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-nel\OneDrive\Documents\"/>
    </mc:Choice>
  </mc:AlternateContent>
  <xr:revisionPtr revIDLastSave="0" documentId="8_{6FCF88D2-96C4-4E3E-B1E0-6B6CB050140B}" xr6:coauthVersionLast="47" xr6:coauthVersionMax="47" xr10:uidLastSave="{00000000-0000-0000-0000-000000000000}"/>
  <bookViews>
    <workbookView xWindow="-120" yWindow="-120" windowWidth="20730" windowHeight="11760" tabRatio="775" firstSheet="23" activeTab="24" xr2:uid="{BCD2E9BB-D76A-4456-95F1-89C64C50214D}"/>
  </bookViews>
  <sheets>
    <sheet name="Sheet1" sheetId="1" r:id="rId1"/>
    <sheet name="Lower&amp;Upper case" sheetId="2" r:id="rId2"/>
    <sheet name="Cell Highlighting" sheetId="3" r:id="rId3"/>
    <sheet name="Comparing cells" sheetId="4" r:id="rId4"/>
    <sheet name="Converting Rows to Columns" sheetId="5" r:id="rId5"/>
    <sheet name="Grouping Rows and Columns" sheetId="6" r:id="rId6"/>
    <sheet name="Deleting Empty Cells" sheetId="7" r:id="rId7"/>
    <sheet name="Freezing Rows and columns" sheetId="8" r:id="rId8"/>
    <sheet name="currency to words" sheetId="9" r:id="rId9"/>
    <sheet name="Sheet10" sheetId="10" r:id="rId10"/>
    <sheet name="adding date and time" sheetId="11" r:id="rId11"/>
    <sheet name="date formats" sheetId="12" r:id="rId12"/>
    <sheet name="check box linking" sheetId="13" r:id="rId13"/>
    <sheet name="inseting Image" sheetId="14" r:id="rId14"/>
    <sheet name="inserting PDF in Excel" sheetId="15" r:id="rId15"/>
    <sheet name="convert pdf to excel" sheetId="17" r:id="rId16"/>
    <sheet name="How to add tick mark" sheetId="18" r:id="rId17"/>
    <sheet name="Adding Watermark" sheetId="20" r:id="rId18"/>
    <sheet name="Barcode" sheetId="21" r:id="rId19"/>
    <sheet name="Flash Fill" sheetId="22" r:id="rId20"/>
    <sheet name="Hyperlinks" sheetId="23" r:id="rId21"/>
    <sheet name="rounding off" sheetId="24" r:id="rId22"/>
    <sheet name="Deviatioin, Variance, and Stand" sheetId="25" r:id="rId23"/>
    <sheet name="Index of Selected Element" sheetId="26" r:id="rId24"/>
    <sheet name="Sorting" sheetId="27" r:id="rId25"/>
    <sheet name="Sheet6" sheetId="28" r:id="rId26"/>
  </sheets>
  <definedNames>
    <definedName name="ExternalData_1" localSheetId="15" hidden="1">'convert pdf to excel'!$A$1:$B$3</definedName>
    <definedName name="ExternalData_2" localSheetId="15" hidden="1">'convert pdf to excel'!$A$6:$F$24</definedName>
    <definedName name="ExternalData_3" localSheetId="15" hidden="1">'convert pdf to excel'!$A$26:$E$28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rea Type_a2814b4a-1f46-4ea3-af67-1d1fb355241a" name="Area Type" connection="Excel NSW Residential Property Trends Power Pivot Model CMBI 2016 Power Query Enhanced"/>
          <x15:modelTable id="Line chart data_11c5ea7b-720c-4692-bcd7-9595492fd43e" name="Line chart data" connection="Excel NSW Residential Property Trends Power Pivot Model CMBI 2016 Power Query Enhanced"/>
          <x15:modelTable id="Original Gov Notes_a20fa0b9-2689-4e10-9c46-bfe2069a2bb3" name="Original Gov Notes" connection="Excel NSW Residential Property Trends Power Pivot Model CMBI 2016 Power Query Enhanced"/>
          <x15:modelTable id="Overview_90873871-76e1-4a9f-a132-68bae26ddff5" name="Overview" connection="Excel NSW Residential Property Trends Power Pivot Model CMBI 2016 Power Query Enhanced"/>
          <x15:modelTable id="Read Me_3e9bcfdc-c42e-49f0-80e2-3ee68ee06b7d" name="Read Me" connection="Excel NSW Residential Property Trends Power Pivot Model CMBI 2016 Power Query Enhanced"/>
          <x15:modelTable id="Trend_00f90601-3182-4193-b0c2-be05a106a06f" name="Trend" connection="Excel NSW Residential Property Trends Power Pivot Model CMBI 2016 Power Query Enhanced"/>
          <x15:modelTable id="Table002  Page 1_2c842b12-dc3e-4189-81d0-7ec379d0eaa4" name="Table002  Page 1" connection="Query - Table002 (Page 1)"/>
          <x15:modelTable id="Table003  Page 2_7a24e334-eb2c-4025-92d3-a4a88029ab89" name="Table003  Page 2" connection="Query - Table003 (Page 2)"/>
          <x15:modelTable id="Table004  Page 2_a830de50-c018-44ef-9d04-8a2e9597920c" name="Table004  Page 2" connection="Query - Table004 (Page 2)"/>
          <x15:modelTable id="Table005  Page 4_05c51d0a-5641-494a-bf3c-dec7d14b7405" name="Table005  Page 4" connection="Query - Table005 (Page 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28" l="1"/>
  <c r="E7" i="28"/>
  <c r="F7" i="28"/>
  <c r="C7" i="28"/>
  <c r="G3" i="28"/>
  <c r="G4" i="28"/>
  <c r="G5" i="28"/>
  <c r="G6" i="28"/>
  <c r="G2" i="28"/>
  <c r="H15" i="27"/>
  <c r="H10" i="27"/>
  <c r="H3" i="27"/>
  <c r="H5" i="27"/>
  <c r="H6" i="27"/>
  <c r="H9" i="27"/>
  <c r="H14" i="27"/>
  <c r="H7" i="27"/>
  <c r="H11" i="27"/>
  <c r="H4" i="27"/>
  <c r="H13" i="27"/>
  <c r="H8" i="27"/>
  <c r="H12" i="27"/>
  <c r="H2" i="27"/>
  <c r="D2" i="26"/>
  <c r="D5" i="26"/>
  <c r="E16" i="25"/>
  <c r="E15" i="25"/>
  <c r="E13" i="25"/>
  <c r="E12" i="25"/>
  <c r="E3" i="25"/>
  <c r="E4" i="25"/>
  <c r="E5" i="25"/>
  <c r="E6" i="25"/>
  <c r="E7" i="25"/>
  <c r="E8" i="25"/>
  <c r="E9" i="25"/>
  <c r="E10" i="25"/>
  <c r="E11" i="25"/>
  <c r="E2" i="25"/>
  <c r="D13" i="25"/>
  <c r="D12" i="25"/>
  <c r="D3" i="25"/>
  <c r="D4" i="25"/>
  <c r="D5" i="25"/>
  <c r="D6" i="25"/>
  <c r="D7" i="25"/>
  <c r="D8" i="25"/>
  <c r="D9" i="25"/>
  <c r="D10" i="25"/>
  <c r="D11" i="25"/>
  <c r="D2" i="25"/>
  <c r="C14" i="25"/>
  <c r="C13" i="25"/>
  <c r="C12" i="25"/>
  <c r="N4" i="24"/>
  <c r="N5" i="24"/>
  <c r="N6" i="24"/>
  <c r="N7" i="24"/>
  <c r="N8" i="24"/>
  <c r="N9" i="24"/>
  <c r="N10" i="24"/>
  <c r="N11" i="24"/>
  <c r="N12" i="24"/>
  <c r="N3" i="24"/>
  <c r="C3" i="21"/>
  <c r="C4" i="21"/>
  <c r="C5" i="21"/>
  <c r="C6" i="21"/>
  <c r="C7" i="21"/>
  <c r="C8" i="21"/>
  <c r="C9" i="21"/>
  <c r="C10" i="21"/>
  <c r="C11" i="21"/>
  <c r="C2" i="21"/>
  <c r="B3" i="21"/>
  <c r="B4" i="21"/>
  <c r="B5" i="21"/>
  <c r="B6" i="21"/>
  <c r="B7" i="21"/>
  <c r="B8" i="21"/>
  <c r="B9" i="21"/>
  <c r="B10" i="21"/>
  <c r="B11" i="21"/>
  <c r="B2" i="21"/>
  <c r="D5" i="18"/>
  <c r="D3" i="18"/>
  <c r="D4" i="18"/>
  <c r="D6" i="18"/>
  <c r="D2" i="18"/>
  <c r="C23" i="12"/>
  <c r="C24" i="12"/>
  <c r="C25" i="12"/>
  <c r="C26" i="12"/>
  <c r="C27" i="12"/>
  <c r="C22" i="12"/>
  <c r="B14" i="12"/>
  <c r="B15" i="12"/>
  <c r="B16" i="12"/>
  <c r="B17" i="12"/>
  <c r="B18" i="12"/>
  <c r="B13" i="12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A33" i="5" a="1"/>
  <c r="A33" i="5" s="1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21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2" i="4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1FEE89-3B6B-407F-BB3D-D42D6567AFF4}" name="Excel NSW Residential Property Trends Power Pivot Model CMBI 2016 Power Query Enhanced" type="100" refreshedVersion="0">
    <extLst>
      <ext xmlns:x15="http://schemas.microsoft.com/office/spreadsheetml/2010/11/main" uri="{DE250136-89BD-433C-8126-D09CA5730AF9}">
        <x15:connection id="1c9f0c8d-3e83-440d-8d06-a32e6567a05d"/>
      </ext>
    </extLst>
  </connection>
  <connection id="2" xr16:uid="{0DB3D616-BFDD-42DE-919F-15CC489A6175}" keepAlive="1" name="ModelConnection_ExternalData_1" description="Data Model" type="5" refreshedVersion="7" minRefreshableVersion="5" saveData="1">
    <dbPr connection="Data Model Connection" command="Table002  Page 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B9946AF-14D6-442F-AD2D-5871C72D0627}" keepAlive="1" name="ModelConnection_ExternalData_2" description="Data Model" type="5" refreshedVersion="7" minRefreshableVersion="5" saveData="1">
    <dbPr connection="Data Model Connection" command="Table003  Page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B2B7283-B152-4299-BB14-4692ABAE8409}" keepAlive="1" name="ModelConnection_ExternalData_3" description="Data Model" type="5" refreshedVersion="7" minRefreshableVersion="5" saveData="1">
    <dbPr connection="Data Model Connection" command="Table004  Page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AE110DF-568A-4C0F-B2C1-899745D714AE}" name="Query - Table002 (Page 1)" description="Connection to the 'Table002 (Page 1)' query in the workbook." type="100" refreshedVersion="7" minRefreshableVersion="5">
    <extLst>
      <ext xmlns:x15="http://schemas.microsoft.com/office/spreadsheetml/2010/11/main" uri="{DE250136-89BD-433C-8126-D09CA5730AF9}">
        <x15:connection id="32b3f542-ba09-4158-a338-7e4abd33d6fd"/>
      </ext>
    </extLst>
  </connection>
  <connection id="6" xr16:uid="{881F1DD8-25DB-4DAD-85B8-1F53B273C0DF}" name="Query - Table003 (Page 2)" description="Connection to the 'Table003 (Page 2)' query in the workbook." type="100" refreshedVersion="7" minRefreshableVersion="5">
    <extLst>
      <ext xmlns:x15="http://schemas.microsoft.com/office/spreadsheetml/2010/11/main" uri="{DE250136-89BD-433C-8126-D09CA5730AF9}">
        <x15:connection id="d10b053c-a917-4ead-bba2-558a750cf2c5"/>
      </ext>
    </extLst>
  </connection>
  <connection id="7" xr16:uid="{567979FB-02F8-4DE0-82BF-899D2619E427}" name="Query - Table004 (Page 2)" description="Connection to the 'Table004 (Page 2)' query in the workbook." type="100" refreshedVersion="7" minRefreshableVersion="5">
    <extLst>
      <ext xmlns:x15="http://schemas.microsoft.com/office/spreadsheetml/2010/11/main" uri="{DE250136-89BD-433C-8126-D09CA5730AF9}">
        <x15:connection id="4db892b4-7c81-4505-86d7-269a056d2226"/>
      </ext>
    </extLst>
  </connection>
  <connection id="8" xr16:uid="{6C5108E9-8EF9-4B17-86F1-4285A20432DB}" name="Query - Table005 (Page 4)" description="Connection to the 'Table005 (Page 4)' query in the workbook." type="100" refreshedVersion="7" minRefreshableVersion="5">
    <extLst>
      <ext xmlns:x15="http://schemas.microsoft.com/office/spreadsheetml/2010/11/main" uri="{DE250136-89BD-433C-8126-D09CA5730AF9}">
        <x15:connection id="8b822720-d856-4806-ac90-3806f3cb676b"/>
      </ext>
    </extLst>
  </connection>
  <connection id="9" xr16:uid="{B0DB1BC8-4619-462F-BA4A-3146FFB2EFA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<sst xmlns="http://schemas.openxmlformats.org/spreadsheetml/2006/main" count="1146" uniqueCount="364">
  <si>
    <t>Employee Details</t>
  </si>
  <si>
    <t>Name</t>
  </si>
  <si>
    <t>EMP No</t>
  </si>
  <si>
    <t>Designation</t>
  </si>
  <si>
    <t>Salary</t>
  </si>
  <si>
    <t>Blood Group</t>
  </si>
  <si>
    <t>Phone Number</t>
  </si>
  <si>
    <t>Joe</t>
  </si>
  <si>
    <t>John</t>
  </si>
  <si>
    <t>Mary</t>
  </si>
  <si>
    <t>Mark</t>
  </si>
  <si>
    <t>Simpson</t>
  </si>
  <si>
    <t>Jennifer</t>
  </si>
  <si>
    <t>Mike</t>
  </si>
  <si>
    <t>Tim</t>
  </si>
  <si>
    <t>Jeffery</t>
  </si>
  <si>
    <t>CEO</t>
  </si>
  <si>
    <t>Software Developer</t>
  </si>
  <si>
    <t>Tester</t>
  </si>
  <si>
    <t>Finance</t>
  </si>
  <si>
    <t>Marketing</t>
  </si>
  <si>
    <t>Morgan</t>
  </si>
  <si>
    <t>A+ve</t>
  </si>
  <si>
    <t>B+ve</t>
  </si>
  <si>
    <t>AB+ve</t>
  </si>
  <si>
    <t>A-ve</t>
  </si>
  <si>
    <t>AB-ve</t>
  </si>
  <si>
    <t>O-ve</t>
  </si>
  <si>
    <t>O+ve</t>
  </si>
  <si>
    <t>S/No</t>
  </si>
  <si>
    <t>Text</t>
  </si>
  <si>
    <t>Lower</t>
  </si>
  <si>
    <t>Upper</t>
  </si>
  <si>
    <t>Jack</t>
  </si>
  <si>
    <t>Brock</t>
  </si>
  <si>
    <t>Emily</t>
  </si>
  <si>
    <t>Martha</t>
  </si>
  <si>
    <t>Clark</t>
  </si>
  <si>
    <t>Tony</t>
  </si>
  <si>
    <t>Ben</t>
  </si>
  <si>
    <t>Alfred</t>
  </si>
  <si>
    <t>Steve</t>
  </si>
  <si>
    <t>Barnes</t>
  </si>
  <si>
    <t>Banner</t>
  </si>
  <si>
    <t>Fred</t>
  </si>
  <si>
    <t>Peter</t>
  </si>
  <si>
    <t>Column1</t>
  </si>
  <si>
    <t>Column2</t>
  </si>
  <si>
    <t>Category</t>
  </si>
  <si>
    <t>State</t>
  </si>
  <si>
    <t>Sub-Catergory</t>
  </si>
  <si>
    <t>Sales</t>
  </si>
  <si>
    <t>Quantity</t>
  </si>
  <si>
    <t>Region</t>
  </si>
  <si>
    <t>West</t>
  </si>
  <si>
    <t>South</t>
  </si>
  <si>
    <t>Furniture</t>
  </si>
  <si>
    <t>Office Supplies</t>
  </si>
  <si>
    <t>Technology</t>
  </si>
  <si>
    <t>California</t>
  </si>
  <si>
    <t>North Carolina</t>
  </si>
  <si>
    <t>Washington</t>
  </si>
  <si>
    <t>Texas</t>
  </si>
  <si>
    <t>Wisconsin</t>
  </si>
  <si>
    <t>Utah</t>
  </si>
  <si>
    <t>Nebraska</t>
  </si>
  <si>
    <t>Pennsylvania</t>
  </si>
  <si>
    <t>Indiana</t>
  </si>
  <si>
    <t>Furnishings</t>
  </si>
  <si>
    <t>Art</t>
  </si>
  <si>
    <t>Phones</t>
  </si>
  <si>
    <t>Binders</t>
  </si>
  <si>
    <t>Appliances</t>
  </si>
  <si>
    <t>Tables</t>
  </si>
  <si>
    <t>Storage</t>
  </si>
  <si>
    <t>Bookcases</t>
  </si>
  <si>
    <t>Chairs</t>
  </si>
  <si>
    <t>Paper</t>
  </si>
  <si>
    <t>Cell 1</t>
  </si>
  <si>
    <t>Cell 2</t>
  </si>
  <si>
    <t>Ford India</t>
  </si>
  <si>
    <t>Tesla</t>
  </si>
  <si>
    <t>Tata</t>
  </si>
  <si>
    <t>Ferrari</t>
  </si>
  <si>
    <t>Lamborghini</t>
  </si>
  <si>
    <t>Porsche</t>
  </si>
  <si>
    <t>Maruti Suzuki</t>
  </si>
  <si>
    <t>Renault</t>
  </si>
  <si>
    <t>Hyundai</t>
  </si>
  <si>
    <t>Hyundai India</t>
  </si>
  <si>
    <t>Honda India</t>
  </si>
  <si>
    <t>Mahindra and Mahindra</t>
  </si>
  <si>
    <t>Result</t>
  </si>
  <si>
    <t>Endeavour</t>
  </si>
  <si>
    <t>Model X</t>
  </si>
  <si>
    <t>Safari</t>
  </si>
  <si>
    <t>E400</t>
  </si>
  <si>
    <t>Spyder</t>
  </si>
  <si>
    <t>GT3</t>
  </si>
  <si>
    <t>Swift</t>
  </si>
  <si>
    <t>Duster</t>
  </si>
  <si>
    <t>Scorpio</t>
  </si>
  <si>
    <t>Verna</t>
  </si>
  <si>
    <t>Amaze</t>
  </si>
  <si>
    <t>Cell 3</t>
  </si>
  <si>
    <t xml:space="preserve">Ford </t>
  </si>
  <si>
    <t>Maruti</t>
  </si>
  <si>
    <t>Mahindra</t>
  </si>
  <si>
    <t xml:space="preserve">Hyundai </t>
  </si>
  <si>
    <t>Honda</t>
  </si>
  <si>
    <t>Cell 4</t>
  </si>
  <si>
    <t>North</t>
  </si>
  <si>
    <t>North Store 1</t>
  </si>
  <si>
    <t>North Store 2</t>
  </si>
  <si>
    <t>North Store 3</t>
  </si>
  <si>
    <t>Total</t>
  </si>
  <si>
    <t>West Store 1</t>
  </si>
  <si>
    <t>West Store 2</t>
  </si>
  <si>
    <t>West Store 3</t>
  </si>
  <si>
    <t>South store 1</t>
  </si>
  <si>
    <t>South Store 2</t>
  </si>
  <si>
    <t>South Store 3</t>
  </si>
  <si>
    <t>East</t>
  </si>
  <si>
    <t>East Store 1</t>
  </si>
  <si>
    <t>East Store 2</t>
  </si>
  <si>
    <t>East Store 3</t>
  </si>
  <si>
    <t>Q1</t>
  </si>
  <si>
    <t>Q2</t>
  </si>
  <si>
    <t>Q3</t>
  </si>
  <si>
    <t>Q4</t>
  </si>
  <si>
    <t>Employee_ID</t>
  </si>
  <si>
    <t>Employee_Name</t>
  </si>
  <si>
    <t>Department</t>
  </si>
  <si>
    <t>Employee_DOB</t>
  </si>
  <si>
    <t>Associate</t>
  </si>
  <si>
    <t xml:space="preserve"> Admin</t>
  </si>
  <si>
    <t>Employee_DOJ</t>
  </si>
  <si>
    <t>25-02-2019</t>
  </si>
  <si>
    <t>Bobby</t>
  </si>
  <si>
    <t>Brain</t>
  </si>
  <si>
    <t>Chris</t>
  </si>
  <si>
    <t>Dominic</t>
  </si>
  <si>
    <t>Contract</t>
  </si>
  <si>
    <t>Manager</t>
  </si>
  <si>
    <t>Trainee</t>
  </si>
  <si>
    <t>Senior</t>
  </si>
  <si>
    <t>Intern</t>
  </si>
  <si>
    <t>Development</t>
  </si>
  <si>
    <t>HR</t>
  </si>
  <si>
    <t>Analytics</t>
  </si>
  <si>
    <t>Admin</t>
  </si>
  <si>
    <t>Knowledge Transfer</t>
  </si>
  <si>
    <t>Testing</t>
  </si>
  <si>
    <t>IT Support</t>
  </si>
  <si>
    <t>30-09-1993</t>
  </si>
  <si>
    <t>13-11-1995</t>
  </si>
  <si>
    <t>30-12-1995</t>
  </si>
  <si>
    <t>30-08-1996</t>
  </si>
  <si>
    <t>19-05-1995</t>
  </si>
  <si>
    <t>23-02-1995</t>
  </si>
  <si>
    <t>19-02-2020</t>
  </si>
  <si>
    <t>Count</t>
  </si>
  <si>
    <t>Amount</t>
  </si>
  <si>
    <t>Amount in words</t>
  </si>
  <si>
    <t>First name</t>
  </si>
  <si>
    <t>Last name</t>
  </si>
  <si>
    <t>postal</t>
  </si>
  <si>
    <t>phone</t>
  </si>
  <si>
    <t>email</t>
  </si>
  <si>
    <t>Combine</t>
  </si>
  <si>
    <t>Alishia</t>
  </si>
  <si>
    <t>Epimkieverez</t>
  </si>
  <si>
    <t>Evan</t>
  </si>
  <si>
    <t>Zigendia</t>
  </si>
  <si>
    <t>France</t>
  </si>
  <si>
    <t>Andraier</t>
  </si>
  <si>
    <t>Ulyuers</t>
  </si>
  <si>
    <t>mcCulier</t>
  </si>
  <si>
    <t>Tyrha</t>
  </si>
  <si>
    <t>Biannie</t>
  </si>
  <si>
    <t>Marg</t>
  </si>
  <si>
    <t>Granick</t>
  </si>
  <si>
    <t>Laguta</t>
  </si>
  <si>
    <t>Socar</t>
  </si>
  <si>
    <t>Lura</t>
  </si>
  <si>
    <t>Manulla</t>
  </si>
  <si>
    <t>Twelle</t>
  </si>
  <si>
    <t>Klpic</t>
  </si>
  <si>
    <t>Fernanda</t>
  </si>
  <si>
    <t>Willie</t>
  </si>
  <si>
    <t>Christopher</t>
  </si>
  <si>
    <t>Caroline</t>
  </si>
  <si>
    <t>Enest</t>
  </si>
  <si>
    <t>Neshu</t>
  </si>
  <si>
    <t>Bruch</t>
  </si>
  <si>
    <t>Ruben</t>
  </si>
  <si>
    <t>Givarirun</t>
  </si>
  <si>
    <t>Mchell</t>
  </si>
  <si>
    <t>Therssell</t>
  </si>
  <si>
    <t>Edgar</t>
  </si>
  <si>
    <t>Kannno</t>
  </si>
  <si>
    <t>Dowft</t>
  </si>
  <si>
    <t>Jaho</t>
  </si>
  <si>
    <t>Chrinses</t>
  </si>
  <si>
    <t>Sparito</t>
  </si>
  <si>
    <t>Mee</t>
  </si>
  <si>
    <t>Lapimk</t>
  </si>
  <si>
    <t>Pertic</t>
  </si>
  <si>
    <t>Cutina</t>
  </si>
  <si>
    <t>Octavia</t>
  </si>
  <si>
    <t>Salvotoro</t>
  </si>
  <si>
    <t>Taphia</t>
  </si>
  <si>
    <t>Traneha</t>
  </si>
  <si>
    <t>Veugel</t>
  </si>
  <si>
    <t>HDK 374</t>
  </si>
  <si>
    <t>3HK38 38</t>
  </si>
  <si>
    <t>LSHG 3739</t>
  </si>
  <si>
    <t>DDK 3U2</t>
  </si>
  <si>
    <t>SKLGH 38</t>
  </si>
  <si>
    <t>DSHG 374</t>
  </si>
  <si>
    <t>JHD 3739</t>
  </si>
  <si>
    <t>SJHJG 3892</t>
  </si>
  <si>
    <t xml:space="preserve">SH 83 38 </t>
  </si>
  <si>
    <t>HSH 3829</t>
  </si>
  <si>
    <t>KDHG 387</t>
  </si>
  <si>
    <t>HSG 3802</t>
  </si>
  <si>
    <t>028 LDHGG</t>
  </si>
  <si>
    <t>HGL 3983</t>
  </si>
  <si>
    <t>IHG 38399</t>
  </si>
  <si>
    <t>GHGE 383</t>
  </si>
  <si>
    <t>HGO 393</t>
  </si>
  <si>
    <t>LXO 93U88T</t>
  </si>
  <si>
    <t>HGH 8937</t>
  </si>
  <si>
    <t>NGH 89833</t>
  </si>
  <si>
    <t>HGH 48</t>
  </si>
  <si>
    <t>83883 8UD</t>
  </si>
  <si>
    <t>jdhgl@hotmail.com</t>
  </si>
  <si>
    <t>joehskl@hotmail.com</t>
  </si>
  <si>
    <t>sklhognb@hotmail.com</t>
  </si>
  <si>
    <t>khgooal@gmail.com</t>
  </si>
  <si>
    <t>sdhogn@gmail.com</t>
  </si>
  <si>
    <t>khgohas@sypeiy.com</t>
  </si>
  <si>
    <t>shgkos@sjot.com</t>
  </si>
  <si>
    <t>aklshgn@hotmail.com</t>
  </si>
  <si>
    <t>sutojnvodh@hotmail.com</t>
  </si>
  <si>
    <t>Today</t>
  </si>
  <si>
    <t>Time</t>
  </si>
  <si>
    <t>Date</t>
  </si>
  <si>
    <t>Format 1</t>
  </si>
  <si>
    <t>Format 2</t>
  </si>
  <si>
    <t>format 3</t>
  </si>
  <si>
    <t>Format 4</t>
  </si>
  <si>
    <t>Age</t>
  </si>
  <si>
    <t>Time Sheet</t>
  </si>
  <si>
    <t>IN</t>
  </si>
  <si>
    <t>OUT</t>
  </si>
  <si>
    <t>Total Hours</t>
  </si>
  <si>
    <t>Phone</t>
  </si>
  <si>
    <t>Brand</t>
  </si>
  <si>
    <t>Logo</t>
  </si>
  <si>
    <t>Simplilearn</t>
  </si>
  <si>
    <t>Simplicode</t>
  </si>
  <si>
    <t>Data</t>
  </si>
  <si>
    <t>PDF link</t>
  </si>
  <si>
    <t>Excel Basics</t>
  </si>
  <si>
    <t>frictional</t>
  </si>
  <si>
    <t>lining</t>
  </si>
  <si>
    <t>specimens</t>
  </si>
  <si>
    <t>were</t>
  </si>
  <si>
    <t>Specimen</t>
  </si>
  <si>
    <t>Copper fiber (wt%)</t>
  </si>
  <si>
    <t>Methyl cellulose fiber (wt%)</t>
  </si>
  <si>
    <t>Molding pressure (kgf/cm^{2} )</t>
  </si>
  <si>
    <t>Molding temperature (°C)</t>
  </si>
  <si>
    <t>Molding time (hr)</t>
  </si>
  <si>
    <t>Density, ρ (kg/m^{3} )</t>
  </si>
  <si>
    <t>Specific heat, C_{p} (J/kg·K)</t>
  </si>
  <si>
    <t>Thermal conductivity, K (W/m·K)</t>
  </si>
  <si>
    <t>Thermal diffusivity, α (m^{2} /s)</t>
  </si>
  <si>
    <t>Drum (SPCC)</t>
  </si>
  <si>
    <t>1.59×10^{-5}</t>
  </si>
  <si>
    <t>Friction lining</t>
  </si>
  <si>
    <t>2.83×10^{-5}</t>
  </si>
  <si>
    <t>Team</t>
  </si>
  <si>
    <t>Task Status</t>
  </si>
  <si>
    <t>Jones</t>
  </si>
  <si>
    <t>Jhon</t>
  </si>
  <si>
    <t>James</t>
  </si>
  <si>
    <t>Done</t>
  </si>
  <si>
    <t>Not Done</t>
  </si>
  <si>
    <t>Number</t>
  </si>
  <si>
    <t>Barcode</t>
  </si>
  <si>
    <t>Product Details</t>
  </si>
  <si>
    <t>112-10025637-ASX</t>
  </si>
  <si>
    <t>322-10036582-FGV</t>
  </si>
  <si>
    <t>432-10054893-JHF</t>
  </si>
  <si>
    <t>182-20016585-SDE</t>
  </si>
  <si>
    <t>192-30213025-JKU</t>
  </si>
  <si>
    <t>973-65893145-LKI</t>
  </si>
  <si>
    <t>995-55663325-BCE</t>
  </si>
  <si>
    <t>735-33596233-TND</t>
  </si>
  <si>
    <t>934-11293654-NBV</t>
  </si>
  <si>
    <t>323-33284621-NMD</t>
  </si>
  <si>
    <t>Product Code</t>
  </si>
  <si>
    <t>Prodict Serial Number</t>
  </si>
  <si>
    <t>Assembly Code</t>
  </si>
  <si>
    <t>ASX</t>
  </si>
  <si>
    <t>FGV</t>
  </si>
  <si>
    <t>JHF</t>
  </si>
  <si>
    <t>SDE</t>
  </si>
  <si>
    <t>JKU</t>
  </si>
  <si>
    <t>LKI</t>
  </si>
  <si>
    <t>BCE</t>
  </si>
  <si>
    <t>TND</t>
  </si>
  <si>
    <t>NBV</t>
  </si>
  <si>
    <t>NMD</t>
  </si>
  <si>
    <t>4th to 8th</t>
  </si>
  <si>
    <t>Jennifer Lopez</t>
  </si>
  <si>
    <t>AlfaRomeo</t>
  </si>
  <si>
    <t>Bugatti Veyron</t>
  </si>
  <si>
    <t>Superman Returns</t>
  </si>
  <si>
    <t>ifer</t>
  </si>
  <si>
    <t>rman</t>
  </si>
  <si>
    <t>Rome</t>
  </si>
  <si>
    <t xml:space="preserve">tti </t>
  </si>
  <si>
    <t>Learning Excel</t>
  </si>
  <si>
    <t>Exciting File</t>
  </si>
  <si>
    <t>Navigate me to Flash fill sheet</t>
  </si>
  <si>
    <t>Stickynote</t>
  </si>
  <si>
    <t>Email to collegue</t>
  </si>
  <si>
    <t>s/n</t>
  </si>
  <si>
    <t>Roll No</t>
  </si>
  <si>
    <t>Class</t>
  </si>
  <si>
    <t xml:space="preserve">Blood Group </t>
  </si>
  <si>
    <t>Maths</t>
  </si>
  <si>
    <t>Science</t>
  </si>
  <si>
    <t>Comoputers</t>
  </si>
  <si>
    <t>Statistics</t>
  </si>
  <si>
    <t xml:space="preserve">Social </t>
  </si>
  <si>
    <t>Marks Obtained</t>
  </si>
  <si>
    <t>Percentage</t>
  </si>
  <si>
    <t>Total Marks</t>
  </si>
  <si>
    <t>Student Details</t>
  </si>
  <si>
    <t>Sunan</t>
  </si>
  <si>
    <t>Jenniffer</t>
  </si>
  <si>
    <t>x</t>
  </si>
  <si>
    <t>GK</t>
  </si>
  <si>
    <t>Round-off Percentage</t>
  </si>
  <si>
    <t>Index</t>
  </si>
  <si>
    <t>Scores</t>
  </si>
  <si>
    <t>Deviatioin</t>
  </si>
  <si>
    <t>Deviation ^2</t>
  </si>
  <si>
    <t>Sum</t>
  </si>
  <si>
    <t>Mean</t>
  </si>
  <si>
    <t>Variance</t>
  </si>
  <si>
    <t>Standard Deviation</t>
  </si>
  <si>
    <t>IT</t>
  </si>
  <si>
    <t>Data Security</t>
  </si>
  <si>
    <t>Desk Support</t>
  </si>
  <si>
    <t>Client Consultant/support</t>
  </si>
  <si>
    <t>Position</t>
  </si>
  <si>
    <t>Look-Up Value</t>
  </si>
  <si>
    <t>Finnce</t>
  </si>
  <si>
    <t>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</si>
</sst>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.00"/>
    <numFmt numFmtId="165" formatCode="[$-F800]dddd\,\ mmmm\ dd\,\ yyyy"/>
    <numFmt numFmtId="166" formatCode="mm/dd/yy;@"/>
    <numFmt numFmtId="167" formatCode="yyyy\-mm\-dd;@"/>
    <numFmt numFmtId="168" formatCode="[$-409]mmm\-yy;@"/>
    <numFmt numFmtId="169" formatCode="m/d/yy\ h:mm;@"/>
    <numFmt numFmtId="170" formatCode="[$-409]h:mm:ss\ AM/PM;@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Segoe UI"/>
      <family val="2"/>
    </font>
    <font>
      <sz val="11"/>
      <color theme="1"/>
      <name val="3 of 9 Barcode"/>
      <family val="5"/>
    </font>
  </fonts>
  <fills count="1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1" fillId="2" borderId="1" xfId="0" applyFont="1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64" fontId="6" fillId="3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1" fillId="3" borderId="0" xfId="0" applyFont="1" applyFill="1"/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2" borderId="0" xfId="0" applyFont="1" applyFill="1" applyAlignment="1">
      <alignment horizontal="center"/>
    </xf>
    <xf numFmtId="0" fontId="1" fillId="4" borderId="0" xfId="0" applyFont="1" applyFill="1"/>
    <xf numFmtId="0" fontId="1" fillId="5" borderId="0" xfId="0" applyFont="1" applyFill="1"/>
    <xf numFmtId="14" fontId="0" fillId="0" borderId="0" xfId="0" applyNumberForma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166" fontId="3" fillId="6" borderId="0" xfId="0" applyNumberFormat="1" applyFont="1" applyFill="1" applyAlignment="1">
      <alignment horizontal="center"/>
    </xf>
    <xf numFmtId="0" fontId="1" fillId="6" borderId="0" xfId="0" applyFont="1" applyFill="1"/>
    <xf numFmtId="0" fontId="0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0" fontId="0" fillId="0" borderId="0" xfId="0" applyFont="1"/>
    <xf numFmtId="14" fontId="0" fillId="0" borderId="0" xfId="0" applyNumberFormat="1" applyFont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7" fillId="0" borderId="0" xfId="1"/>
    <xf numFmtId="18" fontId="0" fillId="0" borderId="0" xfId="0" applyNumberFormat="1"/>
    <xf numFmtId="0" fontId="1" fillId="7" borderId="0" xfId="0" applyFont="1" applyFill="1"/>
    <xf numFmtId="167" fontId="0" fillId="0" borderId="0" xfId="0" applyNumberFormat="1"/>
    <xf numFmtId="168" fontId="0" fillId="0" borderId="0" xfId="0" applyNumberFormat="1"/>
    <xf numFmtId="165" fontId="0" fillId="0" borderId="0" xfId="0" applyNumberFormat="1"/>
    <xf numFmtId="169" fontId="0" fillId="0" borderId="0" xfId="0" applyNumberFormat="1"/>
    <xf numFmtId="19" fontId="0" fillId="0" borderId="0" xfId="0" applyNumberFormat="1"/>
    <xf numFmtId="170" fontId="0" fillId="0" borderId="0" xfId="0" applyNumberFormat="1"/>
    <xf numFmtId="170" fontId="1" fillId="3" borderId="0" xfId="0" applyNumberFormat="1" applyFont="1" applyFill="1"/>
    <xf numFmtId="20" fontId="0" fillId="0" borderId="0" xfId="0" applyNumberFormat="1" applyAlignment="1">
      <alignment horizontal="center"/>
    </xf>
    <xf numFmtId="0" fontId="1" fillId="6" borderId="1" xfId="0" applyFont="1" applyFill="1" applyBorder="1"/>
    <xf numFmtId="0" fontId="0" fillId="0" borderId="0" xfId="0" applyNumberFormat="1"/>
    <xf numFmtId="0" fontId="1" fillId="7" borderId="1" xfId="0" applyFont="1" applyFill="1" applyBorder="1" applyAlignment="1">
      <alignment horizont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5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/>
    <xf numFmtId="0" fontId="4" fillId="0" borderId="0" xfId="0" applyFont="1" applyAlignment="1">
      <alignment horizontal="center"/>
    </xf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2" borderId="1" xfId="0" applyFill="1" applyBorder="1"/>
    <xf numFmtId="0" fontId="1" fillId="14" borderId="1" xfId="0" applyFont="1" applyFill="1" applyBorder="1" applyAlignment="1">
      <alignment horizontal="center"/>
    </xf>
    <xf numFmtId="0" fontId="0" fillId="13" borderId="1" xfId="0" applyFill="1" applyBorder="1"/>
    <xf numFmtId="0" fontId="0" fillId="15" borderId="1" xfId="0" applyFill="1" applyBorder="1"/>
    <xf numFmtId="0" fontId="0" fillId="16" borderId="1" xfId="0" applyFill="1" applyBorder="1"/>
    <xf numFmtId="14" fontId="3" fillId="6" borderId="0" xfId="0" applyNumberFormat="1" applyFont="1" applyFill="1" applyAlignment="1">
      <alignment horizontal="center"/>
    </xf>
    <xf numFmtId="14" fontId="0" fillId="0" borderId="0" xfId="0" applyNumberFormat="1" applyFont="1"/>
    <xf numFmtId="0" fontId="1" fillId="6" borderId="2" xfId="0" applyFont="1" applyFill="1" applyBorder="1" applyAlignment="1">
      <alignment horizontal="center"/>
    </xf>
    <xf numFmtId="0" fontId="0" fillId="12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Font="1" applyBorder="1"/>
  </cellXfs>
  <cellStyles count="2">
    <cellStyle name="Hyperlink" xfId="1" builtinId="8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CheckBox" checked="Checked" fmlaLink="$F$2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SI%20Psychrometric%20Chart.pdf" TargetMode="Externa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19050</xdr:rowOff>
        </xdr:from>
        <xdr:to>
          <xdr:col>4</xdr:col>
          <xdr:colOff>485775</xdr:colOff>
          <xdr:row>1</xdr:row>
          <xdr:rowOff>180975</xdr:rowOff>
        </xdr:to>
        <xdr:sp macro="" textlink="">
          <xdr:nvSpPr>
            <xdr:cNvPr id="13313" name="Check Box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</xdr:row>
          <xdr:rowOff>19050</xdr:rowOff>
        </xdr:from>
        <xdr:to>
          <xdr:col>4</xdr:col>
          <xdr:colOff>485775</xdr:colOff>
          <xdr:row>2</xdr:row>
          <xdr:rowOff>180975</xdr:rowOff>
        </xdr:to>
        <xdr:sp macro="" textlink="">
          <xdr:nvSpPr>
            <xdr:cNvPr id="13336" name="Check Box 24" hidden="1">
              <a:extLst>
                <a:ext uri="{63B3BB69-23CF-44E3-9099-C40C66FF867C}">
                  <a14:compatExt spid="_x0000_s13336"/>
                </a:ext>
                <a:ext uri="{FF2B5EF4-FFF2-40B4-BE49-F238E27FC236}">
                  <a16:creationId xmlns:a16="http://schemas.microsoft.com/office/drawing/2014/main" id="{00000000-0008-0000-0C00-00001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3</xdr:row>
          <xdr:rowOff>19050</xdr:rowOff>
        </xdr:from>
        <xdr:to>
          <xdr:col>4</xdr:col>
          <xdr:colOff>485775</xdr:colOff>
          <xdr:row>3</xdr:row>
          <xdr:rowOff>180975</xdr:rowOff>
        </xdr:to>
        <xdr:sp macro="" textlink="">
          <xdr:nvSpPr>
            <xdr:cNvPr id="13337" name="Check Box 25" hidden="1">
              <a:extLst>
                <a:ext uri="{63B3BB69-23CF-44E3-9099-C40C66FF867C}">
                  <a14:compatExt spid="_x0000_s13337"/>
                </a:ext>
                <a:ext uri="{FF2B5EF4-FFF2-40B4-BE49-F238E27FC236}">
                  <a16:creationId xmlns:a16="http://schemas.microsoft.com/office/drawing/2014/main" id="{00000000-0008-0000-0C00-00001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4</xdr:row>
          <xdr:rowOff>19050</xdr:rowOff>
        </xdr:from>
        <xdr:to>
          <xdr:col>4</xdr:col>
          <xdr:colOff>485775</xdr:colOff>
          <xdr:row>4</xdr:row>
          <xdr:rowOff>180975</xdr:rowOff>
        </xdr:to>
        <xdr:sp macro="" textlink="">
          <xdr:nvSpPr>
            <xdr:cNvPr id="13338" name="Check Box 26" hidden="1">
              <a:extLst>
                <a:ext uri="{63B3BB69-23CF-44E3-9099-C40C66FF867C}">
                  <a14:compatExt spid="_x0000_s13338"/>
                </a:ext>
                <a:ext uri="{FF2B5EF4-FFF2-40B4-BE49-F238E27FC236}">
                  <a16:creationId xmlns:a16="http://schemas.microsoft.com/office/drawing/2014/main" id="{00000000-0008-0000-0C00-00001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5</xdr:row>
          <xdr:rowOff>19050</xdr:rowOff>
        </xdr:from>
        <xdr:to>
          <xdr:col>4</xdr:col>
          <xdr:colOff>485775</xdr:colOff>
          <xdr:row>5</xdr:row>
          <xdr:rowOff>180975</xdr:rowOff>
        </xdr:to>
        <xdr:sp macro="" textlink="">
          <xdr:nvSpPr>
            <xdr:cNvPr id="13339" name="Check Box 27" hidden="1">
              <a:extLst>
                <a:ext uri="{63B3BB69-23CF-44E3-9099-C40C66FF867C}">
                  <a14:compatExt spid="_x0000_s13339"/>
                </a:ext>
                <a:ext uri="{FF2B5EF4-FFF2-40B4-BE49-F238E27FC236}">
                  <a16:creationId xmlns:a16="http://schemas.microsoft.com/office/drawing/2014/main" id="{00000000-0008-0000-0C00-00001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6</xdr:row>
          <xdr:rowOff>19050</xdr:rowOff>
        </xdr:from>
        <xdr:to>
          <xdr:col>4</xdr:col>
          <xdr:colOff>485775</xdr:colOff>
          <xdr:row>6</xdr:row>
          <xdr:rowOff>180975</xdr:rowOff>
        </xdr:to>
        <xdr:sp macro="" textlink="">
          <xdr:nvSpPr>
            <xdr:cNvPr id="13340" name="Check Box 28" hidden="1">
              <a:extLst>
                <a:ext uri="{63B3BB69-23CF-44E3-9099-C40C66FF867C}">
                  <a14:compatExt spid="_x0000_s13340"/>
                </a:ext>
                <a:ext uri="{FF2B5EF4-FFF2-40B4-BE49-F238E27FC236}">
                  <a16:creationId xmlns:a16="http://schemas.microsoft.com/office/drawing/2014/main" id="{00000000-0008-0000-0C00-00001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7</xdr:row>
          <xdr:rowOff>19050</xdr:rowOff>
        </xdr:from>
        <xdr:to>
          <xdr:col>4</xdr:col>
          <xdr:colOff>485775</xdr:colOff>
          <xdr:row>7</xdr:row>
          <xdr:rowOff>180975</xdr:rowOff>
        </xdr:to>
        <xdr:sp macro="" textlink="">
          <xdr:nvSpPr>
            <xdr:cNvPr id="13341" name="Check Box 29" hidden="1">
              <a:extLst>
                <a:ext uri="{63B3BB69-23CF-44E3-9099-C40C66FF867C}">
                  <a14:compatExt spid="_x0000_s13341"/>
                </a:ext>
                <a:ext uri="{FF2B5EF4-FFF2-40B4-BE49-F238E27FC236}">
                  <a16:creationId xmlns:a16="http://schemas.microsoft.com/office/drawing/2014/main" id="{00000000-0008-0000-0C00-00001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8</xdr:row>
          <xdr:rowOff>19050</xdr:rowOff>
        </xdr:from>
        <xdr:to>
          <xdr:col>4</xdr:col>
          <xdr:colOff>485775</xdr:colOff>
          <xdr:row>8</xdr:row>
          <xdr:rowOff>180975</xdr:rowOff>
        </xdr:to>
        <xdr:sp macro="" textlink="">
          <xdr:nvSpPr>
            <xdr:cNvPr id="13342" name="Check Box 30" hidden="1">
              <a:extLst>
                <a:ext uri="{63B3BB69-23CF-44E3-9099-C40C66FF867C}">
                  <a14:compatExt spid="_x0000_s13342"/>
                </a:ext>
                <a:ext uri="{FF2B5EF4-FFF2-40B4-BE49-F238E27FC236}">
                  <a16:creationId xmlns:a16="http://schemas.microsoft.com/office/drawing/2014/main" id="{00000000-0008-0000-0C00-00001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19050</xdr:rowOff>
        </xdr:from>
        <xdr:to>
          <xdr:col>4</xdr:col>
          <xdr:colOff>485775</xdr:colOff>
          <xdr:row>9</xdr:row>
          <xdr:rowOff>180975</xdr:rowOff>
        </xdr:to>
        <xdr:sp macro="" textlink="">
          <xdr:nvSpPr>
            <xdr:cNvPr id="13343" name="Check Box 31" hidden="1">
              <a:extLst>
                <a:ext uri="{63B3BB69-23CF-44E3-9099-C40C66FF867C}">
                  <a14:compatExt spid="_x0000_s13343"/>
                </a:ext>
                <a:ext uri="{FF2B5EF4-FFF2-40B4-BE49-F238E27FC236}">
                  <a16:creationId xmlns:a16="http://schemas.microsoft.com/office/drawing/2014/main" id="{00000000-0008-0000-0C00-00001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19050</xdr:rowOff>
        </xdr:from>
        <xdr:to>
          <xdr:col>4</xdr:col>
          <xdr:colOff>485775</xdr:colOff>
          <xdr:row>10</xdr:row>
          <xdr:rowOff>180975</xdr:rowOff>
        </xdr:to>
        <xdr:sp macro="" textlink="">
          <xdr:nvSpPr>
            <xdr:cNvPr id="13344" name="Check Box 32" hidden="1">
              <a:extLst>
                <a:ext uri="{63B3BB69-23CF-44E3-9099-C40C66FF867C}">
                  <a14:compatExt spid="_x0000_s13344"/>
                </a:ext>
                <a:ext uri="{FF2B5EF4-FFF2-40B4-BE49-F238E27FC236}">
                  <a16:creationId xmlns:a16="http://schemas.microsoft.com/office/drawing/2014/main" id="{00000000-0008-0000-0C00-00002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19050</xdr:rowOff>
        </xdr:from>
        <xdr:to>
          <xdr:col>4</xdr:col>
          <xdr:colOff>485775</xdr:colOff>
          <xdr:row>11</xdr:row>
          <xdr:rowOff>180975</xdr:rowOff>
        </xdr:to>
        <xdr:sp macro="" textlink="">
          <xdr:nvSpPr>
            <xdr:cNvPr id="13345" name="Check Box 33" hidden="1">
              <a:extLst>
                <a:ext uri="{63B3BB69-23CF-44E3-9099-C40C66FF867C}">
                  <a14:compatExt spid="_x0000_s13345"/>
                </a:ext>
                <a:ext uri="{FF2B5EF4-FFF2-40B4-BE49-F238E27FC236}">
                  <a16:creationId xmlns:a16="http://schemas.microsoft.com/office/drawing/2014/main" id="{00000000-0008-0000-0C00-00002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485775</xdr:colOff>
          <xdr:row>12</xdr:row>
          <xdr:rowOff>180975</xdr:rowOff>
        </xdr:to>
        <xdr:sp macro="" textlink="">
          <xdr:nvSpPr>
            <xdr:cNvPr id="13346" name="Check Box 34" hidden="1">
              <a:extLst>
                <a:ext uri="{63B3BB69-23CF-44E3-9099-C40C66FF867C}">
                  <a14:compatExt spid="_x0000_s13346"/>
                </a:ext>
                <a:ext uri="{FF2B5EF4-FFF2-40B4-BE49-F238E27FC236}">
                  <a16:creationId xmlns:a16="http://schemas.microsoft.com/office/drawing/2014/main" id="{00000000-0008-0000-0C00-00002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19050</xdr:rowOff>
        </xdr:from>
        <xdr:to>
          <xdr:col>4</xdr:col>
          <xdr:colOff>485775</xdr:colOff>
          <xdr:row>13</xdr:row>
          <xdr:rowOff>180975</xdr:rowOff>
        </xdr:to>
        <xdr:sp macro="" textlink="">
          <xdr:nvSpPr>
            <xdr:cNvPr id="13347" name="Check Box 35" hidden="1">
              <a:extLst>
                <a:ext uri="{63B3BB69-23CF-44E3-9099-C40C66FF867C}">
                  <a14:compatExt spid="_x0000_s13347"/>
                </a:ext>
                <a:ext uri="{FF2B5EF4-FFF2-40B4-BE49-F238E27FC236}">
                  <a16:creationId xmlns:a16="http://schemas.microsoft.com/office/drawing/2014/main" id="{00000000-0008-0000-0C00-00002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19050</xdr:rowOff>
        </xdr:from>
        <xdr:to>
          <xdr:col>4</xdr:col>
          <xdr:colOff>485775</xdr:colOff>
          <xdr:row>14</xdr:row>
          <xdr:rowOff>180975</xdr:rowOff>
        </xdr:to>
        <xdr:sp macro="" textlink="">
          <xdr:nvSpPr>
            <xdr:cNvPr id="13348" name="Check Box 36" hidden="1">
              <a:extLst>
                <a:ext uri="{63B3BB69-23CF-44E3-9099-C40C66FF867C}">
                  <a14:compatExt spid="_x0000_s13348"/>
                </a:ext>
                <a:ext uri="{FF2B5EF4-FFF2-40B4-BE49-F238E27FC236}">
                  <a16:creationId xmlns:a16="http://schemas.microsoft.com/office/drawing/2014/main" id="{00000000-0008-0000-0C00-00002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19050</xdr:rowOff>
        </xdr:from>
        <xdr:to>
          <xdr:col>4</xdr:col>
          <xdr:colOff>485775</xdr:colOff>
          <xdr:row>15</xdr:row>
          <xdr:rowOff>180975</xdr:rowOff>
        </xdr:to>
        <xdr:sp macro="" textlink="">
          <xdr:nvSpPr>
            <xdr:cNvPr id="13349" name="Check Box 37" hidden="1">
              <a:extLst>
                <a:ext uri="{63B3BB69-23CF-44E3-9099-C40C66FF867C}">
                  <a14:compatExt spid="_x0000_s13349"/>
                </a:ext>
                <a:ext uri="{FF2B5EF4-FFF2-40B4-BE49-F238E27FC236}">
                  <a16:creationId xmlns:a16="http://schemas.microsoft.com/office/drawing/2014/main" id="{00000000-0008-0000-0C00-00002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19050</xdr:rowOff>
        </xdr:from>
        <xdr:to>
          <xdr:col>4</xdr:col>
          <xdr:colOff>485775</xdr:colOff>
          <xdr:row>16</xdr:row>
          <xdr:rowOff>180975</xdr:rowOff>
        </xdr:to>
        <xdr:sp macro="" textlink="">
          <xdr:nvSpPr>
            <xdr:cNvPr id="13350" name="Check Box 38" hidden="1">
              <a:extLst>
                <a:ext uri="{63B3BB69-23CF-44E3-9099-C40C66FF867C}">
                  <a14:compatExt spid="_x0000_s13350"/>
                </a:ext>
                <a:ext uri="{FF2B5EF4-FFF2-40B4-BE49-F238E27FC236}">
                  <a16:creationId xmlns:a16="http://schemas.microsoft.com/office/drawing/2014/main" id="{00000000-0008-0000-0C00-00002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19050</xdr:rowOff>
        </xdr:from>
        <xdr:to>
          <xdr:col>4</xdr:col>
          <xdr:colOff>485775</xdr:colOff>
          <xdr:row>17</xdr:row>
          <xdr:rowOff>180975</xdr:rowOff>
        </xdr:to>
        <xdr:sp macro="" textlink="">
          <xdr:nvSpPr>
            <xdr:cNvPr id="13351" name="Check Box 39" hidden="1">
              <a:extLst>
                <a:ext uri="{63B3BB69-23CF-44E3-9099-C40C66FF867C}">
                  <a14:compatExt spid="_x0000_s13351"/>
                </a:ext>
                <a:ext uri="{FF2B5EF4-FFF2-40B4-BE49-F238E27FC236}">
                  <a16:creationId xmlns:a16="http://schemas.microsoft.com/office/drawing/2014/main" id="{00000000-0008-0000-0C00-00002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18</xdr:row>
          <xdr:rowOff>19050</xdr:rowOff>
        </xdr:from>
        <xdr:to>
          <xdr:col>4</xdr:col>
          <xdr:colOff>485775</xdr:colOff>
          <xdr:row>18</xdr:row>
          <xdr:rowOff>180975</xdr:rowOff>
        </xdr:to>
        <xdr:sp macro="" textlink="">
          <xdr:nvSpPr>
            <xdr:cNvPr id="13352" name="Check Box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C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19</xdr:row>
          <xdr:rowOff>19050</xdr:rowOff>
        </xdr:from>
        <xdr:to>
          <xdr:col>4</xdr:col>
          <xdr:colOff>485775</xdr:colOff>
          <xdr:row>19</xdr:row>
          <xdr:rowOff>180975</xdr:rowOff>
        </xdr:to>
        <xdr:sp macro="" textlink="">
          <xdr:nvSpPr>
            <xdr:cNvPr id="13353" name="Check Box 41" hidden="1">
              <a:extLst>
                <a:ext uri="{63B3BB69-23CF-44E3-9099-C40C66FF867C}">
                  <a14:compatExt spid="_x0000_s13353"/>
                </a:ext>
                <a:ext uri="{FF2B5EF4-FFF2-40B4-BE49-F238E27FC236}">
                  <a16:creationId xmlns:a16="http://schemas.microsoft.com/office/drawing/2014/main" id="{00000000-0008-0000-0C00-00002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20</xdr:row>
          <xdr:rowOff>19050</xdr:rowOff>
        </xdr:from>
        <xdr:to>
          <xdr:col>4</xdr:col>
          <xdr:colOff>485775</xdr:colOff>
          <xdr:row>20</xdr:row>
          <xdr:rowOff>180975</xdr:rowOff>
        </xdr:to>
        <xdr:sp macro="" textlink="">
          <xdr:nvSpPr>
            <xdr:cNvPr id="13354" name="Check Box 42" hidden="1">
              <a:extLst>
                <a:ext uri="{63B3BB69-23CF-44E3-9099-C40C66FF867C}">
                  <a14:compatExt spid="_x0000_s13354"/>
                </a:ext>
                <a:ext uri="{FF2B5EF4-FFF2-40B4-BE49-F238E27FC236}">
                  <a16:creationId xmlns:a16="http://schemas.microsoft.com/office/drawing/2014/main" id="{00000000-0008-0000-0C00-00002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21</xdr:row>
          <xdr:rowOff>19050</xdr:rowOff>
        </xdr:from>
        <xdr:to>
          <xdr:col>4</xdr:col>
          <xdr:colOff>485775</xdr:colOff>
          <xdr:row>21</xdr:row>
          <xdr:rowOff>180975</xdr:rowOff>
        </xdr:to>
        <xdr:sp macro="" textlink="">
          <xdr:nvSpPr>
            <xdr:cNvPr id="13355" name="Check Box 43" hidden="1">
              <a:extLst>
                <a:ext uri="{63B3BB69-23CF-44E3-9099-C40C66FF867C}">
                  <a14:compatExt spid="_x0000_s13355"/>
                </a:ext>
                <a:ext uri="{FF2B5EF4-FFF2-40B4-BE49-F238E27FC236}">
                  <a16:creationId xmlns:a16="http://schemas.microsoft.com/office/drawing/2014/main" id="{00000000-0008-0000-0C00-00002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22</xdr:row>
          <xdr:rowOff>19050</xdr:rowOff>
        </xdr:from>
        <xdr:to>
          <xdr:col>4</xdr:col>
          <xdr:colOff>485775</xdr:colOff>
          <xdr:row>22</xdr:row>
          <xdr:rowOff>180975</xdr:rowOff>
        </xdr:to>
        <xdr:sp macro="" textlink="">
          <xdr:nvSpPr>
            <xdr:cNvPr id="13356" name="Check Box 44" hidden="1">
              <a:extLst>
                <a:ext uri="{63B3BB69-23CF-44E3-9099-C40C66FF867C}">
                  <a14:compatExt spid="_x0000_s13356"/>
                </a:ext>
                <a:ext uri="{FF2B5EF4-FFF2-40B4-BE49-F238E27FC236}">
                  <a16:creationId xmlns:a16="http://schemas.microsoft.com/office/drawing/2014/main" id="{00000000-0008-0000-0C00-00002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23</xdr:row>
          <xdr:rowOff>19050</xdr:rowOff>
        </xdr:from>
        <xdr:to>
          <xdr:col>4</xdr:col>
          <xdr:colOff>485775</xdr:colOff>
          <xdr:row>23</xdr:row>
          <xdr:rowOff>180975</xdr:rowOff>
        </xdr:to>
        <xdr:sp macro="" textlink="">
          <xdr:nvSpPr>
            <xdr:cNvPr id="13357" name="Check Box 45" hidden="1">
              <a:extLst>
                <a:ext uri="{63B3BB69-23CF-44E3-9099-C40C66FF867C}">
                  <a14:compatExt spid="_x0000_s13357"/>
                </a:ext>
                <a:ext uri="{FF2B5EF4-FFF2-40B4-BE49-F238E27FC236}">
                  <a16:creationId xmlns:a16="http://schemas.microsoft.com/office/drawing/2014/main" id="{00000000-0008-0000-0C00-00002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Done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47625</xdr:rowOff>
    </xdr:from>
    <xdr:to>
      <xdr:col>1</xdr:col>
      <xdr:colOff>561975</xdr:colOff>
      <xdr:row>1</xdr:row>
      <xdr:rowOff>523875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38125"/>
          <a:ext cx="504825" cy="47625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</xdr:row>
      <xdr:rowOff>114300</xdr:rowOff>
    </xdr:from>
    <xdr:to>
      <xdr:col>1</xdr:col>
      <xdr:colOff>571500</xdr:colOff>
      <xdr:row>2</xdr:row>
      <xdr:rowOff>657225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76300"/>
          <a:ext cx="542925" cy="5429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171450</xdr:colOff>
          <xdr:row>1</xdr:row>
          <xdr:rowOff>95250</xdr:rowOff>
        </xdr:from>
        <xdr:to>
          <xdr:col>1</xdr:col>
          <xdr:colOff>1019175</xdr:colOff>
          <xdr:row>1</xdr:row>
          <xdr:rowOff>609600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2</xdr:row>
          <xdr:rowOff>133350</xdr:rowOff>
        </xdr:from>
        <xdr:to>
          <xdr:col>1</xdr:col>
          <xdr:colOff>876300</xdr:colOff>
          <xdr:row>2</xdr:row>
          <xdr:rowOff>581025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E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238126</xdr:colOff>
      <xdr:row>3</xdr:row>
      <xdr:rowOff>57149</xdr:rowOff>
    </xdr:from>
    <xdr:to>
      <xdr:col>1</xdr:col>
      <xdr:colOff>847726</xdr:colOff>
      <xdr:row>3</xdr:row>
      <xdr:rowOff>666749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1" y="1647824"/>
          <a:ext cx="609600" cy="609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1</xdr:row>
          <xdr:rowOff>38100</xdr:rowOff>
        </xdr:from>
        <xdr:to>
          <xdr:col>4</xdr:col>
          <xdr:colOff>476250</xdr:colOff>
          <xdr:row>1</xdr:row>
          <xdr:rowOff>190500</xdr:rowOff>
        </xdr:to>
        <xdr:sp macro="" textlink="">
          <xdr:nvSpPr>
            <xdr:cNvPr id="18433" name="Check Box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10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2</xdr:row>
          <xdr:rowOff>38100</xdr:rowOff>
        </xdr:from>
        <xdr:to>
          <xdr:col>4</xdr:col>
          <xdr:colOff>476250</xdr:colOff>
          <xdr:row>2</xdr:row>
          <xdr:rowOff>190500</xdr:rowOff>
        </xdr:to>
        <xdr:sp macro="" textlink="">
          <xdr:nvSpPr>
            <xdr:cNvPr id="18434" name="Check Box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10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3</xdr:row>
          <xdr:rowOff>38100</xdr:rowOff>
        </xdr:from>
        <xdr:to>
          <xdr:col>4</xdr:col>
          <xdr:colOff>476250</xdr:colOff>
          <xdr:row>3</xdr:row>
          <xdr:rowOff>190500</xdr:rowOff>
        </xdr:to>
        <xdr:sp macro="" textlink="">
          <xdr:nvSpPr>
            <xdr:cNvPr id="18435" name="Check Box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10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4</xdr:row>
          <xdr:rowOff>38100</xdr:rowOff>
        </xdr:from>
        <xdr:to>
          <xdr:col>4</xdr:col>
          <xdr:colOff>476250</xdr:colOff>
          <xdr:row>4</xdr:row>
          <xdr:rowOff>190500</xdr:rowOff>
        </xdr:to>
        <xdr:sp macro="" textlink="">
          <xdr:nvSpPr>
            <xdr:cNvPr id="18436" name="Check Box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10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5</xdr:row>
          <xdr:rowOff>38100</xdr:rowOff>
        </xdr:from>
        <xdr:to>
          <xdr:col>4</xdr:col>
          <xdr:colOff>476250</xdr:colOff>
          <xdr:row>5</xdr:row>
          <xdr:rowOff>190500</xdr:rowOff>
        </xdr:to>
        <xdr:sp macro="" textlink="">
          <xdr:nvSpPr>
            <xdr:cNvPr id="18437" name="Check Box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10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B680E379-428D-4393-A26D-EA853F0FC5B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2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79CF61F9-EF30-4E24-97C2-3E33192B520D}" autoFormatId="16" applyNumberFormats="0" applyBorderFormats="0" applyFontFormats="0" applyPatternFormats="0" applyAlignmentFormats="0" applyWidthHeightFormats="0">
  <queryTableRefresh nextId="7">
    <queryTableFields count="6">
      <queryTableField id="1" name="Specimen" tableColumnId="1"/>
      <queryTableField id="2" name="Copper fiber (wt%)" tableColumnId="2"/>
      <queryTableField id="3" name="Methyl cellulose fiber (wt%)" tableColumnId="3"/>
      <queryTableField id="4" name="Molding pressure (kgf/cm^{2} )" tableColumnId="4"/>
      <queryTableField id="5" name="Molding temperature (°C)" tableColumnId="5"/>
      <queryTableField id="6" name="Molding time (hr)" tableColumnId="6"/>
    </queryTableFields>
  </queryTableRefresh>
  <extLst>
    <ext xmlns:x15="http://schemas.microsoft.com/office/spreadsheetml/2010/11/main" uri="{883FBD77-0823-4a55-B5E3-86C4891E6966}">
      <x15:queryTable sourceDataName="Query - Table003 (Page 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784ECF4-9517-4E89-ADB5-94F9286DE7F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Density, ρ (kg/m^{3} )" tableColumnId="2"/>
      <queryTableField id="3" name="Specific heat, C_{p} (J/kg·K)" tableColumnId="3"/>
      <queryTableField id="4" name="Thermal conductivity, K (W/m·K)" tableColumnId="4"/>
      <queryTableField id="5" name="Thermal diffusivity, α (m^{2} /s)" tableColumnId="5"/>
    </queryTableFields>
  </queryTableRefresh>
  <extLst>
    <ext xmlns:x15="http://schemas.microsoft.com/office/spreadsheetml/2010/11/main" uri="{883FBD77-0823-4a55-B5E3-86C4891E6966}">
      <x15:queryTable sourceDataName="Query - Table004 (Page 2)"/>
    </ext>
  </extLst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CDD8F6-E9BC-49BF-8EB8-D200169BAA77}" name="Table1" displayName="Table1" ref="A1:H15" totalsRowShown="0" headerRowDxfId="30">
  <autoFilter ref="A1:H15" xr:uid="{53CDD8F6-E9BC-49BF-8EB8-D200169BAA77}"/>
  <tableColumns count="8">
    <tableColumn id="1" xr3:uid="{C8643703-D4BF-461F-A0AE-F275A60579E6}" name="Employee_ID" dataDxfId="29"/>
    <tableColumn id="2" xr3:uid="{21F5E727-68D5-4A2A-9C9B-247F190D8F1C}" name="Employee_Name" dataDxfId="28"/>
    <tableColumn id="3" xr3:uid="{AC718295-9DB9-4A34-BA05-3A3E1A4A80C0}" name="Designation" dataDxfId="27"/>
    <tableColumn id="4" xr3:uid="{C67AE557-B888-4B0D-8A99-AD63A5BB7845}" name="Department" dataDxfId="26"/>
    <tableColumn id="5" xr3:uid="{B0D26753-0D8B-4A6D-894D-60A1C70B7BB4}" name="Salary" dataDxfId="25"/>
    <tableColumn id="6" xr3:uid="{BD9A71A5-CD1F-40C9-A832-937949E4C0E6}" name="Employee_DOB" dataDxfId="24"/>
    <tableColumn id="7" xr3:uid="{9C7143E3-502B-42EF-909C-4210A91D984B}" name="Employee_DOJ" dataDxfId="23"/>
    <tableColumn id="8" xr3:uid="{0B771E49-F359-420B-97F6-D2EC27E02A24}" name="Count" dataDxfId="22">
      <calculatedColumnFormula>COUNTA(A2:G2)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58236A-F536-493A-B3F8-22FE2050666E}" name="Table13" displayName="Table13" ref="A1:J15" totalsRowShown="0" headerRowDxfId="21">
  <autoFilter ref="A1:J15" xr:uid="{7A58236A-F536-493A-B3F8-22FE2050666E}"/>
  <tableColumns count="10">
    <tableColumn id="1" xr3:uid="{82795135-D87C-4FF0-9983-7EA91EF2E64D}" name="Employee_ID" dataDxfId="20"/>
    <tableColumn id="2" xr3:uid="{850E3AEF-CD93-4F45-93E5-973E4938E905}" name="Employee_Name" dataDxfId="19"/>
    <tableColumn id="3" xr3:uid="{FC4737A8-CE5E-429C-83E5-5896BC41D300}" name="Designation" dataDxfId="18"/>
    <tableColumn id="4" xr3:uid="{BC8936C3-BD45-4CE0-A886-5C16E42C065A}" name="Department" dataDxfId="17"/>
    <tableColumn id="5" xr3:uid="{58E978AB-546B-4FB4-9445-09AFC9FD2799}" name="Salary" dataDxfId="16"/>
    <tableColumn id="6" xr3:uid="{622FE005-BC69-4AA8-ABBA-FD300804EDAC}" name="Employee_DOB" dataDxfId="15"/>
    <tableColumn id="7" xr3:uid="{2EE2053F-C067-4810-8BD0-E9F04AFF88BC}" name="Employee_DOJ" dataDxfId="14"/>
    <tableColumn id="8" xr3:uid="{F682B7D4-36AA-403C-8FD5-AA8B0FF20A58}" name="Count" dataDxfId="13">
      <calculatedColumnFormula>COUNTA(A2:G2)</calculatedColumnFormula>
    </tableColumn>
    <tableColumn id="9" xr3:uid="{60F12878-7BBD-42FC-A11E-B4A031D917E5}" name="Today"/>
    <tableColumn id="10" xr3:uid="{382D363E-2BA1-4B39-823B-B0C3E779B4F4}" name="Ti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7534F8-4DFB-453C-A664-C19BE2F4699A}" name="Table002__Page_1" displayName="Table002__Page_1" ref="A1:B3" tableType="queryTable" totalsRowShown="0">
  <autoFilter ref="A1:B3" xr:uid="{AF7534F8-4DFB-453C-A664-C19BE2F4699A}"/>
  <tableColumns count="2">
    <tableColumn id="1" xr3:uid="{4629D5FE-2075-4BE0-9E67-1CC613358DFF}" uniqueName="1" name="Column1" queryTableFieldId="1" dataDxfId="12"/>
    <tableColumn id="2" xr3:uid="{8BC17C02-6533-4E48-A8EF-0B17EA78F45E}" uniqueName="2" name="Column2" queryTableFieldId="2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DBD41D-AD17-4DDB-BFDB-A2EDC3359028}" name="Table003__Page_2" displayName="Table003__Page_2" ref="A6:F24" tableType="queryTable" totalsRowShown="0">
  <autoFilter ref="A6:F24" xr:uid="{B3DBD41D-AD17-4DDB-BFDB-A2EDC3359028}"/>
  <tableColumns count="6">
    <tableColumn id="1" xr3:uid="{335885DA-0C3A-4EA0-A875-23A3CDBD9609}" uniqueName="1" name="Specimen" queryTableFieldId="1"/>
    <tableColumn id="2" xr3:uid="{544B436F-B515-4D0A-ADC7-D3D8E196D45D}" uniqueName="2" name="Copper fiber (wt%)" queryTableFieldId="2"/>
    <tableColumn id="3" xr3:uid="{789FFBBA-C707-4FAC-8932-BBAA37EAA0C6}" uniqueName="3" name="Methyl cellulose fiber (wt%)" queryTableFieldId="3"/>
    <tableColumn id="4" xr3:uid="{905BB0B4-EDFD-469C-8DDA-C5CA66AD984C}" uniqueName="4" name="Molding pressure (kgf/cm^{2} )" queryTableFieldId="4"/>
    <tableColumn id="5" xr3:uid="{03FD93B9-2535-40F7-BFD7-0C0509AD7156}" uniqueName="5" name="Molding temperature (°C)" queryTableFieldId="5"/>
    <tableColumn id="6" xr3:uid="{A1625564-AC83-4CF4-AB7E-69326CE7BB75}" uniqueName="6" name="Molding time (hr)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DD6050-CD55-4CDD-9064-621121B4F58B}" name="Table004__Page_2" displayName="Table004__Page_2" ref="A26:E28" tableType="queryTable" totalsRowShown="0">
  <autoFilter ref="A26:E28" xr:uid="{34DD6050-CD55-4CDD-9064-621121B4F58B}"/>
  <tableColumns count="5">
    <tableColumn id="1" xr3:uid="{9A1E3EE8-B510-4BFC-9BF0-29480320D335}" uniqueName="1" name="Column1" queryTableFieldId="1" dataDxfId="10"/>
    <tableColumn id="2" xr3:uid="{EBD4E2B0-CA17-4B48-AFEE-C777793CCB25}" uniqueName="2" name="Density, ρ (kg/m^{3} )" queryTableFieldId="2"/>
    <tableColumn id="3" xr3:uid="{C7F44BE7-2D1E-495C-8869-404F2D04B809}" uniqueName="3" name="Specific heat, C_{p} (J/kg·K)" queryTableFieldId="3"/>
    <tableColumn id="4" xr3:uid="{05C19AE5-EBF0-4855-BDD3-F70983D576DA}" uniqueName="4" name="Thermal conductivity, K (W/m·K)" queryTableFieldId="4"/>
    <tableColumn id="5" xr3:uid="{C0586D9A-41B5-461C-B6BD-6EB2FE361545}" uniqueName="5" name="Thermal diffusivity, α (m^{2} /s)" queryTableFieldId="5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D4D48D-C601-490E-94F2-C7247810ED10}" name="Table17" displayName="Table17" ref="A1:H15" totalsRowShown="0" headerRowDxfId="8">
  <sortState xmlns:xlrd2="http://schemas.microsoft.com/office/spreadsheetml/2017/richdata2" ref="A2:H15">
    <sortCondition ref="F6:F15"/>
  </sortState>
  <tableColumns count="8">
    <tableColumn id="1" xr3:uid="{D9D28289-2D38-40FE-8F2C-6326E21B18E4}" name="Employee_ID" dataDxfId="7"/>
    <tableColumn id="2" xr3:uid="{6240617F-F3A6-452B-B718-66C984E9E825}" name="Employee_Name" dataDxfId="6"/>
    <tableColumn id="3" xr3:uid="{8AF883F8-D3BD-4ED1-B116-FF01B9127972}" name="Designation" dataDxfId="5"/>
    <tableColumn id="4" xr3:uid="{14EFF061-F27D-4E20-A842-343520828CCA}" name="Department" dataDxfId="4"/>
    <tableColumn id="5" xr3:uid="{13309110-627B-4C3D-BAB2-12C9D942C1C8}" name="Salary" dataDxfId="3"/>
    <tableColumn id="6" xr3:uid="{405ACB91-D3FB-4DCC-AFB0-77C10AB2D059}" name="Employee_DOB" dataDxfId="2"/>
    <tableColumn id="7" xr3:uid="{198C1906-0254-48BC-99A6-73A48B44AECF}" name="Employee_DOJ" dataDxfId="1"/>
    <tableColumn id="8" xr3:uid="{681E4266-0690-4746-9A70-88BCD6196865}" name="Count" dataDxfId="0">
      <calculatedColumnFormula>COUNTA(A2:G2)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aklshgn@hotmail.com" TargetMode="External"/><Relationship Id="rId3" Type="http://schemas.openxmlformats.org/officeDocument/2006/relationships/hyperlink" Target="mailto:sklhognb@hotmail.com" TargetMode="External"/><Relationship Id="rId7" Type="http://schemas.openxmlformats.org/officeDocument/2006/relationships/hyperlink" Target="mailto:shgkos@sjot.com" TargetMode="External"/><Relationship Id="rId2" Type="http://schemas.openxmlformats.org/officeDocument/2006/relationships/hyperlink" Target="mailto:joehskl@hotmail.com" TargetMode="External"/><Relationship Id="rId1" Type="http://schemas.openxmlformats.org/officeDocument/2006/relationships/hyperlink" Target="mailto:jdhgl@hotmail.com" TargetMode="External"/><Relationship Id="rId6" Type="http://schemas.openxmlformats.org/officeDocument/2006/relationships/hyperlink" Target="mailto:khgohas@sypeiy.com" TargetMode="External"/><Relationship Id="rId5" Type="http://schemas.openxmlformats.org/officeDocument/2006/relationships/hyperlink" Target="mailto:sdhogn@gmail.com" TargetMode="External"/><Relationship Id="rId10" Type="http://schemas.openxmlformats.org/officeDocument/2006/relationships/hyperlink" Target="mailto:sutojnvodh@hotmail.com" TargetMode="External"/><Relationship Id="rId4" Type="http://schemas.openxmlformats.org/officeDocument/2006/relationships/hyperlink" Target="mailto:khgooal@gmail.com" TargetMode="External"/><Relationship Id="rId9" Type="http://schemas.openxmlformats.org/officeDocument/2006/relationships/hyperlink" Target="mailto:sutojnvodh@hot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4.xml"/><Relationship Id="rId7" Type="http://schemas.openxmlformats.org/officeDocument/2006/relationships/ctrlProp" Target="../ctrlProps/ctrlProp28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27.xml"/><Relationship Id="rId5" Type="http://schemas.openxmlformats.org/officeDocument/2006/relationships/ctrlProp" Target="../ctrlProps/ctrlProp26.xml"/><Relationship Id="rId4" Type="http://schemas.openxmlformats.org/officeDocument/2006/relationships/ctrlProp" Target="../ctrlProps/ctrlProp2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Tracker.txt" TargetMode="External"/><Relationship Id="rId2" Type="http://schemas.openxmlformats.org/officeDocument/2006/relationships/hyperlink" Target="..\..\Downloads\Resume_Template.docx" TargetMode="External"/><Relationship Id="rId1" Type="http://schemas.openxmlformats.org/officeDocument/2006/relationships/hyperlink" Target="https://simpilearn.com/" TargetMode="External"/><Relationship Id="rId4" Type="http://schemas.openxmlformats.org/officeDocument/2006/relationships/hyperlink" Target="mailto:rileyfreeman484@gmail.com?subject=Update%20on%20Excel%20Work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F87F-BC42-4E19-BB88-1A18FFACD308}">
  <sheetPr codeName="Sheet1"/>
  <dimension ref="A1:H14"/>
  <sheetViews>
    <sheetView workbookViewId="0">
      <selection activeCell="F16" sqref="F16"/>
    </sheetView>
  </sheetViews>
  <sheetFormatPr defaultRowHeight="15" x14ac:dyDescent="0.25"/>
  <cols>
    <col min="2" max="2" width="8.5703125" bestFit="1" customWidth="1"/>
    <col min="3" max="3" width="8" bestFit="1" customWidth="1"/>
    <col min="4" max="4" width="19" bestFit="1" customWidth="1"/>
    <col min="5" max="5" width="7" bestFit="1" customWidth="1"/>
    <col min="6" max="6" width="12.140625" bestFit="1" customWidth="1"/>
    <col min="7" max="7" width="14.5703125" bestFit="1" customWidth="1"/>
  </cols>
  <sheetData>
    <row r="1" spans="1:8" s="4" customFormat="1" x14ac:dyDescent="0.25">
      <c r="B1" s="51" t="s">
        <v>0</v>
      </c>
      <c r="C1" s="51"/>
      <c r="D1" s="51"/>
      <c r="E1" s="51"/>
      <c r="F1" s="51"/>
      <c r="G1" s="51"/>
      <c r="H1" s="51"/>
    </row>
    <row r="3" spans="1:8" s="3" customFormat="1" x14ac:dyDescent="0.25">
      <c r="A3" s="3" t="s">
        <v>29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</row>
    <row r="4" spans="1:8" x14ac:dyDescent="0.25">
      <c r="A4" s="1">
        <v>1</v>
      </c>
      <c r="B4" s="1" t="s">
        <v>7</v>
      </c>
      <c r="C4" s="1">
        <v>3683</v>
      </c>
      <c r="D4" s="1" t="s">
        <v>16</v>
      </c>
      <c r="E4" s="1">
        <v>100000</v>
      </c>
      <c r="F4" s="1" t="s">
        <v>22</v>
      </c>
      <c r="G4" s="1">
        <v>462992049</v>
      </c>
      <c r="H4" s="1"/>
    </row>
    <row r="5" spans="1:8" x14ac:dyDescent="0.25">
      <c r="A5" s="1">
        <v>2</v>
      </c>
      <c r="B5" s="1" t="s">
        <v>8</v>
      </c>
      <c r="C5" s="1">
        <v>3992</v>
      </c>
      <c r="D5" s="1" t="s">
        <v>17</v>
      </c>
      <c r="E5" s="1">
        <v>15000</v>
      </c>
      <c r="F5" s="1" t="s">
        <v>23</v>
      </c>
      <c r="G5" s="1">
        <v>43638368</v>
      </c>
      <c r="H5" s="1"/>
    </row>
    <row r="6" spans="1:8" x14ac:dyDescent="0.25">
      <c r="A6" s="1">
        <v>3</v>
      </c>
      <c r="B6" s="1" t="s">
        <v>9</v>
      </c>
      <c r="C6" s="1">
        <v>3773</v>
      </c>
      <c r="D6" s="1" t="s">
        <v>18</v>
      </c>
      <c r="E6" s="1">
        <v>19000</v>
      </c>
      <c r="F6" s="1" t="s">
        <v>24</v>
      </c>
      <c r="G6" s="1">
        <v>6373639820</v>
      </c>
      <c r="H6" s="1"/>
    </row>
    <row r="7" spans="1:8" x14ac:dyDescent="0.25">
      <c r="A7" s="1">
        <v>4</v>
      </c>
      <c r="B7" s="1" t="s">
        <v>10</v>
      </c>
      <c r="C7" s="1">
        <v>6983</v>
      </c>
      <c r="D7" s="1" t="s">
        <v>19</v>
      </c>
      <c r="E7" s="1">
        <v>20000</v>
      </c>
      <c r="F7" s="1" t="s">
        <v>25</v>
      </c>
      <c r="G7" s="1">
        <v>363839334</v>
      </c>
      <c r="H7" s="1"/>
    </row>
    <row r="8" spans="1:8" x14ac:dyDescent="0.25">
      <c r="A8" s="1">
        <v>5</v>
      </c>
      <c r="B8" s="1" t="s">
        <v>11</v>
      </c>
      <c r="C8" s="1">
        <v>3952</v>
      </c>
      <c r="D8" s="1" t="s">
        <v>19</v>
      </c>
      <c r="E8" s="1">
        <v>15000</v>
      </c>
      <c r="F8" s="1" t="s">
        <v>23</v>
      </c>
      <c r="G8" s="1">
        <v>4749309374</v>
      </c>
      <c r="H8" s="1"/>
    </row>
    <row r="9" spans="1:8" x14ac:dyDescent="0.25">
      <c r="A9" s="1">
        <v>6</v>
      </c>
      <c r="B9" s="1" t="s">
        <v>12</v>
      </c>
      <c r="C9" s="1">
        <v>9853</v>
      </c>
      <c r="D9" s="1" t="s">
        <v>18</v>
      </c>
      <c r="E9" s="1">
        <v>20000</v>
      </c>
      <c r="F9" s="1" t="s">
        <v>24</v>
      </c>
      <c r="G9" s="1">
        <v>337383759</v>
      </c>
      <c r="H9" s="1"/>
    </row>
    <row r="10" spans="1:8" x14ac:dyDescent="0.25">
      <c r="A10" s="1">
        <v>7</v>
      </c>
      <c r="B10" s="1" t="s">
        <v>13</v>
      </c>
      <c r="C10" s="1">
        <v>3373</v>
      </c>
      <c r="D10" s="1" t="s">
        <v>20</v>
      </c>
      <c r="E10" s="1">
        <v>19000</v>
      </c>
      <c r="F10" s="1" t="s">
        <v>26</v>
      </c>
      <c r="G10" s="1">
        <v>38373939</v>
      </c>
      <c r="H10" s="1"/>
    </row>
    <row r="11" spans="1:8" x14ac:dyDescent="0.25">
      <c r="A11" s="1">
        <v>8</v>
      </c>
      <c r="B11" s="1" t="s">
        <v>14</v>
      </c>
      <c r="C11" s="1">
        <v>9584</v>
      </c>
      <c r="D11" s="1" t="s">
        <v>20</v>
      </c>
      <c r="E11" s="1">
        <v>12000</v>
      </c>
      <c r="F11" s="1" t="s">
        <v>27</v>
      </c>
      <c r="G11" s="1">
        <v>37378848</v>
      </c>
      <c r="H11" s="1"/>
    </row>
    <row r="12" spans="1:8" x14ac:dyDescent="0.25">
      <c r="A12" s="1">
        <v>9</v>
      </c>
      <c r="B12" s="1" t="s">
        <v>15</v>
      </c>
      <c r="C12" s="1">
        <v>8488</v>
      </c>
      <c r="D12" s="1" t="s">
        <v>17</v>
      </c>
      <c r="E12" s="1">
        <v>10000</v>
      </c>
      <c r="F12" s="1" t="s">
        <v>27</v>
      </c>
      <c r="G12" s="1">
        <v>373738538</v>
      </c>
      <c r="H12" s="1"/>
    </row>
    <row r="13" spans="1:8" x14ac:dyDescent="0.25">
      <c r="A13" s="1">
        <v>10</v>
      </c>
      <c r="B13" s="1" t="s">
        <v>21</v>
      </c>
      <c r="C13" s="1">
        <v>8374</v>
      </c>
      <c r="D13" s="1" t="s">
        <v>18</v>
      </c>
      <c r="E13" s="1">
        <v>20000</v>
      </c>
      <c r="F13" s="1" t="s">
        <v>28</v>
      </c>
      <c r="G13" s="1">
        <v>39835792</v>
      </c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</sheetData>
  <mergeCells count="1">
    <mergeCell ref="B1:H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B24A0-B3B0-43E5-ABE5-6E228C69CCD7}">
  <sheetPr codeName="Sheet2"/>
  <dimension ref="A1:C16"/>
  <sheetViews>
    <sheetView workbookViewId="0">
      <selection activeCell="E12" sqref="E12"/>
    </sheetView>
  </sheetViews>
  <sheetFormatPr defaultRowHeight="15" x14ac:dyDescent="0.25"/>
  <sheetData>
    <row r="1" spans="1:3" x14ac:dyDescent="0.25">
      <c r="A1" s="5" t="s">
        <v>30</v>
      </c>
      <c r="B1" s="5" t="s">
        <v>31</v>
      </c>
      <c r="C1" s="5" t="s">
        <v>32</v>
      </c>
    </row>
    <row r="2" spans="1:3" x14ac:dyDescent="0.25">
      <c r="A2" s="6"/>
      <c r="B2" s="6"/>
      <c r="C2" s="6"/>
    </row>
    <row r="3" spans="1:3" x14ac:dyDescent="0.25">
      <c r="A3" s="6" t="s">
        <v>33</v>
      </c>
      <c r="B3" s="6" t="str">
        <f>LOWER(A3)</f>
        <v>jack</v>
      </c>
      <c r="C3" s="6" t="str">
        <f>UPPER(A3)</f>
        <v>JACK</v>
      </c>
    </row>
    <row r="4" spans="1:3" x14ac:dyDescent="0.25">
      <c r="A4" s="6" t="s">
        <v>12</v>
      </c>
      <c r="B4" s="6" t="str">
        <f t="shared" ref="B4:B16" si="0">LOWER(A4)</f>
        <v>jennifer</v>
      </c>
      <c r="C4" s="6" t="str">
        <f t="shared" ref="C4:C16" si="1">UPPER(A4)</f>
        <v>JENNIFER</v>
      </c>
    </row>
    <row r="5" spans="1:3" x14ac:dyDescent="0.25">
      <c r="A5" s="6" t="s">
        <v>34</v>
      </c>
      <c r="B5" s="6" t="str">
        <f t="shared" si="0"/>
        <v>brock</v>
      </c>
      <c r="C5" s="6" t="str">
        <f t="shared" si="1"/>
        <v>BROCK</v>
      </c>
    </row>
    <row r="6" spans="1:3" x14ac:dyDescent="0.25">
      <c r="A6" s="6" t="s">
        <v>35</v>
      </c>
      <c r="B6" s="6" t="str">
        <f t="shared" si="0"/>
        <v>emily</v>
      </c>
      <c r="C6" s="6" t="str">
        <f t="shared" si="1"/>
        <v>EMILY</v>
      </c>
    </row>
    <row r="7" spans="1:3" x14ac:dyDescent="0.25">
      <c r="A7" s="6" t="s">
        <v>36</v>
      </c>
      <c r="B7" s="6" t="str">
        <f t="shared" si="0"/>
        <v>martha</v>
      </c>
      <c r="C7" s="6" t="str">
        <f t="shared" si="1"/>
        <v>MARTHA</v>
      </c>
    </row>
    <row r="8" spans="1:3" x14ac:dyDescent="0.25">
      <c r="A8" s="6" t="s">
        <v>37</v>
      </c>
      <c r="B8" s="6" t="str">
        <f t="shared" si="0"/>
        <v>clark</v>
      </c>
      <c r="C8" s="6" t="str">
        <f t="shared" si="1"/>
        <v>CLARK</v>
      </c>
    </row>
    <row r="9" spans="1:3" x14ac:dyDescent="0.25">
      <c r="A9" s="6" t="s">
        <v>38</v>
      </c>
      <c r="B9" s="6" t="str">
        <f t="shared" si="0"/>
        <v>tony</v>
      </c>
      <c r="C9" s="6" t="str">
        <f t="shared" si="1"/>
        <v>TONY</v>
      </c>
    </row>
    <row r="10" spans="1:3" x14ac:dyDescent="0.25">
      <c r="A10" s="6" t="s">
        <v>39</v>
      </c>
      <c r="B10" s="6" t="str">
        <f t="shared" si="0"/>
        <v>ben</v>
      </c>
      <c r="C10" s="6" t="str">
        <f t="shared" si="1"/>
        <v>BEN</v>
      </c>
    </row>
    <row r="11" spans="1:3" x14ac:dyDescent="0.25">
      <c r="A11" s="6" t="s">
        <v>40</v>
      </c>
      <c r="B11" s="6" t="str">
        <f t="shared" si="0"/>
        <v>alfred</v>
      </c>
      <c r="C11" s="6" t="str">
        <f t="shared" si="1"/>
        <v>ALFRED</v>
      </c>
    </row>
    <row r="12" spans="1:3" x14ac:dyDescent="0.25">
      <c r="A12" s="6" t="s">
        <v>41</v>
      </c>
      <c r="B12" s="6" t="str">
        <f t="shared" si="0"/>
        <v>steve</v>
      </c>
      <c r="C12" s="6" t="str">
        <f t="shared" si="1"/>
        <v>STEVE</v>
      </c>
    </row>
    <row r="13" spans="1:3" x14ac:dyDescent="0.25">
      <c r="A13" s="6" t="s">
        <v>42</v>
      </c>
      <c r="B13" s="6" t="str">
        <f t="shared" si="0"/>
        <v>barnes</v>
      </c>
      <c r="C13" s="6" t="str">
        <f t="shared" si="1"/>
        <v>BARNES</v>
      </c>
    </row>
    <row r="14" spans="1:3" x14ac:dyDescent="0.25">
      <c r="A14" s="6" t="s">
        <v>43</v>
      </c>
      <c r="B14" s="6" t="str">
        <f t="shared" si="0"/>
        <v>banner</v>
      </c>
      <c r="C14" s="6" t="str">
        <f t="shared" si="1"/>
        <v>BANNER</v>
      </c>
    </row>
    <row r="15" spans="1:3" x14ac:dyDescent="0.25">
      <c r="A15" s="6" t="s">
        <v>44</v>
      </c>
      <c r="B15" s="6" t="str">
        <f t="shared" si="0"/>
        <v>fred</v>
      </c>
      <c r="C15" s="6" t="str">
        <f t="shared" si="1"/>
        <v>FRED</v>
      </c>
    </row>
    <row r="16" spans="1:3" x14ac:dyDescent="0.25">
      <c r="A16" s="6" t="s">
        <v>45</v>
      </c>
      <c r="B16" s="6" t="str">
        <f t="shared" si="0"/>
        <v>peter</v>
      </c>
      <c r="C16" s="6" t="str">
        <f t="shared" si="1"/>
        <v>PETER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F95A-2002-4D89-89D5-E725403DABAD}">
  <sheetPr codeName="Sheet3"/>
  <dimension ref="A1:G24"/>
  <sheetViews>
    <sheetView workbookViewId="0">
      <selection activeCell="G23" sqref="G23"/>
    </sheetView>
  </sheetViews>
  <sheetFormatPr defaultRowHeight="15" x14ac:dyDescent="0.25"/>
  <cols>
    <col min="1" max="1" width="7.7109375" bestFit="1" customWidth="1"/>
    <col min="2" max="2" width="14.5703125" bestFit="1" customWidth="1"/>
    <col min="3" max="3" width="14" bestFit="1" customWidth="1"/>
    <col min="4" max="4" width="15.140625" bestFit="1" customWidth="1"/>
    <col min="5" max="5" width="9.140625" style="11" bestFit="1" customWidth="1"/>
    <col min="6" max="6" width="9.7109375" bestFit="1" customWidth="1"/>
  </cols>
  <sheetData>
    <row r="1" spans="1:7" ht="15.75" x14ac:dyDescent="0.25">
      <c r="A1" s="8" t="s">
        <v>53</v>
      </c>
      <c r="B1" s="8" t="s">
        <v>48</v>
      </c>
      <c r="C1" s="8" t="s">
        <v>49</v>
      </c>
      <c r="D1" s="8" t="s">
        <v>50</v>
      </c>
      <c r="E1" s="9" t="s">
        <v>51</v>
      </c>
      <c r="F1" s="8" t="s">
        <v>52</v>
      </c>
      <c r="G1" s="7"/>
    </row>
    <row r="2" spans="1:7" x14ac:dyDescent="0.25">
      <c r="A2" s="7" t="s">
        <v>54</v>
      </c>
      <c r="B2" s="7" t="s">
        <v>56</v>
      </c>
      <c r="C2" s="7" t="s">
        <v>59</v>
      </c>
      <c r="D2" s="7" t="s">
        <v>68</v>
      </c>
      <c r="E2" s="10">
        <v>48.86</v>
      </c>
      <c r="F2" s="7">
        <v>7</v>
      </c>
      <c r="G2" s="7"/>
    </row>
    <row r="3" spans="1:7" x14ac:dyDescent="0.25">
      <c r="A3" s="7" t="s">
        <v>54</v>
      </c>
      <c r="B3" s="7" t="s">
        <v>57</v>
      </c>
      <c r="C3" s="7" t="s">
        <v>59</v>
      </c>
      <c r="D3" s="7" t="s">
        <v>69</v>
      </c>
      <c r="E3" s="10">
        <v>7.28</v>
      </c>
      <c r="F3" s="7">
        <v>4</v>
      </c>
      <c r="G3" s="7"/>
    </row>
    <row r="4" spans="1:7" x14ac:dyDescent="0.25">
      <c r="A4" s="7" t="s">
        <v>54</v>
      </c>
      <c r="B4" s="7" t="s">
        <v>58</v>
      </c>
      <c r="C4" s="7" t="s">
        <v>60</v>
      </c>
      <c r="D4" s="7" t="s">
        <v>70</v>
      </c>
      <c r="E4" s="10">
        <v>907.15</v>
      </c>
      <c r="F4" s="7">
        <v>6</v>
      </c>
      <c r="G4" s="7"/>
    </row>
    <row r="5" spans="1:7" x14ac:dyDescent="0.25">
      <c r="A5" s="7" t="s">
        <v>54</v>
      </c>
      <c r="B5" s="7" t="s">
        <v>57</v>
      </c>
      <c r="C5" s="7" t="s">
        <v>61</v>
      </c>
      <c r="D5" s="7" t="s">
        <v>71</v>
      </c>
      <c r="E5" s="10">
        <v>18.504000000000001</v>
      </c>
      <c r="F5" s="7">
        <v>3</v>
      </c>
      <c r="G5" s="7"/>
    </row>
    <row r="6" spans="1:7" x14ac:dyDescent="0.25">
      <c r="A6" s="7" t="s">
        <v>54</v>
      </c>
      <c r="B6" s="7" t="s">
        <v>57</v>
      </c>
      <c r="C6" s="7" t="s">
        <v>62</v>
      </c>
      <c r="D6" s="7" t="s">
        <v>72</v>
      </c>
      <c r="E6" s="10">
        <v>114.9</v>
      </c>
      <c r="F6" s="7">
        <v>5</v>
      </c>
      <c r="G6" s="7"/>
    </row>
    <row r="7" spans="1:7" x14ac:dyDescent="0.25">
      <c r="A7" s="7" t="s">
        <v>54</v>
      </c>
      <c r="B7" s="7" t="s">
        <v>56</v>
      </c>
      <c r="C7" s="7" t="s">
        <v>62</v>
      </c>
      <c r="D7" s="7" t="s">
        <v>73</v>
      </c>
      <c r="E7" s="10">
        <v>1706.2</v>
      </c>
      <c r="F7" s="7">
        <v>9</v>
      </c>
      <c r="G7" s="7"/>
    </row>
    <row r="8" spans="1:7" ht="14.25" customHeight="1" x14ac:dyDescent="0.25">
      <c r="A8" s="7" t="s">
        <v>54</v>
      </c>
      <c r="B8" s="7" t="s">
        <v>58</v>
      </c>
      <c r="C8" s="7" t="s">
        <v>63</v>
      </c>
      <c r="D8" s="7" t="s">
        <v>70</v>
      </c>
      <c r="E8" s="10">
        <v>911.42</v>
      </c>
      <c r="F8" s="7">
        <v>4</v>
      </c>
      <c r="G8" s="7"/>
    </row>
    <row r="9" spans="1:7" x14ac:dyDescent="0.25">
      <c r="A9" s="7" t="s">
        <v>54</v>
      </c>
      <c r="B9" s="7" t="s">
        <v>57</v>
      </c>
      <c r="C9" s="7" t="s">
        <v>64</v>
      </c>
      <c r="D9" s="7" t="s">
        <v>71</v>
      </c>
      <c r="E9" s="10">
        <v>407.98</v>
      </c>
      <c r="F9" s="7">
        <v>3</v>
      </c>
      <c r="G9" s="7"/>
    </row>
    <row r="10" spans="1:7" x14ac:dyDescent="0.25">
      <c r="A10" s="7" t="s">
        <v>54</v>
      </c>
      <c r="B10" s="7" t="s">
        <v>57</v>
      </c>
      <c r="C10" s="7" t="s">
        <v>59</v>
      </c>
      <c r="D10" s="7" t="s">
        <v>74</v>
      </c>
      <c r="E10" s="10">
        <v>55.5</v>
      </c>
      <c r="F10" s="7">
        <v>2</v>
      </c>
      <c r="G10" s="7"/>
    </row>
    <row r="11" spans="1:7" x14ac:dyDescent="0.25">
      <c r="A11" s="7" t="s">
        <v>54</v>
      </c>
      <c r="B11" s="7" t="s">
        <v>57</v>
      </c>
      <c r="C11" s="7" t="s">
        <v>59</v>
      </c>
      <c r="D11" s="7" t="s">
        <v>69</v>
      </c>
      <c r="E11" s="10">
        <v>8.56</v>
      </c>
      <c r="F11" s="7">
        <v>2</v>
      </c>
      <c r="G11" s="7"/>
    </row>
    <row r="12" spans="1:7" x14ac:dyDescent="0.25">
      <c r="A12" s="7" t="s">
        <v>54</v>
      </c>
      <c r="B12" s="7" t="s">
        <v>58</v>
      </c>
      <c r="C12" s="7" t="s">
        <v>59</v>
      </c>
      <c r="D12" s="7" t="s">
        <v>70</v>
      </c>
      <c r="E12" s="10">
        <v>213.48</v>
      </c>
      <c r="F12" s="7">
        <v>3</v>
      </c>
      <c r="G12" s="7"/>
    </row>
    <row r="13" spans="1:7" x14ac:dyDescent="0.25">
      <c r="A13" s="7" t="s">
        <v>54</v>
      </c>
      <c r="B13" s="7" t="s">
        <v>57</v>
      </c>
      <c r="C13" s="7" t="s">
        <v>65</v>
      </c>
      <c r="D13" s="7" t="s">
        <v>71</v>
      </c>
      <c r="E13" s="10">
        <v>22.72</v>
      </c>
      <c r="F13" s="7">
        <v>4</v>
      </c>
      <c r="G13" s="7"/>
    </row>
    <row r="14" spans="1:7" x14ac:dyDescent="0.25">
      <c r="A14" s="7" t="s">
        <v>54</v>
      </c>
      <c r="B14" s="7" t="s">
        <v>56</v>
      </c>
      <c r="C14" s="7" t="s">
        <v>65</v>
      </c>
      <c r="D14" s="7" t="s">
        <v>73</v>
      </c>
      <c r="E14" s="10">
        <v>1044.5999999999999</v>
      </c>
      <c r="F14" s="7">
        <v>3</v>
      </c>
      <c r="G14" s="7"/>
    </row>
    <row r="15" spans="1:7" x14ac:dyDescent="0.25">
      <c r="A15" s="7" t="s">
        <v>55</v>
      </c>
      <c r="B15" s="7" t="s">
        <v>56</v>
      </c>
      <c r="C15" s="7" t="s">
        <v>66</v>
      </c>
      <c r="D15" s="7" t="s">
        <v>75</v>
      </c>
      <c r="E15" s="10">
        <v>261.95999999999998</v>
      </c>
      <c r="F15" s="7">
        <v>2</v>
      </c>
      <c r="G15" s="7"/>
    </row>
    <row r="16" spans="1:7" x14ac:dyDescent="0.25">
      <c r="A16" s="7" t="s">
        <v>55</v>
      </c>
      <c r="B16" s="7" t="s">
        <v>56</v>
      </c>
      <c r="C16" s="7" t="s">
        <v>66</v>
      </c>
      <c r="D16" s="7" t="s">
        <v>76</v>
      </c>
      <c r="E16" s="10">
        <v>731.94</v>
      </c>
      <c r="F16" s="7">
        <v>3</v>
      </c>
      <c r="G16" s="7"/>
    </row>
    <row r="17" spans="1:7" x14ac:dyDescent="0.25">
      <c r="A17" s="7" t="s">
        <v>55</v>
      </c>
      <c r="B17" s="7" t="s">
        <v>56</v>
      </c>
      <c r="C17" s="7" t="s">
        <v>66</v>
      </c>
      <c r="D17" s="7" t="s">
        <v>73</v>
      </c>
      <c r="E17" s="10">
        <v>957.58</v>
      </c>
      <c r="F17" s="7">
        <v>5</v>
      </c>
      <c r="G17" s="7"/>
    </row>
    <row r="18" spans="1:7" x14ac:dyDescent="0.25">
      <c r="A18" s="7" t="s">
        <v>55</v>
      </c>
      <c r="B18" s="7" t="s">
        <v>57</v>
      </c>
      <c r="C18" s="7" t="s">
        <v>66</v>
      </c>
      <c r="D18" s="7" t="s">
        <v>74</v>
      </c>
      <c r="E18" s="10">
        <v>22.367999999999999</v>
      </c>
      <c r="F18" s="7">
        <v>2</v>
      </c>
      <c r="G18" s="7"/>
    </row>
    <row r="19" spans="1:7" x14ac:dyDescent="0.25">
      <c r="A19" s="7" t="s">
        <v>55</v>
      </c>
      <c r="B19" s="7" t="s">
        <v>57</v>
      </c>
      <c r="C19" s="7" t="s">
        <v>62</v>
      </c>
      <c r="D19" s="7" t="s">
        <v>77</v>
      </c>
      <c r="E19" s="10">
        <v>15.552</v>
      </c>
      <c r="F19" s="7">
        <v>3</v>
      </c>
      <c r="G19" s="7"/>
    </row>
    <row r="20" spans="1:7" x14ac:dyDescent="0.25">
      <c r="A20" s="7" t="s">
        <v>55</v>
      </c>
      <c r="B20" s="7" t="s">
        <v>57</v>
      </c>
      <c r="C20" s="7" t="s">
        <v>62</v>
      </c>
      <c r="D20" s="7" t="s">
        <v>74</v>
      </c>
      <c r="E20" s="10">
        <v>95.616</v>
      </c>
      <c r="F20" s="7">
        <v>2</v>
      </c>
      <c r="G20" s="7"/>
    </row>
    <row r="21" spans="1:7" x14ac:dyDescent="0.25">
      <c r="A21" s="7" t="s">
        <v>55</v>
      </c>
      <c r="B21" s="7" t="s">
        <v>57</v>
      </c>
      <c r="C21" s="7" t="s">
        <v>62</v>
      </c>
      <c r="D21" s="7" t="s">
        <v>77</v>
      </c>
      <c r="E21" s="10">
        <v>75.88</v>
      </c>
      <c r="F21" s="7">
        <v>2</v>
      </c>
      <c r="G21" s="7"/>
    </row>
    <row r="22" spans="1:7" x14ac:dyDescent="0.25">
      <c r="A22" s="7" t="s">
        <v>55</v>
      </c>
      <c r="B22" s="7" t="s">
        <v>56</v>
      </c>
      <c r="C22" s="7" t="s">
        <v>67</v>
      </c>
      <c r="D22" s="7" t="s">
        <v>76</v>
      </c>
      <c r="E22" s="10">
        <v>831.91</v>
      </c>
      <c r="F22" s="7">
        <v>3</v>
      </c>
      <c r="G22" s="7"/>
    </row>
    <row r="23" spans="1:7" x14ac:dyDescent="0.25">
      <c r="A23" s="7" t="s">
        <v>55</v>
      </c>
      <c r="B23" s="7" t="s">
        <v>56</v>
      </c>
      <c r="C23" s="7" t="s">
        <v>67</v>
      </c>
      <c r="D23" s="7" t="s">
        <v>68</v>
      </c>
      <c r="E23" s="10">
        <v>97.04</v>
      </c>
      <c r="F23" s="7">
        <v>2</v>
      </c>
      <c r="G23" s="7"/>
    </row>
    <row r="24" spans="1:7" x14ac:dyDescent="0.25">
      <c r="A24" s="7" t="s">
        <v>55</v>
      </c>
      <c r="B24" s="7"/>
      <c r="C24" s="7"/>
      <c r="D24" s="7"/>
      <c r="E24" s="10">
        <v>12</v>
      </c>
      <c r="F24" s="7"/>
      <c r="G24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3C857-3D4C-4743-AB51-CF329489A76F}">
  <sheetPr codeName="Sheet4"/>
  <dimension ref="A1:E36"/>
  <sheetViews>
    <sheetView topLeftCell="A15" workbookViewId="0">
      <selection activeCell="B36" sqref="B36"/>
    </sheetView>
  </sheetViews>
  <sheetFormatPr defaultRowHeight="15" x14ac:dyDescent="0.25"/>
  <cols>
    <col min="1" max="2" width="22.42578125" style="1" bestFit="1" customWidth="1"/>
    <col min="4" max="4" width="22.42578125" bestFit="1" customWidth="1"/>
    <col min="5" max="5" width="13.28515625" customWidth="1"/>
  </cols>
  <sheetData>
    <row r="1" spans="1:4" s="1" customFormat="1" ht="15.75" x14ac:dyDescent="0.25">
      <c r="A1" s="15" t="s">
        <v>78</v>
      </c>
      <c r="B1" s="15" t="s">
        <v>79</v>
      </c>
      <c r="D1" s="14" t="s">
        <v>92</v>
      </c>
    </row>
    <row r="2" spans="1:4" x14ac:dyDescent="0.25">
      <c r="A2" s="16" t="s">
        <v>80</v>
      </c>
      <c r="B2" s="16" t="s">
        <v>86</v>
      </c>
      <c r="D2" t="str">
        <f>IFERROR(VLOOKUP(B2,$A$2:$A$17,1,0),"not found")</f>
        <v>Maruti Suzuki</v>
      </c>
    </row>
    <row r="3" spans="1:4" x14ac:dyDescent="0.25">
      <c r="A3" s="16" t="s">
        <v>81</v>
      </c>
      <c r="B3" s="16" t="s">
        <v>91</v>
      </c>
      <c r="D3" t="str">
        <f t="shared" ref="D3:D17" si="0">IFERROR(VLOOKUP(B3,$A$2:$A$17,1,0),"not found")</f>
        <v>Mahindra and Mahindra</v>
      </c>
    </row>
    <row r="4" spans="1:4" x14ac:dyDescent="0.25">
      <c r="A4" s="16" t="s">
        <v>82</v>
      </c>
      <c r="B4" s="16" t="s">
        <v>89</v>
      </c>
      <c r="D4" t="str">
        <f t="shared" si="0"/>
        <v>Hyundai India</v>
      </c>
    </row>
    <row r="5" spans="1:4" x14ac:dyDescent="0.25">
      <c r="A5" s="16" t="s">
        <v>83</v>
      </c>
      <c r="B5" s="16" t="s">
        <v>83</v>
      </c>
      <c r="D5" t="str">
        <f t="shared" si="0"/>
        <v>Ferrari</v>
      </c>
    </row>
    <row r="6" spans="1:4" x14ac:dyDescent="0.25">
      <c r="A6" s="16" t="s">
        <v>84</v>
      </c>
      <c r="B6" s="16" t="s">
        <v>84</v>
      </c>
      <c r="D6" t="str">
        <f t="shared" si="0"/>
        <v>Lamborghini</v>
      </c>
    </row>
    <row r="7" spans="1:4" x14ac:dyDescent="0.25">
      <c r="A7" s="16" t="s">
        <v>85</v>
      </c>
      <c r="B7" s="16" t="s">
        <v>85</v>
      </c>
      <c r="D7" t="str">
        <f t="shared" si="0"/>
        <v>Porsche</v>
      </c>
    </row>
    <row r="8" spans="1:4" x14ac:dyDescent="0.25">
      <c r="A8" s="16" t="s">
        <v>86</v>
      </c>
      <c r="B8" s="16" t="s">
        <v>86</v>
      </c>
      <c r="D8" t="str">
        <f t="shared" si="0"/>
        <v>Maruti Suzuki</v>
      </c>
    </row>
    <row r="9" spans="1:4" x14ac:dyDescent="0.25">
      <c r="A9" s="16" t="s">
        <v>87</v>
      </c>
      <c r="B9" s="16" t="s">
        <v>86</v>
      </c>
      <c r="D9" t="str">
        <f t="shared" si="0"/>
        <v>Maruti Suzuki</v>
      </c>
    </row>
    <row r="10" spans="1:4" x14ac:dyDescent="0.25">
      <c r="A10" s="16" t="s">
        <v>91</v>
      </c>
      <c r="B10" s="16" t="s">
        <v>91</v>
      </c>
      <c r="D10" t="str">
        <f t="shared" si="0"/>
        <v>Mahindra and Mahindra</v>
      </c>
    </row>
    <row r="11" spans="1:4" x14ac:dyDescent="0.25">
      <c r="A11" s="16" t="s">
        <v>89</v>
      </c>
      <c r="B11" s="16" t="s">
        <v>89</v>
      </c>
      <c r="D11" t="str">
        <f t="shared" si="0"/>
        <v>Hyundai India</v>
      </c>
    </row>
    <row r="12" spans="1:4" x14ac:dyDescent="0.25">
      <c r="A12" s="16" t="s">
        <v>90</v>
      </c>
      <c r="B12" s="16" t="s">
        <v>87</v>
      </c>
      <c r="D12" t="str">
        <f t="shared" si="0"/>
        <v>Renault</v>
      </c>
    </row>
    <row r="13" spans="1:4" x14ac:dyDescent="0.25">
      <c r="A13" s="16" t="s">
        <v>85</v>
      </c>
      <c r="B13" s="16"/>
      <c r="D13" t="str">
        <f t="shared" si="0"/>
        <v>not found</v>
      </c>
    </row>
    <row r="14" spans="1:4" x14ac:dyDescent="0.25">
      <c r="A14" s="16" t="s">
        <v>86</v>
      </c>
      <c r="B14" s="16"/>
      <c r="D14" t="str">
        <f t="shared" si="0"/>
        <v>not found</v>
      </c>
    </row>
    <row r="15" spans="1:4" x14ac:dyDescent="0.25">
      <c r="A15" s="16" t="s">
        <v>87</v>
      </c>
      <c r="B15" s="16"/>
      <c r="D15" t="str">
        <f t="shared" si="0"/>
        <v>not found</v>
      </c>
    </row>
    <row r="16" spans="1:4" x14ac:dyDescent="0.25">
      <c r="A16" s="16" t="s">
        <v>91</v>
      </c>
      <c r="B16" s="16"/>
      <c r="D16" t="str">
        <f t="shared" si="0"/>
        <v>not found</v>
      </c>
    </row>
    <row r="17" spans="1:5" x14ac:dyDescent="0.25">
      <c r="A17" s="16" t="s">
        <v>89</v>
      </c>
      <c r="B17" s="16"/>
      <c r="D17" t="str">
        <f t="shared" si="0"/>
        <v>not found</v>
      </c>
    </row>
    <row r="20" spans="1:5" ht="15.75" x14ac:dyDescent="0.25">
      <c r="A20" s="15" t="s">
        <v>78</v>
      </c>
      <c r="B20" s="14" t="s">
        <v>79</v>
      </c>
      <c r="D20" s="15" t="s">
        <v>104</v>
      </c>
      <c r="E20" s="14" t="s">
        <v>110</v>
      </c>
    </row>
    <row r="21" spans="1:5" x14ac:dyDescent="0.25">
      <c r="A21" s="16" t="s">
        <v>80</v>
      </c>
      <c r="B21" s="1" t="s">
        <v>93</v>
      </c>
      <c r="D21" s="16" t="s">
        <v>105</v>
      </c>
      <c r="E21" t="str">
        <f>VLOOKUP(D21&amp;"*",$A$21:$A$36,1,0)</f>
        <v>Ford India</v>
      </c>
    </row>
    <row r="22" spans="1:5" x14ac:dyDescent="0.25">
      <c r="A22" s="16" t="s">
        <v>81</v>
      </c>
      <c r="B22" s="1" t="s">
        <v>94</v>
      </c>
      <c r="D22" s="16" t="s">
        <v>81</v>
      </c>
      <c r="E22" t="str">
        <f t="shared" ref="E22:E36" si="1">VLOOKUP(D22&amp;"*",$A$21:$A$36,1,0)</f>
        <v>Tesla</v>
      </c>
    </row>
    <row r="23" spans="1:5" x14ac:dyDescent="0.25">
      <c r="A23" s="16" t="s">
        <v>82</v>
      </c>
      <c r="B23" s="1" t="s">
        <v>95</v>
      </c>
      <c r="D23" s="16" t="s">
        <v>82</v>
      </c>
      <c r="E23" t="str">
        <f t="shared" si="1"/>
        <v>Tata</v>
      </c>
    </row>
    <row r="24" spans="1:5" x14ac:dyDescent="0.25">
      <c r="A24" s="16" t="s">
        <v>83</v>
      </c>
      <c r="B24" s="1" t="s">
        <v>96</v>
      </c>
      <c r="D24" s="16" t="s">
        <v>83</v>
      </c>
      <c r="E24" t="str">
        <f t="shared" si="1"/>
        <v>Ferrari</v>
      </c>
    </row>
    <row r="25" spans="1:5" x14ac:dyDescent="0.25">
      <c r="A25" s="16" t="s">
        <v>84</v>
      </c>
      <c r="B25" s="1" t="s">
        <v>97</v>
      </c>
      <c r="D25" s="16" t="s">
        <v>84</v>
      </c>
      <c r="E25" t="str">
        <f t="shared" si="1"/>
        <v>Lamborghini</v>
      </c>
    </row>
    <row r="26" spans="1:5" x14ac:dyDescent="0.25">
      <c r="A26" s="16" t="s">
        <v>85</v>
      </c>
      <c r="B26" s="1" t="s">
        <v>98</v>
      </c>
      <c r="D26" s="16" t="s">
        <v>85</v>
      </c>
      <c r="E26" t="str">
        <f t="shared" si="1"/>
        <v>Porsche</v>
      </c>
    </row>
    <row r="27" spans="1:5" x14ac:dyDescent="0.25">
      <c r="A27" s="16" t="s">
        <v>86</v>
      </c>
      <c r="B27" s="1" t="s">
        <v>99</v>
      </c>
      <c r="D27" s="16" t="s">
        <v>106</v>
      </c>
      <c r="E27" t="str">
        <f t="shared" si="1"/>
        <v>Maruti Suzuki</v>
      </c>
    </row>
    <row r="28" spans="1:5" x14ac:dyDescent="0.25">
      <c r="A28" s="16" t="s">
        <v>87</v>
      </c>
      <c r="B28" s="1" t="s">
        <v>100</v>
      </c>
      <c r="D28" s="16" t="s">
        <v>87</v>
      </c>
      <c r="E28" t="str">
        <f t="shared" si="1"/>
        <v>Renault</v>
      </c>
    </row>
    <row r="29" spans="1:5" x14ac:dyDescent="0.25">
      <c r="A29" s="16" t="s">
        <v>91</v>
      </c>
      <c r="B29" s="1" t="s">
        <v>101</v>
      </c>
      <c r="D29" s="16" t="s">
        <v>107</v>
      </c>
      <c r="E29" t="str">
        <f t="shared" si="1"/>
        <v>Mahindra and Mahindra</v>
      </c>
    </row>
    <row r="30" spans="1:5" x14ac:dyDescent="0.25">
      <c r="A30" s="16" t="s">
        <v>89</v>
      </c>
      <c r="B30" s="1" t="s">
        <v>102</v>
      </c>
      <c r="D30" s="16" t="s">
        <v>108</v>
      </c>
      <c r="E30" t="str">
        <f t="shared" si="1"/>
        <v>Hyundai India</v>
      </c>
    </row>
    <row r="31" spans="1:5" x14ac:dyDescent="0.25">
      <c r="A31" s="16" t="s">
        <v>90</v>
      </c>
      <c r="B31" s="1" t="s">
        <v>103</v>
      </c>
      <c r="D31" s="16" t="s">
        <v>109</v>
      </c>
      <c r="E31" t="str">
        <f t="shared" si="1"/>
        <v>Honda India</v>
      </c>
    </row>
    <row r="32" spans="1:5" x14ac:dyDescent="0.25">
      <c r="A32" s="16" t="s">
        <v>85</v>
      </c>
      <c r="D32" s="16" t="s">
        <v>85</v>
      </c>
      <c r="E32" t="str">
        <f t="shared" si="1"/>
        <v>Porsche</v>
      </c>
    </row>
    <row r="33" spans="1:5" x14ac:dyDescent="0.25">
      <c r="A33" s="16" t="s">
        <v>86</v>
      </c>
      <c r="D33" s="16" t="s">
        <v>106</v>
      </c>
      <c r="E33" t="str">
        <f t="shared" si="1"/>
        <v>Maruti Suzuki</v>
      </c>
    </row>
    <row r="34" spans="1:5" x14ac:dyDescent="0.25">
      <c r="A34" s="16" t="s">
        <v>87</v>
      </c>
      <c r="D34" s="16" t="s">
        <v>87</v>
      </c>
      <c r="E34" t="str">
        <f t="shared" si="1"/>
        <v>Renault</v>
      </c>
    </row>
    <row r="35" spans="1:5" x14ac:dyDescent="0.25">
      <c r="A35" s="16" t="s">
        <v>91</v>
      </c>
      <c r="D35" s="16" t="s">
        <v>107</v>
      </c>
      <c r="E35" t="str">
        <f t="shared" si="1"/>
        <v>Mahindra and Mahindra</v>
      </c>
    </row>
    <row r="36" spans="1:5" x14ac:dyDescent="0.25">
      <c r="A36" s="16" t="s">
        <v>89</v>
      </c>
      <c r="D36" s="16" t="s">
        <v>88</v>
      </c>
      <c r="E36" t="str">
        <f t="shared" si="1"/>
        <v>Hyundai India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7FAA5-4153-439D-BCC5-7B96913AFCF9}">
  <sheetPr codeName="Sheet5"/>
  <dimension ref="A1:X38"/>
  <sheetViews>
    <sheetView workbookViewId="0">
      <selection activeCell="I22" sqref="I22"/>
    </sheetView>
  </sheetViews>
  <sheetFormatPr defaultRowHeight="15" x14ac:dyDescent="0.25"/>
  <cols>
    <col min="2" max="2" width="14.5703125" bestFit="1" customWidth="1"/>
    <col min="3" max="3" width="14" bestFit="1" customWidth="1"/>
    <col min="4" max="4" width="15.140625" bestFit="1" customWidth="1"/>
    <col min="6" max="6" width="9.7109375" bestFit="1" customWidth="1"/>
  </cols>
  <sheetData>
    <row r="1" spans="1:6" ht="15.75" x14ac:dyDescent="0.25">
      <c r="A1" s="8" t="s">
        <v>53</v>
      </c>
      <c r="B1" s="8" t="s">
        <v>48</v>
      </c>
      <c r="C1" s="8" t="s">
        <v>49</v>
      </c>
      <c r="D1" s="8" t="s">
        <v>50</v>
      </c>
      <c r="E1" s="9" t="s">
        <v>51</v>
      </c>
      <c r="F1" s="8" t="s">
        <v>52</v>
      </c>
    </row>
    <row r="2" spans="1:6" x14ac:dyDescent="0.25">
      <c r="A2" s="7" t="s">
        <v>54</v>
      </c>
      <c r="B2" s="7" t="s">
        <v>56</v>
      </c>
      <c r="C2" s="7" t="s">
        <v>59</v>
      </c>
      <c r="D2" s="7" t="s">
        <v>68</v>
      </c>
      <c r="E2" s="10">
        <v>48.86</v>
      </c>
      <c r="F2" s="7">
        <v>7</v>
      </c>
    </row>
    <row r="3" spans="1:6" x14ac:dyDescent="0.25">
      <c r="A3" s="7" t="s">
        <v>54</v>
      </c>
      <c r="B3" s="7" t="s">
        <v>57</v>
      </c>
      <c r="C3" s="7" t="s">
        <v>59</v>
      </c>
      <c r="D3" s="7" t="s">
        <v>69</v>
      </c>
      <c r="E3" s="10">
        <v>7.28</v>
      </c>
      <c r="F3" s="7">
        <v>4</v>
      </c>
    </row>
    <row r="4" spans="1:6" x14ac:dyDescent="0.25">
      <c r="A4" s="7" t="s">
        <v>54</v>
      </c>
      <c r="B4" s="7" t="s">
        <v>58</v>
      </c>
      <c r="C4" s="7" t="s">
        <v>60</v>
      </c>
      <c r="D4" s="7" t="s">
        <v>70</v>
      </c>
      <c r="E4" s="10">
        <v>907.15</v>
      </c>
      <c r="F4" s="7">
        <v>6</v>
      </c>
    </row>
    <row r="5" spans="1:6" x14ac:dyDescent="0.25">
      <c r="A5" s="7" t="s">
        <v>54</v>
      </c>
      <c r="B5" s="7" t="s">
        <v>57</v>
      </c>
      <c r="C5" s="7" t="s">
        <v>61</v>
      </c>
      <c r="D5" s="7" t="s">
        <v>71</v>
      </c>
      <c r="E5" s="10">
        <v>18.504000000000001</v>
      </c>
      <c r="F5" s="7">
        <v>3</v>
      </c>
    </row>
    <row r="6" spans="1:6" x14ac:dyDescent="0.25">
      <c r="A6" s="7" t="s">
        <v>54</v>
      </c>
      <c r="B6" s="7" t="s">
        <v>57</v>
      </c>
      <c r="C6" s="7" t="s">
        <v>62</v>
      </c>
      <c r="D6" s="7" t="s">
        <v>72</v>
      </c>
      <c r="E6" s="10">
        <v>114.9</v>
      </c>
      <c r="F6" s="7">
        <v>5</v>
      </c>
    </row>
    <row r="7" spans="1:6" x14ac:dyDescent="0.25">
      <c r="A7" s="7" t="s">
        <v>54</v>
      </c>
      <c r="B7" s="7" t="s">
        <v>56</v>
      </c>
      <c r="C7" s="7" t="s">
        <v>62</v>
      </c>
      <c r="D7" s="7" t="s">
        <v>73</v>
      </c>
      <c r="E7" s="10">
        <v>1706.2</v>
      </c>
      <c r="F7" s="7">
        <v>9</v>
      </c>
    </row>
    <row r="8" spans="1:6" x14ac:dyDescent="0.25">
      <c r="A8" s="7" t="s">
        <v>54</v>
      </c>
      <c r="B8" s="7" t="s">
        <v>58</v>
      </c>
      <c r="C8" s="7" t="s">
        <v>63</v>
      </c>
      <c r="D8" s="7" t="s">
        <v>70</v>
      </c>
      <c r="E8" s="10">
        <v>911.42</v>
      </c>
      <c r="F8" s="7">
        <v>4</v>
      </c>
    </row>
    <row r="9" spans="1:6" x14ac:dyDescent="0.25">
      <c r="A9" s="7" t="s">
        <v>54</v>
      </c>
      <c r="B9" s="7" t="s">
        <v>57</v>
      </c>
      <c r="C9" s="7" t="s">
        <v>64</v>
      </c>
      <c r="D9" s="7" t="s">
        <v>71</v>
      </c>
      <c r="E9" s="10">
        <v>407.98</v>
      </c>
      <c r="F9" s="7">
        <v>3</v>
      </c>
    </row>
    <row r="10" spans="1:6" x14ac:dyDescent="0.25">
      <c r="A10" s="7" t="s">
        <v>54</v>
      </c>
      <c r="B10" s="7" t="s">
        <v>57</v>
      </c>
      <c r="C10" s="7" t="s">
        <v>59</v>
      </c>
      <c r="D10" s="7" t="s">
        <v>74</v>
      </c>
      <c r="E10" s="10">
        <v>55.5</v>
      </c>
      <c r="F10" s="7">
        <v>2</v>
      </c>
    </row>
    <row r="11" spans="1:6" x14ac:dyDescent="0.25">
      <c r="A11" s="7" t="s">
        <v>54</v>
      </c>
      <c r="B11" s="7" t="s">
        <v>57</v>
      </c>
      <c r="C11" s="7" t="s">
        <v>59</v>
      </c>
      <c r="D11" s="7" t="s">
        <v>69</v>
      </c>
      <c r="E11" s="10">
        <v>8.56</v>
      </c>
      <c r="F11" s="7">
        <v>2</v>
      </c>
    </row>
    <row r="12" spans="1:6" x14ac:dyDescent="0.25">
      <c r="A12" s="7" t="s">
        <v>54</v>
      </c>
      <c r="B12" s="7" t="s">
        <v>58</v>
      </c>
      <c r="C12" s="7" t="s">
        <v>59</v>
      </c>
      <c r="D12" s="7" t="s">
        <v>70</v>
      </c>
      <c r="E12" s="10">
        <v>213.48</v>
      </c>
      <c r="F12" s="7">
        <v>3</v>
      </c>
    </row>
    <row r="13" spans="1:6" x14ac:dyDescent="0.25">
      <c r="A13" s="7" t="s">
        <v>54</v>
      </c>
      <c r="B13" s="7" t="s">
        <v>57</v>
      </c>
      <c r="C13" s="7" t="s">
        <v>65</v>
      </c>
      <c r="D13" s="7" t="s">
        <v>71</v>
      </c>
      <c r="E13" s="10">
        <v>22.72</v>
      </c>
      <c r="F13" s="7">
        <v>4</v>
      </c>
    </row>
    <row r="14" spans="1:6" x14ac:dyDescent="0.25">
      <c r="A14" s="7" t="s">
        <v>54</v>
      </c>
      <c r="B14" s="7" t="s">
        <v>56</v>
      </c>
      <c r="C14" s="7" t="s">
        <v>65</v>
      </c>
      <c r="D14" s="7" t="s">
        <v>73</v>
      </c>
      <c r="E14" s="10">
        <v>1044.5999999999999</v>
      </c>
      <c r="F14" s="7">
        <v>3</v>
      </c>
    </row>
    <row r="15" spans="1:6" x14ac:dyDescent="0.25">
      <c r="A15" s="7" t="s">
        <v>55</v>
      </c>
      <c r="B15" s="7" t="s">
        <v>56</v>
      </c>
      <c r="C15" s="7" t="s">
        <v>66</v>
      </c>
      <c r="D15" s="7" t="s">
        <v>75</v>
      </c>
      <c r="E15" s="10">
        <v>261.95999999999998</v>
      </c>
      <c r="F15" s="7">
        <v>2</v>
      </c>
    </row>
    <row r="16" spans="1:6" x14ac:dyDescent="0.25">
      <c r="A16" s="7" t="s">
        <v>55</v>
      </c>
      <c r="B16" s="7" t="s">
        <v>56</v>
      </c>
      <c r="C16" s="7" t="s">
        <v>66</v>
      </c>
      <c r="D16" s="7" t="s">
        <v>76</v>
      </c>
      <c r="E16" s="10">
        <v>731.94</v>
      </c>
      <c r="F16" s="7">
        <v>3</v>
      </c>
    </row>
    <row r="17" spans="1:24" x14ac:dyDescent="0.25">
      <c r="A17" s="7" t="s">
        <v>55</v>
      </c>
      <c r="B17" s="7" t="s">
        <v>56</v>
      </c>
      <c r="C17" s="7" t="s">
        <v>66</v>
      </c>
      <c r="D17" s="7" t="s">
        <v>73</v>
      </c>
      <c r="E17" s="10">
        <v>957.58</v>
      </c>
      <c r="F17" s="7">
        <v>5</v>
      </c>
    </row>
    <row r="18" spans="1:24" x14ac:dyDescent="0.25">
      <c r="A18" s="7" t="s">
        <v>55</v>
      </c>
      <c r="B18" s="7" t="s">
        <v>57</v>
      </c>
      <c r="C18" s="7" t="s">
        <v>66</v>
      </c>
      <c r="D18" s="7" t="s">
        <v>74</v>
      </c>
      <c r="E18" s="10">
        <v>22.367999999999999</v>
      </c>
      <c r="F18" s="7">
        <v>2</v>
      </c>
    </row>
    <row r="19" spans="1:24" x14ac:dyDescent="0.25">
      <c r="A19" s="7" t="s">
        <v>55</v>
      </c>
      <c r="B19" s="7" t="s">
        <v>57</v>
      </c>
      <c r="C19" s="7" t="s">
        <v>62</v>
      </c>
      <c r="D19" s="7" t="s">
        <v>77</v>
      </c>
      <c r="E19" s="10">
        <v>15.552</v>
      </c>
      <c r="F19" s="7">
        <v>3</v>
      </c>
    </row>
    <row r="20" spans="1:24" x14ac:dyDescent="0.25">
      <c r="A20" s="7" t="s">
        <v>55</v>
      </c>
      <c r="B20" s="7" t="s">
        <v>57</v>
      </c>
      <c r="C20" s="7" t="s">
        <v>62</v>
      </c>
      <c r="D20" s="7" t="s">
        <v>74</v>
      </c>
      <c r="E20" s="10">
        <v>95.616</v>
      </c>
      <c r="F20" s="7">
        <v>2</v>
      </c>
    </row>
    <row r="21" spans="1:24" x14ac:dyDescent="0.25">
      <c r="A21" s="7" t="s">
        <v>55</v>
      </c>
      <c r="B21" s="7" t="s">
        <v>57</v>
      </c>
      <c r="C21" s="7" t="s">
        <v>62</v>
      </c>
      <c r="D21" s="7" t="s">
        <v>77</v>
      </c>
      <c r="E21" s="10">
        <v>75.88</v>
      </c>
      <c r="F21" s="7">
        <v>2</v>
      </c>
    </row>
    <row r="22" spans="1:24" x14ac:dyDescent="0.25">
      <c r="A22" s="7" t="s">
        <v>55</v>
      </c>
      <c r="B22" s="7" t="s">
        <v>56</v>
      </c>
      <c r="C22" s="7" t="s">
        <v>67</v>
      </c>
      <c r="D22" s="7" t="s">
        <v>76</v>
      </c>
      <c r="E22" s="10">
        <v>831.91</v>
      </c>
      <c r="F22" s="7">
        <v>3</v>
      </c>
    </row>
    <row r="23" spans="1:24" x14ac:dyDescent="0.25">
      <c r="A23" s="7" t="s">
        <v>55</v>
      </c>
      <c r="B23" s="7" t="s">
        <v>56</v>
      </c>
      <c r="C23" s="7" t="s">
        <v>67</v>
      </c>
      <c r="D23" s="7" t="s">
        <v>68</v>
      </c>
      <c r="E23" s="10">
        <v>97.04</v>
      </c>
      <c r="F23" s="7">
        <v>2</v>
      </c>
    </row>
    <row r="24" spans="1:24" x14ac:dyDescent="0.25">
      <c r="A24" s="7" t="s">
        <v>55</v>
      </c>
      <c r="B24" s="7"/>
      <c r="C24" s="7"/>
      <c r="D24" s="7"/>
      <c r="E24" s="10">
        <v>12</v>
      </c>
      <c r="F24" s="7"/>
    </row>
    <row r="27" spans="1:24" ht="15.75" x14ac:dyDescent="0.25">
      <c r="A27" s="8" t="s">
        <v>53</v>
      </c>
      <c r="B27" s="7" t="s">
        <v>54</v>
      </c>
      <c r="C27" s="7" t="s">
        <v>54</v>
      </c>
      <c r="D27" s="7" t="s">
        <v>54</v>
      </c>
      <c r="E27" s="7" t="s">
        <v>54</v>
      </c>
      <c r="F27" s="7" t="s">
        <v>54</v>
      </c>
      <c r="G27" s="7" t="s">
        <v>54</v>
      </c>
      <c r="H27" s="7" t="s">
        <v>54</v>
      </c>
      <c r="I27" s="7" t="s">
        <v>54</v>
      </c>
      <c r="J27" s="7" t="s">
        <v>54</v>
      </c>
      <c r="K27" s="7" t="s">
        <v>54</v>
      </c>
      <c r="L27" s="7" t="s">
        <v>54</v>
      </c>
      <c r="M27" s="7" t="s">
        <v>54</v>
      </c>
      <c r="N27" s="7" t="s">
        <v>54</v>
      </c>
      <c r="O27" s="7" t="s">
        <v>55</v>
      </c>
      <c r="P27" s="7" t="s">
        <v>55</v>
      </c>
      <c r="Q27" s="7" t="s">
        <v>55</v>
      </c>
      <c r="R27" s="7" t="s">
        <v>55</v>
      </c>
      <c r="S27" s="7" t="s">
        <v>55</v>
      </c>
      <c r="T27" s="7" t="s">
        <v>55</v>
      </c>
      <c r="U27" s="7" t="s">
        <v>55</v>
      </c>
      <c r="V27" s="7" t="s">
        <v>55</v>
      </c>
      <c r="W27" s="7" t="s">
        <v>55</v>
      </c>
      <c r="X27" s="7" t="s">
        <v>55</v>
      </c>
    </row>
    <row r="28" spans="1:24" ht="15.75" x14ac:dyDescent="0.25">
      <c r="A28" s="8" t="s">
        <v>48</v>
      </c>
      <c r="B28" s="7" t="s">
        <v>56</v>
      </c>
      <c r="C28" s="7" t="s">
        <v>57</v>
      </c>
      <c r="D28" s="7" t="s">
        <v>58</v>
      </c>
      <c r="E28" s="7" t="s">
        <v>57</v>
      </c>
      <c r="F28" s="7" t="s">
        <v>57</v>
      </c>
      <c r="G28" s="7" t="s">
        <v>56</v>
      </c>
      <c r="H28" s="7" t="s">
        <v>58</v>
      </c>
      <c r="I28" s="7" t="s">
        <v>57</v>
      </c>
      <c r="J28" s="7" t="s">
        <v>57</v>
      </c>
      <c r="K28" s="7" t="s">
        <v>57</v>
      </c>
      <c r="L28" s="7" t="s">
        <v>58</v>
      </c>
      <c r="M28" s="7" t="s">
        <v>57</v>
      </c>
      <c r="N28" s="7" t="s">
        <v>56</v>
      </c>
      <c r="O28" s="7" t="s">
        <v>56</v>
      </c>
      <c r="P28" s="7" t="s">
        <v>56</v>
      </c>
      <c r="Q28" s="7" t="s">
        <v>56</v>
      </c>
      <c r="R28" s="7" t="s">
        <v>57</v>
      </c>
      <c r="S28" s="7" t="s">
        <v>57</v>
      </c>
      <c r="T28" s="7" t="s">
        <v>57</v>
      </c>
      <c r="U28" s="7" t="s">
        <v>57</v>
      </c>
      <c r="V28" s="7" t="s">
        <v>56</v>
      </c>
      <c r="W28" s="7" t="s">
        <v>56</v>
      </c>
      <c r="X28" s="7"/>
    </row>
    <row r="29" spans="1:24" ht="15.75" x14ac:dyDescent="0.25">
      <c r="A29" s="8" t="s">
        <v>49</v>
      </c>
      <c r="B29" s="7" t="s">
        <v>59</v>
      </c>
      <c r="C29" s="7" t="s">
        <v>59</v>
      </c>
      <c r="D29" s="7" t="s">
        <v>60</v>
      </c>
      <c r="E29" s="7" t="s">
        <v>61</v>
      </c>
      <c r="F29" s="7" t="s">
        <v>62</v>
      </c>
      <c r="G29" s="7" t="s">
        <v>62</v>
      </c>
      <c r="H29" s="7" t="s">
        <v>63</v>
      </c>
      <c r="I29" s="7" t="s">
        <v>64</v>
      </c>
      <c r="J29" s="7" t="s">
        <v>59</v>
      </c>
      <c r="K29" s="7" t="s">
        <v>59</v>
      </c>
      <c r="L29" s="7" t="s">
        <v>59</v>
      </c>
      <c r="M29" s="7" t="s">
        <v>65</v>
      </c>
      <c r="N29" s="7" t="s">
        <v>65</v>
      </c>
      <c r="O29" s="7" t="s">
        <v>66</v>
      </c>
      <c r="P29" s="7" t="s">
        <v>66</v>
      </c>
      <c r="Q29" s="7" t="s">
        <v>66</v>
      </c>
      <c r="R29" s="7" t="s">
        <v>66</v>
      </c>
      <c r="S29" s="7" t="s">
        <v>62</v>
      </c>
      <c r="T29" s="7" t="s">
        <v>62</v>
      </c>
      <c r="U29" s="7" t="s">
        <v>62</v>
      </c>
      <c r="V29" s="7" t="s">
        <v>67</v>
      </c>
      <c r="W29" s="7" t="s">
        <v>67</v>
      </c>
      <c r="X29" s="7"/>
    </row>
    <row r="30" spans="1:24" ht="15.75" x14ac:dyDescent="0.25">
      <c r="A30" s="8" t="s">
        <v>50</v>
      </c>
      <c r="B30" s="7" t="s">
        <v>68</v>
      </c>
      <c r="C30" s="7" t="s">
        <v>69</v>
      </c>
      <c r="D30" s="7" t="s">
        <v>70</v>
      </c>
      <c r="E30" s="7" t="s">
        <v>71</v>
      </c>
      <c r="F30" s="7" t="s">
        <v>72</v>
      </c>
      <c r="G30" s="7" t="s">
        <v>73</v>
      </c>
      <c r="H30" s="7" t="s">
        <v>70</v>
      </c>
      <c r="I30" s="7" t="s">
        <v>71</v>
      </c>
      <c r="J30" s="7" t="s">
        <v>74</v>
      </c>
      <c r="K30" s="7" t="s">
        <v>69</v>
      </c>
      <c r="L30" s="7" t="s">
        <v>70</v>
      </c>
      <c r="M30" s="7" t="s">
        <v>71</v>
      </c>
      <c r="N30" s="7" t="s">
        <v>73</v>
      </c>
      <c r="O30" s="7" t="s">
        <v>75</v>
      </c>
      <c r="P30" s="7" t="s">
        <v>76</v>
      </c>
      <c r="Q30" s="7" t="s">
        <v>73</v>
      </c>
      <c r="R30" s="7" t="s">
        <v>74</v>
      </c>
      <c r="S30" s="7" t="s">
        <v>77</v>
      </c>
      <c r="T30" s="7" t="s">
        <v>74</v>
      </c>
      <c r="U30" s="7" t="s">
        <v>77</v>
      </c>
      <c r="V30" s="7" t="s">
        <v>76</v>
      </c>
      <c r="W30" s="7" t="s">
        <v>68</v>
      </c>
      <c r="X30" s="7"/>
    </row>
    <row r="31" spans="1:24" ht="15.75" x14ac:dyDescent="0.25">
      <c r="A31" s="9" t="s">
        <v>51</v>
      </c>
      <c r="B31" s="10">
        <v>48.86</v>
      </c>
      <c r="C31" s="10">
        <v>7.28</v>
      </c>
      <c r="D31" s="10">
        <v>907.15</v>
      </c>
      <c r="E31" s="10">
        <v>18.504000000000001</v>
      </c>
      <c r="F31" s="10">
        <v>114.9</v>
      </c>
      <c r="G31" s="10">
        <v>1706.2</v>
      </c>
      <c r="H31" s="10">
        <v>911.42</v>
      </c>
      <c r="I31" s="10">
        <v>407.98</v>
      </c>
      <c r="J31" s="10">
        <v>55.5</v>
      </c>
      <c r="K31" s="10">
        <v>8.56</v>
      </c>
      <c r="L31" s="10">
        <v>213.48</v>
      </c>
      <c r="M31" s="10">
        <v>22.72</v>
      </c>
      <c r="N31" s="10">
        <v>1044.5999999999999</v>
      </c>
      <c r="O31" s="10">
        <v>261.95999999999998</v>
      </c>
      <c r="P31" s="10">
        <v>731.94</v>
      </c>
      <c r="Q31" s="10">
        <v>957.58</v>
      </c>
      <c r="R31" s="10">
        <v>22.367999999999999</v>
      </c>
      <c r="S31" s="10">
        <v>15.552</v>
      </c>
      <c r="T31" s="10">
        <v>95.616</v>
      </c>
      <c r="U31" s="10">
        <v>75.88</v>
      </c>
      <c r="V31" s="10">
        <v>831.91</v>
      </c>
      <c r="W31" s="10">
        <v>97.04</v>
      </c>
      <c r="X31" s="10">
        <v>12</v>
      </c>
    </row>
    <row r="32" spans="1:24" ht="15.75" x14ac:dyDescent="0.25">
      <c r="A32" s="8" t="s">
        <v>52</v>
      </c>
      <c r="B32" s="7">
        <v>7</v>
      </c>
      <c r="C32" s="7">
        <v>4</v>
      </c>
      <c r="D32" s="7">
        <v>6</v>
      </c>
      <c r="E32" s="7">
        <v>3</v>
      </c>
      <c r="F32" s="7">
        <v>5</v>
      </c>
      <c r="G32" s="7">
        <v>9</v>
      </c>
      <c r="H32" s="7">
        <v>4</v>
      </c>
      <c r="I32" s="7">
        <v>3</v>
      </c>
      <c r="J32" s="7">
        <v>2</v>
      </c>
      <c r="K32" s="7">
        <v>2</v>
      </c>
      <c r="L32" s="7">
        <v>3</v>
      </c>
      <c r="M32" s="7">
        <v>4</v>
      </c>
      <c r="N32" s="7">
        <v>3</v>
      </c>
      <c r="O32" s="7">
        <v>2</v>
      </c>
      <c r="P32" s="7">
        <v>3</v>
      </c>
      <c r="Q32" s="7">
        <v>5</v>
      </c>
      <c r="R32" s="7">
        <v>2</v>
      </c>
      <c r="S32" s="7">
        <v>3</v>
      </c>
      <c r="T32" s="7">
        <v>2</v>
      </c>
      <c r="U32" s="7">
        <v>2</v>
      </c>
      <c r="V32" s="7">
        <v>3</v>
      </c>
      <c r="W32" s="7">
        <v>2</v>
      </c>
      <c r="X32" s="7"/>
    </row>
    <row r="33" spans="1:24" x14ac:dyDescent="0.25">
      <c r="A33" t="str" cm="1">
        <f t="array" ref="A33:X38">TRANSPOSE(A1:F24)</f>
        <v>Region</v>
      </c>
      <c r="B33" t="str">
        <v>West</v>
      </c>
      <c r="C33" t="str">
        <v>West</v>
      </c>
      <c r="D33" t="str">
        <v>West</v>
      </c>
      <c r="E33" t="str">
        <v>West</v>
      </c>
      <c r="F33" t="str">
        <v>West</v>
      </c>
      <c r="G33" t="str">
        <v>West</v>
      </c>
      <c r="H33" t="str">
        <v>West</v>
      </c>
      <c r="I33" t="str">
        <v>West</v>
      </c>
      <c r="J33" t="str">
        <v>West</v>
      </c>
      <c r="K33" t="str">
        <v>West</v>
      </c>
      <c r="L33" t="str">
        <v>West</v>
      </c>
      <c r="M33" t="str">
        <v>West</v>
      </c>
      <c r="N33" t="str">
        <v>West</v>
      </c>
      <c r="O33" t="str">
        <v>South</v>
      </c>
      <c r="P33" t="str">
        <v>South</v>
      </c>
      <c r="Q33" t="str">
        <v>South</v>
      </c>
      <c r="R33" t="str">
        <v>South</v>
      </c>
      <c r="S33" t="str">
        <v>South</v>
      </c>
      <c r="T33" t="str">
        <v>South</v>
      </c>
      <c r="U33" t="str">
        <v>South</v>
      </c>
      <c r="V33" t="str">
        <v>South</v>
      </c>
      <c r="W33" t="str">
        <v>South</v>
      </c>
      <c r="X33" t="str">
        <v>South</v>
      </c>
    </row>
    <row r="34" spans="1:24" x14ac:dyDescent="0.25">
      <c r="A34" t="str">
        <v>Category</v>
      </c>
      <c r="B34" t="str">
        <v>Furniture</v>
      </c>
      <c r="C34" t="str">
        <v>Office Supplies</v>
      </c>
      <c r="D34" t="str">
        <v>Technology</v>
      </c>
      <c r="E34" t="str">
        <v>Office Supplies</v>
      </c>
      <c r="F34" t="str">
        <v>Office Supplies</v>
      </c>
      <c r="G34" t="str">
        <v>Furniture</v>
      </c>
      <c r="H34" t="str">
        <v>Technology</v>
      </c>
      <c r="I34" t="str">
        <v>Office Supplies</v>
      </c>
      <c r="J34" t="str">
        <v>Office Supplies</v>
      </c>
      <c r="K34" t="str">
        <v>Office Supplies</v>
      </c>
      <c r="L34" t="str">
        <v>Technology</v>
      </c>
      <c r="M34" t="str">
        <v>Office Supplies</v>
      </c>
      <c r="N34" t="str">
        <v>Furniture</v>
      </c>
      <c r="O34" t="str">
        <v>Furniture</v>
      </c>
      <c r="P34" t="str">
        <v>Furniture</v>
      </c>
      <c r="Q34" t="str">
        <v>Furniture</v>
      </c>
      <c r="R34" t="str">
        <v>Office Supplies</v>
      </c>
      <c r="S34" t="str">
        <v>Office Supplies</v>
      </c>
      <c r="T34" t="str">
        <v>Office Supplies</v>
      </c>
      <c r="U34" t="str">
        <v>Office Supplies</v>
      </c>
      <c r="V34" t="str">
        <v>Furniture</v>
      </c>
      <c r="W34" t="str">
        <v>Furniture</v>
      </c>
      <c r="X34">
        <v>0</v>
      </c>
    </row>
    <row r="35" spans="1:24" x14ac:dyDescent="0.25">
      <c r="A35" t="str">
        <v>State</v>
      </c>
      <c r="B35" t="str">
        <v>California</v>
      </c>
      <c r="C35" t="str">
        <v>California</v>
      </c>
      <c r="D35" t="str">
        <v>North Carolina</v>
      </c>
      <c r="E35" t="str">
        <v>Washington</v>
      </c>
      <c r="F35" t="str">
        <v>Texas</v>
      </c>
      <c r="G35" t="str">
        <v>Texas</v>
      </c>
      <c r="H35" t="str">
        <v>Wisconsin</v>
      </c>
      <c r="I35" t="str">
        <v>Utah</v>
      </c>
      <c r="J35" t="str">
        <v>California</v>
      </c>
      <c r="K35" t="str">
        <v>California</v>
      </c>
      <c r="L35" t="str">
        <v>California</v>
      </c>
      <c r="M35" t="str">
        <v>Nebraska</v>
      </c>
      <c r="N35" t="str">
        <v>Nebraska</v>
      </c>
      <c r="O35" t="str">
        <v>Pennsylvania</v>
      </c>
      <c r="P35" t="str">
        <v>Pennsylvania</v>
      </c>
      <c r="Q35" t="str">
        <v>Pennsylvania</v>
      </c>
      <c r="R35" t="str">
        <v>Pennsylvania</v>
      </c>
      <c r="S35" t="str">
        <v>Texas</v>
      </c>
      <c r="T35" t="str">
        <v>Texas</v>
      </c>
      <c r="U35" t="str">
        <v>Texas</v>
      </c>
      <c r="V35" t="str">
        <v>Indiana</v>
      </c>
      <c r="W35" t="str">
        <v>Indiana</v>
      </c>
      <c r="X35">
        <v>0</v>
      </c>
    </row>
    <row r="36" spans="1:24" x14ac:dyDescent="0.25">
      <c r="A36" t="str">
        <v>Sub-Catergory</v>
      </c>
      <c r="B36" t="str">
        <v>Furnishings</v>
      </c>
      <c r="C36" t="str">
        <v>Art</v>
      </c>
      <c r="D36" t="str">
        <v>Phones</v>
      </c>
      <c r="E36" t="str">
        <v>Binders</v>
      </c>
      <c r="F36" t="str">
        <v>Appliances</v>
      </c>
      <c r="G36" t="str">
        <v>Tables</v>
      </c>
      <c r="H36" t="str">
        <v>Phones</v>
      </c>
      <c r="I36" t="str">
        <v>Binders</v>
      </c>
      <c r="J36" t="str">
        <v>Storage</v>
      </c>
      <c r="K36" t="str">
        <v>Art</v>
      </c>
      <c r="L36" t="str">
        <v>Phones</v>
      </c>
      <c r="M36" t="str">
        <v>Binders</v>
      </c>
      <c r="N36" t="str">
        <v>Tables</v>
      </c>
      <c r="O36" t="str">
        <v>Bookcases</v>
      </c>
      <c r="P36" t="str">
        <v>Chairs</v>
      </c>
      <c r="Q36" t="str">
        <v>Tables</v>
      </c>
      <c r="R36" t="str">
        <v>Storage</v>
      </c>
      <c r="S36" t="str">
        <v>Paper</v>
      </c>
      <c r="T36" t="str">
        <v>Storage</v>
      </c>
      <c r="U36" t="str">
        <v>Paper</v>
      </c>
      <c r="V36" t="str">
        <v>Chairs</v>
      </c>
      <c r="W36" t="str">
        <v>Furnishings</v>
      </c>
      <c r="X36">
        <v>0</v>
      </c>
    </row>
    <row r="37" spans="1:24" x14ac:dyDescent="0.25">
      <c r="A37" t="str">
        <v>Sales</v>
      </c>
      <c r="B37">
        <v>48.86</v>
      </c>
      <c r="C37">
        <v>7.28</v>
      </c>
      <c r="D37">
        <v>907.15</v>
      </c>
      <c r="E37">
        <v>18.504000000000001</v>
      </c>
      <c r="F37">
        <v>114.9</v>
      </c>
      <c r="G37">
        <v>1706.2</v>
      </c>
      <c r="H37">
        <v>911.42</v>
      </c>
      <c r="I37">
        <v>407.98</v>
      </c>
      <c r="J37">
        <v>55.5</v>
      </c>
      <c r="K37">
        <v>8.56</v>
      </c>
      <c r="L37">
        <v>213.48</v>
      </c>
      <c r="M37">
        <v>22.72</v>
      </c>
      <c r="N37">
        <v>1044.5999999999999</v>
      </c>
      <c r="O37">
        <v>261.95999999999998</v>
      </c>
      <c r="P37">
        <v>731.94</v>
      </c>
      <c r="Q37">
        <v>957.58</v>
      </c>
      <c r="R37">
        <v>22.367999999999999</v>
      </c>
      <c r="S37">
        <v>15.552</v>
      </c>
      <c r="T37">
        <v>95.616</v>
      </c>
      <c r="U37">
        <v>75.88</v>
      </c>
      <c r="V37">
        <v>831.91</v>
      </c>
      <c r="W37">
        <v>97.04</v>
      </c>
      <c r="X37">
        <v>12</v>
      </c>
    </row>
    <row r="38" spans="1:24" x14ac:dyDescent="0.25">
      <c r="A38" t="str">
        <v>Quantity</v>
      </c>
      <c r="B38">
        <v>7</v>
      </c>
      <c r="C38">
        <v>4</v>
      </c>
      <c r="D38">
        <v>6</v>
      </c>
      <c r="E38">
        <v>3</v>
      </c>
      <c r="F38">
        <v>5</v>
      </c>
      <c r="G38">
        <v>9</v>
      </c>
      <c r="H38">
        <v>4</v>
      </c>
      <c r="I38">
        <v>3</v>
      </c>
      <c r="J38">
        <v>2</v>
      </c>
      <c r="K38">
        <v>2</v>
      </c>
      <c r="L38">
        <v>3</v>
      </c>
      <c r="M38">
        <v>4</v>
      </c>
      <c r="N38">
        <v>3</v>
      </c>
      <c r="O38">
        <v>2</v>
      </c>
      <c r="P38">
        <v>3</v>
      </c>
      <c r="Q38">
        <v>5</v>
      </c>
      <c r="R38">
        <v>2</v>
      </c>
      <c r="S38">
        <v>3</v>
      </c>
      <c r="T38">
        <v>2</v>
      </c>
      <c r="U38">
        <v>2</v>
      </c>
      <c r="V38">
        <v>3</v>
      </c>
      <c r="W38">
        <v>2</v>
      </c>
      <c r="X3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CC279-64C9-4787-BCF1-43C1F67D38C9}">
  <sheetPr codeName="Sheet6"/>
  <dimension ref="A1:K20"/>
  <sheetViews>
    <sheetView workbookViewId="0">
      <selection activeCell="M33" sqref="M33"/>
    </sheetView>
  </sheetViews>
  <sheetFormatPr defaultRowHeight="15" outlineLevelRow="1" outlineLevelCol="1" x14ac:dyDescent="0.25"/>
  <cols>
    <col min="1" max="1" width="12.7109375" bestFit="1" customWidth="1"/>
    <col min="2" max="2" width="9.140625" customWidth="1" outlineLevel="1"/>
    <col min="3" max="3" width="7.7109375" customWidth="1" outlineLevel="1"/>
    <col min="4" max="5" width="9.140625" customWidth="1" outlineLevel="1"/>
    <col min="7" max="7" width="10" customWidth="1" outlineLevel="1"/>
    <col min="8" max="10" width="9.140625" customWidth="1" outlineLevel="1"/>
  </cols>
  <sheetData>
    <row r="1" spans="1:11" ht="15.75" x14ac:dyDescent="0.25">
      <c r="A1" s="13" t="s">
        <v>51</v>
      </c>
      <c r="B1" s="17" t="s">
        <v>126</v>
      </c>
      <c r="C1" s="17" t="s">
        <v>127</v>
      </c>
      <c r="D1" s="17" t="s">
        <v>128</v>
      </c>
      <c r="E1" s="17" t="s">
        <v>129</v>
      </c>
      <c r="F1" s="17">
        <v>2021</v>
      </c>
      <c r="G1" s="17" t="s">
        <v>126</v>
      </c>
      <c r="H1" s="17" t="s">
        <v>127</v>
      </c>
      <c r="I1" s="17" t="s">
        <v>128</v>
      </c>
      <c r="J1" s="17" t="s">
        <v>129</v>
      </c>
      <c r="K1" s="17">
        <v>2022</v>
      </c>
    </row>
    <row r="2" spans="1:11" x14ac:dyDescent="0.25">
      <c r="A2" s="18" t="s">
        <v>111</v>
      </c>
    </row>
    <row r="3" spans="1:11" outlineLevel="1" x14ac:dyDescent="0.25">
      <c r="A3" t="s">
        <v>112</v>
      </c>
      <c r="B3">
        <v>1000</v>
      </c>
      <c r="C3">
        <v>1402</v>
      </c>
      <c r="D3">
        <v>1029</v>
      </c>
      <c r="E3">
        <v>1000</v>
      </c>
      <c r="F3" s="2">
        <v>4431</v>
      </c>
      <c r="G3">
        <v>1029</v>
      </c>
      <c r="H3">
        <v>1000</v>
      </c>
      <c r="I3">
        <v>1402</v>
      </c>
      <c r="J3">
        <v>1029</v>
      </c>
      <c r="K3" s="2">
        <v>4460</v>
      </c>
    </row>
    <row r="4" spans="1:11" outlineLevel="1" x14ac:dyDescent="0.25">
      <c r="A4" t="s">
        <v>113</v>
      </c>
      <c r="B4">
        <v>1028</v>
      </c>
      <c r="C4">
        <v>1298</v>
      </c>
      <c r="D4">
        <v>1028</v>
      </c>
      <c r="E4">
        <v>1028</v>
      </c>
      <c r="F4" s="2">
        <v>4382</v>
      </c>
      <c r="G4">
        <v>1028</v>
      </c>
      <c r="H4">
        <v>1028</v>
      </c>
      <c r="I4">
        <v>1298</v>
      </c>
      <c r="J4">
        <v>1028</v>
      </c>
      <c r="K4" s="2">
        <v>4182</v>
      </c>
    </row>
    <row r="5" spans="1:11" outlineLevel="1" x14ac:dyDescent="0.25">
      <c r="A5" t="s">
        <v>114</v>
      </c>
      <c r="B5">
        <v>1029</v>
      </c>
      <c r="C5">
        <v>1982</v>
      </c>
      <c r="D5">
        <v>1208</v>
      </c>
      <c r="E5">
        <v>1029</v>
      </c>
      <c r="F5" s="2">
        <v>5248</v>
      </c>
      <c r="G5">
        <v>1208</v>
      </c>
      <c r="H5">
        <v>1029</v>
      </c>
      <c r="I5">
        <v>1982</v>
      </c>
      <c r="J5">
        <v>1208</v>
      </c>
      <c r="K5" s="2">
        <v>5427</v>
      </c>
    </row>
    <row r="6" spans="1:11" x14ac:dyDescent="0.25">
      <c r="A6" s="19" t="s">
        <v>115</v>
      </c>
      <c r="B6">
        <v>3057</v>
      </c>
      <c r="C6">
        <v>4682</v>
      </c>
      <c r="D6">
        <v>3265</v>
      </c>
      <c r="E6">
        <v>3057</v>
      </c>
      <c r="F6" s="2">
        <v>14061</v>
      </c>
      <c r="G6">
        <v>3265</v>
      </c>
      <c r="H6">
        <v>3057</v>
      </c>
      <c r="I6">
        <v>4682</v>
      </c>
      <c r="J6">
        <v>3265</v>
      </c>
      <c r="K6" s="2">
        <v>14269</v>
      </c>
    </row>
    <row r="7" spans="1:11" x14ac:dyDescent="0.25">
      <c r="A7" s="18" t="s">
        <v>54</v>
      </c>
      <c r="F7" s="2"/>
      <c r="K7" s="2"/>
    </row>
    <row r="8" spans="1:11" outlineLevel="1" x14ac:dyDescent="0.25">
      <c r="A8" t="s">
        <v>116</v>
      </c>
      <c r="B8">
        <v>1402</v>
      </c>
      <c r="C8">
        <v>1402</v>
      </c>
      <c r="D8">
        <v>1029</v>
      </c>
      <c r="E8">
        <v>1000</v>
      </c>
      <c r="F8" s="2">
        <v>4833</v>
      </c>
      <c r="G8">
        <v>1102</v>
      </c>
      <c r="H8">
        <v>1243</v>
      </c>
      <c r="I8">
        <v>1029</v>
      </c>
      <c r="J8">
        <v>1000</v>
      </c>
      <c r="K8" s="2">
        <v>4374</v>
      </c>
    </row>
    <row r="9" spans="1:11" outlineLevel="1" x14ac:dyDescent="0.25">
      <c r="A9" t="s">
        <v>117</v>
      </c>
      <c r="B9">
        <v>1298</v>
      </c>
      <c r="C9">
        <v>1298</v>
      </c>
      <c r="D9">
        <v>1028</v>
      </c>
      <c r="E9">
        <v>1028</v>
      </c>
      <c r="F9" s="2">
        <v>4692</v>
      </c>
      <c r="G9">
        <v>1213</v>
      </c>
      <c r="H9">
        <v>1432</v>
      </c>
      <c r="I9">
        <v>1028</v>
      </c>
      <c r="J9">
        <v>1028</v>
      </c>
      <c r="K9" s="2">
        <v>4701</v>
      </c>
    </row>
    <row r="10" spans="1:11" outlineLevel="1" x14ac:dyDescent="0.25">
      <c r="A10" t="s">
        <v>118</v>
      </c>
      <c r="B10">
        <v>1982</v>
      </c>
      <c r="C10">
        <v>1982</v>
      </c>
      <c r="D10">
        <v>1208</v>
      </c>
      <c r="E10">
        <v>1029</v>
      </c>
      <c r="F10" s="2">
        <v>6201</v>
      </c>
      <c r="G10">
        <v>1120</v>
      </c>
      <c r="H10">
        <v>1126</v>
      </c>
      <c r="I10">
        <v>1208</v>
      </c>
      <c r="J10">
        <v>1029</v>
      </c>
      <c r="K10" s="2">
        <v>4483</v>
      </c>
    </row>
    <row r="11" spans="1:11" x14ac:dyDescent="0.25">
      <c r="A11" s="19" t="s">
        <v>115</v>
      </c>
      <c r="B11">
        <v>4682</v>
      </c>
      <c r="C11">
        <v>4682</v>
      </c>
      <c r="D11">
        <v>3265</v>
      </c>
      <c r="E11">
        <v>3057</v>
      </c>
      <c r="F11" s="2">
        <v>15686</v>
      </c>
      <c r="G11">
        <v>3435</v>
      </c>
      <c r="H11">
        <v>3801</v>
      </c>
      <c r="I11">
        <v>3265</v>
      </c>
      <c r="J11">
        <v>3057</v>
      </c>
      <c r="K11" s="2">
        <v>13558</v>
      </c>
    </row>
    <row r="12" spans="1:11" x14ac:dyDescent="0.25">
      <c r="A12" s="18" t="s">
        <v>55</v>
      </c>
      <c r="F12" s="2"/>
      <c r="K12" s="2"/>
    </row>
    <row r="13" spans="1:11" outlineLevel="1" x14ac:dyDescent="0.25">
      <c r="A13" t="s">
        <v>119</v>
      </c>
      <c r="B13">
        <v>1029</v>
      </c>
      <c r="C13">
        <v>1000</v>
      </c>
      <c r="D13">
        <v>1402</v>
      </c>
      <c r="E13">
        <v>1029</v>
      </c>
      <c r="F13" s="2">
        <v>4460</v>
      </c>
      <c r="G13">
        <v>1000</v>
      </c>
      <c r="H13">
        <v>1402</v>
      </c>
      <c r="I13">
        <v>1029</v>
      </c>
      <c r="J13">
        <v>1000</v>
      </c>
      <c r="K13" s="2">
        <v>4431</v>
      </c>
    </row>
    <row r="14" spans="1:11" outlineLevel="1" x14ac:dyDescent="0.25">
      <c r="A14" t="s">
        <v>120</v>
      </c>
      <c r="B14">
        <v>1028</v>
      </c>
      <c r="C14">
        <v>1028</v>
      </c>
      <c r="D14">
        <v>1298</v>
      </c>
      <c r="E14">
        <v>1028</v>
      </c>
      <c r="F14" s="2">
        <v>4382</v>
      </c>
      <c r="G14">
        <v>1028</v>
      </c>
      <c r="H14">
        <v>1298</v>
      </c>
      <c r="I14">
        <v>1028</v>
      </c>
      <c r="J14">
        <v>1028</v>
      </c>
      <c r="K14" s="2">
        <v>4382</v>
      </c>
    </row>
    <row r="15" spans="1:11" outlineLevel="1" x14ac:dyDescent="0.25">
      <c r="A15" t="s">
        <v>121</v>
      </c>
      <c r="B15">
        <v>1208</v>
      </c>
      <c r="C15">
        <v>1028</v>
      </c>
      <c r="D15">
        <v>1982</v>
      </c>
      <c r="E15">
        <v>1208</v>
      </c>
      <c r="F15" s="2">
        <v>5477</v>
      </c>
      <c r="G15">
        <v>1029</v>
      </c>
      <c r="H15">
        <v>1982</v>
      </c>
      <c r="I15">
        <v>1208</v>
      </c>
      <c r="J15">
        <v>1029</v>
      </c>
      <c r="K15" s="2">
        <v>5248</v>
      </c>
    </row>
    <row r="16" spans="1:11" x14ac:dyDescent="0.25">
      <c r="A16" s="19" t="s">
        <v>115</v>
      </c>
      <c r="B16">
        <v>3265</v>
      </c>
      <c r="C16">
        <v>3057</v>
      </c>
      <c r="D16">
        <v>4682</v>
      </c>
      <c r="E16">
        <v>3265</v>
      </c>
      <c r="F16" s="2">
        <v>14269</v>
      </c>
      <c r="G16">
        <v>3057</v>
      </c>
      <c r="H16">
        <v>4682</v>
      </c>
      <c r="I16">
        <v>3265</v>
      </c>
      <c r="J16">
        <v>3057</v>
      </c>
      <c r="K16" s="2">
        <v>14061</v>
      </c>
    </row>
    <row r="17" spans="1:11" x14ac:dyDescent="0.25">
      <c r="A17" s="18" t="s">
        <v>122</v>
      </c>
      <c r="F17" s="2"/>
      <c r="K17" s="2"/>
    </row>
    <row r="18" spans="1:11" outlineLevel="1" x14ac:dyDescent="0.25">
      <c r="A18" t="s">
        <v>123</v>
      </c>
      <c r="B18">
        <v>1102</v>
      </c>
      <c r="C18">
        <v>1243</v>
      </c>
      <c r="D18">
        <v>1029</v>
      </c>
      <c r="E18">
        <v>1000</v>
      </c>
      <c r="F18" s="2">
        <v>4374</v>
      </c>
      <c r="G18">
        <v>1402</v>
      </c>
      <c r="H18">
        <v>1402</v>
      </c>
      <c r="I18">
        <v>1029</v>
      </c>
      <c r="J18">
        <v>1000</v>
      </c>
      <c r="K18" s="2">
        <v>44833</v>
      </c>
    </row>
    <row r="19" spans="1:11" outlineLevel="1" x14ac:dyDescent="0.25">
      <c r="A19" t="s">
        <v>124</v>
      </c>
      <c r="B19">
        <v>1213</v>
      </c>
      <c r="C19">
        <v>1432</v>
      </c>
      <c r="D19">
        <v>1028</v>
      </c>
      <c r="E19">
        <v>1028</v>
      </c>
      <c r="F19" s="2">
        <v>4701</v>
      </c>
      <c r="G19">
        <v>1298</v>
      </c>
      <c r="H19">
        <v>1298</v>
      </c>
      <c r="I19">
        <v>1028</v>
      </c>
      <c r="J19">
        <v>1028</v>
      </c>
      <c r="K19" s="2">
        <v>4552</v>
      </c>
    </row>
    <row r="20" spans="1:11" outlineLevel="1" x14ac:dyDescent="0.25">
      <c r="A20" t="s">
        <v>125</v>
      </c>
      <c r="B20">
        <v>1120</v>
      </c>
      <c r="C20">
        <v>1126</v>
      </c>
      <c r="D20">
        <v>1208</v>
      </c>
      <c r="E20">
        <v>1029</v>
      </c>
      <c r="F20" s="2">
        <v>4483</v>
      </c>
      <c r="G20">
        <v>1982</v>
      </c>
      <c r="H20">
        <v>1982</v>
      </c>
      <c r="I20">
        <v>1208</v>
      </c>
      <c r="J20">
        <v>1029</v>
      </c>
      <c r="K20" s="2">
        <v>6201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2A04-8140-481F-B3E2-5DBF236D577C}">
  <sheetPr codeName="Sheet7"/>
  <dimension ref="A1:H15"/>
  <sheetViews>
    <sheetView workbookViewId="0">
      <selection activeCell="B18" sqref="B18"/>
    </sheetView>
  </sheetViews>
  <sheetFormatPr defaultRowHeight="15" x14ac:dyDescent="0.25"/>
  <cols>
    <col min="1" max="1" width="14.85546875" customWidth="1"/>
    <col min="2" max="2" width="18.28515625" customWidth="1"/>
    <col min="3" max="3" width="13.7109375" customWidth="1"/>
    <col min="4" max="4" width="19" bestFit="1" customWidth="1"/>
    <col min="5" max="5" width="9.28515625" customWidth="1"/>
    <col min="6" max="6" width="27.140625" bestFit="1" customWidth="1"/>
    <col min="7" max="7" width="16.42578125" customWidth="1"/>
  </cols>
  <sheetData>
    <row r="1" spans="1:8" x14ac:dyDescent="0.25">
      <c r="A1" s="21" t="s">
        <v>130</v>
      </c>
      <c r="B1" s="22" t="s">
        <v>131</v>
      </c>
      <c r="C1" s="22" t="s">
        <v>3</v>
      </c>
      <c r="D1" s="22" t="s">
        <v>132</v>
      </c>
      <c r="E1" s="22" t="s">
        <v>4</v>
      </c>
      <c r="F1" s="23" t="s">
        <v>133</v>
      </c>
      <c r="G1" s="22" t="s">
        <v>136</v>
      </c>
      <c r="H1" s="22" t="s">
        <v>161</v>
      </c>
    </row>
    <row r="2" spans="1:8" x14ac:dyDescent="0.25">
      <c r="A2" s="25">
        <v>10020</v>
      </c>
      <c r="B2" s="25" t="s">
        <v>40</v>
      </c>
      <c r="C2" s="25" t="s">
        <v>134</v>
      </c>
      <c r="D2" s="25" t="s">
        <v>135</v>
      </c>
      <c r="E2" s="25">
        <v>25000</v>
      </c>
      <c r="F2" s="26">
        <v>33730</v>
      </c>
      <c r="G2" s="25" t="s">
        <v>137</v>
      </c>
      <c r="H2" s="27">
        <f>COUNTA(A2:G2)</f>
        <v>7</v>
      </c>
    </row>
    <row r="3" spans="1:8" x14ac:dyDescent="0.25">
      <c r="A3" s="25">
        <v>10023</v>
      </c>
      <c r="B3" s="25" t="s">
        <v>143</v>
      </c>
      <c r="C3" s="25" t="s">
        <v>142</v>
      </c>
      <c r="D3" s="25" t="s">
        <v>147</v>
      </c>
      <c r="E3" s="25">
        <v>35000</v>
      </c>
      <c r="F3" s="26" t="s">
        <v>154</v>
      </c>
      <c r="G3" s="28">
        <v>43987</v>
      </c>
      <c r="H3" s="27">
        <f t="shared" ref="H3:H15" si="0">COUNTA(A3:G3)</f>
        <v>7</v>
      </c>
    </row>
    <row r="4" spans="1:8" x14ac:dyDescent="0.25">
      <c r="A4" s="25">
        <v>10022</v>
      </c>
      <c r="B4" s="25" t="s">
        <v>42</v>
      </c>
      <c r="C4" s="25" t="s">
        <v>143</v>
      </c>
      <c r="D4" s="25" t="s">
        <v>148</v>
      </c>
      <c r="E4" s="25">
        <v>40000</v>
      </c>
      <c r="F4" s="26" t="s">
        <v>155</v>
      </c>
      <c r="G4" s="28">
        <v>43716</v>
      </c>
      <c r="H4" s="27">
        <f t="shared" si="0"/>
        <v>7</v>
      </c>
    </row>
    <row r="5" spans="1:8" x14ac:dyDescent="0.25">
      <c r="A5" s="25">
        <v>10019</v>
      </c>
      <c r="B5" s="25" t="s">
        <v>39</v>
      </c>
      <c r="C5" s="25" t="s">
        <v>144</v>
      </c>
      <c r="D5" s="25" t="s">
        <v>149</v>
      </c>
      <c r="E5" s="25">
        <v>12000</v>
      </c>
      <c r="F5" s="26" t="s">
        <v>156</v>
      </c>
      <c r="G5" s="28">
        <v>43587</v>
      </c>
      <c r="H5" s="27">
        <f t="shared" si="0"/>
        <v>7</v>
      </c>
    </row>
    <row r="6" spans="1:8" x14ac:dyDescent="0.25">
      <c r="A6" s="25">
        <v>10030</v>
      </c>
      <c r="B6" s="25" t="s">
        <v>138</v>
      </c>
      <c r="C6" s="25" t="s">
        <v>142</v>
      </c>
      <c r="D6" s="25" t="s">
        <v>150</v>
      </c>
      <c r="E6" s="25">
        <v>30000</v>
      </c>
      <c r="F6" s="26">
        <v>35045</v>
      </c>
      <c r="G6" s="25" t="s">
        <v>137</v>
      </c>
      <c r="H6" s="27">
        <f t="shared" si="0"/>
        <v>7</v>
      </c>
    </row>
    <row r="7" spans="1:8" x14ac:dyDescent="0.25">
      <c r="A7" s="25">
        <v>10039</v>
      </c>
      <c r="B7" s="25" t="s">
        <v>139</v>
      </c>
      <c r="C7" s="25" t="s">
        <v>143</v>
      </c>
      <c r="D7" s="25" t="s">
        <v>151</v>
      </c>
      <c r="E7" s="25">
        <v>50000</v>
      </c>
      <c r="F7" s="26" t="s">
        <v>157</v>
      </c>
      <c r="G7" s="25" t="s">
        <v>160</v>
      </c>
      <c r="H7" s="27">
        <f t="shared" si="0"/>
        <v>7</v>
      </c>
    </row>
    <row r="8" spans="1:8" x14ac:dyDescent="0.25">
      <c r="A8" s="25">
        <v>10014</v>
      </c>
      <c r="B8" s="25" t="s">
        <v>34</v>
      </c>
      <c r="C8" s="25" t="s">
        <v>145</v>
      </c>
      <c r="D8" s="25" t="s">
        <v>152</v>
      </c>
      <c r="E8" s="25">
        <v>50000</v>
      </c>
      <c r="F8" s="26">
        <v>36015</v>
      </c>
      <c r="G8" s="28">
        <v>43257</v>
      </c>
      <c r="H8" s="27">
        <f t="shared" si="0"/>
        <v>7</v>
      </c>
    </row>
    <row r="9" spans="1:8" x14ac:dyDescent="0.25">
      <c r="A9" s="25"/>
      <c r="B9" s="25"/>
      <c r="C9" s="25"/>
      <c r="D9" s="25" t="s">
        <v>152</v>
      </c>
      <c r="E9" s="25"/>
      <c r="F9" s="26"/>
      <c r="G9" s="25"/>
      <c r="H9" s="27">
        <f t="shared" si="0"/>
        <v>1</v>
      </c>
    </row>
    <row r="10" spans="1:8" x14ac:dyDescent="0.25">
      <c r="A10" s="25">
        <v>10034</v>
      </c>
      <c r="B10" s="25" t="s">
        <v>140</v>
      </c>
      <c r="C10" s="25" t="s">
        <v>134</v>
      </c>
      <c r="D10" s="25" t="s">
        <v>153</v>
      </c>
      <c r="E10" s="25">
        <v>20000</v>
      </c>
      <c r="F10" s="26" t="s">
        <v>158</v>
      </c>
      <c r="G10" s="28">
        <v>43895</v>
      </c>
      <c r="H10" s="27">
        <f t="shared" si="0"/>
        <v>7</v>
      </c>
    </row>
    <row r="11" spans="1:8" x14ac:dyDescent="0.25">
      <c r="A11" s="25">
        <v>10017</v>
      </c>
      <c r="B11" s="25" t="s">
        <v>37</v>
      </c>
      <c r="C11" s="25" t="s">
        <v>146</v>
      </c>
      <c r="D11" s="25" t="s">
        <v>150</v>
      </c>
      <c r="E11" s="25">
        <v>10000</v>
      </c>
      <c r="F11" s="26">
        <v>35411</v>
      </c>
      <c r="G11" s="28">
        <v>43987</v>
      </c>
      <c r="H11" s="27">
        <f t="shared" si="0"/>
        <v>7</v>
      </c>
    </row>
    <row r="12" spans="1:8" x14ac:dyDescent="0.25">
      <c r="A12" s="25">
        <v>10037</v>
      </c>
      <c r="B12" s="25" t="s">
        <v>141</v>
      </c>
      <c r="C12" s="25" t="s">
        <v>142</v>
      </c>
      <c r="D12" s="25" t="s">
        <v>153</v>
      </c>
      <c r="E12" s="25">
        <v>50000</v>
      </c>
      <c r="F12" s="26">
        <v>35407</v>
      </c>
      <c r="G12" s="28">
        <v>43257</v>
      </c>
      <c r="H12" s="27">
        <f t="shared" si="0"/>
        <v>7</v>
      </c>
    </row>
    <row r="13" spans="1:8" x14ac:dyDescent="0.25">
      <c r="A13" s="25">
        <v>10015</v>
      </c>
      <c r="B13" s="25" t="s">
        <v>35</v>
      </c>
      <c r="C13" s="25" t="s">
        <v>143</v>
      </c>
      <c r="D13" s="25" t="s">
        <v>151</v>
      </c>
      <c r="E13" s="25">
        <v>35000</v>
      </c>
      <c r="F13" s="26">
        <v>34581</v>
      </c>
      <c r="G13" s="28">
        <v>43256</v>
      </c>
      <c r="H13" s="27">
        <f t="shared" si="0"/>
        <v>7</v>
      </c>
    </row>
    <row r="14" spans="1:8" x14ac:dyDescent="0.25">
      <c r="A14" s="25">
        <v>10024</v>
      </c>
      <c r="B14" s="25" t="s">
        <v>44</v>
      </c>
      <c r="C14" s="25" t="s">
        <v>146</v>
      </c>
      <c r="D14" s="25" t="s">
        <v>152</v>
      </c>
      <c r="E14" s="25">
        <v>10000</v>
      </c>
      <c r="F14" s="26" t="s">
        <v>159</v>
      </c>
      <c r="G14" s="28">
        <v>43895</v>
      </c>
      <c r="H14" s="27">
        <f t="shared" si="0"/>
        <v>7</v>
      </c>
    </row>
    <row r="15" spans="1:8" x14ac:dyDescent="0.25">
      <c r="A15" s="27"/>
      <c r="B15" s="25" t="s">
        <v>41</v>
      </c>
      <c r="C15" s="27"/>
      <c r="D15" s="27"/>
      <c r="E15" s="27"/>
      <c r="F15" s="27"/>
      <c r="G15" s="27"/>
      <c r="H15" s="27">
        <f t="shared" si="0"/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3EE34-3763-4430-AD8C-092ADC9A9245}">
  <sheetPr codeName="Sheet8"/>
  <dimension ref="C6:H29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20" sqref="B20"/>
    </sheetView>
  </sheetViews>
  <sheetFormatPr defaultRowHeight="15" x14ac:dyDescent="0.25"/>
  <cols>
    <col min="2" max="2" width="14.5703125" bestFit="1" customWidth="1"/>
    <col min="3" max="3" width="14" bestFit="1" customWidth="1"/>
    <col min="4" max="4" width="15.140625" bestFit="1" customWidth="1"/>
  </cols>
  <sheetData>
    <row r="6" spans="3:8" ht="15.75" x14ac:dyDescent="0.25">
      <c r="C6" s="8" t="s">
        <v>53</v>
      </c>
      <c r="D6" s="8" t="s">
        <v>48</v>
      </c>
      <c r="E6" s="8" t="s">
        <v>49</v>
      </c>
      <c r="F6" s="8" t="s">
        <v>50</v>
      </c>
      <c r="G6" s="9" t="s">
        <v>51</v>
      </c>
      <c r="H6" s="8" t="s">
        <v>52</v>
      </c>
    </row>
    <row r="7" spans="3:8" x14ac:dyDescent="0.25">
      <c r="C7" s="7" t="s">
        <v>54</v>
      </c>
      <c r="D7" s="7" t="s">
        <v>56</v>
      </c>
      <c r="E7" s="7" t="s">
        <v>59</v>
      </c>
      <c r="F7" s="7" t="s">
        <v>68</v>
      </c>
      <c r="G7" s="10">
        <v>48.86</v>
      </c>
      <c r="H7" s="7">
        <v>7</v>
      </c>
    </row>
    <row r="8" spans="3:8" x14ac:dyDescent="0.25">
      <c r="C8" s="7" t="s">
        <v>54</v>
      </c>
      <c r="D8" s="7" t="s">
        <v>57</v>
      </c>
      <c r="E8" s="7" t="s">
        <v>59</v>
      </c>
      <c r="F8" s="7" t="s">
        <v>69</v>
      </c>
      <c r="G8" s="10">
        <v>7.28</v>
      </c>
      <c r="H8" s="7">
        <v>4</v>
      </c>
    </row>
    <row r="9" spans="3:8" x14ac:dyDescent="0.25">
      <c r="C9" s="7" t="s">
        <v>54</v>
      </c>
      <c r="D9" s="7" t="s">
        <v>58</v>
      </c>
      <c r="E9" s="7" t="s">
        <v>60</v>
      </c>
      <c r="F9" s="7" t="s">
        <v>70</v>
      </c>
      <c r="G9" s="10">
        <v>907.15</v>
      </c>
      <c r="H9" s="7">
        <v>6</v>
      </c>
    </row>
    <row r="10" spans="3:8" x14ac:dyDescent="0.25">
      <c r="C10" s="7" t="s">
        <v>54</v>
      </c>
      <c r="D10" s="7" t="s">
        <v>57</v>
      </c>
      <c r="E10" s="7" t="s">
        <v>61</v>
      </c>
      <c r="F10" s="7" t="s">
        <v>71</v>
      </c>
      <c r="G10" s="10">
        <v>18.504000000000001</v>
      </c>
      <c r="H10" s="7">
        <v>3</v>
      </c>
    </row>
    <row r="11" spans="3:8" x14ac:dyDescent="0.25">
      <c r="C11" s="7" t="s">
        <v>54</v>
      </c>
      <c r="D11" s="7" t="s">
        <v>57</v>
      </c>
      <c r="E11" s="7" t="s">
        <v>62</v>
      </c>
      <c r="F11" s="7" t="s">
        <v>72</v>
      </c>
      <c r="G11" s="10">
        <v>114.9</v>
      </c>
      <c r="H11" s="7">
        <v>5</v>
      </c>
    </row>
    <row r="12" spans="3:8" x14ac:dyDescent="0.25">
      <c r="C12" s="7" t="s">
        <v>54</v>
      </c>
      <c r="D12" s="7" t="s">
        <v>56</v>
      </c>
      <c r="E12" s="7" t="s">
        <v>62</v>
      </c>
      <c r="F12" s="7" t="s">
        <v>73</v>
      </c>
      <c r="G12" s="10">
        <v>1706.2</v>
      </c>
      <c r="H12" s="7">
        <v>9</v>
      </c>
    </row>
    <row r="13" spans="3:8" x14ac:dyDescent="0.25">
      <c r="C13" s="7" t="s">
        <v>54</v>
      </c>
      <c r="D13" s="7" t="s">
        <v>58</v>
      </c>
      <c r="E13" s="7" t="s">
        <v>63</v>
      </c>
      <c r="F13" s="7" t="s">
        <v>70</v>
      </c>
      <c r="G13" s="10">
        <v>911.42</v>
      </c>
      <c r="H13" s="7">
        <v>4</v>
      </c>
    </row>
    <row r="14" spans="3:8" x14ac:dyDescent="0.25">
      <c r="C14" s="7" t="s">
        <v>54</v>
      </c>
      <c r="D14" s="7" t="s">
        <v>57</v>
      </c>
      <c r="E14" s="7" t="s">
        <v>64</v>
      </c>
      <c r="F14" s="7" t="s">
        <v>71</v>
      </c>
      <c r="G14" s="10">
        <v>407.98</v>
      </c>
      <c r="H14" s="7">
        <v>3</v>
      </c>
    </row>
    <row r="15" spans="3:8" x14ac:dyDescent="0.25">
      <c r="C15" s="7" t="s">
        <v>54</v>
      </c>
      <c r="D15" s="7" t="s">
        <v>57</v>
      </c>
      <c r="E15" s="7" t="s">
        <v>59</v>
      </c>
      <c r="F15" s="7" t="s">
        <v>74</v>
      </c>
      <c r="G15" s="10">
        <v>55.5</v>
      </c>
      <c r="H15" s="7">
        <v>2</v>
      </c>
    </row>
    <row r="16" spans="3:8" x14ac:dyDescent="0.25">
      <c r="C16" s="7" t="s">
        <v>54</v>
      </c>
      <c r="D16" s="7" t="s">
        <v>57</v>
      </c>
      <c r="E16" s="7" t="s">
        <v>59</v>
      </c>
      <c r="F16" s="7" t="s">
        <v>69</v>
      </c>
      <c r="G16" s="10">
        <v>8.56</v>
      </c>
      <c r="H16" s="7">
        <v>2</v>
      </c>
    </row>
    <row r="17" spans="3:8" x14ac:dyDescent="0.25">
      <c r="C17" s="7" t="s">
        <v>54</v>
      </c>
      <c r="D17" s="7" t="s">
        <v>58</v>
      </c>
      <c r="E17" s="7" t="s">
        <v>59</v>
      </c>
      <c r="F17" s="7" t="s">
        <v>70</v>
      </c>
      <c r="G17" s="10">
        <v>213.48</v>
      </c>
      <c r="H17" s="7">
        <v>3</v>
      </c>
    </row>
    <row r="18" spans="3:8" x14ac:dyDescent="0.25">
      <c r="C18" s="7" t="s">
        <v>54</v>
      </c>
      <c r="D18" s="7" t="s">
        <v>57</v>
      </c>
      <c r="E18" s="7" t="s">
        <v>65</v>
      </c>
      <c r="F18" s="7" t="s">
        <v>71</v>
      </c>
      <c r="G18" s="10">
        <v>22.72</v>
      </c>
      <c r="H18" s="7">
        <v>4</v>
      </c>
    </row>
    <row r="19" spans="3:8" x14ac:dyDescent="0.25">
      <c r="C19" s="7" t="s">
        <v>54</v>
      </c>
      <c r="D19" s="7" t="s">
        <v>56</v>
      </c>
      <c r="E19" s="7" t="s">
        <v>65</v>
      </c>
      <c r="F19" s="7" t="s">
        <v>73</v>
      </c>
      <c r="G19" s="10">
        <v>1044.5999999999999</v>
      </c>
      <c r="H19" s="7">
        <v>3</v>
      </c>
    </row>
    <row r="20" spans="3:8" x14ac:dyDescent="0.25">
      <c r="C20" s="7" t="s">
        <v>55</v>
      </c>
      <c r="D20" s="7" t="s">
        <v>56</v>
      </c>
      <c r="E20" s="7" t="s">
        <v>66</v>
      </c>
      <c r="F20" s="7" t="s">
        <v>75</v>
      </c>
      <c r="G20" s="10">
        <v>261.95999999999998</v>
      </c>
      <c r="H20" s="7">
        <v>2</v>
      </c>
    </row>
    <row r="21" spans="3:8" x14ac:dyDescent="0.25">
      <c r="C21" s="7" t="s">
        <v>55</v>
      </c>
      <c r="D21" s="7" t="s">
        <v>56</v>
      </c>
      <c r="E21" s="7" t="s">
        <v>66</v>
      </c>
      <c r="F21" s="7" t="s">
        <v>76</v>
      </c>
      <c r="G21" s="10">
        <v>731.94</v>
      </c>
      <c r="H21" s="7">
        <v>3</v>
      </c>
    </row>
    <row r="22" spans="3:8" x14ac:dyDescent="0.25">
      <c r="C22" s="7" t="s">
        <v>55</v>
      </c>
      <c r="D22" s="7" t="s">
        <v>56</v>
      </c>
      <c r="E22" s="7" t="s">
        <v>66</v>
      </c>
      <c r="F22" s="7" t="s">
        <v>73</v>
      </c>
      <c r="G22" s="10">
        <v>957.58</v>
      </c>
      <c r="H22" s="7">
        <v>5</v>
      </c>
    </row>
    <row r="23" spans="3:8" x14ac:dyDescent="0.25">
      <c r="C23" s="7" t="s">
        <v>55</v>
      </c>
      <c r="D23" s="7" t="s">
        <v>57</v>
      </c>
      <c r="E23" s="7" t="s">
        <v>66</v>
      </c>
      <c r="F23" s="7" t="s">
        <v>74</v>
      </c>
      <c r="G23" s="10">
        <v>22.367999999999999</v>
      </c>
      <c r="H23" s="7">
        <v>2</v>
      </c>
    </row>
    <row r="24" spans="3:8" x14ac:dyDescent="0.25">
      <c r="C24" s="7" t="s">
        <v>55</v>
      </c>
      <c r="D24" s="7" t="s">
        <v>57</v>
      </c>
      <c r="E24" s="7" t="s">
        <v>62</v>
      </c>
      <c r="F24" s="7" t="s">
        <v>77</v>
      </c>
      <c r="G24" s="10">
        <v>15.552</v>
      </c>
      <c r="H24" s="7">
        <v>3</v>
      </c>
    </row>
    <row r="25" spans="3:8" x14ac:dyDescent="0.25">
      <c r="C25" s="7" t="s">
        <v>55</v>
      </c>
      <c r="D25" s="7" t="s">
        <v>57</v>
      </c>
      <c r="E25" s="7" t="s">
        <v>62</v>
      </c>
      <c r="F25" s="7" t="s">
        <v>74</v>
      </c>
      <c r="G25" s="10">
        <v>95.616</v>
      </c>
      <c r="H25" s="7">
        <v>2</v>
      </c>
    </row>
    <row r="26" spans="3:8" x14ac:dyDescent="0.25">
      <c r="C26" s="7" t="s">
        <v>55</v>
      </c>
      <c r="D26" s="7" t="s">
        <v>57</v>
      </c>
      <c r="E26" s="7" t="s">
        <v>62</v>
      </c>
      <c r="F26" s="7" t="s">
        <v>77</v>
      </c>
      <c r="G26" s="10">
        <v>75.88</v>
      </c>
      <c r="H26" s="7">
        <v>2</v>
      </c>
    </row>
    <row r="27" spans="3:8" x14ac:dyDescent="0.25">
      <c r="C27" s="7" t="s">
        <v>55</v>
      </c>
      <c r="D27" s="7" t="s">
        <v>56</v>
      </c>
      <c r="E27" s="7" t="s">
        <v>67</v>
      </c>
      <c r="F27" s="7" t="s">
        <v>76</v>
      </c>
      <c r="G27" s="10">
        <v>831.91</v>
      </c>
      <c r="H27" s="7">
        <v>3</v>
      </c>
    </row>
    <row r="28" spans="3:8" x14ac:dyDescent="0.25">
      <c r="C28" s="7" t="s">
        <v>55</v>
      </c>
      <c r="D28" s="7" t="s">
        <v>56</v>
      </c>
      <c r="E28" s="7" t="s">
        <v>67</v>
      </c>
      <c r="F28" s="7" t="s">
        <v>68</v>
      </c>
      <c r="G28" s="10">
        <v>97.04</v>
      </c>
      <c r="H28" s="7">
        <v>2</v>
      </c>
    </row>
    <row r="29" spans="3:8" x14ac:dyDescent="0.25">
      <c r="C29" s="7" t="s">
        <v>55</v>
      </c>
      <c r="D29" s="7"/>
      <c r="E29" s="7"/>
      <c r="F29" s="7"/>
      <c r="G29" s="10">
        <v>12</v>
      </c>
      <c r="H29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BC94-42D0-410C-9CBF-98BE64D558F2}">
  <sheetPr codeName="Sheet9"/>
  <dimension ref="A1:B6"/>
  <sheetViews>
    <sheetView workbookViewId="0">
      <selection activeCell="C10" sqref="C10"/>
    </sheetView>
  </sheetViews>
  <sheetFormatPr defaultRowHeight="15" x14ac:dyDescent="0.25"/>
  <cols>
    <col min="2" max="2" width="16.28515625" bestFit="1" customWidth="1"/>
  </cols>
  <sheetData>
    <row r="1" spans="1:2" x14ac:dyDescent="0.25">
      <c r="A1" s="29" t="s">
        <v>162</v>
      </c>
      <c r="B1" s="30" t="s">
        <v>163</v>
      </c>
    </row>
    <row r="2" spans="1:2" x14ac:dyDescent="0.25">
      <c r="A2" s="31">
        <v>10.199999999999999</v>
      </c>
      <c r="B2" s="6"/>
    </row>
    <row r="3" spans="1:2" x14ac:dyDescent="0.25">
      <c r="A3" s="31">
        <v>22</v>
      </c>
      <c r="B3" s="6"/>
    </row>
    <row r="4" spans="1:2" x14ac:dyDescent="0.25">
      <c r="A4" s="31">
        <v>53.12</v>
      </c>
      <c r="B4" s="6"/>
    </row>
    <row r="5" spans="1:2" x14ac:dyDescent="0.25">
      <c r="A5" s="31">
        <v>12</v>
      </c>
      <c r="B5" s="6"/>
    </row>
    <row r="6" spans="1:2" x14ac:dyDescent="0.25">
      <c r="A6" s="31">
        <v>110</v>
      </c>
      <c r="B6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D3E5A-86C8-490B-AB04-CDEC94BA12E4}">
  <dimension ref="A1:G24"/>
  <sheetViews>
    <sheetView workbookViewId="0">
      <selection activeCell="F14" sqref="F14"/>
    </sheetView>
  </sheetViews>
  <sheetFormatPr defaultRowHeight="15" x14ac:dyDescent="0.25"/>
  <cols>
    <col min="1" max="1" width="10.28515625" bestFit="1" customWidth="1"/>
    <col min="2" max="2" width="13.140625" bestFit="1" customWidth="1"/>
    <col min="3" max="3" width="11.140625" bestFit="1" customWidth="1"/>
    <col min="4" max="4" width="12" bestFit="1" customWidth="1"/>
    <col min="5" max="5" width="24.42578125" bestFit="1" customWidth="1"/>
  </cols>
  <sheetData>
    <row r="1" spans="1:7" x14ac:dyDescent="0.25">
      <c r="A1" s="24" t="s">
        <v>164</v>
      </c>
      <c r="B1" s="24" t="s">
        <v>165</v>
      </c>
      <c r="C1" s="24" t="s">
        <v>166</v>
      </c>
      <c r="D1" s="24" t="s">
        <v>167</v>
      </c>
      <c r="E1" s="24" t="s">
        <v>168</v>
      </c>
      <c r="G1" s="24" t="s">
        <v>169</v>
      </c>
    </row>
    <row r="2" spans="1:7" x14ac:dyDescent="0.25">
      <c r="A2" t="s">
        <v>170</v>
      </c>
      <c r="B2" t="s">
        <v>171</v>
      </c>
      <c r="C2" t="s">
        <v>214</v>
      </c>
      <c r="D2">
        <v>93857592</v>
      </c>
      <c r="E2" s="32" t="s">
        <v>236</v>
      </c>
    </row>
    <row r="3" spans="1:7" x14ac:dyDescent="0.25">
      <c r="A3" t="s">
        <v>172</v>
      </c>
      <c r="B3" t="s">
        <v>173</v>
      </c>
      <c r="C3" t="s">
        <v>215</v>
      </c>
      <c r="D3">
        <v>353658754</v>
      </c>
      <c r="E3" s="32" t="s">
        <v>237</v>
      </c>
    </row>
    <row r="4" spans="1:7" x14ac:dyDescent="0.25">
      <c r="A4" t="s">
        <v>174</v>
      </c>
      <c r="B4" t="s">
        <v>175</v>
      </c>
      <c r="C4" t="s">
        <v>216</v>
      </c>
      <c r="D4">
        <v>26367733</v>
      </c>
      <c r="E4" s="32" t="s">
        <v>238</v>
      </c>
    </row>
    <row r="5" spans="1:7" x14ac:dyDescent="0.25">
      <c r="A5" t="s">
        <v>176</v>
      </c>
      <c r="B5" t="s">
        <v>177</v>
      </c>
      <c r="C5" t="s">
        <v>217</v>
      </c>
      <c r="D5">
        <v>2353262626</v>
      </c>
      <c r="E5" s="32" t="s">
        <v>239</v>
      </c>
    </row>
    <row r="6" spans="1:7" x14ac:dyDescent="0.25">
      <c r="A6" t="s">
        <v>178</v>
      </c>
      <c r="B6" t="s">
        <v>179</v>
      </c>
      <c r="C6" t="s">
        <v>218</v>
      </c>
      <c r="D6">
        <v>252662353</v>
      </c>
      <c r="E6" s="32" t="s">
        <v>240</v>
      </c>
    </row>
    <row r="7" spans="1:7" x14ac:dyDescent="0.25">
      <c r="A7" t="s">
        <v>180</v>
      </c>
      <c r="B7" t="s">
        <v>181</v>
      </c>
      <c r="C7" t="s">
        <v>219</v>
      </c>
      <c r="D7">
        <v>263657343</v>
      </c>
      <c r="E7" s="32" t="s">
        <v>241</v>
      </c>
    </row>
    <row r="8" spans="1:7" x14ac:dyDescent="0.25">
      <c r="A8" t="s">
        <v>182</v>
      </c>
      <c r="B8" t="s">
        <v>183</v>
      </c>
      <c r="C8" t="s">
        <v>220</v>
      </c>
      <c r="D8">
        <v>24684754</v>
      </c>
      <c r="E8" s="32" t="s">
        <v>242</v>
      </c>
    </row>
    <row r="9" spans="1:7" x14ac:dyDescent="0.25">
      <c r="A9" t="s">
        <v>184</v>
      </c>
      <c r="B9" t="s">
        <v>185</v>
      </c>
      <c r="C9" t="s">
        <v>221</v>
      </c>
      <c r="D9">
        <v>8546542434</v>
      </c>
      <c r="E9" s="32" t="s">
        <v>243</v>
      </c>
    </row>
    <row r="10" spans="1:7" x14ac:dyDescent="0.25">
      <c r="A10" t="s">
        <v>186</v>
      </c>
      <c r="B10" t="s">
        <v>187</v>
      </c>
      <c r="C10" t="s">
        <v>222</v>
      </c>
      <c r="D10">
        <v>63754774342</v>
      </c>
      <c r="E10" s="32" t="s">
        <v>244</v>
      </c>
    </row>
    <row r="11" spans="1:7" x14ac:dyDescent="0.25">
      <c r="A11" t="s">
        <v>188</v>
      </c>
      <c r="B11" t="s">
        <v>189</v>
      </c>
      <c r="C11" t="s">
        <v>223</v>
      </c>
      <c r="D11">
        <v>32673458</v>
      </c>
      <c r="E11" s="32" t="s">
        <v>244</v>
      </c>
    </row>
    <row r="12" spans="1:7" x14ac:dyDescent="0.25">
      <c r="A12" t="s">
        <v>190</v>
      </c>
      <c r="B12" t="s">
        <v>14</v>
      </c>
      <c r="C12" t="s">
        <v>224</v>
      </c>
      <c r="D12">
        <v>3733464364</v>
      </c>
      <c r="E12" s="32" t="s">
        <v>244</v>
      </c>
    </row>
    <row r="13" spans="1:7" x14ac:dyDescent="0.25">
      <c r="A13" t="s">
        <v>191</v>
      </c>
      <c r="B13" t="s">
        <v>192</v>
      </c>
      <c r="C13" t="s">
        <v>225</v>
      </c>
      <c r="D13">
        <v>34634745</v>
      </c>
      <c r="E13" s="32" t="s">
        <v>244</v>
      </c>
    </row>
    <row r="14" spans="1:7" x14ac:dyDescent="0.25">
      <c r="A14" t="s">
        <v>193</v>
      </c>
      <c r="B14" t="s">
        <v>194</v>
      </c>
      <c r="C14" t="s">
        <v>226</v>
      </c>
      <c r="D14">
        <v>32464367</v>
      </c>
      <c r="E14" s="32" t="s">
        <v>244</v>
      </c>
    </row>
    <row r="15" spans="1:7" x14ac:dyDescent="0.25">
      <c r="A15" t="s">
        <v>195</v>
      </c>
      <c r="B15" t="s">
        <v>196</v>
      </c>
      <c r="C15" t="s">
        <v>227</v>
      </c>
      <c r="D15">
        <v>773697190</v>
      </c>
      <c r="E15" s="32" t="s">
        <v>244</v>
      </c>
    </row>
    <row r="16" spans="1:7" x14ac:dyDescent="0.25">
      <c r="A16" t="s">
        <v>197</v>
      </c>
      <c r="B16" t="s">
        <v>198</v>
      </c>
      <c r="C16" t="s">
        <v>228</v>
      </c>
      <c r="D16">
        <v>848568922</v>
      </c>
      <c r="E16" s="32" t="s">
        <v>244</v>
      </c>
    </row>
    <row r="17" spans="1:5" x14ac:dyDescent="0.25">
      <c r="A17" t="s">
        <v>199</v>
      </c>
      <c r="B17" t="s">
        <v>200</v>
      </c>
      <c r="C17" t="s">
        <v>229</v>
      </c>
      <c r="D17">
        <v>2673874786</v>
      </c>
      <c r="E17" s="32" t="s">
        <v>244</v>
      </c>
    </row>
    <row r="18" spans="1:5" x14ac:dyDescent="0.25">
      <c r="A18" t="s">
        <v>201</v>
      </c>
      <c r="B18" t="s">
        <v>202</v>
      </c>
      <c r="C18" t="s">
        <v>230</v>
      </c>
      <c r="D18">
        <v>8278748687</v>
      </c>
      <c r="E18" s="32" t="s">
        <v>244</v>
      </c>
    </row>
    <row r="19" spans="1:5" x14ac:dyDescent="0.25">
      <c r="A19" t="s">
        <v>203</v>
      </c>
      <c r="B19" t="s">
        <v>204</v>
      </c>
      <c r="C19" t="s">
        <v>231</v>
      </c>
      <c r="D19">
        <v>4534546373</v>
      </c>
      <c r="E19" s="32" t="s">
        <v>244</v>
      </c>
    </row>
    <row r="20" spans="1:5" x14ac:dyDescent="0.25">
      <c r="A20" t="s">
        <v>205</v>
      </c>
      <c r="B20" t="s">
        <v>206</v>
      </c>
      <c r="C20" t="s">
        <v>232</v>
      </c>
      <c r="D20">
        <v>26437575365</v>
      </c>
      <c r="E20" s="32" t="s">
        <v>244</v>
      </c>
    </row>
    <row r="21" spans="1:5" x14ac:dyDescent="0.25">
      <c r="A21" t="s">
        <v>207</v>
      </c>
      <c r="B21" t="s">
        <v>208</v>
      </c>
      <c r="C21" t="s">
        <v>233</v>
      </c>
      <c r="D21">
        <v>42346546</v>
      </c>
      <c r="E21" s="32" t="s">
        <v>244</v>
      </c>
    </row>
    <row r="22" spans="1:5" x14ac:dyDescent="0.25">
      <c r="A22" t="s">
        <v>209</v>
      </c>
      <c r="B22" t="s">
        <v>210</v>
      </c>
      <c r="C22" t="s">
        <v>234</v>
      </c>
      <c r="D22">
        <v>7564546787</v>
      </c>
      <c r="E22" s="32" t="s">
        <v>244</v>
      </c>
    </row>
    <row r="23" spans="1:5" x14ac:dyDescent="0.25">
      <c r="A23" t="s">
        <v>36</v>
      </c>
      <c r="B23" t="s">
        <v>211</v>
      </c>
      <c r="C23" t="s">
        <v>230</v>
      </c>
      <c r="D23">
        <v>5645454675</v>
      </c>
      <c r="E23" s="32" t="s">
        <v>244</v>
      </c>
    </row>
    <row r="24" spans="1:5" x14ac:dyDescent="0.25">
      <c r="A24" t="s">
        <v>212</v>
      </c>
      <c r="B24" t="s">
        <v>213</v>
      </c>
      <c r="C24" t="s">
        <v>235</v>
      </c>
      <c r="D24">
        <v>67564533767</v>
      </c>
      <c r="E24" s="32" t="s">
        <v>244</v>
      </c>
    </row>
  </sheetData>
  <hyperlinks>
    <hyperlink ref="E2" r:id="rId1" xr:uid="{A034309C-2030-4A05-8461-C65021A0ACCE}"/>
    <hyperlink ref="E3" r:id="rId2" xr:uid="{60B5D614-78F8-43FC-8216-0FE9EAF93BD1}"/>
    <hyperlink ref="E4" r:id="rId3" xr:uid="{DE5B8000-F5CD-4EA6-9674-2A5288ECF9C1}"/>
    <hyperlink ref="E5" r:id="rId4" xr:uid="{C13264CF-B1A3-41EB-A965-5BFF250D3B7B}"/>
    <hyperlink ref="E6" r:id="rId5" xr:uid="{A4425D40-1B19-4033-9161-C09920997488}"/>
    <hyperlink ref="E7" r:id="rId6" xr:uid="{A8BF2700-24BF-415E-A2A7-C8983B33A803}"/>
    <hyperlink ref="E8" r:id="rId7" xr:uid="{29FD2E9C-B6FA-41BF-9DDF-CACF443F8019}"/>
    <hyperlink ref="E9" r:id="rId8" xr:uid="{F0D116C2-DEB3-4889-B108-6B2B7299F4BD}"/>
    <hyperlink ref="E10" r:id="rId9" xr:uid="{F2FA4768-5BCB-4088-A4B7-C74952D8A8D5}"/>
    <hyperlink ref="E11:E24" r:id="rId10" display="sutojnvodh@hotmail.com" xr:uid="{13DE0EC0-42F0-4471-BE4A-FA92B112AEF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FA322-3617-493C-B8B1-6F6BC5C826C9}">
  <dimension ref="A1:J15"/>
  <sheetViews>
    <sheetView topLeftCell="E1" workbookViewId="0">
      <selection activeCell="G20" sqref="G20"/>
    </sheetView>
  </sheetViews>
  <sheetFormatPr defaultRowHeight="15" x14ac:dyDescent="0.25"/>
  <cols>
    <col min="1" max="1" width="15" bestFit="1" customWidth="1"/>
    <col min="2" max="2" width="20.85546875" bestFit="1" customWidth="1"/>
    <col min="3" max="3" width="16.140625" bestFit="1" customWidth="1"/>
    <col min="4" max="4" width="19" bestFit="1" customWidth="1"/>
    <col min="5" max="5" width="10.85546875" bestFit="1" customWidth="1"/>
    <col min="6" max="6" width="19.42578125" bestFit="1" customWidth="1"/>
    <col min="7" max="7" width="19" bestFit="1" customWidth="1"/>
    <col min="8" max="8" width="10.85546875" bestFit="1" customWidth="1"/>
    <col min="9" max="9" width="9.7109375" bestFit="1" customWidth="1"/>
  </cols>
  <sheetData>
    <row r="1" spans="1:10" x14ac:dyDescent="0.25">
      <c r="A1" s="21" t="s">
        <v>130</v>
      </c>
      <c r="B1" s="22" t="s">
        <v>131</v>
      </c>
      <c r="C1" s="22" t="s">
        <v>3</v>
      </c>
      <c r="D1" s="22" t="s">
        <v>132</v>
      </c>
      <c r="E1" s="22" t="s">
        <v>4</v>
      </c>
      <c r="F1" s="23" t="s">
        <v>133</v>
      </c>
      <c r="G1" s="22" t="s">
        <v>136</v>
      </c>
      <c r="H1" s="22" t="s">
        <v>161</v>
      </c>
      <c r="I1" s="22" t="s">
        <v>245</v>
      </c>
      <c r="J1" s="22" t="s">
        <v>246</v>
      </c>
    </row>
    <row r="2" spans="1:10" x14ac:dyDescent="0.25">
      <c r="A2" s="25">
        <v>10020</v>
      </c>
      <c r="B2" s="25" t="s">
        <v>40</v>
      </c>
      <c r="C2" s="25" t="s">
        <v>134</v>
      </c>
      <c r="D2" s="25" t="s">
        <v>135</v>
      </c>
      <c r="E2" s="25">
        <v>25000</v>
      </c>
      <c r="F2" s="26">
        <v>33730</v>
      </c>
      <c r="G2" s="25" t="s">
        <v>137</v>
      </c>
      <c r="H2" s="27">
        <f>COUNTA(A2:G2)</f>
        <v>7</v>
      </c>
      <c r="I2" s="20">
        <v>45320</v>
      </c>
      <c r="J2" s="33">
        <v>0.59166666666666667</v>
      </c>
    </row>
    <row r="3" spans="1:10" x14ac:dyDescent="0.25">
      <c r="A3" s="25">
        <v>10023</v>
      </c>
      <c r="B3" s="25" t="s">
        <v>143</v>
      </c>
      <c r="C3" s="25" t="s">
        <v>142</v>
      </c>
      <c r="D3" s="25" t="s">
        <v>147</v>
      </c>
      <c r="E3" s="25">
        <v>35000</v>
      </c>
      <c r="F3" s="26" t="s">
        <v>154</v>
      </c>
      <c r="G3" s="28">
        <v>43987</v>
      </c>
      <c r="H3" s="27">
        <f t="shared" ref="H3:H15" si="0">COUNTA(A3:G3)</f>
        <v>7</v>
      </c>
    </row>
    <row r="4" spans="1:10" x14ac:dyDescent="0.25">
      <c r="A4" s="25">
        <v>10022</v>
      </c>
      <c r="B4" s="25" t="s">
        <v>42</v>
      </c>
      <c r="C4" s="25" t="s">
        <v>143</v>
      </c>
      <c r="D4" s="25" t="s">
        <v>148</v>
      </c>
      <c r="E4" s="25">
        <v>40000</v>
      </c>
      <c r="F4" s="26" t="s">
        <v>155</v>
      </c>
      <c r="G4" s="28">
        <v>43716</v>
      </c>
      <c r="H4" s="27">
        <f t="shared" si="0"/>
        <v>7</v>
      </c>
    </row>
    <row r="5" spans="1:10" x14ac:dyDescent="0.25">
      <c r="A5" s="25">
        <v>10019</v>
      </c>
      <c r="B5" s="25" t="s">
        <v>39</v>
      </c>
      <c r="C5" s="25" t="s">
        <v>144</v>
      </c>
      <c r="D5" s="25" t="s">
        <v>149</v>
      </c>
      <c r="E5" s="25">
        <v>12000</v>
      </c>
      <c r="F5" s="26" t="s">
        <v>156</v>
      </c>
      <c r="G5" s="28">
        <v>43587</v>
      </c>
      <c r="H5" s="27">
        <f t="shared" si="0"/>
        <v>7</v>
      </c>
    </row>
    <row r="6" spans="1:10" x14ac:dyDescent="0.25">
      <c r="A6" s="25">
        <v>10030</v>
      </c>
      <c r="B6" s="25" t="s">
        <v>138</v>
      </c>
      <c r="C6" s="25" t="s">
        <v>142</v>
      </c>
      <c r="D6" s="25" t="s">
        <v>150</v>
      </c>
      <c r="E6" s="25">
        <v>30000</v>
      </c>
      <c r="F6" s="26">
        <v>35045</v>
      </c>
      <c r="G6" s="25" t="s">
        <v>137</v>
      </c>
      <c r="H6" s="27">
        <f t="shared" si="0"/>
        <v>7</v>
      </c>
    </row>
    <row r="7" spans="1:10" x14ac:dyDescent="0.25">
      <c r="A7" s="25">
        <v>10039</v>
      </c>
      <c r="B7" s="25" t="s">
        <v>139</v>
      </c>
      <c r="C7" s="25" t="s">
        <v>143</v>
      </c>
      <c r="D7" s="25" t="s">
        <v>151</v>
      </c>
      <c r="E7" s="25">
        <v>50000</v>
      </c>
      <c r="F7" s="26" t="s">
        <v>157</v>
      </c>
      <c r="G7" s="25" t="s">
        <v>160</v>
      </c>
      <c r="H7" s="27">
        <f t="shared" si="0"/>
        <v>7</v>
      </c>
    </row>
    <row r="8" spans="1:10" x14ac:dyDescent="0.25">
      <c r="A8" s="25">
        <v>10014</v>
      </c>
      <c r="B8" s="25" t="s">
        <v>34</v>
      </c>
      <c r="C8" s="25" t="s">
        <v>145</v>
      </c>
      <c r="D8" s="25" t="s">
        <v>152</v>
      </c>
      <c r="E8" s="25">
        <v>50000</v>
      </c>
      <c r="F8" s="26">
        <v>36015</v>
      </c>
      <c r="G8" s="28">
        <v>43257</v>
      </c>
      <c r="H8" s="27">
        <f t="shared" si="0"/>
        <v>7</v>
      </c>
    </row>
    <row r="9" spans="1:10" x14ac:dyDescent="0.25">
      <c r="A9" s="25"/>
      <c r="B9" s="25"/>
      <c r="C9" s="25"/>
      <c r="D9" s="25" t="s">
        <v>152</v>
      </c>
      <c r="E9" s="25"/>
      <c r="F9" s="26"/>
      <c r="G9" s="25"/>
      <c r="H9" s="27">
        <f t="shared" si="0"/>
        <v>1</v>
      </c>
    </row>
    <row r="10" spans="1:10" x14ac:dyDescent="0.25">
      <c r="A10" s="25">
        <v>10034</v>
      </c>
      <c r="B10" s="25" t="s">
        <v>140</v>
      </c>
      <c r="C10" s="25" t="s">
        <v>134</v>
      </c>
      <c r="D10" s="25" t="s">
        <v>153</v>
      </c>
      <c r="E10" s="25">
        <v>20000</v>
      </c>
      <c r="F10" s="26" t="s">
        <v>158</v>
      </c>
      <c r="G10" s="28">
        <v>43895</v>
      </c>
      <c r="H10" s="27">
        <f t="shared" si="0"/>
        <v>7</v>
      </c>
    </row>
    <row r="11" spans="1:10" x14ac:dyDescent="0.25">
      <c r="A11" s="25">
        <v>10017</v>
      </c>
      <c r="B11" s="25" t="s">
        <v>37</v>
      </c>
      <c r="C11" s="25" t="s">
        <v>146</v>
      </c>
      <c r="D11" s="25" t="s">
        <v>150</v>
      </c>
      <c r="E11" s="25">
        <v>10000</v>
      </c>
      <c r="F11" s="26">
        <v>35411</v>
      </c>
      <c r="G11" s="28">
        <v>43987</v>
      </c>
      <c r="H11" s="27">
        <f t="shared" si="0"/>
        <v>7</v>
      </c>
    </row>
    <row r="12" spans="1:10" x14ac:dyDescent="0.25">
      <c r="A12" s="25">
        <v>10037</v>
      </c>
      <c r="B12" s="25" t="s">
        <v>141</v>
      </c>
      <c r="C12" s="25" t="s">
        <v>142</v>
      </c>
      <c r="D12" s="25" t="s">
        <v>153</v>
      </c>
      <c r="E12" s="25">
        <v>50000</v>
      </c>
      <c r="F12" s="26">
        <v>35407</v>
      </c>
      <c r="G12" s="28">
        <v>43257</v>
      </c>
      <c r="H12" s="27">
        <f t="shared" si="0"/>
        <v>7</v>
      </c>
    </row>
    <row r="13" spans="1:10" x14ac:dyDescent="0.25">
      <c r="A13" s="25">
        <v>10015</v>
      </c>
      <c r="B13" s="25" t="s">
        <v>35</v>
      </c>
      <c r="C13" s="25" t="s">
        <v>143</v>
      </c>
      <c r="D13" s="25" t="s">
        <v>151</v>
      </c>
      <c r="E13" s="25">
        <v>35000</v>
      </c>
      <c r="F13" s="26">
        <v>34581</v>
      </c>
      <c r="G13" s="28">
        <v>43256</v>
      </c>
      <c r="H13" s="27">
        <f t="shared" si="0"/>
        <v>7</v>
      </c>
    </row>
    <row r="14" spans="1:10" x14ac:dyDescent="0.25">
      <c r="A14" s="25">
        <v>10024</v>
      </c>
      <c r="B14" s="25" t="s">
        <v>44</v>
      </c>
      <c r="C14" s="25" t="s">
        <v>146</v>
      </c>
      <c r="D14" s="25" t="s">
        <v>152</v>
      </c>
      <c r="E14" s="25">
        <v>10000</v>
      </c>
      <c r="F14" s="26" t="s">
        <v>159</v>
      </c>
      <c r="G14" s="28">
        <v>43895</v>
      </c>
      <c r="H14" s="27">
        <f t="shared" si="0"/>
        <v>7</v>
      </c>
    </row>
    <row r="15" spans="1:10" x14ac:dyDescent="0.25">
      <c r="A15" s="27"/>
      <c r="B15" s="25" t="s">
        <v>41</v>
      </c>
      <c r="C15" s="27"/>
      <c r="D15" s="27"/>
      <c r="E15" s="27"/>
      <c r="F15" s="27"/>
      <c r="G15" s="27"/>
      <c r="H15" s="27">
        <f t="shared" si="0"/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9BC6-A094-4C45-BA6E-80717E8E22B5}">
  <dimension ref="A1:F27"/>
  <sheetViews>
    <sheetView topLeftCell="A4" workbookViewId="0">
      <selection activeCell="E22" sqref="E22"/>
    </sheetView>
  </sheetViews>
  <sheetFormatPr defaultRowHeight="15" x14ac:dyDescent="0.25"/>
  <cols>
    <col min="1" max="1" width="11.5703125" bestFit="1" customWidth="1"/>
    <col min="2" max="2" width="10.42578125" bestFit="1" customWidth="1"/>
    <col min="3" max="3" width="11.5703125" bestFit="1" customWidth="1"/>
    <col min="4" max="4" width="9.7109375" bestFit="1" customWidth="1"/>
    <col min="5" max="5" width="24.5703125" bestFit="1" customWidth="1"/>
    <col min="6" max="6" width="11.7109375" bestFit="1" customWidth="1"/>
  </cols>
  <sheetData>
    <row r="1" spans="1:6" x14ac:dyDescent="0.25">
      <c r="A1" s="34" t="s">
        <v>247</v>
      </c>
      <c r="B1" s="34"/>
      <c r="C1" s="34" t="s">
        <v>248</v>
      </c>
      <c r="D1" s="34" t="s">
        <v>249</v>
      </c>
      <c r="E1" s="34" t="s">
        <v>250</v>
      </c>
      <c r="F1" s="34" t="s">
        <v>251</v>
      </c>
    </row>
    <row r="3" spans="1:6" x14ac:dyDescent="0.25">
      <c r="A3" s="20">
        <v>44208</v>
      </c>
      <c r="C3" s="35">
        <v>44531</v>
      </c>
      <c r="D3" s="36">
        <v>44208</v>
      </c>
      <c r="E3" s="37">
        <v>44208</v>
      </c>
      <c r="F3" s="38">
        <v>44208</v>
      </c>
    </row>
    <row r="4" spans="1:6" x14ac:dyDescent="0.25">
      <c r="A4" s="20">
        <v>44574</v>
      </c>
      <c r="C4" s="35">
        <v>44574</v>
      </c>
      <c r="D4" s="36">
        <v>44574</v>
      </c>
      <c r="E4" s="37">
        <v>44574</v>
      </c>
      <c r="F4" s="38">
        <v>44574</v>
      </c>
    </row>
    <row r="5" spans="1:6" x14ac:dyDescent="0.25">
      <c r="A5" s="20">
        <v>44575</v>
      </c>
      <c r="C5" s="35">
        <v>44575</v>
      </c>
      <c r="D5" s="36">
        <v>44575</v>
      </c>
      <c r="E5" s="37">
        <v>44575</v>
      </c>
      <c r="F5" s="38">
        <v>44575</v>
      </c>
    </row>
    <row r="6" spans="1:6" x14ac:dyDescent="0.25">
      <c r="A6" s="20">
        <v>44576</v>
      </c>
      <c r="C6" s="35">
        <v>44576</v>
      </c>
      <c r="D6" s="36">
        <v>44576</v>
      </c>
      <c r="E6" s="37">
        <v>44576</v>
      </c>
      <c r="F6" s="38">
        <v>44576</v>
      </c>
    </row>
    <row r="7" spans="1:6" x14ac:dyDescent="0.25">
      <c r="A7" s="20">
        <v>44577</v>
      </c>
      <c r="C7" s="35">
        <v>44577</v>
      </c>
      <c r="D7" s="36">
        <v>44577</v>
      </c>
      <c r="E7" s="37">
        <v>44577</v>
      </c>
      <c r="F7" s="38">
        <v>44577</v>
      </c>
    </row>
    <row r="8" spans="1:6" x14ac:dyDescent="0.25">
      <c r="A8" s="20">
        <v>44578</v>
      </c>
      <c r="C8" s="35">
        <v>44578</v>
      </c>
      <c r="D8" s="36">
        <v>44578</v>
      </c>
      <c r="E8" s="37">
        <v>44578</v>
      </c>
      <c r="F8" s="38">
        <v>44578</v>
      </c>
    </row>
    <row r="11" spans="1:6" x14ac:dyDescent="0.25">
      <c r="A11" s="34" t="s">
        <v>247</v>
      </c>
      <c r="B11" s="34" t="s">
        <v>252</v>
      </c>
    </row>
    <row r="13" spans="1:6" x14ac:dyDescent="0.25">
      <c r="A13" s="20">
        <v>34711</v>
      </c>
      <c r="B13">
        <f ca="1">DATEDIF(A13,TODAY(), "y")</f>
        <v>29</v>
      </c>
    </row>
    <row r="14" spans="1:6" x14ac:dyDescent="0.25">
      <c r="A14" s="20">
        <v>35808</v>
      </c>
      <c r="B14">
        <f t="shared" ref="B14:B18" ca="1" si="0">DATEDIF(A14,TODAY(), "y")</f>
        <v>26</v>
      </c>
    </row>
    <row r="15" spans="1:6" x14ac:dyDescent="0.25">
      <c r="A15" s="20">
        <v>34348</v>
      </c>
      <c r="B15">
        <f t="shared" ca="1" si="0"/>
        <v>30</v>
      </c>
    </row>
    <row r="16" spans="1:6" x14ac:dyDescent="0.25">
      <c r="A16" s="20">
        <v>35079</v>
      </c>
      <c r="B16">
        <f t="shared" ca="1" si="0"/>
        <v>28</v>
      </c>
    </row>
    <row r="17" spans="1:3" x14ac:dyDescent="0.25">
      <c r="A17" s="20">
        <v>33254</v>
      </c>
      <c r="B17">
        <f t="shared" ca="1" si="0"/>
        <v>33</v>
      </c>
    </row>
    <row r="18" spans="1:3" x14ac:dyDescent="0.25">
      <c r="A18" s="20">
        <v>36542</v>
      </c>
      <c r="B18">
        <f t="shared" ca="1" si="0"/>
        <v>24</v>
      </c>
    </row>
    <row r="20" spans="1:3" x14ac:dyDescent="0.25">
      <c r="A20" s="52" t="s">
        <v>253</v>
      </c>
      <c r="B20" s="52"/>
      <c r="C20" s="52"/>
    </row>
    <row r="21" spans="1:3" x14ac:dyDescent="0.25">
      <c r="A21" s="41" t="s">
        <v>254</v>
      </c>
      <c r="B21" s="12" t="s">
        <v>255</v>
      </c>
      <c r="C21" s="12" t="s">
        <v>256</v>
      </c>
    </row>
    <row r="22" spans="1:3" x14ac:dyDescent="0.25">
      <c r="A22" s="40">
        <v>0.375</v>
      </c>
      <c r="B22" s="39">
        <v>0.75</v>
      </c>
      <c r="C22" s="42">
        <f>B22-A22</f>
        <v>0.375</v>
      </c>
    </row>
    <row r="23" spans="1:3" x14ac:dyDescent="0.25">
      <c r="A23" s="40">
        <v>0.41666666666666669</v>
      </c>
      <c r="B23" s="39">
        <v>0.79166666666666663</v>
      </c>
      <c r="C23" s="42">
        <f t="shared" ref="C23:C27" si="1">B23-A23</f>
        <v>0.37499999999999994</v>
      </c>
    </row>
    <row r="24" spans="1:3" x14ac:dyDescent="0.25">
      <c r="A24" s="40">
        <v>0.33333333333333331</v>
      </c>
      <c r="B24" s="39">
        <v>0.66666666666666663</v>
      </c>
      <c r="C24" s="42">
        <f t="shared" si="1"/>
        <v>0.33333333333333331</v>
      </c>
    </row>
    <row r="25" spans="1:3" x14ac:dyDescent="0.25">
      <c r="A25" s="40">
        <v>0.375</v>
      </c>
      <c r="B25" s="39">
        <v>0.79166666666666663</v>
      </c>
      <c r="C25" s="42">
        <f t="shared" si="1"/>
        <v>0.41666666666666663</v>
      </c>
    </row>
    <row r="26" spans="1:3" x14ac:dyDescent="0.25">
      <c r="A26" s="40">
        <v>0.375</v>
      </c>
      <c r="B26" s="39">
        <v>0.75</v>
      </c>
      <c r="C26" s="42">
        <f t="shared" si="1"/>
        <v>0.375</v>
      </c>
    </row>
    <row r="27" spans="1:3" x14ac:dyDescent="0.25">
      <c r="A27" s="40">
        <v>0.45833333333333331</v>
      </c>
      <c r="B27" s="39">
        <v>0.83333333333333337</v>
      </c>
      <c r="C27" s="42">
        <f t="shared" si="1"/>
        <v>0.37500000000000006</v>
      </c>
    </row>
  </sheetData>
  <mergeCells count="1">
    <mergeCell ref="A20:C20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659E-0D0E-4B58-BAFB-53394EFE7E40}">
  <dimension ref="A1:F24"/>
  <sheetViews>
    <sheetView workbookViewId="0">
      <selection activeCell="G4" sqref="G4"/>
    </sheetView>
  </sheetViews>
  <sheetFormatPr defaultRowHeight="15" x14ac:dyDescent="0.25"/>
  <cols>
    <col min="1" max="1" width="11.42578125" bestFit="1" customWidth="1"/>
    <col min="2" max="2" width="13.140625" bestFit="1" customWidth="1"/>
    <col min="3" max="3" width="12" bestFit="1" customWidth="1"/>
    <col min="6" max="6" width="9.140625" customWidth="1"/>
  </cols>
  <sheetData>
    <row r="1" spans="1:6" x14ac:dyDescent="0.25">
      <c r="A1" s="43" t="s">
        <v>164</v>
      </c>
      <c r="B1" s="43" t="s">
        <v>165</v>
      </c>
      <c r="C1" s="43" t="s">
        <v>167</v>
      </c>
      <c r="E1" s="24" t="s">
        <v>257</v>
      </c>
    </row>
    <row r="2" spans="1:6" x14ac:dyDescent="0.25">
      <c r="A2" s="6" t="s">
        <v>170</v>
      </c>
      <c r="B2" s="6" t="s">
        <v>171</v>
      </c>
      <c r="C2" s="6">
        <v>93857592</v>
      </c>
      <c r="E2" s="6"/>
      <c r="F2" t="b">
        <v>1</v>
      </c>
    </row>
    <row r="3" spans="1:6" x14ac:dyDescent="0.25">
      <c r="A3" s="6" t="s">
        <v>172</v>
      </c>
      <c r="B3" s="6" t="s">
        <v>173</v>
      </c>
      <c r="C3" s="6">
        <v>353658754</v>
      </c>
      <c r="E3" s="6"/>
      <c r="F3" t="b">
        <v>1</v>
      </c>
    </row>
    <row r="4" spans="1:6" x14ac:dyDescent="0.25">
      <c r="A4" s="6" t="s">
        <v>174</v>
      </c>
      <c r="B4" s="6" t="s">
        <v>175</v>
      </c>
      <c r="C4" s="6">
        <v>26367733</v>
      </c>
      <c r="E4" s="6"/>
      <c r="F4" t="b">
        <v>1</v>
      </c>
    </row>
    <row r="5" spans="1:6" x14ac:dyDescent="0.25">
      <c r="A5" s="6" t="s">
        <v>176</v>
      </c>
      <c r="B5" s="6" t="s">
        <v>177</v>
      </c>
      <c r="C5" s="6">
        <v>2353262626</v>
      </c>
      <c r="E5" s="6"/>
      <c r="F5" t="b">
        <v>1</v>
      </c>
    </row>
    <row r="6" spans="1:6" x14ac:dyDescent="0.25">
      <c r="A6" s="6" t="s">
        <v>178</v>
      </c>
      <c r="B6" s="6" t="s">
        <v>179</v>
      </c>
      <c r="C6" s="6">
        <v>252662353</v>
      </c>
      <c r="E6" s="6"/>
      <c r="F6" t="b">
        <v>1</v>
      </c>
    </row>
    <row r="7" spans="1:6" x14ac:dyDescent="0.25">
      <c r="A7" s="6" t="s">
        <v>180</v>
      </c>
      <c r="B7" s="6" t="s">
        <v>181</v>
      </c>
      <c r="C7" s="6">
        <v>263657343</v>
      </c>
      <c r="E7" s="6"/>
      <c r="F7" t="b">
        <v>1</v>
      </c>
    </row>
    <row r="8" spans="1:6" x14ac:dyDescent="0.25">
      <c r="A8" s="6" t="s">
        <v>182</v>
      </c>
      <c r="B8" s="6" t="s">
        <v>183</v>
      </c>
      <c r="C8" s="6">
        <v>24684754</v>
      </c>
      <c r="E8" s="6"/>
      <c r="F8" t="b">
        <v>1</v>
      </c>
    </row>
    <row r="9" spans="1:6" x14ac:dyDescent="0.25">
      <c r="A9" s="6" t="s">
        <v>184</v>
      </c>
      <c r="B9" s="6" t="s">
        <v>185</v>
      </c>
      <c r="C9" s="6">
        <v>8546542434</v>
      </c>
      <c r="E9" s="6"/>
      <c r="F9" t="b">
        <v>1</v>
      </c>
    </row>
    <row r="10" spans="1:6" x14ac:dyDescent="0.25">
      <c r="A10" s="6" t="s">
        <v>186</v>
      </c>
      <c r="B10" s="6" t="s">
        <v>187</v>
      </c>
      <c r="C10" s="6"/>
      <c r="E10" s="6"/>
      <c r="F10" t="b">
        <v>1</v>
      </c>
    </row>
    <row r="11" spans="1:6" x14ac:dyDescent="0.25">
      <c r="A11" s="6" t="s">
        <v>188</v>
      </c>
      <c r="B11" s="6" t="s">
        <v>189</v>
      </c>
      <c r="C11" s="6">
        <v>32673458</v>
      </c>
      <c r="E11" s="6"/>
      <c r="F11" t="b">
        <v>1</v>
      </c>
    </row>
    <row r="12" spans="1:6" x14ac:dyDescent="0.25">
      <c r="A12" s="6" t="s">
        <v>190</v>
      </c>
      <c r="B12" s="6" t="s">
        <v>14</v>
      </c>
      <c r="C12" s="6">
        <v>3733464364</v>
      </c>
      <c r="E12" s="6"/>
      <c r="F12" t="b">
        <v>1</v>
      </c>
    </row>
    <row r="13" spans="1:6" x14ac:dyDescent="0.25">
      <c r="A13" s="6" t="s">
        <v>191</v>
      </c>
      <c r="B13" s="6" t="s">
        <v>192</v>
      </c>
      <c r="C13" s="6">
        <v>34634745</v>
      </c>
      <c r="E13" s="6"/>
      <c r="F13" t="b">
        <v>1</v>
      </c>
    </row>
    <row r="14" spans="1:6" x14ac:dyDescent="0.25">
      <c r="A14" s="6" t="s">
        <v>193</v>
      </c>
      <c r="B14" s="6" t="s">
        <v>194</v>
      </c>
      <c r="C14" s="6">
        <v>32464367</v>
      </c>
      <c r="E14" s="6"/>
      <c r="F14" t="b">
        <v>1</v>
      </c>
    </row>
    <row r="15" spans="1:6" x14ac:dyDescent="0.25">
      <c r="A15" s="6" t="s">
        <v>195</v>
      </c>
      <c r="B15" s="6" t="s">
        <v>196</v>
      </c>
      <c r="C15" s="6">
        <v>773697190</v>
      </c>
      <c r="E15" s="6"/>
      <c r="F15" t="b">
        <v>1</v>
      </c>
    </row>
    <row r="16" spans="1:6" x14ac:dyDescent="0.25">
      <c r="A16" s="6" t="s">
        <v>197</v>
      </c>
      <c r="B16" s="6" t="s">
        <v>198</v>
      </c>
      <c r="C16" s="6">
        <v>848568922</v>
      </c>
      <c r="E16" s="6"/>
      <c r="F16" t="b">
        <v>1</v>
      </c>
    </row>
    <row r="17" spans="1:6" x14ac:dyDescent="0.25">
      <c r="A17" s="6" t="s">
        <v>199</v>
      </c>
      <c r="B17" s="6" t="s">
        <v>200</v>
      </c>
      <c r="C17" s="6"/>
      <c r="E17" s="6"/>
      <c r="F17" t="b">
        <v>1</v>
      </c>
    </row>
    <row r="18" spans="1:6" x14ac:dyDescent="0.25">
      <c r="A18" s="6" t="s">
        <v>201</v>
      </c>
      <c r="B18" s="6" t="s">
        <v>202</v>
      </c>
      <c r="C18" s="6">
        <v>8278748687</v>
      </c>
      <c r="E18" s="6"/>
      <c r="F18" t="b">
        <v>1</v>
      </c>
    </row>
    <row r="19" spans="1:6" x14ac:dyDescent="0.25">
      <c r="A19" s="6" t="s">
        <v>203</v>
      </c>
      <c r="B19" s="6" t="s">
        <v>204</v>
      </c>
      <c r="C19" s="6">
        <v>4534546373</v>
      </c>
      <c r="E19" s="6"/>
      <c r="F19" t="b">
        <v>1</v>
      </c>
    </row>
    <row r="20" spans="1:6" x14ac:dyDescent="0.25">
      <c r="A20" s="6" t="s">
        <v>205</v>
      </c>
      <c r="B20" s="6" t="s">
        <v>206</v>
      </c>
      <c r="C20" s="6">
        <v>26437575365</v>
      </c>
      <c r="E20" s="6"/>
      <c r="F20" t="b">
        <v>1</v>
      </c>
    </row>
    <row r="21" spans="1:6" x14ac:dyDescent="0.25">
      <c r="A21" s="6" t="s">
        <v>207</v>
      </c>
      <c r="B21" s="6" t="s">
        <v>208</v>
      </c>
      <c r="C21" s="6"/>
      <c r="E21" s="6"/>
      <c r="F21" t="b">
        <v>1</v>
      </c>
    </row>
    <row r="22" spans="1:6" x14ac:dyDescent="0.25">
      <c r="A22" s="6" t="s">
        <v>209</v>
      </c>
      <c r="B22" s="6" t="s">
        <v>210</v>
      </c>
      <c r="C22" s="6">
        <v>7564546787</v>
      </c>
      <c r="E22" s="6"/>
      <c r="F22" t="b">
        <v>1</v>
      </c>
    </row>
    <row r="23" spans="1:6" x14ac:dyDescent="0.25">
      <c r="A23" s="6" t="s">
        <v>36</v>
      </c>
      <c r="B23" s="6" t="s">
        <v>211</v>
      </c>
      <c r="C23" s="6">
        <v>5645454675</v>
      </c>
      <c r="E23" s="6"/>
      <c r="F23" t="b">
        <v>1</v>
      </c>
    </row>
    <row r="24" spans="1:6" x14ac:dyDescent="0.25">
      <c r="A24" s="6" t="s">
        <v>212</v>
      </c>
      <c r="B24" s="6" t="s">
        <v>213</v>
      </c>
      <c r="C24" s="6">
        <v>67564533767</v>
      </c>
      <c r="E24" s="6"/>
      <c r="F24" t="b">
        <v>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Check Box 1">
              <controlPr defaultSize="0" autoFill="0" autoLine="0" autoPict="0">
                <anchor moveWithCells="1">
                  <from>
                    <xdr:col>4</xdr:col>
                    <xdr:colOff>38100</xdr:colOff>
                    <xdr:row>1</xdr:row>
                    <xdr:rowOff>19050</xdr:rowOff>
                  </from>
                  <to>
                    <xdr:col>4</xdr:col>
                    <xdr:colOff>485775</xdr:colOff>
                    <xdr:row>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6" r:id="rId5" name="Check Box 24">
              <controlPr defaultSize="0" autoFill="0" autoLine="0" autoPict="0">
                <anchor moveWithCells="1">
                  <from>
                    <xdr:col>4</xdr:col>
                    <xdr:colOff>38100</xdr:colOff>
                    <xdr:row>2</xdr:row>
                    <xdr:rowOff>19050</xdr:rowOff>
                  </from>
                  <to>
                    <xdr:col>4</xdr:col>
                    <xdr:colOff>485775</xdr:colOff>
                    <xdr:row>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7" r:id="rId6" name="Check Box 25">
              <controlPr defaultSize="0" autoFill="0" autoLine="0" autoPict="0">
                <anchor moveWithCells="1">
                  <from>
                    <xdr:col>4</xdr:col>
                    <xdr:colOff>38100</xdr:colOff>
                    <xdr:row>3</xdr:row>
                    <xdr:rowOff>19050</xdr:rowOff>
                  </from>
                  <to>
                    <xdr:col>4</xdr:col>
                    <xdr:colOff>485775</xdr:colOff>
                    <xdr:row>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8" r:id="rId7" name="Check Box 26">
              <controlPr defaultSize="0" autoFill="0" autoLine="0" autoPict="0">
                <anchor moveWithCells="1">
                  <from>
                    <xdr:col>4</xdr:col>
                    <xdr:colOff>38100</xdr:colOff>
                    <xdr:row>4</xdr:row>
                    <xdr:rowOff>19050</xdr:rowOff>
                  </from>
                  <to>
                    <xdr:col>4</xdr:col>
                    <xdr:colOff>485775</xdr:colOff>
                    <xdr:row>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9" r:id="rId8" name="Check Box 27">
              <controlPr defaultSize="0" autoFill="0" autoLine="0" autoPict="0">
                <anchor moveWithCells="1">
                  <from>
                    <xdr:col>4</xdr:col>
                    <xdr:colOff>38100</xdr:colOff>
                    <xdr:row>5</xdr:row>
                    <xdr:rowOff>19050</xdr:rowOff>
                  </from>
                  <to>
                    <xdr:col>4</xdr:col>
                    <xdr:colOff>485775</xdr:colOff>
                    <xdr:row>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0" r:id="rId9" name="Check Box 28">
              <controlPr defaultSize="0" autoFill="0" autoLine="0" autoPict="0">
                <anchor moveWithCells="1">
                  <from>
                    <xdr:col>4</xdr:col>
                    <xdr:colOff>38100</xdr:colOff>
                    <xdr:row>6</xdr:row>
                    <xdr:rowOff>19050</xdr:rowOff>
                  </from>
                  <to>
                    <xdr:col>4</xdr:col>
                    <xdr:colOff>485775</xdr:colOff>
                    <xdr:row>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1" r:id="rId10" name="Check Box 29">
              <controlPr defaultSize="0" autoFill="0" autoLine="0" autoPict="0">
                <anchor moveWithCells="1">
                  <from>
                    <xdr:col>4</xdr:col>
                    <xdr:colOff>38100</xdr:colOff>
                    <xdr:row>7</xdr:row>
                    <xdr:rowOff>19050</xdr:rowOff>
                  </from>
                  <to>
                    <xdr:col>4</xdr:col>
                    <xdr:colOff>485775</xdr:colOff>
                    <xdr:row>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2" r:id="rId11" name="Check Box 30">
              <controlPr defaultSize="0" autoFill="0" autoLine="0" autoPict="0">
                <anchor moveWithCells="1">
                  <from>
                    <xdr:col>4</xdr:col>
                    <xdr:colOff>38100</xdr:colOff>
                    <xdr:row>8</xdr:row>
                    <xdr:rowOff>19050</xdr:rowOff>
                  </from>
                  <to>
                    <xdr:col>4</xdr:col>
                    <xdr:colOff>485775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3" r:id="rId12" name="Check Box 31">
              <controlPr defaultSize="0" autoFill="0" autoLine="0" autoPict="0">
                <anchor moveWithCells="1">
                  <from>
                    <xdr:col>4</xdr:col>
                    <xdr:colOff>38100</xdr:colOff>
                    <xdr:row>9</xdr:row>
                    <xdr:rowOff>19050</xdr:rowOff>
                  </from>
                  <to>
                    <xdr:col>4</xdr:col>
                    <xdr:colOff>485775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4" r:id="rId13" name="Check Box 32">
              <controlPr defaultSize="0" autoFill="0" autoLine="0" autoPict="0">
                <anchor moveWithCells="1">
                  <from>
                    <xdr:col>4</xdr:col>
                    <xdr:colOff>38100</xdr:colOff>
                    <xdr:row>10</xdr:row>
                    <xdr:rowOff>19050</xdr:rowOff>
                  </from>
                  <to>
                    <xdr:col>4</xdr:col>
                    <xdr:colOff>485775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5" r:id="rId14" name="Check Box 33">
              <controlPr defaultSize="0" autoFill="0" autoLine="0" autoPict="0">
                <anchor moveWithCells="1">
                  <from>
                    <xdr:col>4</xdr:col>
                    <xdr:colOff>38100</xdr:colOff>
                    <xdr:row>11</xdr:row>
                    <xdr:rowOff>19050</xdr:rowOff>
                  </from>
                  <to>
                    <xdr:col>4</xdr:col>
                    <xdr:colOff>485775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6" r:id="rId15" name="Check Box 34">
              <controlPr defaultSize="0" autoFill="0" autoLine="0" autoPict="0">
                <anchor moveWithCells="1">
                  <from>
                    <xdr:col>4</xdr:col>
                    <xdr:colOff>38100</xdr:colOff>
                    <xdr:row>12</xdr:row>
                    <xdr:rowOff>19050</xdr:rowOff>
                  </from>
                  <to>
                    <xdr:col>4</xdr:col>
                    <xdr:colOff>485775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7" r:id="rId16" name="Check Box 35">
              <controlPr defaultSize="0" autoFill="0" autoLine="0" autoPict="0">
                <anchor moveWithCells="1">
                  <from>
                    <xdr:col>4</xdr:col>
                    <xdr:colOff>38100</xdr:colOff>
                    <xdr:row>13</xdr:row>
                    <xdr:rowOff>19050</xdr:rowOff>
                  </from>
                  <to>
                    <xdr:col>4</xdr:col>
                    <xdr:colOff>485775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8" r:id="rId17" name="Check Box 36">
              <controlPr defaultSize="0" autoFill="0" autoLine="0" autoPict="0">
                <anchor moveWithCells="1">
                  <from>
                    <xdr:col>4</xdr:col>
                    <xdr:colOff>38100</xdr:colOff>
                    <xdr:row>14</xdr:row>
                    <xdr:rowOff>19050</xdr:rowOff>
                  </from>
                  <to>
                    <xdr:col>4</xdr:col>
                    <xdr:colOff>485775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9" r:id="rId18" name="Check Box 37">
              <controlPr defaultSize="0" autoFill="0" autoLine="0" autoPict="0">
                <anchor moveWithCells="1">
                  <from>
                    <xdr:col>4</xdr:col>
                    <xdr:colOff>38100</xdr:colOff>
                    <xdr:row>15</xdr:row>
                    <xdr:rowOff>19050</xdr:rowOff>
                  </from>
                  <to>
                    <xdr:col>4</xdr:col>
                    <xdr:colOff>485775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0" r:id="rId19" name="Check Box 38">
              <controlPr defaultSize="0" autoFill="0" autoLine="0" autoPict="0">
                <anchor moveWithCells="1">
                  <from>
                    <xdr:col>4</xdr:col>
                    <xdr:colOff>38100</xdr:colOff>
                    <xdr:row>16</xdr:row>
                    <xdr:rowOff>19050</xdr:rowOff>
                  </from>
                  <to>
                    <xdr:col>4</xdr:col>
                    <xdr:colOff>485775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1" r:id="rId20" name="Check Box 39">
              <controlPr defaultSize="0" autoFill="0" autoLine="0" autoPict="0">
                <anchor moveWithCells="1">
                  <from>
                    <xdr:col>4</xdr:col>
                    <xdr:colOff>38100</xdr:colOff>
                    <xdr:row>17</xdr:row>
                    <xdr:rowOff>19050</xdr:rowOff>
                  </from>
                  <to>
                    <xdr:col>4</xdr:col>
                    <xdr:colOff>485775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2" r:id="rId21" name="Check Box 40">
              <controlPr defaultSize="0" autoFill="0" autoLine="0" autoPict="0">
                <anchor moveWithCells="1">
                  <from>
                    <xdr:col>4</xdr:col>
                    <xdr:colOff>38100</xdr:colOff>
                    <xdr:row>18</xdr:row>
                    <xdr:rowOff>19050</xdr:rowOff>
                  </from>
                  <to>
                    <xdr:col>4</xdr:col>
                    <xdr:colOff>485775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3" r:id="rId22" name="Check Box 41">
              <controlPr defaultSize="0" autoFill="0" autoLine="0" autoPict="0">
                <anchor moveWithCells="1">
                  <from>
                    <xdr:col>4</xdr:col>
                    <xdr:colOff>38100</xdr:colOff>
                    <xdr:row>19</xdr:row>
                    <xdr:rowOff>19050</xdr:rowOff>
                  </from>
                  <to>
                    <xdr:col>4</xdr:col>
                    <xdr:colOff>485775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4" r:id="rId23" name="Check Box 42">
              <controlPr defaultSize="0" autoFill="0" autoLine="0" autoPict="0">
                <anchor moveWithCells="1">
                  <from>
                    <xdr:col>4</xdr:col>
                    <xdr:colOff>38100</xdr:colOff>
                    <xdr:row>20</xdr:row>
                    <xdr:rowOff>19050</xdr:rowOff>
                  </from>
                  <to>
                    <xdr:col>4</xdr:col>
                    <xdr:colOff>485775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5" r:id="rId24" name="Check Box 43">
              <controlPr defaultSize="0" autoFill="0" autoLine="0" autoPict="0">
                <anchor moveWithCells="1">
                  <from>
                    <xdr:col>4</xdr:col>
                    <xdr:colOff>38100</xdr:colOff>
                    <xdr:row>21</xdr:row>
                    <xdr:rowOff>19050</xdr:rowOff>
                  </from>
                  <to>
                    <xdr:col>4</xdr:col>
                    <xdr:colOff>485775</xdr:colOff>
                    <xdr:row>21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6" r:id="rId25" name="Check Box 44">
              <controlPr defaultSize="0" autoFill="0" autoLine="0" autoPict="0">
                <anchor moveWithCells="1">
                  <from>
                    <xdr:col>4</xdr:col>
                    <xdr:colOff>38100</xdr:colOff>
                    <xdr:row>22</xdr:row>
                    <xdr:rowOff>19050</xdr:rowOff>
                  </from>
                  <to>
                    <xdr:col>4</xdr:col>
                    <xdr:colOff>485775</xdr:colOff>
                    <xdr:row>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7" r:id="rId26" name="Check Box 45">
              <controlPr defaultSize="0" autoFill="0" autoLine="0" autoPict="0">
                <anchor moveWithCells="1">
                  <from>
                    <xdr:col>4</xdr:col>
                    <xdr:colOff>38100</xdr:colOff>
                    <xdr:row>23</xdr:row>
                    <xdr:rowOff>19050</xdr:rowOff>
                  </from>
                  <to>
                    <xdr:col>4</xdr:col>
                    <xdr:colOff>485775</xdr:colOff>
                    <xdr:row>23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EEE45-8523-46B9-96E1-95FABDB8BCFC}">
  <dimension ref="A1:B3"/>
  <sheetViews>
    <sheetView workbookViewId="0">
      <selection activeCell="A6" sqref="A6"/>
    </sheetView>
  </sheetViews>
  <sheetFormatPr defaultRowHeight="15" x14ac:dyDescent="0.25"/>
  <cols>
    <col min="1" max="1" width="11.140625" bestFit="1" customWidth="1"/>
  </cols>
  <sheetData>
    <row r="1" spans="1:2" x14ac:dyDescent="0.25">
      <c r="A1" s="12" t="s">
        <v>258</v>
      </c>
      <c r="B1" s="12" t="s">
        <v>259</v>
      </c>
    </row>
    <row r="2" spans="1:2" ht="49.5" customHeight="1" x14ac:dyDescent="0.25">
      <c r="A2" t="s">
        <v>260</v>
      </c>
    </row>
    <row r="3" spans="1:2" ht="51" customHeight="1" x14ac:dyDescent="0.25">
      <c r="A3" t="s">
        <v>261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D9AF-9754-420D-A65C-74F11BF16947}">
  <dimension ref="A1:B4"/>
  <sheetViews>
    <sheetView workbookViewId="0">
      <selection activeCell="A6" sqref="A6"/>
    </sheetView>
  </sheetViews>
  <sheetFormatPr defaultRowHeight="15" x14ac:dyDescent="0.25"/>
  <cols>
    <col min="1" max="1" width="11.28515625" bestFit="1" customWidth="1"/>
    <col min="2" max="2" width="16.5703125" customWidth="1"/>
  </cols>
  <sheetData>
    <row r="1" spans="1:2" x14ac:dyDescent="0.25">
      <c r="A1" t="s">
        <v>262</v>
      </c>
      <c r="B1" t="s">
        <v>263</v>
      </c>
    </row>
    <row r="2" spans="1:2" ht="54.75" customHeight="1" x14ac:dyDescent="0.25">
      <c r="A2" t="s">
        <v>264</v>
      </c>
    </row>
    <row r="3" spans="1:2" ht="55.5" customHeight="1" x14ac:dyDescent="0.25">
      <c r="A3" t="s">
        <v>264</v>
      </c>
    </row>
    <row r="4" spans="1:2" ht="56.25" customHeight="1" x14ac:dyDescent="0.25">
      <c r="A4" t="s">
        <v>264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5361" r:id="rId4">
          <objectPr defaultSize="0" autoPict="0" r:id="rId5">
            <anchor moveWithCells="1">
              <from>
                <xdr:col>1</xdr:col>
                <xdr:colOff>171450</xdr:colOff>
                <xdr:row>1</xdr:row>
                <xdr:rowOff>95250</xdr:rowOff>
              </from>
              <to>
                <xdr:col>1</xdr:col>
                <xdr:colOff>1019175</xdr:colOff>
                <xdr:row>1</xdr:row>
                <xdr:rowOff>609600</xdr:rowOff>
              </to>
            </anchor>
          </objectPr>
        </oleObject>
      </mc:Choice>
      <mc:Fallback>
        <oleObject progId="Packager Shell Object" shapeId="15361" r:id="rId4"/>
      </mc:Fallback>
    </mc:AlternateContent>
    <mc:AlternateContent xmlns:mc="http://schemas.openxmlformats.org/markup-compatibility/2006">
      <mc:Choice Requires="x14">
        <oleObject progId="Packager Shell Object" dvAspect="DVASPECT_ICON" shapeId="15362" r:id="rId6">
          <objectPr defaultSize="0" autoPict="0" r:id="rId7">
            <anchor moveWithCells="1">
              <from>
                <xdr:col>1</xdr:col>
                <xdr:colOff>209550</xdr:colOff>
                <xdr:row>2</xdr:row>
                <xdr:rowOff>133350</xdr:rowOff>
              </from>
              <to>
                <xdr:col>1</xdr:col>
                <xdr:colOff>876300</xdr:colOff>
                <xdr:row>2</xdr:row>
                <xdr:rowOff>581025</xdr:rowOff>
              </to>
            </anchor>
          </objectPr>
        </oleObject>
      </mc:Choice>
      <mc:Fallback>
        <oleObject progId="Packager Shell Object" dvAspect="DVASPECT_ICON" shapeId="15362" r:id="rId6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8B031-8140-4CE6-898E-CF65F8C08B5B}">
  <dimension ref="A1:F28"/>
  <sheetViews>
    <sheetView topLeftCell="A16" workbookViewId="0">
      <selection activeCell="B33" sqref="B33"/>
    </sheetView>
  </sheetViews>
  <sheetFormatPr defaultRowHeight="15" x14ac:dyDescent="0.25"/>
  <cols>
    <col min="1" max="1" width="13.28515625" bestFit="1" customWidth="1"/>
    <col min="2" max="2" width="22.7109375" bestFit="1" customWidth="1"/>
    <col min="3" max="3" width="28" bestFit="1" customWidth="1"/>
    <col min="4" max="4" width="32.28515625" bestFit="1" customWidth="1"/>
    <col min="5" max="5" width="32.140625" bestFit="1" customWidth="1"/>
    <col min="6" max="6" width="19.140625" bestFit="1" customWidth="1"/>
  </cols>
  <sheetData>
    <row r="1" spans="1:6" x14ac:dyDescent="0.25">
      <c r="A1" t="s">
        <v>46</v>
      </c>
      <c r="B1" t="s">
        <v>47</v>
      </c>
    </row>
    <row r="2" spans="1:6" x14ac:dyDescent="0.25">
      <c r="A2" s="44" t="s">
        <v>265</v>
      </c>
      <c r="B2" s="44" t="s">
        <v>266</v>
      </c>
    </row>
    <row r="3" spans="1:6" x14ac:dyDescent="0.25">
      <c r="A3" s="44" t="s">
        <v>267</v>
      </c>
      <c r="B3" s="44" t="s">
        <v>268</v>
      </c>
    </row>
    <row r="6" spans="1:6" x14ac:dyDescent="0.25">
      <c r="A6" t="s">
        <v>269</v>
      </c>
      <c r="B6" t="s">
        <v>270</v>
      </c>
      <c r="C6" t="s">
        <v>271</v>
      </c>
      <c r="D6" t="s">
        <v>272</v>
      </c>
      <c r="E6" t="s">
        <v>273</v>
      </c>
      <c r="F6" t="s">
        <v>274</v>
      </c>
    </row>
    <row r="7" spans="1:6" x14ac:dyDescent="0.25">
      <c r="A7">
        <v>1</v>
      </c>
      <c r="B7">
        <v>0</v>
      </c>
      <c r="C7">
        <v>3</v>
      </c>
      <c r="D7">
        <v>50</v>
      </c>
      <c r="E7">
        <v>80</v>
      </c>
      <c r="F7">
        <v>0.5</v>
      </c>
    </row>
    <row r="8" spans="1:6" x14ac:dyDescent="0.25">
      <c r="A8">
        <v>2</v>
      </c>
      <c r="B8">
        <v>0</v>
      </c>
      <c r="C8">
        <v>6</v>
      </c>
      <c r="D8">
        <v>80</v>
      </c>
      <c r="E8">
        <v>100</v>
      </c>
      <c r="F8">
        <v>1</v>
      </c>
    </row>
    <row r="9" spans="1:6" x14ac:dyDescent="0.25">
      <c r="A9">
        <v>3</v>
      </c>
      <c r="B9">
        <v>0</v>
      </c>
      <c r="C9">
        <v>9</v>
      </c>
      <c r="D9">
        <v>110</v>
      </c>
      <c r="E9">
        <v>120</v>
      </c>
      <c r="F9">
        <v>2</v>
      </c>
    </row>
    <row r="10" spans="1:6" x14ac:dyDescent="0.25">
      <c r="A10">
        <v>4</v>
      </c>
      <c r="B10">
        <v>3</v>
      </c>
      <c r="C10">
        <v>3</v>
      </c>
      <c r="D10">
        <v>50</v>
      </c>
      <c r="E10">
        <v>100</v>
      </c>
      <c r="F10">
        <v>1</v>
      </c>
    </row>
    <row r="11" spans="1:6" x14ac:dyDescent="0.25">
      <c r="A11">
        <v>5</v>
      </c>
      <c r="B11">
        <v>3</v>
      </c>
      <c r="C11">
        <v>6</v>
      </c>
      <c r="D11">
        <v>80</v>
      </c>
      <c r="E11">
        <v>120</v>
      </c>
      <c r="F11">
        <v>2</v>
      </c>
    </row>
    <row r="12" spans="1:6" x14ac:dyDescent="0.25">
      <c r="A12">
        <v>6</v>
      </c>
      <c r="B12">
        <v>3</v>
      </c>
      <c r="C12">
        <v>9</v>
      </c>
      <c r="D12">
        <v>110</v>
      </c>
      <c r="E12">
        <v>80</v>
      </c>
      <c r="F12">
        <v>0.5</v>
      </c>
    </row>
    <row r="13" spans="1:6" x14ac:dyDescent="0.25">
      <c r="A13">
        <v>7</v>
      </c>
      <c r="B13">
        <v>6</v>
      </c>
      <c r="C13">
        <v>3</v>
      </c>
      <c r="D13">
        <v>80</v>
      </c>
      <c r="E13">
        <v>80</v>
      </c>
      <c r="F13">
        <v>2</v>
      </c>
    </row>
    <row r="14" spans="1:6" x14ac:dyDescent="0.25">
      <c r="A14">
        <v>8</v>
      </c>
      <c r="B14">
        <v>6</v>
      </c>
      <c r="C14">
        <v>6</v>
      </c>
      <c r="D14">
        <v>110</v>
      </c>
      <c r="E14">
        <v>100</v>
      </c>
      <c r="F14">
        <v>0.5</v>
      </c>
    </row>
    <row r="15" spans="1:6" x14ac:dyDescent="0.25">
      <c r="A15">
        <v>9</v>
      </c>
      <c r="B15">
        <v>6</v>
      </c>
      <c r="C15">
        <v>9</v>
      </c>
      <c r="D15">
        <v>50</v>
      </c>
      <c r="E15">
        <v>120</v>
      </c>
      <c r="F15">
        <v>1</v>
      </c>
    </row>
    <row r="16" spans="1:6" x14ac:dyDescent="0.25">
      <c r="A16">
        <v>10</v>
      </c>
      <c r="B16">
        <v>0</v>
      </c>
      <c r="C16">
        <v>3</v>
      </c>
      <c r="D16">
        <v>110</v>
      </c>
      <c r="E16">
        <v>120</v>
      </c>
      <c r="F16">
        <v>1</v>
      </c>
    </row>
    <row r="17" spans="1:6" x14ac:dyDescent="0.25">
      <c r="A17">
        <v>11</v>
      </c>
      <c r="B17">
        <v>0</v>
      </c>
      <c r="C17">
        <v>6</v>
      </c>
      <c r="D17">
        <v>50</v>
      </c>
      <c r="E17">
        <v>80</v>
      </c>
      <c r="F17">
        <v>2</v>
      </c>
    </row>
    <row r="18" spans="1:6" x14ac:dyDescent="0.25">
      <c r="A18">
        <v>12</v>
      </c>
      <c r="B18">
        <v>0</v>
      </c>
      <c r="C18">
        <v>9</v>
      </c>
      <c r="D18">
        <v>80</v>
      </c>
      <c r="E18">
        <v>100</v>
      </c>
      <c r="F18">
        <v>0.5</v>
      </c>
    </row>
    <row r="19" spans="1:6" x14ac:dyDescent="0.25">
      <c r="A19">
        <v>13</v>
      </c>
      <c r="B19">
        <v>3</v>
      </c>
      <c r="C19">
        <v>3</v>
      </c>
      <c r="D19">
        <v>80</v>
      </c>
      <c r="E19">
        <v>120</v>
      </c>
      <c r="F19">
        <v>0.5</v>
      </c>
    </row>
    <row r="20" spans="1:6" x14ac:dyDescent="0.25">
      <c r="A20">
        <v>14</v>
      </c>
      <c r="B20">
        <v>3</v>
      </c>
      <c r="C20">
        <v>6</v>
      </c>
      <c r="D20">
        <v>110</v>
      </c>
      <c r="E20">
        <v>80</v>
      </c>
      <c r="F20">
        <v>1</v>
      </c>
    </row>
    <row r="21" spans="1:6" x14ac:dyDescent="0.25">
      <c r="A21">
        <v>15</v>
      </c>
      <c r="B21">
        <v>3</v>
      </c>
      <c r="C21">
        <v>9</v>
      </c>
      <c r="D21">
        <v>50</v>
      </c>
      <c r="E21">
        <v>100</v>
      </c>
      <c r="F21">
        <v>2</v>
      </c>
    </row>
    <row r="22" spans="1:6" x14ac:dyDescent="0.25">
      <c r="A22">
        <v>16</v>
      </c>
      <c r="B22">
        <v>6</v>
      </c>
      <c r="C22">
        <v>3</v>
      </c>
      <c r="D22">
        <v>110</v>
      </c>
      <c r="E22">
        <v>100</v>
      </c>
      <c r="F22">
        <v>2</v>
      </c>
    </row>
    <row r="23" spans="1:6" x14ac:dyDescent="0.25">
      <c r="A23">
        <v>17</v>
      </c>
      <c r="B23">
        <v>6</v>
      </c>
      <c r="C23">
        <v>6</v>
      </c>
      <c r="D23">
        <v>50</v>
      </c>
      <c r="E23">
        <v>120</v>
      </c>
      <c r="F23">
        <v>0.5</v>
      </c>
    </row>
    <row r="24" spans="1:6" x14ac:dyDescent="0.25">
      <c r="A24">
        <v>18</v>
      </c>
      <c r="B24">
        <v>6</v>
      </c>
      <c r="C24">
        <v>9</v>
      </c>
      <c r="D24">
        <v>80</v>
      </c>
      <c r="E24">
        <v>80</v>
      </c>
      <c r="F24">
        <v>1</v>
      </c>
    </row>
    <row r="26" spans="1:6" x14ac:dyDescent="0.25">
      <c r="A26" t="s">
        <v>46</v>
      </c>
      <c r="B26" t="s">
        <v>275</v>
      </c>
      <c r="C26" t="s">
        <v>276</v>
      </c>
      <c r="D26" t="s">
        <v>277</v>
      </c>
      <c r="E26" t="s">
        <v>278</v>
      </c>
    </row>
    <row r="27" spans="1:6" x14ac:dyDescent="0.25">
      <c r="A27" s="44" t="s">
        <v>279</v>
      </c>
      <c r="B27">
        <v>7872</v>
      </c>
      <c r="C27">
        <v>481</v>
      </c>
      <c r="D27">
        <v>60.2</v>
      </c>
      <c r="E27" s="44" t="s">
        <v>280</v>
      </c>
    </row>
    <row r="28" spans="1:6" x14ac:dyDescent="0.25">
      <c r="A28" s="44" t="s">
        <v>281</v>
      </c>
      <c r="B28">
        <v>2300</v>
      </c>
      <c r="C28">
        <v>130.6</v>
      </c>
      <c r="D28">
        <v>8.5</v>
      </c>
      <c r="E28" s="44" t="s">
        <v>282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395F-9F65-42E3-9961-51FA94E42FB9}">
  <dimension ref="A1:E7"/>
  <sheetViews>
    <sheetView workbookViewId="0">
      <selection activeCell="F1" sqref="F1"/>
    </sheetView>
  </sheetViews>
  <sheetFormatPr defaultRowHeight="15" x14ac:dyDescent="0.25"/>
  <cols>
    <col min="3" max="5" width="10.7109375" bestFit="1" customWidth="1"/>
  </cols>
  <sheetData>
    <row r="1" spans="1:5" x14ac:dyDescent="0.25">
      <c r="A1" s="45" t="s">
        <v>283</v>
      </c>
      <c r="B1" s="45" t="s">
        <v>1</v>
      </c>
      <c r="C1" s="45" t="s">
        <v>284</v>
      </c>
      <c r="D1" s="45" t="s">
        <v>284</v>
      </c>
      <c r="E1" s="45" t="s">
        <v>284</v>
      </c>
    </row>
    <row r="2" spans="1:5" x14ac:dyDescent="0.25">
      <c r="A2" s="16">
        <v>10012</v>
      </c>
      <c r="B2" s="16" t="s">
        <v>33</v>
      </c>
      <c r="C2" s="16" t="s">
        <v>288</v>
      </c>
      <c r="D2" s="16">
        <f>IF(C2="Done", 1, 0)</f>
        <v>1</v>
      </c>
      <c r="E2" s="16"/>
    </row>
    <row r="3" spans="1:5" x14ac:dyDescent="0.25">
      <c r="A3" s="16">
        <v>10013</v>
      </c>
      <c r="B3" s="16" t="s">
        <v>285</v>
      </c>
      <c r="C3" s="16" t="s">
        <v>289</v>
      </c>
      <c r="D3" s="16">
        <f t="shared" ref="D3:D6" si="0">IF(C3="Done", 1, 0)</f>
        <v>0</v>
      </c>
      <c r="E3" s="16"/>
    </row>
    <row r="4" spans="1:5" x14ac:dyDescent="0.25">
      <c r="A4" s="16">
        <v>10014</v>
      </c>
      <c r="B4" s="16" t="s">
        <v>12</v>
      </c>
      <c r="C4" s="16" t="s">
        <v>288</v>
      </c>
      <c r="D4" s="16">
        <f t="shared" si="0"/>
        <v>1</v>
      </c>
      <c r="E4" s="16"/>
    </row>
    <row r="5" spans="1:5" x14ac:dyDescent="0.25">
      <c r="A5" s="16">
        <v>10015</v>
      </c>
      <c r="B5" s="16" t="s">
        <v>286</v>
      </c>
      <c r="C5" s="16" t="s">
        <v>289</v>
      </c>
      <c r="D5" s="16">
        <f>IF(C5="Done", 1, 0)</f>
        <v>0</v>
      </c>
      <c r="E5" s="16"/>
    </row>
    <row r="6" spans="1:5" x14ac:dyDescent="0.25">
      <c r="A6" s="16">
        <v>10016</v>
      </c>
      <c r="B6" s="16" t="s">
        <v>287</v>
      </c>
      <c r="C6" s="16" t="s">
        <v>288</v>
      </c>
      <c r="D6" s="16">
        <f t="shared" si="0"/>
        <v>1</v>
      </c>
      <c r="E6" s="16"/>
    </row>
    <row r="7" spans="1:5" x14ac:dyDescent="0.25">
      <c r="A7" s="1"/>
      <c r="B7" s="1"/>
      <c r="C7" s="1"/>
      <c r="D7" s="1"/>
      <c r="E7" s="1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3" name="Check Box 1">
              <controlPr defaultSize="0" autoFill="0" autoLine="0" autoPict="0">
                <anchor moveWithCells="1">
                  <from>
                    <xdr:col>4</xdr:col>
                    <xdr:colOff>257175</xdr:colOff>
                    <xdr:row>1</xdr:row>
                    <xdr:rowOff>38100</xdr:rowOff>
                  </from>
                  <to>
                    <xdr:col>4</xdr:col>
                    <xdr:colOff>476250</xdr:colOff>
                    <xdr:row>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4" r:id="rId4" name="Check Box 2">
              <controlPr defaultSize="0" autoFill="0" autoLine="0" autoPict="0">
                <anchor moveWithCells="1">
                  <from>
                    <xdr:col>4</xdr:col>
                    <xdr:colOff>257175</xdr:colOff>
                    <xdr:row>2</xdr:row>
                    <xdr:rowOff>38100</xdr:rowOff>
                  </from>
                  <to>
                    <xdr:col>4</xdr:col>
                    <xdr:colOff>476250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Check Box 3">
              <controlPr defaultSize="0" autoFill="0" autoLine="0" autoPict="0">
                <anchor moveWithCells="1">
                  <from>
                    <xdr:col>4</xdr:col>
                    <xdr:colOff>257175</xdr:colOff>
                    <xdr:row>3</xdr:row>
                    <xdr:rowOff>38100</xdr:rowOff>
                  </from>
                  <to>
                    <xdr:col>4</xdr:col>
                    <xdr:colOff>476250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Check Box 4">
              <controlPr defaultSize="0" autoFill="0" autoLine="0" autoPict="0">
                <anchor moveWithCells="1">
                  <from>
                    <xdr:col>4</xdr:col>
                    <xdr:colOff>257175</xdr:colOff>
                    <xdr:row>4</xdr:row>
                    <xdr:rowOff>38100</xdr:rowOff>
                  </from>
                  <to>
                    <xdr:col>4</xdr:col>
                    <xdr:colOff>476250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7" r:id="rId7" name="Check Box 5">
              <controlPr defaultSize="0" autoFill="0" autoLine="0" autoPict="0">
                <anchor moveWithCells="1">
                  <from>
                    <xdr:col>4</xdr:col>
                    <xdr:colOff>257175</xdr:colOff>
                    <xdr:row>5</xdr:row>
                    <xdr:rowOff>38100</xdr:rowOff>
                  </from>
                  <to>
                    <xdr:col>4</xdr:col>
                    <xdr:colOff>476250</xdr:colOff>
                    <xdr:row>5</xdr:row>
                    <xdr:rowOff>190500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D4CD825B-0773-4497-91F2-E45332B7FB7A}">
            <x14:iconSet showValue="0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D2:D6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4CD87-6444-4962-B21A-A31761ADF1E2}">
  <dimension ref="A1:F24"/>
  <sheetViews>
    <sheetView topLeftCell="A10" zoomScaleNormal="100" workbookViewId="0">
      <selection activeCell="C13" sqref="C13"/>
    </sheetView>
  </sheetViews>
  <sheetFormatPr defaultRowHeight="15" x14ac:dyDescent="0.25"/>
  <cols>
    <col min="1" max="1" width="7.7109375" bestFit="1" customWidth="1"/>
    <col min="2" max="2" width="14.5703125" bestFit="1" customWidth="1"/>
    <col min="3" max="3" width="14" bestFit="1" customWidth="1"/>
    <col min="4" max="4" width="15.140625" bestFit="1" customWidth="1"/>
    <col min="6" max="6" width="9.7109375" bestFit="1" customWidth="1"/>
  </cols>
  <sheetData>
    <row r="1" spans="1:6" ht="15.75" x14ac:dyDescent="0.25">
      <c r="A1" s="8" t="s">
        <v>53</v>
      </c>
      <c r="B1" s="8" t="s">
        <v>48</v>
      </c>
      <c r="C1" s="8" t="s">
        <v>49</v>
      </c>
      <c r="D1" s="8" t="s">
        <v>50</v>
      </c>
      <c r="E1" s="9" t="s">
        <v>51</v>
      </c>
      <c r="F1" s="8" t="s">
        <v>52</v>
      </c>
    </row>
    <row r="2" spans="1:6" x14ac:dyDescent="0.25">
      <c r="A2" s="46" t="s">
        <v>54</v>
      </c>
      <c r="B2" s="46" t="s">
        <v>56</v>
      </c>
      <c r="C2" s="46" t="s">
        <v>59</v>
      </c>
      <c r="D2" s="46" t="s">
        <v>68</v>
      </c>
      <c r="E2" s="47">
        <v>48.86</v>
      </c>
      <c r="F2" s="46">
        <v>7</v>
      </c>
    </row>
    <row r="3" spans="1:6" x14ac:dyDescent="0.25">
      <c r="A3" s="46" t="s">
        <v>54</v>
      </c>
      <c r="B3" s="46" t="s">
        <v>57</v>
      </c>
      <c r="C3" s="46" t="s">
        <v>59</v>
      </c>
      <c r="D3" s="46" t="s">
        <v>69</v>
      </c>
      <c r="E3" s="47">
        <v>7.28</v>
      </c>
      <c r="F3" s="46">
        <v>4</v>
      </c>
    </row>
    <row r="4" spans="1:6" x14ac:dyDescent="0.25">
      <c r="A4" s="46" t="s">
        <v>54</v>
      </c>
      <c r="B4" s="46" t="s">
        <v>58</v>
      </c>
      <c r="C4" s="46" t="s">
        <v>60</v>
      </c>
      <c r="D4" s="46" t="s">
        <v>70</v>
      </c>
      <c r="E4" s="47">
        <v>907.15</v>
      </c>
      <c r="F4" s="46">
        <v>6</v>
      </c>
    </row>
    <row r="5" spans="1:6" x14ac:dyDescent="0.25">
      <c r="A5" s="46" t="s">
        <v>54</v>
      </c>
      <c r="B5" s="46" t="s">
        <v>57</v>
      </c>
      <c r="C5" s="46" t="s">
        <v>61</v>
      </c>
      <c r="D5" s="46" t="s">
        <v>71</v>
      </c>
      <c r="E5" s="47">
        <v>18.504000000000001</v>
      </c>
      <c r="F5" s="46">
        <v>3</v>
      </c>
    </row>
    <row r="6" spans="1:6" x14ac:dyDescent="0.25">
      <c r="A6" s="46" t="s">
        <v>54</v>
      </c>
      <c r="B6" s="46" t="s">
        <v>57</v>
      </c>
      <c r="C6" s="46" t="s">
        <v>62</v>
      </c>
      <c r="D6" s="46" t="s">
        <v>72</v>
      </c>
      <c r="E6" s="47">
        <v>114.9</v>
      </c>
      <c r="F6" s="46">
        <v>5</v>
      </c>
    </row>
    <row r="7" spans="1:6" x14ac:dyDescent="0.25">
      <c r="A7" s="46" t="s">
        <v>54</v>
      </c>
      <c r="B7" s="46" t="s">
        <v>56</v>
      </c>
      <c r="C7" s="46" t="s">
        <v>62</v>
      </c>
      <c r="D7" s="46" t="s">
        <v>73</v>
      </c>
      <c r="E7" s="47">
        <v>1706.2</v>
      </c>
      <c r="F7" s="46">
        <v>9</v>
      </c>
    </row>
    <row r="8" spans="1:6" x14ac:dyDescent="0.25">
      <c r="A8" s="46" t="s">
        <v>54</v>
      </c>
      <c r="B8" s="46" t="s">
        <v>58</v>
      </c>
      <c r="C8" s="46" t="s">
        <v>63</v>
      </c>
      <c r="D8" s="46" t="s">
        <v>70</v>
      </c>
      <c r="E8" s="47">
        <v>911.42</v>
      </c>
      <c r="F8" s="46">
        <v>4</v>
      </c>
    </row>
    <row r="9" spans="1:6" x14ac:dyDescent="0.25">
      <c r="A9" s="46" t="s">
        <v>54</v>
      </c>
      <c r="B9" s="46" t="s">
        <v>57</v>
      </c>
      <c r="C9" s="46" t="s">
        <v>64</v>
      </c>
      <c r="D9" s="46" t="s">
        <v>71</v>
      </c>
      <c r="E9" s="47">
        <v>407.98</v>
      </c>
      <c r="F9" s="46">
        <v>3</v>
      </c>
    </row>
    <row r="10" spans="1:6" x14ac:dyDescent="0.25">
      <c r="A10" s="46" t="s">
        <v>54</v>
      </c>
      <c r="B10" s="46" t="s">
        <v>57</v>
      </c>
      <c r="C10" s="46" t="s">
        <v>59</v>
      </c>
      <c r="D10" s="46" t="s">
        <v>74</v>
      </c>
      <c r="E10" s="47">
        <v>55.5</v>
      </c>
      <c r="F10" s="46">
        <v>2</v>
      </c>
    </row>
    <row r="11" spans="1:6" x14ac:dyDescent="0.25">
      <c r="A11" s="46" t="s">
        <v>54</v>
      </c>
      <c r="B11" s="46" t="s">
        <v>57</v>
      </c>
      <c r="C11" s="46" t="s">
        <v>59</v>
      </c>
      <c r="D11" s="46" t="s">
        <v>69</v>
      </c>
      <c r="E11" s="47">
        <v>8.56</v>
      </c>
      <c r="F11" s="46">
        <v>2</v>
      </c>
    </row>
    <row r="12" spans="1:6" x14ac:dyDescent="0.25">
      <c r="A12" s="46" t="s">
        <v>54</v>
      </c>
      <c r="B12" s="46" t="s">
        <v>58</v>
      </c>
      <c r="C12" s="46" t="s">
        <v>59</v>
      </c>
      <c r="D12" s="46" t="s">
        <v>70</v>
      </c>
      <c r="E12" s="47">
        <v>213.48</v>
      </c>
      <c r="F12" s="46">
        <v>3</v>
      </c>
    </row>
    <row r="13" spans="1:6" x14ac:dyDescent="0.25">
      <c r="A13" s="46" t="s">
        <v>54</v>
      </c>
      <c r="B13" s="46" t="s">
        <v>57</v>
      </c>
      <c r="C13" s="46" t="s">
        <v>65</v>
      </c>
      <c r="D13" s="46" t="s">
        <v>71</v>
      </c>
      <c r="E13" s="47">
        <v>22.72</v>
      </c>
      <c r="F13" s="46">
        <v>4</v>
      </c>
    </row>
    <row r="14" spans="1:6" x14ac:dyDescent="0.25">
      <c r="A14" s="46" t="s">
        <v>54</v>
      </c>
      <c r="B14" s="46" t="s">
        <v>56</v>
      </c>
      <c r="C14" s="46" t="s">
        <v>65</v>
      </c>
      <c r="D14" s="46" t="s">
        <v>73</v>
      </c>
      <c r="E14" s="47">
        <v>1044.5999999999999</v>
      </c>
      <c r="F14" s="46">
        <v>3</v>
      </c>
    </row>
    <row r="15" spans="1:6" x14ac:dyDescent="0.25">
      <c r="A15" s="46" t="s">
        <v>55</v>
      </c>
      <c r="B15" s="46" t="s">
        <v>56</v>
      </c>
      <c r="C15" s="46" t="s">
        <v>66</v>
      </c>
      <c r="D15" s="46" t="s">
        <v>75</v>
      </c>
      <c r="E15" s="47">
        <v>261.95999999999998</v>
      </c>
      <c r="F15" s="46">
        <v>2</v>
      </c>
    </row>
    <row r="16" spans="1:6" x14ac:dyDescent="0.25">
      <c r="A16" s="46" t="s">
        <v>55</v>
      </c>
      <c r="B16" s="46" t="s">
        <v>56</v>
      </c>
      <c r="C16" s="46" t="s">
        <v>66</v>
      </c>
      <c r="D16" s="46" t="s">
        <v>76</v>
      </c>
      <c r="E16" s="47">
        <v>731.94</v>
      </c>
      <c r="F16" s="46">
        <v>3</v>
      </c>
    </row>
    <row r="17" spans="1:6" x14ac:dyDescent="0.25">
      <c r="A17" s="46" t="s">
        <v>55</v>
      </c>
      <c r="B17" s="46" t="s">
        <v>56</v>
      </c>
      <c r="C17" s="46" t="s">
        <v>66</v>
      </c>
      <c r="D17" s="46" t="s">
        <v>73</v>
      </c>
      <c r="E17" s="47">
        <v>957.58</v>
      </c>
      <c r="F17" s="46">
        <v>5</v>
      </c>
    </row>
    <row r="18" spans="1:6" x14ac:dyDescent="0.25">
      <c r="A18" s="46" t="s">
        <v>55</v>
      </c>
      <c r="B18" s="46" t="s">
        <v>57</v>
      </c>
      <c r="C18" s="46" t="s">
        <v>66</v>
      </c>
      <c r="D18" s="46" t="s">
        <v>74</v>
      </c>
      <c r="E18" s="47">
        <v>22.367999999999999</v>
      </c>
      <c r="F18" s="46">
        <v>2</v>
      </c>
    </row>
    <row r="19" spans="1:6" x14ac:dyDescent="0.25">
      <c r="A19" s="46" t="s">
        <v>55</v>
      </c>
      <c r="B19" s="46" t="s">
        <v>57</v>
      </c>
      <c r="C19" s="46" t="s">
        <v>62</v>
      </c>
      <c r="D19" s="46" t="s">
        <v>77</v>
      </c>
      <c r="E19" s="47">
        <v>15.552</v>
      </c>
      <c r="F19" s="46">
        <v>3</v>
      </c>
    </row>
    <row r="20" spans="1:6" x14ac:dyDescent="0.25">
      <c r="A20" s="46" t="s">
        <v>55</v>
      </c>
      <c r="B20" s="46" t="s">
        <v>57</v>
      </c>
      <c r="C20" s="46" t="s">
        <v>62</v>
      </c>
      <c r="D20" s="46" t="s">
        <v>74</v>
      </c>
      <c r="E20" s="47">
        <v>95.616</v>
      </c>
      <c r="F20" s="46">
        <v>2</v>
      </c>
    </row>
    <row r="21" spans="1:6" x14ac:dyDescent="0.25">
      <c r="A21" s="46" t="s">
        <v>55</v>
      </c>
      <c r="B21" s="46" t="s">
        <v>57</v>
      </c>
      <c r="C21" s="46" t="s">
        <v>62</v>
      </c>
      <c r="D21" s="46" t="s">
        <v>77</v>
      </c>
      <c r="E21" s="47">
        <v>75.88</v>
      </c>
      <c r="F21" s="46">
        <v>2</v>
      </c>
    </row>
    <row r="22" spans="1:6" x14ac:dyDescent="0.25">
      <c r="A22" s="46" t="s">
        <v>55</v>
      </c>
      <c r="B22" s="46" t="s">
        <v>56</v>
      </c>
      <c r="C22" s="46" t="s">
        <v>67</v>
      </c>
      <c r="D22" s="46" t="s">
        <v>76</v>
      </c>
      <c r="E22" s="47">
        <v>831.91</v>
      </c>
      <c r="F22" s="46">
        <v>3</v>
      </c>
    </row>
    <row r="23" spans="1:6" x14ac:dyDescent="0.25">
      <c r="A23" s="46" t="s">
        <v>55</v>
      </c>
      <c r="B23" s="46" t="s">
        <v>56</v>
      </c>
      <c r="C23" s="46" t="s">
        <v>67</v>
      </c>
      <c r="D23" s="46" t="s">
        <v>68</v>
      </c>
      <c r="E23" s="47">
        <v>97.04</v>
      </c>
      <c r="F23" s="46">
        <v>2</v>
      </c>
    </row>
    <row r="24" spans="1:6" x14ac:dyDescent="0.25">
      <c r="A24" s="46" t="s">
        <v>55</v>
      </c>
      <c r="B24" s="46"/>
      <c r="C24" s="46"/>
      <c r="D24" s="46"/>
      <c r="E24" s="47">
        <v>12</v>
      </c>
      <c r="F24" s="46"/>
    </row>
  </sheetData>
  <pageMargins left="0.7" right="0.7" top="0.75" bottom="0.75" header="0.3" footer="0.3"/>
  <pageSetup orientation="portrait" r:id="rId1"/>
  <headerFooter>
    <oddHeader>&amp;C
&amp;G</oddHead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C0E8-60E2-4D17-99EE-66ACFBBA8C39}">
  <dimension ref="A1:C11"/>
  <sheetViews>
    <sheetView workbookViewId="0">
      <selection activeCell="E12" sqref="E12"/>
    </sheetView>
  </sheetViews>
  <sheetFormatPr defaultRowHeight="15" x14ac:dyDescent="0.25"/>
  <cols>
    <col min="1" max="1" width="15.28515625" style="1" customWidth="1"/>
    <col min="2" max="2" width="16.28515625" customWidth="1"/>
    <col min="3" max="3" width="20.140625" style="1" customWidth="1"/>
  </cols>
  <sheetData>
    <row r="1" spans="1:3" x14ac:dyDescent="0.25">
      <c r="A1" s="1" t="s">
        <v>290</v>
      </c>
      <c r="B1" t="s">
        <v>291</v>
      </c>
    </row>
    <row r="2" spans="1:3" ht="16.5" x14ac:dyDescent="0.25">
      <c r="A2" s="1">
        <v>100375387</v>
      </c>
      <c r="B2" s="48" t="str">
        <f>"("&amp;A2&amp;")"</f>
        <v>(100375387)</v>
      </c>
      <c r="C2" s="48" t="str">
        <f>"*"&amp;A2&amp;"*"</f>
        <v>*100375387*</v>
      </c>
    </row>
    <row r="3" spans="1:3" ht="16.5" x14ac:dyDescent="0.25">
      <c r="A3" s="1">
        <v>838739385</v>
      </c>
      <c r="B3" s="48" t="str">
        <f t="shared" ref="B3:B11" si="0">"("&amp;A3&amp;")"</f>
        <v>(838739385)</v>
      </c>
      <c r="C3" s="48" t="str">
        <f t="shared" ref="C3:C11" si="1">"*"&amp;A3&amp;"*"</f>
        <v>*838739385*</v>
      </c>
    </row>
    <row r="4" spans="1:3" ht="16.5" x14ac:dyDescent="0.25">
      <c r="A4" s="1">
        <v>298365938</v>
      </c>
      <c r="B4" s="48" t="str">
        <f t="shared" si="0"/>
        <v>(298365938)</v>
      </c>
      <c r="C4" s="48" t="str">
        <f t="shared" si="1"/>
        <v>*298365938*</v>
      </c>
    </row>
    <row r="5" spans="1:3" ht="16.5" x14ac:dyDescent="0.25">
      <c r="A5" s="1">
        <v>389720985</v>
      </c>
      <c r="B5" s="48" t="str">
        <f t="shared" si="0"/>
        <v>(389720985)</v>
      </c>
      <c r="C5" s="48" t="str">
        <f t="shared" si="1"/>
        <v>*389720985*</v>
      </c>
    </row>
    <row r="6" spans="1:3" ht="16.5" x14ac:dyDescent="0.25">
      <c r="A6" s="1">
        <v>875287500</v>
      </c>
      <c r="B6" s="48" t="str">
        <f t="shared" si="0"/>
        <v>(875287500)</v>
      </c>
      <c r="C6" s="48" t="str">
        <f t="shared" si="1"/>
        <v>*875287500*</v>
      </c>
    </row>
    <row r="7" spans="1:3" ht="16.5" x14ac:dyDescent="0.25">
      <c r="A7" s="1">
        <v>958020956</v>
      </c>
      <c r="B7" s="48" t="str">
        <f t="shared" si="0"/>
        <v>(958020956)</v>
      </c>
      <c r="C7" s="48" t="str">
        <f t="shared" si="1"/>
        <v>*958020956*</v>
      </c>
    </row>
    <row r="8" spans="1:3" ht="16.5" x14ac:dyDescent="0.25">
      <c r="A8" s="1">
        <v>139570973</v>
      </c>
      <c r="B8" s="48" t="str">
        <f t="shared" si="0"/>
        <v>(139570973)</v>
      </c>
      <c r="C8" s="48" t="str">
        <f t="shared" si="1"/>
        <v>*139570973*</v>
      </c>
    </row>
    <row r="9" spans="1:3" ht="16.5" x14ac:dyDescent="0.25">
      <c r="A9" s="1">
        <v>573957092</v>
      </c>
      <c r="B9" s="48" t="str">
        <f t="shared" si="0"/>
        <v>(573957092)</v>
      </c>
      <c r="C9" s="48" t="str">
        <f t="shared" si="1"/>
        <v>*573957092*</v>
      </c>
    </row>
    <row r="10" spans="1:3" ht="16.5" x14ac:dyDescent="0.25">
      <c r="A10" s="1">
        <v>576722598</v>
      </c>
      <c r="B10" s="48" t="str">
        <f t="shared" si="0"/>
        <v>(576722598)</v>
      </c>
      <c r="C10" s="48" t="str">
        <f t="shared" si="1"/>
        <v>*576722598*</v>
      </c>
    </row>
    <row r="11" spans="1:3" ht="16.5" x14ac:dyDescent="0.25">
      <c r="A11" s="1">
        <v>20292752</v>
      </c>
      <c r="B11" s="48" t="str">
        <f t="shared" si="0"/>
        <v>(20292752)</v>
      </c>
      <c r="C11" s="48" t="str">
        <f t="shared" si="1"/>
        <v>*20292752*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13A3-1110-4E59-818E-6F5B1D899235}">
  <dimension ref="A1:D19"/>
  <sheetViews>
    <sheetView workbookViewId="0"/>
  </sheetViews>
  <sheetFormatPr defaultRowHeight="15" x14ac:dyDescent="0.25"/>
  <cols>
    <col min="1" max="1" width="18.140625" bestFit="1" customWidth="1"/>
    <col min="2" max="2" width="12.85546875" bestFit="1" customWidth="1"/>
    <col min="3" max="3" width="20.7109375" bestFit="1" customWidth="1"/>
    <col min="4" max="4" width="14.7109375" bestFit="1" customWidth="1"/>
  </cols>
  <sheetData>
    <row r="1" spans="1:4" x14ac:dyDescent="0.25">
      <c r="A1" s="49" t="s">
        <v>292</v>
      </c>
      <c r="B1" s="50" t="s">
        <v>303</v>
      </c>
      <c r="C1" s="50" t="s">
        <v>304</v>
      </c>
      <c r="D1" s="50" t="s">
        <v>305</v>
      </c>
    </row>
    <row r="2" spans="1:4" x14ac:dyDescent="0.25">
      <c r="A2" s="1" t="s">
        <v>293</v>
      </c>
      <c r="B2">
        <v>112</v>
      </c>
      <c r="C2">
        <v>10025637</v>
      </c>
      <c r="D2" t="s">
        <v>306</v>
      </c>
    </row>
    <row r="3" spans="1:4" x14ac:dyDescent="0.25">
      <c r="A3" s="1" t="s">
        <v>294</v>
      </c>
      <c r="B3">
        <v>322</v>
      </c>
      <c r="C3">
        <v>10036582</v>
      </c>
      <c r="D3" t="s">
        <v>307</v>
      </c>
    </row>
    <row r="4" spans="1:4" x14ac:dyDescent="0.25">
      <c r="A4" s="1" t="s">
        <v>295</v>
      </c>
      <c r="B4">
        <v>432</v>
      </c>
      <c r="C4">
        <v>10054893</v>
      </c>
      <c r="D4" t="s">
        <v>308</v>
      </c>
    </row>
    <row r="5" spans="1:4" x14ac:dyDescent="0.25">
      <c r="A5" s="1" t="s">
        <v>296</v>
      </c>
      <c r="B5">
        <v>182</v>
      </c>
      <c r="C5">
        <v>20016585</v>
      </c>
      <c r="D5" t="s">
        <v>309</v>
      </c>
    </row>
    <row r="6" spans="1:4" x14ac:dyDescent="0.25">
      <c r="A6" s="1" t="s">
        <v>297</v>
      </c>
      <c r="B6">
        <v>192</v>
      </c>
      <c r="C6">
        <v>30213025</v>
      </c>
      <c r="D6" t="s">
        <v>310</v>
      </c>
    </row>
    <row r="7" spans="1:4" x14ac:dyDescent="0.25">
      <c r="A7" s="1" t="s">
        <v>298</v>
      </c>
      <c r="B7">
        <v>973</v>
      </c>
      <c r="C7">
        <v>65893145</v>
      </c>
      <c r="D7" t="s">
        <v>311</v>
      </c>
    </row>
    <row r="8" spans="1:4" x14ac:dyDescent="0.25">
      <c r="A8" s="1" t="s">
        <v>299</v>
      </c>
      <c r="B8">
        <v>995</v>
      </c>
      <c r="C8">
        <v>55663325</v>
      </c>
      <c r="D8" t="s">
        <v>312</v>
      </c>
    </row>
    <row r="9" spans="1:4" x14ac:dyDescent="0.25">
      <c r="A9" s="1" t="s">
        <v>300</v>
      </c>
      <c r="B9">
        <v>735</v>
      </c>
      <c r="C9">
        <v>33596233</v>
      </c>
      <c r="D9" t="s">
        <v>313</v>
      </c>
    </row>
    <row r="10" spans="1:4" x14ac:dyDescent="0.25">
      <c r="A10" s="1" t="s">
        <v>301</v>
      </c>
      <c r="B10">
        <v>934</v>
      </c>
      <c r="C10">
        <v>11293654</v>
      </c>
      <c r="D10" t="s">
        <v>314</v>
      </c>
    </row>
    <row r="11" spans="1:4" x14ac:dyDescent="0.25">
      <c r="A11" s="1" t="s">
        <v>302</v>
      </c>
      <c r="B11">
        <v>323</v>
      </c>
      <c r="C11">
        <v>33284621</v>
      </c>
      <c r="D11" t="s">
        <v>315</v>
      </c>
    </row>
    <row r="14" spans="1:4" x14ac:dyDescent="0.25">
      <c r="A14" s="49" t="s">
        <v>262</v>
      </c>
      <c r="B14" s="50" t="s">
        <v>316</v>
      </c>
    </row>
    <row r="15" spans="1:4" x14ac:dyDescent="0.25">
      <c r="A15" s="1" t="s">
        <v>317</v>
      </c>
      <c r="B15" t="s">
        <v>321</v>
      </c>
    </row>
    <row r="16" spans="1:4" x14ac:dyDescent="0.25">
      <c r="A16">
        <v>9550776763</v>
      </c>
      <c r="B16">
        <v>7767</v>
      </c>
    </row>
    <row r="17" spans="1:2" x14ac:dyDescent="0.25">
      <c r="A17" t="s">
        <v>318</v>
      </c>
      <c r="B17" t="s">
        <v>323</v>
      </c>
    </row>
    <row r="18" spans="1:2" x14ac:dyDescent="0.25">
      <c r="A18" t="s">
        <v>319</v>
      </c>
      <c r="B18" t="s">
        <v>324</v>
      </c>
    </row>
    <row r="19" spans="1:2" x14ac:dyDescent="0.25">
      <c r="A19" t="s">
        <v>320</v>
      </c>
      <c r="B19" t="s">
        <v>322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91BC-1137-4D2C-962F-C04F8799C5B8}">
  <dimension ref="A1:A9"/>
  <sheetViews>
    <sheetView workbookViewId="0">
      <selection activeCell="C20" sqref="C20"/>
    </sheetView>
  </sheetViews>
  <sheetFormatPr defaultRowHeight="15" x14ac:dyDescent="0.25"/>
  <cols>
    <col min="1" max="1" width="28.28515625" bestFit="1" customWidth="1"/>
  </cols>
  <sheetData>
    <row r="1" spans="1:1" x14ac:dyDescent="0.25">
      <c r="A1" s="32" t="s">
        <v>325</v>
      </c>
    </row>
    <row r="3" spans="1:1" x14ac:dyDescent="0.25">
      <c r="A3" s="32" t="s">
        <v>326</v>
      </c>
    </row>
    <row r="5" spans="1:1" x14ac:dyDescent="0.25">
      <c r="A5" s="32" t="s">
        <v>327</v>
      </c>
    </row>
    <row r="7" spans="1:1" x14ac:dyDescent="0.25">
      <c r="A7" s="32" t="s">
        <v>328</v>
      </c>
    </row>
    <row r="9" spans="1:1" x14ac:dyDescent="0.25">
      <c r="A9" s="32" t="s">
        <v>329</v>
      </c>
    </row>
  </sheetData>
  <hyperlinks>
    <hyperlink ref="A1" r:id="rId1" tooltip="click to know more" xr:uid="{69ABAB09-2CE4-4829-9AFF-C93FCF8BBF66}"/>
    <hyperlink ref="A3" r:id="rId2" tooltip="open file" xr:uid="{1C2B5F36-FB8E-4790-A9B6-5AF334F38122}"/>
    <hyperlink ref="A5" location="'Flash Fill'!A1" tooltip="Go to Flash fill" display="Navigate me to here" xr:uid="{F0F4D2E0-5C4F-4D69-AA5B-DA1B25300AA2}"/>
    <hyperlink ref="A7" r:id="rId3" xr:uid="{E94C5FBE-7EEB-4616-94F5-2818AB096290}"/>
    <hyperlink ref="A9" r:id="rId4" xr:uid="{3DB37F2E-CE8B-4E4F-A9E4-5C5D2B215F8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9EBBA-8230-4F3B-ACEE-331735C68575}">
  <dimension ref="A1:O12"/>
  <sheetViews>
    <sheetView topLeftCell="L1" workbookViewId="0">
      <selection activeCell="L4" sqref="L4"/>
    </sheetView>
  </sheetViews>
  <sheetFormatPr defaultRowHeight="15" x14ac:dyDescent="0.25"/>
  <cols>
    <col min="1" max="1" width="3.85546875" bestFit="1" customWidth="1"/>
    <col min="2" max="2" width="9" bestFit="1" customWidth="1"/>
    <col min="3" max="3" width="7.42578125" bestFit="1" customWidth="1"/>
    <col min="4" max="4" width="5.42578125" bestFit="1" customWidth="1"/>
    <col min="5" max="5" width="12.5703125" bestFit="1" customWidth="1"/>
    <col min="6" max="6" width="6.5703125" bestFit="1" customWidth="1"/>
    <col min="7" max="7" width="7.7109375" bestFit="1" customWidth="1"/>
    <col min="8" max="8" width="11.85546875" bestFit="1" customWidth="1"/>
    <col min="9" max="9" width="8.85546875" bestFit="1" customWidth="1"/>
    <col min="10" max="10" width="6.5703125" bestFit="1" customWidth="1"/>
    <col min="11" max="11" width="3.5703125" bestFit="1" customWidth="1"/>
    <col min="12" max="12" width="15.28515625" bestFit="1" customWidth="1"/>
    <col min="13" max="13" width="12" bestFit="1" customWidth="1"/>
    <col min="14" max="14" width="20.7109375" bestFit="1" customWidth="1"/>
    <col min="15" max="15" width="11.28515625" bestFit="1" customWidth="1"/>
  </cols>
  <sheetData>
    <row r="1" spans="1:15" s="53" customFormat="1" x14ac:dyDescent="0.25">
      <c r="A1" s="52" t="s">
        <v>342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15" x14ac:dyDescent="0.25">
      <c r="A2" s="54" t="s">
        <v>330</v>
      </c>
      <c r="B2" s="54" t="s">
        <v>1</v>
      </c>
      <c r="C2" s="54" t="s">
        <v>331</v>
      </c>
      <c r="D2" s="54" t="s">
        <v>332</v>
      </c>
      <c r="E2" s="54" t="s">
        <v>333</v>
      </c>
      <c r="F2" s="54" t="s">
        <v>334</v>
      </c>
      <c r="G2" s="54" t="s">
        <v>335</v>
      </c>
      <c r="H2" s="54" t="s">
        <v>336</v>
      </c>
      <c r="I2" s="54" t="s">
        <v>337</v>
      </c>
      <c r="J2" s="54" t="s">
        <v>338</v>
      </c>
      <c r="K2" s="54" t="s">
        <v>346</v>
      </c>
      <c r="L2" s="54" t="s">
        <v>339</v>
      </c>
      <c r="M2" s="54" t="s">
        <v>340</v>
      </c>
      <c r="N2" s="54" t="s">
        <v>347</v>
      </c>
      <c r="O2" s="54" t="s">
        <v>341</v>
      </c>
    </row>
    <row r="3" spans="1:15" x14ac:dyDescent="0.25">
      <c r="A3" s="1">
        <v>1</v>
      </c>
      <c r="B3" s="1" t="s">
        <v>7</v>
      </c>
      <c r="C3" s="1">
        <v>1011</v>
      </c>
      <c r="D3" s="1" t="s">
        <v>345</v>
      </c>
      <c r="E3" s="1" t="s">
        <v>28</v>
      </c>
      <c r="F3" s="1">
        <v>87</v>
      </c>
      <c r="G3" s="1">
        <v>65</v>
      </c>
      <c r="H3" s="1">
        <v>86</v>
      </c>
      <c r="I3" s="1">
        <v>88</v>
      </c>
      <c r="J3" s="1">
        <v>79</v>
      </c>
      <c r="K3" s="1">
        <v>79</v>
      </c>
      <c r="L3" s="1">
        <v>484</v>
      </c>
      <c r="M3" s="1">
        <v>80.666666669999998</v>
      </c>
      <c r="N3" s="1">
        <f>ROUNDUP(M3,1)</f>
        <v>80.699999999999989</v>
      </c>
      <c r="O3" s="1">
        <v>600</v>
      </c>
    </row>
    <row r="4" spans="1:15" x14ac:dyDescent="0.25">
      <c r="A4" s="1">
        <v>2</v>
      </c>
      <c r="B4" s="1" t="s">
        <v>8</v>
      </c>
      <c r="C4" s="1">
        <v>20011</v>
      </c>
      <c r="D4" s="1" t="s">
        <v>345</v>
      </c>
      <c r="E4" s="1" t="s">
        <v>23</v>
      </c>
      <c r="F4" s="1">
        <v>98</v>
      </c>
      <c r="G4" s="1">
        <v>76</v>
      </c>
      <c r="H4" s="1">
        <v>92</v>
      </c>
      <c r="I4" s="1">
        <v>75</v>
      </c>
      <c r="J4" s="1">
        <v>65</v>
      </c>
      <c r="K4" s="1">
        <v>85</v>
      </c>
      <c r="L4" s="1">
        <v>491</v>
      </c>
      <c r="M4" s="1">
        <v>81.833333330000002</v>
      </c>
      <c r="N4" s="1">
        <f t="shared" ref="N4:N12" si="0">ROUNDUP(M4,1)</f>
        <v>81.899999999999991</v>
      </c>
      <c r="O4" s="1">
        <v>600</v>
      </c>
    </row>
    <row r="5" spans="1:15" x14ac:dyDescent="0.25">
      <c r="A5" s="1">
        <v>3</v>
      </c>
      <c r="B5" s="1" t="s">
        <v>9</v>
      </c>
      <c r="C5" s="1">
        <v>1028</v>
      </c>
      <c r="D5" s="1" t="s">
        <v>345</v>
      </c>
      <c r="E5" s="1" t="s">
        <v>25</v>
      </c>
      <c r="F5" s="1">
        <v>89</v>
      </c>
      <c r="G5" s="1">
        <v>87</v>
      </c>
      <c r="H5" s="1">
        <v>85</v>
      </c>
      <c r="I5" s="1">
        <v>72</v>
      </c>
      <c r="J5" s="1">
        <v>52</v>
      </c>
      <c r="K5" s="1">
        <v>65</v>
      </c>
      <c r="L5" s="1">
        <v>450</v>
      </c>
      <c r="M5" s="1">
        <v>75</v>
      </c>
      <c r="N5" s="1">
        <f t="shared" si="0"/>
        <v>75</v>
      </c>
      <c r="O5" s="1">
        <v>600</v>
      </c>
    </row>
    <row r="6" spans="1:15" x14ac:dyDescent="0.25">
      <c r="A6" s="1">
        <v>4</v>
      </c>
      <c r="B6" s="1" t="s">
        <v>343</v>
      </c>
      <c r="C6" s="1">
        <v>1072</v>
      </c>
      <c r="D6" s="1" t="s">
        <v>345</v>
      </c>
      <c r="E6" s="1" t="s">
        <v>24</v>
      </c>
      <c r="F6" s="1">
        <v>87</v>
      </c>
      <c r="G6" s="1">
        <v>87</v>
      </c>
      <c r="H6" s="1">
        <v>82</v>
      </c>
      <c r="I6" s="1">
        <v>65</v>
      </c>
      <c r="J6" s="1">
        <v>78</v>
      </c>
      <c r="K6" s="1">
        <v>85</v>
      </c>
      <c r="L6" s="1">
        <v>484</v>
      </c>
      <c r="M6" s="1">
        <v>80.666666669999998</v>
      </c>
      <c r="N6" s="1">
        <f t="shared" si="0"/>
        <v>80.699999999999989</v>
      </c>
      <c r="O6" s="1">
        <v>600</v>
      </c>
    </row>
    <row r="7" spans="1:15" x14ac:dyDescent="0.25">
      <c r="A7" s="1">
        <v>5</v>
      </c>
      <c r="B7" s="1" t="s">
        <v>344</v>
      </c>
      <c r="C7" s="1">
        <v>28874</v>
      </c>
      <c r="D7" s="1" t="s">
        <v>345</v>
      </c>
      <c r="E7" s="1" t="s">
        <v>25</v>
      </c>
      <c r="F7" s="1">
        <v>86</v>
      </c>
      <c r="G7" s="1">
        <v>90</v>
      </c>
      <c r="H7" s="1">
        <v>88</v>
      </c>
      <c r="I7" s="1">
        <v>90</v>
      </c>
      <c r="J7" s="1">
        <v>65</v>
      </c>
      <c r="K7" s="1">
        <v>54</v>
      </c>
      <c r="L7" s="1">
        <v>473</v>
      </c>
      <c r="M7" s="1">
        <v>78.833333330000002</v>
      </c>
      <c r="N7" s="1">
        <f t="shared" si="0"/>
        <v>78.899999999999991</v>
      </c>
      <c r="O7" s="1">
        <v>600</v>
      </c>
    </row>
    <row r="8" spans="1:15" x14ac:dyDescent="0.25">
      <c r="A8" s="1">
        <v>6</v>
      </c>
      <c r="B8" s="1" t="s">
        <v>13</v>
      </c>
      <c r="C8" s="1">
        <v>2084</v>
      </c>
      <c r="D8" s="1" t="s">
        <v>345</v>
      </c>
      <c r="E8" s="1" t="s">
        <v>23</v>
      </c>
      <c r="F8" s="1">
        <v>79</v>
      </c>
      <c r="G8" s="1">
        <v>89</v>
      </c>
      <c r="H8" s="1">
        <v>75</v>
      </c>
      <c r="I8" s="1">
        <v>85</v>
      </c>
      <c r="J8" s="1">
        <v>62</v>
      </c>
      <c r="K8" s="1">
        <v>64</v>
      </c>
      <c r="L8" s="1">
        <v>454</v>
      </c>
      <c r="M8" s="1">
        <v>75.666666669999998</v>
      </c>
      <c r="N8" s="1">
        <f t="shared" si="0"/>
        <v>75.699999999999989</v>
      </c>
      <c r="O8" s="1">
        <v>600</v>
      </c>
    </row>
    <row r="9" spans="1:15" x14ac:dyDescent="0.25">
      <c r="A9" s="1">
        <v>7</v>
      </c>
      <c r="B9" s="1" t="s">
        <v>14</v>
      </c>
      <c r="C9" s="1">
        <v>2907</v>
      </c>
      <c r="D9" s="1" t="s">
        <v>345</v>
      </c>
      <c r="E9" s="1" t="s">
        <v>24</v>
      </c>
      <c r="F9" s="1">
        <v>76</v>
      </c>
      <c r="G9" s="1">
        <v>91</v>
      </c>
      <c r="H9" s="1">
        <v>56</v>
      </c>
      <c r="I9" s="1">
        <v>71</v>
      </c>
      <c r="J9" s="1">
        <v>94</v>
      </c>
      <c r="K9" s="1">
        <v>62</v>
      </c>
      <c r="L9" s="1">
        <v>450</v>
      </c>
      <c r="M9" s="1">
        <v>75</v>
      </c>
      <c r="N9" s="1">
        <f t="shared" si="0"/>
        <v>75</v>
      </c>
      <c r="O9" s="1">
        <v>600</v>
      </c>
    </row>
    <row r="10" spans="1:15" x14ac:dyDescent="0.25">
      <c r="A10" s="1">
        <v>8</v>
      </c>
      <c r="B10" s="1" t="s">
        <v>15</v>
      </c>
      <c r="C10" s="1">
        <v>2917</v>
      </c>
      <c r="D10" s="1" t="s">
        <v>345</v>
      </c>
      <c r="E10" s="1" t="s">
        <v>24</v>
      </c>
      <c r="F10" s="1">
        <v>76</v>
      </c>
      <c r="G10" s="1">
        <v>95</v>
      </c>
      <c r="H10" s="1">
        <v>78</v>
      </c>
      <c r="I10" s="1">
        <v>70</v>
      </c>
      <c r="J10" s="1">
        <v>89</v>
      </c>
      <c r="K10" s="1">
        <v>86</v>
      </c>
      <c r="L10" s="1">
        <v>494</v>
      </c>
      <c r="M10" s="1">
        <v>82.333333330000002</v>
      </c>
      <c r="N10" s="1">
        <f t="shared" si="0"/>
        <v>82.399999999999991</v>
      </c>
      <c r="O10" s="1">
        <v>600</v>
      </c>
    </row>
    <row r="11" spans="1:15" x14ac:dyDescent="0.25">
      <c r="A11" s="1">
        <v>9</v>
      </c>
      <c r="B11" s="1" t="s">
        <v>21</v>
      </c>
      <c r="C11" s="1">
        <v>2962</v>
      </c>
      <c r="D11" s="1" t="s">
        <v>345</v>
      </c>
      <c r="E11" s="1" t="s">
        <v>26</v>
      </c>
      <c r="F11" s="1">
        <v>77</v>
      </c>
      <c r="G11" s="1">
        <v>92</v>
      </c>
      <c r="H11" s="1">
        <v>98</v>
      </c>
      <c r="I11" s="1">
        <v>60</v>
      </c>
      <c r="J11" s="1">
        <v>82</v>
      </c>
      <c r="K11" s="1">
        <v>89</v>
      </c>
      <c r="L11" s="1">
        <v>498</v>
      </c>
      <c r="M11" s="1">
        <v>83</v>
      </c>
      <c r="N11" s="1">
        <f t="shared" si="0"/>
        <v>83</v>
      </c>
      <c r="O11" s="1">
        <v>600</v>
      </c>
    </row>
    <row r="12" spans="1:15" x14ac:dyDescent="0.25">
      <c r="A12" s="1">
        <v>10</v>
      </c>
      <c r="B12" s="1" t="s">
        <v>10</v>
      </c>
      <c r="C12" s="1">
        <v>1972</v>
      </c>
      <c r="D12" s="1" t="s">
        <v>345</v>
      </c>
      <c r="E12" s="1" t="s">
        <v>28</v>
      </c>
      <c r="F12" s="1">
        <v>87</v>
      </c>
      <c r="G12" s="1">
        <v>84</v>
      </c>
      <c r="H12" s="1">
        <v>55</v>
      </c>
      <c r="I12" s="1">
        <v>62</v>
      </c>
      <c r="J12" s="1">
        <v>72</v>
      </c>
      <c r="K12" s="1">
        <v>91</v>
      </c>
      <c r="L12" s="1">
        <v>451</v>
      </c>
      <c r="M12" s="1">
        <v>75.166666669999998</v>
      </c>
      <c r="N12" s="1">
        <f t="shared" si="0"/>
        <v>75.199999999999989</v>
      </c>
      <c r="O12" s="1">
        <v>600</v>
      </c>
    </row>
  </sheetData>
  <mergeCells count="1">
    <mergeCell ref="A1:O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CF003-1CAF-4EFA-AC72-068C1F831DE8}">
  <dimension ref="A1:E16"/>
  <sheetViews>
    <sheetView workbookViewId="0">
      <selection activeCell="F16" sqref="F16"/>
    </sheetView>
  </sheetViews>
  <sheetFormatPr defaultRowHeight="15" x14ac:dyDescent="0.25"/>
  <cols>
    <col min="1" max="1" width="18.140625" bestFit="1" customWidth="1"/>
    <col min="4" max="4" width="10.140625" bestFit="1" customWidth="1"/>
    <col min="5" max="5" width="12" bestFit="1" customWidth="1"/>
  </cols>
  <sheetData>
    <row r="1" spans="1:5" x14ac:dyDescent="0.25">
      <c r="A1" s="1"/>
      <c r="B1" s="45" t="s">
        <v>348</v>
      </c>
      <c r="C1" s="45" t="s">
        <v>349</v>
      </c>
      <c r="D1" s="45" t="s">
        <v>350</v>
      </c>
      <c r="E1" s="45" t="s">
        <v>351</v>
      </c>
    </row>
    <row r="2" spans="1:5" x14ac:dyDescent="0.25">
      <c r="A2" s="1"/>
      <c r="B2" s="16">
        <v>1</v>
      </c>
      <c r="C2" s="16">
        <v>89</v>
      </c>
      <c r="D2" s="16">
        <f>C2-$C$14</f>
        <v>6.4000000000000057</v>
      </c>
      <c r="E2" s="16">
        <f>D2^2</f>
        <v>40.960000000000072</v>
      </c>
    </row>
    <row r="3" spans="1:5" x14ac:dyDescent="0.25">
      <c r="A3" s="1"/>
      <c r="B3" s="16">
        <v>2</v>
      </c>
      <c r="C3" s="16">
        <v>95</v>
      </c>
      <c r="D3" s="16">
        <f t="shared" ref="D3:D11" si="0">C3-$C$14</f>
        <v>12.400000000000006</v>
      </c>
      <c r="E3" s="16">
        <f t="shared" ref="E3:E11" si="1">D3^2</f>
        <v>153.76000000000013</v>
      </c>
    </row>
    <row r="4" spans="1:5" x14ac:dyDescent="0.25">
      <c r="A4" s="1"/>
      <c r="B4" s="16">
        <v>3</v>
      </c>
      <c r="C4" s="16">
        <v>78</v>
      </c>
      <c r="D4" s="16">
        <f t="shared" si="0"/>
        <v>-4.5999999999999943</v>
      </c>
      <c r="E4" s="16">
        <f t="shared" si="1"/>
        <v>21.159999999999947</v>
      </c>
    </row>
    <row r="5" spans="1:5" x14ac:dyDescent="0.25">
      <c r="A5" s="1"/>
      <c r="B5" s="16">
        <v>4</v>
      </c>
      <c r="C5" s="16">
        <v>75</v>
      </c>
      <c r="D5" s="16">
        <f t="shared" si="0"/>
        <v>-7.5999999999999943</v>
      </c>
      <c r="E5" s="16">
        <f t="shared" si="1"/>
        <v>57.759999999999913</v>
      </c>
    </row>
    <row r="6" spans="1:5" x14ac:dyDescent="0.25">
      <c r="A6" s="1"/>
      <c r="B6" s="16">
        <v>5</v>
      </c>
      <c r="C6" s="16">
        <v>68</v>
      </c>
      <c r="D6" s="16">
        <f t="shared" si="0"/>
        <v>-14.599999999999994</v>
      </c>
      <c r="E6" s="16">
        <f t="shared" si="1"/>
        <v>213.15999999999983</v>
      </c>
    </row>
    <row r="7" spans="1:5" x14ac:dyDescent="0.25">
      <c r="A7" s="1"/>
      <c r="B7" s="16">
        <v>6</v>
      </c>
      <c r="C7" s="16">
        <v>79</v>
      </c>
      <c r="D7" s="16">
        <f t="shared" si="0"/>
        <v>-3.5999999999999943</v>
      </c>
      <c r="E7" s="16">
        <f t="shared" si="1"/>
        <v>12.959999999999958</v>
      </c>
    </row>
    <row r="8" spans="1:5" x14ac:dyDescent="0.25">
      <c r="A8" s="1"/>
      <c r="B8" s="16">
        <v>7</v>
      </c>
      <c r="C8" s="16">
        <v>85</v>
      </c>
      <c r="D8" s="16">
        <f t="shared" si="0"/>
        <v>2.4000000000000057</v>
      </c>
      <c r="E8" s="16">
        <f t="shared" si="1"/>
        <v>5.7600000000000273</v>
      </c>
    </row>
    <row r="9" spans="1:5" x14ac:dyDescent="0.25">
      <c r="A9" s="1"/>
      <c r="B9" s="16">
        <v>8</v>
      </c>
      <c r="C9" s="16">
        <v>84</v>
      </c>
      <c r="D9" s="16">
        <f t="shared" si="0"/>
        <v>1.4000000000000057</v>
      </c>
      <c r="E9" s="16">
        <f t="shared" si="1"/>
        <v>1.960000000000016</v>
      </c>
    </row>
    <row r="10" spans="1:5" x14ac:dyDescent="0.25">
      <c r="A10" s="1"/>
      <c r="B10" s="16">
        <v>9</v>
      </c>
      <c r="C10" s="16">
        <v>82</v>
      </c>
      <c r="D10" s="16">
        <f t="shared" si="0"/>
        <v>-0.59999999999999432</v>
      </c>
      <c r="E10" s="16">
        <f t="shared" si="1"/>
        <v>0.35999999999999316</v>
      </c>
    </row>
    <row r="11" spans="1:5" x14ac:dyDescent="0.25">
      <c r="A11" s="1"/>
      <c r="B11" s="16">
        <v>10</v>
      </c>
      <c r="C11" s="16">
        <v>91</v>
      </c>
      <c r="D11" s="16">
        <f t="shared" si="0"/>
        <v>8.4000000000000057</v>
      </c>
      <c r="E11" s="16">
        <f t="shared" si="1"/>
        <v>70.560000000000102</v>
      </c>
    </row>
    <row r="12" spans="1:5" x14ac:dyDescent="0.25">
      <c r="A12" s="16" t="s">
        <v>352</v>
      </c>
      <c r="B12" s="16"/>
      <c r="C12" s="16">
        <f>SUM(C2:C11)</f>
        <v>826</v>
      </c>
      <c r="D12" s="57">
        <f>SUM(D2:D11)</f>
        <v>5.6843418860808015E-14</v>
      </c>
      <c r="E12" s="56">
        <f>SUM(E2:E11)</f>
        <v>578.4</v>
      </c>
    </row>
    <row r="13" spans="1:5" x14ac:dyDescent="0.25">
      <c r="A13" s="16" t="s">
        <v>161</v>
      </c>
      <c r="B13" s="16"/>
      <c r="C13" s="16">
        <f>COUNT(C2:C11)</f>
        <v>10</v>
      </c>
      <c r="D13" s="16">
        <f>COUNT(D2:D11)</f>
        <v>10</v>
      </c>
      <c r="E13" s="16">
        <f>COUNT(E2:E11)</f>
        <v>10</v>
      </c>
    </row>
    <row r="14" spans="1:5" x14ac:dyDescent="0.25">
      <c r="A14" s="55" t="s">
        <v>353</v>
      </c>
      <c r="B14" s="16"/>
      <c r="C14" s="16">
        <f>AVERAGE(C2:C11)</f>
        <v>82.6</v>
      </c>
      <c r="D14" s="16"/>
      <c r="E14" s="16"/>
    </row>
    <row r="15" spans="1:5" x14ac:dyDescent="0.25">
      <c r="A15" s="16" t="s">
        <v>354</v>
      </c>
      <c r="B15" s="16"/>
      <c r="C15" s="16"/>
      <c r="D15" s="16"/>
      <c r="E15" s="58">
        <f>E12/(E13-1)</f>
        <v>64.266666666666666</v>
      </c>
    </row>
    <row r="16" spans="1:5" x14ac:dyDescent="0.25">
      <c r="A16" s="16" t="s">
        <v>355</v>
      </c>
      <c r="B16" s="16"/>
      <c r="C16" s="16"/>
      <c r="D16" s="16"/>
      <c r="E16" s="16">
        <f>E15^0.5</f>
        <v>8.0166493416306199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E21D-0444-4C2B-AA14-27EEC48931F8}">
  <dimension ref="A1:D13"/>
  <sheetViews>
    <sheetView workbookViewId="0">
      <selection activeCell="D3" sqref="D3"/>
    </sheetView>
  </sheetViews>
  <sheetFormatPr defaultRowHeight="15" x14ac:dyDescent="0.25"/>
  <cols>
    <col min="1" max="1" width="24.42578125" bestFit="1" customWidth="1"/>
    <col min="3" max="3" width="14" bestFit="1" customWidth="1"/>
  </cols>
  <sheetData>
    <row r="1" spans="1:4" x14ac:dyDescent="0.25">
      <c r="A1" s="59" t="s">
        <v>132</v>
      </c>
      <c r="B1" s="1"/>
      <c r="C1" s="59" t="s">
        <v>361</v>
      </c>
      <c r="D1" s="59" t="s">
        <v>360</v>
      </c>
    </row>
    <row r="2" spans="1:4" x14ac:dyDescent="0.25">
      <c r="A2" s="16"/>
      <c r="B2" s="1"/>
      <c r="C2" s="16" t="s">
        <v>19</v>
      </c>
      <c r="D2" s="16">
        <f>MATCH(C2,A3:A13,0)</f>
        <v>10</v>
      </c>
    </row>
    <row r="3" spans="1:4" x14ac:dyDescent="0.25">
      <c r="A3" s="16" t="s">
        <v>356</v>
      </c>
      <c r="B3" s="1"/>
      <c r="C3" s="1"/>
      <c r="D3" s="1"/>
    </row>
    <row r="4" spans="1:4" x14ac:dyDescent="0.25">
      <c r="A4" s="16" t="s">
        <v>150</v>
      </c>
      <c r="B4" s="1"/>
      <c r="C4" s="59" t="s">
        <v>361</v>
      </c>
      <c r="D4" s="59" t="s">
        <v>360</v>
      </c>
    </row>
    <row r="5" spans="1:4" x14ac:dyDescent="0.25">
      <c r="A5" s="16" t="s">
        <v>152</v>
      </c>
      <c r="B5" s="1"/>
      <c r="C5" s="16" t="s">
        <v>362</v>
      </c>
      <c r="D5" s="16" t="e">
        <f>MATCH(C5,A3:A13,0)</f>
        <v>#N/A</v>
      </c>
    </row>
    <row r="6" spans="1:4" x14ac:dyDescent="0.25">
      <c r="A6" s="16" t="s">
        <v>147</v>
      </c>
      <c r="B6" s="1"/>
      <c r="C6" s="1"/>
      <c r="D6" s="1"/>
    </row>
    <row r="7" spans="1:4" x14ac:dyDescent="0.25">
      <c r="A7" s="16" t="s">
        <v>20</v>
      </c>
      <c r="B7" s="1"/>
      <c r="C7" s="1"/>
      <c r="D7" s="1"/>
    </row>
    <row r="8" spans="1:4" x14ac:dyDescent="0.25">
      <c r="A8" s="16" t="s">
        <v>357</v>
      </c>
      <c r="B8" s="1"/>
      <c r="C8" s="1"/>
      <c r="D8" s="1"/>
    </row>
    <row r="9" spans="1:4" x14ac:dyDescent="0.25">
      <c r="A9" s="16" t="s">
        <v>151</v>
      </c>
      <c r="B9" s="1"/>
      <c r="C9" s="1"/>
      <c r="D9" s="1"/>
    </row>
    <row r="10" spans="1:4" x14ac:dyDescent="0.25">
      <c r="A10" s="16" t="s">
        <v>358</v>
      </c>
      <c r="B10" s="1"/>
      <c r="C10" s="1"/>
      <c r="D10" s="1"/>
    </row>
    <row r="11" spans="1:4" x14ac:dyDescent="0.25">
      <c r="A11" s="16" t="s">
        <v>148</v>
      </c>
      <c r="B11" s="1"/>
      <c r="C11" s="1"/>
      <c r="D11" s="1"/>
    </row>
    <row r="12" spans="1:4" x14ac:dyDescent="0.25">
      <c r="A12" s="16" t="s">
        <v>19</v>
      </c>
      <c r="B12" s="1"/>
      <c r="C12" s="1"/>
      <c r="D12" s="1"/>
    </row>
    <row r="13" spans="1:4" x14ac:dyDescent="0.25">
      <c r="A13" s="16" t="s">
        <v>359</v>
      </c>
      <c r="B13" s="1"/>
      <c r="C13" s="1"/>
      <c r="D13" s="1"/>
    </row>
  </sheetData>
  <dataValidations count="1">
    <dataValidation type="list" allowBlank="1" showInputMessage="1" showErrorMessage="1" sqref="C2" xr:uid="{AF8B3575-316A-404A-9D2B-D288F37F0A57}">
      <formula1>$A$3:$A$13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24BFC-87A0-4CA2-A00A-D269882DD741}">
  <dimension ref="A1:H32"/>
  <sheetViews>
    <sheetView tabSelected="1" workbookViewId="0">
      <selection activeCell="G18" sqref="G18"/>
    </sheetView>
  </sheetViews>
  <sheetFormatPr defaultRowHeight="15" x14ac:dyDescent="0.25"/>
  <cols>
    <col min="1" max="1" width="12.7109375" bestFit="1" customWidth="1"/>
    <col min="2" max="2" width="16.28515625" bestFit="1" customWidth="1"/>
    <col min="3" max="3" width="11.5703125" bestFit="1" customWidth="1"/>
    <col min="4" max="4" width="19" bestFit="1" customWidth="1"/>
    <col min="5" max="5" width="6.28515625" bestFit="1" customWidth="1"/>
    <col min="6" max="6" width="14.85546875" style="20" bestFit="1" customWidth="1"/>
    <col min="7" max="7" width="14.42578125" bestFit="1" customWidth="1"/>
    <col min="8" max="8" width="6.28515625" bestFit="1" customWidth="1"/>
  </cols>
  <sheetData>
    <row r="1" spans="1:8" x14ac:dyDescent="0.25">
      <c r="A1" s="21" t="s">
        <v>130</v>
      </c>
      <c r="B1" s="22" t="s">
        <v>131</v>
      </c>
      <c r="C1" s="22" t="s">
        <v>3</v>
      </c>
      <c r="D1" s="22" t="s">
        <v>132</v>
      </c>
      <c r="E1" s="22" t="s">
        <v>4</v>
      </c>
      <c r="F1" s="67" t="s">
        <v>133</v>
      </c>
      <c r="G1" s="22" t="s">
        <v>136</v>
      </c>
      <c r="H1" s="22" t="s">
        <v>161</v>
      </c>
    </row>
    <row r="2" spans="1:8" x14ac:dyDescent="0.25">
      <c r="A2" s="25">
        <v>10020</v>
      </c>
      <c r="B2" s="25" t="s">
        <v>40</v>
      </c>
      <c r="C2" s="25" t="s">
        <v>134</v>
      </c>
      <c r="D2" s="25" t="s">
        <v>135</v>
      </c>
      <c r="E2" s="25">
        <v>25000</v>
      </c>
      <c r="F2" s="28">
        <v>33730</v>
      </c>
      <c r="G2" s="25" t="s">
        <v>137</v>
      </c>
      <c r="H2" s="27">
        <f>COUNTA(A2:G2)</f>
        <v>7</v>
      </c>
    </row>
    <row r="3" spans="1:8" x14ac:dyDescent="0.25">
      <c r="A3" s="25">
        <v>10015</v>
      </c>
      <c r="B3" s="25" t="s">
        <v>35</v>
      </c>
      <c r="C3" s="25" t="s">
        <v>143</v>
      </c>
      <c r="D3" s="25" t="s">
        <v>151</v>
      </c>
      <c r="E3" s="25">
        <v>35000</v>
      </c>
      <c r="F3" s="28">
        <v>34581</v>
      </c>
      <c r="G3" s="28">
        <v>43256</v>
      </c>
      <c r="H3" s="27">
        <f>COUNTA(A3:G3)</f>
        <v>7</v>
      </c>
    </row>
    <row r="4" spans="1:8" x14ac:dyDescent="0.25">
      <c r="A4" s="25">
        <v>10030</v>
      </c>
      <c r="B4" s="25" t="s">
        <v>138</v>
      </c>
      <c r="C4" s="25" t="s">
        <v>142</v>
      </c>
      <c r="D4" s="25" t="s">
        <v>150</v>
      </c>
      <c r="E4" s="25">
        <v>30000</v>
      </c>
      <c r="F4" s="28">
        <v>35045</v>
      </c>
      <c r="G4" s="25" t="s">
        <v>137</v>
      </c>
      <c r="H4" s="27">
        <f>COUNTA(A4:G4)</f>
        <v>7</v>
      </c>
    </row>
    <row r="5" spans="1:8" x14ac:dyDescent="0.25">
      <c r="A5" s="25">
        <v>10037</v>
      </c>
      <c r="B5" s="25" t="s">
        <v>141</v>
      </c>
      <c r="C5" s="25" t="s">
        <v>142</v>
      </c>
      <c r="D5" s="25" t="s">
        <v>153</v>
      </c>
      <c r="E5" s="25">
        <v>50000</v>
      </c>
      <c r="F5" s="28">
        <v>35407</v>
      </c>
      <c r="G5" s="28">
        <v>43257</v>
      </c>
      <c r="H5" s="27">
        <f>COUNTA(A5:G5)</f>
        <v>7</v>
      </c>
    </row>
    <row r="6" spans="1:8" x14ac:dyDescent="0.25">
      <c r="A6" s="25">
        <v>10017</v>
      </c>
      <c r="B6" s="25" t="s">
        <v>37</v>
      </c>
      <c r="C6" s="25" t="s">
        <v>146</v>
      </c>
      <c r="D6" s="25" t="s">
        <v>150</v>
      </c>
      <c r="E6" s="25">
        <v>10000</v>
      </c>
      <c r="F6" s="28">
        <v>35411</v>
      </c>
      <c r="G6" s="28">
        <v>43987</v>
      </c>
      <c r="H6" s="27">
        <f>COUNTA(A6:G6)</f>
        <v>7</v>
      </c>
    </row>
    <row r="7" spans="1:8" x14ac:dyDescent="0.25">
      <c r="A7" s="25">
        <v>10014</v>
      </c>
      <c r="B7" s="25" t="s">
        <v>34</v>
      </c>
      <c r="C7" s="25" t="s">
        <v>145</v>
      </c>
      <c r="D7" s="25" t="s">
        <v>152</v>
      </c>
      <c r="E7" s="25">
        <v>50000</v>
      </c>
      <c r="F7" s="28">
        <v>36015</v>
      </c>
      <c r="G7" s="28">
        <v>43257</v>
      </c>
      <c r="H7" s="27">
        <f>COUNTA(A7:G7)</f>
        <v>7</v>
      </c>
    </row>
    <row r="8" spans="1:8" x14ac:dyDescent="0.25">
      <c r="A8" s="25">
        <v>10022</v>
      </c>
      <c r="B8" s="25" t="s">
        <v>42</v>
      </c>
      <c r="C8" s="25" t="s">
        <v>143</v>
      </c>
      <c r="D8" s="25" t="s">
        <v>148</v>
      </c>
      <c r="E8" s="25">
        <v>40000</v>
      </c>
      <c r="F8" s="28" t="s">
        <v>155</v>
      </c>
      <c r="G8" s="28">
        <v>43716</v>
      </c>
      <c r="H8" s="27">
        <f>COUNTA(A8:G8)</f>
        <v>7</v>
      </c>
    </row>
    <row r="9" spans="1:8" x14ac:dyDescent="0.25">
      <c r="A9" s="25">
        <v>10034</v>
      </c>
      <c r="B9" s="25" t="s">
        <v>140</v>
      </c>
      <c r="C9" s="25" t="s">
        <v>134</v>
      </c>
      <c r="D9" s="25" t="s">
        <v>153</v>
      </c>
      <c r="E9" s="25">
        <v>20000</v>
      </c>
      <c r="F9" s="28" t="s">
        <v>158</v>
      </c>
      <c r="G9" s="28">
        <v>43895</v>
      </c>
      <c r="H9" s="27">
        <f>COUNTA(A9:G9)</f>
        <v>7</v>
      </c>
    </row>
    <row r="10" spans="1:8" x14ac:dyDescent="0.25">
      <c r="A10" s="25">
        <v>10024</v>
      </c>
      <c r="B10" s="25" t="s">
        <v>44</v>
      </c>
      <c r="C10" s="25" t="s">
        <v>146</v>
      </c>
      <c r="D10" s="25" t="s">
        <v>152</v>
      </c>
      <c r="E10" s="25">
        <v>10000</v>
      </c>
      <c r="F10" s="28" t="s">
        <v>159</v>
      </c>
      <c r="G10" s="28">
        <v>43895</v>
      </c>
      <c r="H10" s="27">
        <f>COUNTA(A10:G10)</f>
        <v>7</v>
      </c>
    </row>
    <row r="11" spans="1:8" x14ac:dyDescent="0.25">
      <c r="A11" s="25">
        <v>10039</v>
      </c>
      <c r="B11" s="25" t="s">
        <v>139</v>
      </c>
      <c r="C11" s="25" t="s">
        <v>143</v>
      </c>
      <c r="D11" s="25" t="s">
        <v>151</v>
      </c>
      <c r="E11" s="25">
        <v>50000</v>
      </c>
      <c r="F11" s="28" t="s">
        <v>157</v>
      </c>
      <c r="G11" s="25" t="s">
        <v>160</v>
      </c>
      <c r="H11" s="27">
        <f>COUNTA(A11:G11)</f>
        <v>7</v>
      </c>
    </row>
    <row r="12" spans="1:8" x14ac:dyDescent="0.25">
      <c r="A12" s="25">
        <v>10023</v>
      </c>
      <c r="B12" s="25" t="s">
        <v>143</v>
      </c>
      <c r="C12" s="25" t="s">
        <v>142</v>
      </c>
      <c r="D12" s="25" t="s">
        <v>147</v>
      </c>
      <c r="E12" s="25">
        <v>35000</v>
      </c>
      <c r="F12" s="28" t="s">
        <v>154</v>
      </c>
      <c r="G12" s="28">
        <v>43987</v>
      </c>
      <c r="H12" s="27">
        <f>COUNTA(A12:G12)</f>
        <v>7</v>
      </c>
    </row>
    <row r="13" spans="1:8" x14ac:dyDescent="0.25">
      <c r="A13" s="25">
        <v>10019</v>
      </c>
      <c r="B13" s="25" t="s">
        <v>39</v>
      </c>
      <c r="C13" s="25" t="s">
        <v>144</v>
      </c>
      <c r="D13" s="25" t="s">
        <v>149</v>
      </c>
      <c r="E13" s="25">
        <v>12000</v>
      </c>
      <c r="F13" s="28" t="s">
        <v>156</v>
      </c>
      <c r="G13" s="28">
        <v>43587</v>
      </c>
      <c r="H13" s="27">
        <f>COUNTA(A13:G13)</f>
        <v>7</v>
      </c>
    </row>
    <row r="14" spans="1:8" x14ac:dyDescent="0.25">
      <c r="A14" s="25"/>
      <c r="B14" s="25"/>
      <c r="C14" s="25"/>
      <c r="D14" s="25" t="s">
        <v>152</v>
      </c>
      <c r="E14" s="25"/>
      <c r="F14" s="28"/>
      <c r="G14" s="25"/>
      <c r="H14" s="27">
        <f>COUNTA(A14:G14)</f>
        <v>1</v>
      </c>
    </row>
    <row r="15" spans="1:8" x14ac:dyDescent="0.25">
      <c r="A15" s="27"/>
      <c r="B15" s="25" t="s">
        <v>41</v>
      </c>
      <c r="C15" s="27"/>
      <c r="D15" s="27"/>
      <c r="E15" s="27"/>
      <c r="F15" s="68"/>
      <c r="G15" s="27"/>
      <c r="H15" s="27">
        <f>COUNTA(A15:G15)</f>
        <v>1</v>
      </c>
    </row>
    <row r="18" spans="1:7" x14ac:dyDescent="0.25">
      <c r="A18" s="69" t="s">
        <v>131</v>
      </c>
      <c r="B18" s="69" t="s">
        <v>4</v>
      </c>
    </row>
    <row r="19" spans="1:7" x14ac:dyDescent="0.25">
      <c r="A19" s="70" t="s">
        <v>40</v>
      </c>
      <c r="B19" s="70">
        <v>25000</v>
      </c>
    </row>
    <row r="20" spans="1:7" x14ac:dyDescent="0.25">
      <c r="A20" s="70" t="s">
        <v>42</v>
      </c>
      <c r="B20" s="70">
        <v>40000</v>
      </c>
    </row>
    <row r="21" spans="1:7" x14ac:dyDescent="0.25">
      <c r="A21" s="71" t="s">
        <v>39</v>
      </c>
      <c r="B21" s="71">
        <v>12000</v>
      </c>
    </row>
    <row r="22" spans="1:7" x14ac:dyDescent="0.25">
      <c r="A22" s="70" t="s">
        <v>138</v>
      </c>
      <c r="B22" s="70">
        <v>30000</v>
      </c>
    </row>
    <row r="23" spans="1:7" x14ac:dyDescent="0.25">
      <c r="A23" s="71" t="s">
        <v>139</v>
      </c>
      <c r="B23" s="71">
        <v>50000</v>
      </c>
      <c r="G23" s="20"/>
    </row>
    <row r="24" spans="1:7" x14ac:dyDescent="0.25">
      <c r="A24" s="71" t="s">
        <v>34</v>
      </c>
      <c r="B24" s="71">
        <v>50000</v>
      </c>
    </row>
    <row r="25" spans="1:7" x14ac:dyDescent="0.25">
      <c r="A25" s="71" t="s">
        <v>140</v>
      </c>
      <c r="B25" s="71">
        <v>20000</v>
      </c>
    </row>
    <row r="26" spans="1:7" x14ac:dyDescent="0.25">
      <c r="A26" s="70" t="s">
        <v>37</v>
      </c>
      <c r="B26" s="70">
        <v>10000</v>
      </c>
    </row>
    <row r="27" spans="1:7" x14ac:dyDescent="0.25">
      <c r="A27" s="71" t="s">
        <v>141</v>
      </c>
      <c r="B27" s="71">
        <v>50000</v>
      </c>
    </row>
    <row r="28" spans="1:7" x14ac:dyDescent="0.25">
      <c r="A28" s="71" t="s">
        <v>35</v>
      </c>
      <c r="B28" s="71">
        <v>35000</v>
      </c>
    </row>
    <row r="29" spans="1:7" x14ac:dyDescent="0.25">
      <c r="A29" s="70" t="s">
        <v>44</v>
      </c>
      <c r="B29" s="70">
        <v>10000</v>
      </c>
    </row>
    <row r="30" spans="1:7" x14ac:dyDescent="0.25">
      <c r="A30" s="70" t="s">
        <v>143</v>
      </c>
      <c r="B30" s="70">
        <v>35000</v>
      </c>
    </row>
    <row r="31" spans="1:7" x14ac:dyDescent="0.25">
      <c r="A31" s="70"/>
      <c r="B31" s="70"/>
    </row>
    <row r="32" spans="1:7" x14ac:dyDescent="0.25">
      <c r="A32" s="71" t="s">
        <v>41</v>
      </c>
      <c r="B32" s="72"/>
    </row>
  </sheetData>
  <sortState xmlns:xlrd2="http://schemas.microsoft.com/office/spreadsheetml/2017/richdata2" ref="A19:B30">
    <sortCondition ref="A21:A30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CE8CC-5890-4CB2-8EF3-819CACB235F6}">
  <dimension ref="B1:G7"/>
  <sheetViews>
    <sheetView workbookViewId="0">
      <selection activeCell="H8" sqref="H8"/>
    </sheetView>
  </sheetViews>
  <sheetFormatPr defaultRowHeight="15" x14ac:dyDescent="0.25"/>
  <sheetData>
    <row r="1" spans="2:7" x14ac:dyDescent="0.25">
      <c r="B1" s="60"/>
      <c r="C1" s="61" t="s">
        <v>126</v>
      </c>
      <c r="D1" s="61" t="s">
        <v>127</v>
      </c>
      <c r="E1" s="61" t="s">
        <v>128</v>
      </c>
      <c r="F1" s="61" t="s">
        <v>129</v>
      </c>
      <c r="G1" s="62"/>
    </row>
    <row r="2" spans="2:7" x14ac:dyDescent="0.25">
      <c r="B2" s="63" t="s">
        <v>122</v>
      </c>
      <c r="C2" s="16">
        <v>78523</v>
      </c>
      <c r="D2" s="16">
        <v>85328</v>
      </c>
      <c r="E2" s="16">
        <v>69858</v>
      </c>
      <c r="F2" s="16">
        <v>74185</v>
      </c>
      <c r="G2" s="66">
        <f>SUM(C2:F2)</f>
        <v>307894</v>
      </c>
    </row>
    <row r="3" spans="2:7" x14ac:dyDescent="0.25">
      <c r="B3" s="63" t="s">
        <v>54</v>
      </c>
      <c r="C3" s="16">
        <v>23665</v>
      </c>
      <c r="D3" s="16">
        <v>27447</v>
      </c>
      <c r="E3" s="16">
        <v>32532</v>
      </c>
      <c r="F3" s="16">
        <v>29854</v>
      </c>
      <c r="G3" s="66">
        <f t="shared" ref="G3:G6" si="0">SUM(C3:F3)</f>
        <v>113498</v>
      </c>
    </row>
    <row r="4" spans="2:7" x14ac:dyDescent="0.25">
      <c r="B4" s="63" t="s">
        <v>55</v>
      </c>
      <c r="C4" s="16">
        <v>85138</v>
      </c>
      <c r="D4" s="16">
        <v>81858</v>
      </c>
      <c r="E4" s="16">
        <v>91052</v>
      </c>
      <c r="F4" s="16">
        <v>85496</v>
      </c>
      <c r="G4" s="66">
        <f t="shared" si="0"/>
        <v>343544</v>
      </c>
    </row>
    <row r="5" spans="2:7" x14ac:dyDescent="0.25">
      <c r="B5" s="63" t="s">
        <v>111</v>
      </c>
      <c r="C5" s="16">
        <v>66428</v>
      </c>
      <c r="D5" s="16">
        <v>69854</v>
      </c>
      <c r="E5" s="16">
        <v>65854</v>
      </c>
      <c r="F5" s="16">
        <v>60215</v>
      </c>
      <c r="G5" s="66">
        <f t="shared" si="0"/>
        <v>262351</v>
      </c>
    </row>
    <row r="6" spans="2:7" x14ac:dyDescent="0.25">
      <c r="B6" s="63" t="s">
        <v>363</v>
      </c>
      <c r="C6" s="16">
        <v>54285</v>
      </c>
      <c r="D6" s="16">
        <v>55188</v>
      </c>
      <c r="E6" s="16">
        <v>61254</v>
      </c>
      <c r="F6" s="16">
        <v>60254</v>
      </c>
      <c r="G6" s="66">
        <f t="shared" si="0"/>
        <v>230981</v>
      </c>
    </row>
    <row r="7" spans="2:7" x14ac:dyDescent="0.25">
      <c r="B7" s="64"/>
      <c r="C7" s="65">
        <f>SUM(C2:C6)</f>
        <v>308039</v>
      </c>
      <c r="D7" s="65">
        <f t="shared" ref="D7:F7" si="1">SUM(D2:D6)</f>
        <v>319675</v>
      </c>
      <c r="E7" s="65">
        <f t="shared" si="1"/>
        <v>320550</v>
      </c>
      <c r="F7" s="65">
        <f t="shared" si="1"/>
        <v>310004</v>
      </c>
      <c r="G7" s="6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3C9D4B5-C8B6-4E66-B1B4-BCA12FC8D492}">
  <ds:schemaRefs/>
</ds:datastoreItem>
</file>

<file path=customXml/itemProps2.xml><?xml version="1.0" encoding="utf-8"?>
<ds:datastoreItem xmlns:ds="http://schemas.openxmlformats.org/officeDocument/2006/customXml" ds:itemID="{8726C455-CF1B-450E-A1BE-F6943A4E2379}">
  <ds:schemaRefs/>
</ds:datastoreItem>
</file>

<file path=customXml/itemProps3.xml><?xml version="1.0" encoding="utf-8"?>
<ds:datastoreItem xmlns:ds="http://schemas.openxmlformats.org/officeDocument/2006/customXml" ds:itemID="{59DC9FDD-1079-4ED0-BCC3-B479949C4CCD}">
  <ds:schemaRefs/>
</ds:datastoreItem>
</file>

<file path=customXml/itemProps4.xml><?xml version="1.0" encoding="utf-8"?>
<ds:datastoreItem xmlns:ds="http://schemas.openxmlformats.org/officeDocument/2006/customXml" ds:itemID="{128EB25A-D8F5-4250-907E-ECEEB2749997}">
  <ds:schemaRefs/>
</ds:datastoreItem>
</file>

<file path=customXml/itemProps5.xml><?xml version="1.0" encoding="utf-8"?>
<ds:datastoreItem xmlns:ds="http://schemas.openxmlformats.org/officeDocument/2006/customXml" ds:itemID="{6D8E28B8-138B-4822-AFD9-50858673B3BD}">
  <ds:schemaRefs/>
</ds:datastoreItem>
</file>

<file path=customXml/itemProps6.xml><?xml version="1.0" encoding="utf-8"?>
<ds:datastoreItem xmlns:ds="http://schemas.openxmlformats.org/officeDocument/2006/customXml" ds:itemID="{BA7A9727-F5A0-4EA5-9BE2-3062CBF0117B}">
  <ds:schemaRefs/>
</ds:datastoreItem>
</file>

<file path=customXml/itemProps7.xml><?xml version="1.0" encoding="utf-8"?>
<ds:datastoreItem xmlns:ds="http://schemas.openxmlformats.org/officeDocument/2006/customXml" ds:itemID="{D1B64937-A3D3-4EEC-A813-152394C594C0}">
  <ds:schemaRefs/>
</ds:datastoreItem>
</file>

<file path=customXml/itemProps8.xml><?xml version="1.0" encoding="utf-8"?>
<ds:datastoreItem xmlns:ds="http://schemas.openxmlformats.org/officeDocument/2006/customXml" ds:itemID="{4BF42E7A-49A5-4CF1-9575-1FE0787C7065}">
  <ds:schemaRefs/>
</ds:datastoreItem>
</file>

<file path=customXml/itemProps9.xml><?xml version="1.0" encoding="utf-8"?>
<ds:datastoreItem xmlns:ds="http://schemas.openxmlformats.org/officeDocument/2006/customXml" ds:itemID="{4EF432A9-B32C-4202-9FBC-B60E957B9AD7}">
  <ds:schemaRefs/>
</ds:datastoreItem>
</file>

<file path=customXml/itemProps10.xml><?xml version="1.0" encoding="utf-8"?>
<ds:datastoreItem xmlns:ds="http://schemas.openxmlformats.org/officeDocument/2006/customXml" ds:itemID="{20C3C6B6-853F-44C5-A467-1F0F8B6BD768}">
  <ds:schemaRefs/>
</ds:datastoreItem>
</file>

<file path=customXml/itemProps11.xml><?xml version="1.0" encoding="utf-8"?>
<ds:datastoreItem xmlns:ds="http://schemas.openxmlformats.org/officeDocument/2006/customXml" ds:itemID="{ACDE4AC8-4FCB-46B1-8BDE-BF409A3C7208}">
  <ds:schemaRefs/>
</ds:datastoreItem>
</file>

<file path=customXml/itemProps12.xml><?xml version="1.0" encoding="utf-8"?>
<ds:datastoreItem xmlns:ds="http://schemas.openxmlformats.org/officeDocument/2006/customXml" ds:itemID="{B160653A-C96A-4430-9BB0-014E761B3283}">
  <ds:schemaRefs/>
</ds:datastoreItem>
</file>

<file path=customXml/itemProps13.xml><?xml version="1.0" encoding="utf-8"?>
<ds:datastoreItem xmlns:ds="http://schemas.openxmlformats.org/officeDocument/2006/customXml" ds:itemID="{812252D2-D4ED-43A2-88AA-A052A9A35B27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31CB9419-FBDE-4AD7-BD93-FCEB67310183}">
  <ds:schemaRefs/>
</ds:datastoreItem>
</file>

<file path=customXml/itemProps15.xml><?xml version="1.0" encoding="utf-8"?>
<ds:datastoreItem xmlns:ds="http://schemas.openxmlformats.org/officeDocument/2006/customXml" ds:itemID="{331672F6-D838-45A9-8D65-873D08CDF66D}">
  <ds:schemaRefs/>
</ds:datastoreItem>
</file>

<file path=customXml/itemProps16.xml><?xml version="1.0" encoding="utf-8"?>
<ds:datastoreItem xmlns:ds="http://schemas.openxmlformats.org/officeDocument/2006/customXml" ds:itemID="{4CCF8E83-77F3-471B-B3FE-BA7F95A78CD7}">
  <ds:schemaRefs/>
</ds:datastoreItem>
</file>

<file path=customXml/itemProps17.xml><?xml version="1.0" encoding="utf-8"?>
<ds:datastoreItem xmlns:ds="http://schemas.openxmlformats.org/officeDocument/2006/customXml" ds:itemID="{27F9A8E0-E755-4FF5-925F-FEC33C3ACC1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Lower&amp;Upper case</vt:lpstr>
      <vt:lpstr>Cell Highlighting</vt:lpstr>
      <vt:lpstr>Comparing cells</vt:lpstr>
      <vt:lpstr>Converting Rows to Columns</vt:lpstr>
      <vt:lpstr>Grouping Rows and Columns</vt:lpstr>
      <vt:lpstr>Deleting Empty Cells</vt:lpstr>
      <vt:lpstr>Freezing Rows and columns</vt:lpstr>
      <vt:lpstr>currency to words</vt:lpstr>
      <vt:lpstr>Sheet10</vt:lpstr>
      <vt:lpstr>adding date and time</vt:lpstr>
      <vt:lpstr>date formats</vt:lpstr>
      <vt:lpstr>check box linking</vt:lpstr>
      <vt:lpstr>inseting Image</vt:lpstr>
      <vt:lpstr>inserting PDF in Excel</vt:lpstr>
      <vt:lpstr>convert pdf to excel</vt:lpstr>
      <vt:lpstr>How to add tick mark</vt:lpstr>
      <vt:lpstr>Adding Watermark</vt:lpstr>
      <vt:lpstr>Barcode</vt:lpstr>
      <vt:lpstr>Flash Fill</vt:lpstr>
      <vt:lpstr>Hyperlinks</vt:lpstr>
      <vt:lpstr>rounding off</vt:lpstr>
      <vt:lpstr>Deviatioin, Variance, and Stand</vt:lpstr>
      <vt:lpstr>Index of Selected Element</vt:lpstr>
      <vt:lpstr>Sorting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 Freeman</dc:creator>
  <cp:lastModifiedBy>Riley Freeman</cp:lastModifiedBy>
  <cp:lastPrinted>2024-01-29T20:35:59Z</cp:lastPrinted>
  <dcterms:created xsi:type="dcterms:W3CDTF">2024-01-27T15:49:27Z</dcterms:created>
  <dcterms:modified xsi:type="dcterms:W3CDTF">2024-02-09T08:43:56Z</dcterms:modified>
</cp:coreProperties>
</file>