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_Practice\Financial Model\"/>
    </mc:Choice>
  </mc:AlternateContent>
  <xr:revisionPtr revIDLastSave="0" documentId="13_ncr:1_{DB598F30-5CA4-4892-AAA8-C0EA7C0F0BFE}" xr6:coauthVersionLast="47" xr6:coauthVersionMax="47" xr10:uidLastSave="{00000000-0000-0000-0000-000000000000}"/>
  <bookViews>
    <workbookView xWindow="-110" yWindow="-110" windowWidth="19420" windowHeight="11020" tabRatio="828" xr2:uid="{68C7248F-77A8-45AE-9E68-AB3B58D557F8}"/>
  </bookViews>
  <sheets>
    <sheet name="Tata_Steel" sheetId="20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0" l="1"/>
  <c r="B24" i="20"/>
  <c r="B16" i="20"/>
  <c r="B4" i="20"/>
  <c r="E45" i="20"/>
  <c r="D45" i="20"/>
  <c r="E44" i="20"/>
  <c r="F43" i="20"/>
  <c r="E43" i="20"/>
  <c r="D43" i="20"/>
  <c r="E42" i="20"/>
  <c r="D42" i="20"/>
  <c r="E40" i="20"/>
  <c r="D40" i="20"/>
  <c r="E39" i="20"/>
  <c r="D39" i="20"/>
  <c r="E38" i="20"/>
  <c r="D38" i="20"/>
  <c r="E37" i="20"/>
  <c r="D37" i="20"/>
  <c r="E25" i="20"/>
  <c r="D27" i="20"/>
  <c r="D28" i="20"/>
  <c r="E28" i="20"/>
  <c r="D30" i="20"/>
  <c r="E30" i="20"/>
  <c r="D31" i="20"/>
  <c r="E31" i="20"/>
  <c r="D32" i="20"/>
  <c r="E32" i="20"/>
  <c r="D33" i="20"/>
  <c r="E33" i="20"/>
  <c r="E34" i="20"/>
  <c r="E26" i="20"/>
  <c r="D26" i="20"/>
  <c r="D25" i="20"/>
  <c r="I17" i="20"/>
  <c r="J17" i="20"/>
  <c r="H17" i="20"/>
  <c r="F11" i="20"/>
  <c r="F8" i="20"/>
  <c r="F40" i="20" s="1"/>
  <c r="F5" i="20"/>
  <c r="F6" i="20" s="1"/>
  <c r="F7" i="20" s="1"/>
  <c r="F9" i="20" s="1"/>
  <c r="F29" i="20" s="1"/>
  <c r="G18" i="20"/>
  <c r="H18" i="20" s="1"/>
  <c r="I18" i="20" s="1"/>
  <c r="J18" i="20" s="1"/>
  <c r="G19" i="20"/>
  <c r="H19" i="20" s="1"/>
  <c r="I19" i="20" s="1"/>
  <c r="J19" i="20" s="1"/>
  <c r="J8" i="20" s="1"/>
  <c r="J40" i="20" s="1"/>
  <c r="G20" i="20"/>
  <c r="H20" i="20" s="1"/>
  <c r="I20" i="20" s="1"/>
  <c r="J20" i="20" s="1"/>
  <c r="G21" i="20"/>
  <c r="H21" i="20" s="1"/>
  <c r="I21" i="20" s="1"/>
  <c r="J21" i="20" s="1"/>
  <c r="J11" i="20" s="1"/>
  <c r="J43" i="20" s="1"/>
  <c r="G22" i="20"/>
  <c r="H22" i="20" s="1"/>
  <c r="I22" i="20" s="1"/>
  <c r="J22" i="20" s="1"/>
  <c r="G17" i="20"/>
  <c r="E21" i="20"/>
  <c r="D21" i="20"/>
  <c r="E20" i="20"/>
  <c r="D20" i="20"/>
  <c r="E19" i="20"/>
  <c r="D19" i="20"/>
  <c r="E18" i="20"/>
  <c r="D18" i="20"/>
  <c r="E17" i="20"/>
  <c r="E7" i="20"/>
  <c r="E9" i="20" s="1"/>
  <c r="E12" i="20" s="1"/>
  <c r="E14" i="20" s="1"/>
  <c r="E46" i="20" s="1"/>
  <c r="D7" i="20"/>
  <c r="D9" i="20" s="1"/>
  <c r="D12" i="20" s="1"/>
  <c r="D14" i="20" s="1"/>
  <c r="D34" i="20" s="1"/>
  <c r="E2" i="20"/>
  <c r="F2" i="20" s="1"/>
  <c r="G2" i="20" s="1"/>
  <c r="H2" i="20" s="1"/>
  <c r="I2" i="20" s="1"/>
  <c r="J2" i="20" s="1"/>
  <c r="E29" i="20" l="1"/>
  <c r="E41" i="20"/>
  <c r="F37" i="20"/>
  <c r="F41" i="20"/>
  <c r="D29" i="20"/>
  <c r="F27" i="20"/>
  <c r="D46" i="20"/>
  <c r="E27" i="20"/>
  <c r="F39" i="20"/>
  <c r="D41" i="20"/>
  <c r="F25" i="20"/>
  <c r="F28" i="20"/>
  <c r="F38" i="20"/>
  <c r="F31" i="20"/>
  <c r="F26" i="20"/>
  <c r="D44" i="20"/>
  <c r="I8" i="20"/>
  <c r="I40" i="20" s="1"/>
  <c r="H8" i="20"/>
  <c r="H40" i="20" s="1"/>
  <c r="G8" i="20"/>
  <c r="G40" i="20" s="1"/>
  <c r="G11" i="20"/>
  <c r="G43" i="20" s="1"/>
  <c r="H11" i="20"/>
  <c r="H43" i="20" s="1"/>
  <c r="I11" i="20"/>
  <c r="I43" i="20" s="1"/>
  <c r="F10" i="20"/>
  <c r="G5" i="20"/>
  <c r="G10" i="20" s="1"/>
  <c r="F12" i="20" l="1"/>
  <c r="F42" i="20"/>
  <c r="F30" i="20"/>
  <c r="G30" i="20"/>
  <c r="G42" i="20"/>
  <c r="G25" i="20"/>
  <c r="G28" i="20"/>
  <c r="G31" i="20"/>
  <c r="G37" i="20"/>
  <c r="H5" i="20"/>
  <c r="G6" i="20"/>
  <c r="G7" i="20" l="1"/>
  <c r="G26" i="20"/>
  <c r="G38" i="20"/>
  <c r="H31" i="20"/>
  <c r="H28" i="20"/>
  <c r="H25" i="20"/>
  <c r="H37" i="20"/>
  <c r="F13" i="20"/>
  <c r="F32" i="20"/>
  <c r="F44" i="20"/>
  <c r="I5" i="20"/>
  <c r="H6" i="20"/>
  <c r="H10" i="20"/>
  <c r="I31" i="20" l="1"/>
  <c r="I25" i="20"/>
  <c r="I28" i="20"/>
  <c r="I37" i="20"/>
  <c r="F14" i="20"/>
  <c r="F33" i="20"/>
  <c r="F45" i="20"/>
  <c r="H7" i="20"/>
  <c r="H26" i="20"/>
  <c r="H38" i="20"/>
  <c r="H30" i="20"/>
  <c r="H42" i="20"/>
  <c r="G9" i="20"/>
  <c r="G39" i="20"/>
  <c r="G27" i="20"/>
  <c r="J5" i="20"/>
  <c r="I10" i="20"/>
  <c r="I6" i="20"/>
  <c r="H9" i="20" l="1"/>
  <c r="H27" i="20"/>
  <c r="H39" i="20"/>
  <c r="I7" i="20"/>
  <c r="I38" i="20"/>
  <c r="I26" i="20"/>
  <c r="I42" i="20"/>
  <c r="I30" i="20"/>
  <c r="J25" i="20"/>
  <c r="J31" i="20"/>
  <c r="J37" i="20"/>
  <c r="J28" i="20"/>
  <c r="F34" i="20"/>
  <c r="F46" i="20"/>
  <c r="G12" i="20"/>
  <c r="G29" i="20"/>
  <c r="G41" i="20"/>
  <c r="J6" i="20"/>
  <c r="J10" i="20"/>
  <c r="J42" i="20" l="1"/>
  <c r="J30" i="20"/>
  <c r="J7" i="20"/>
  <c r="J38" i="20"/>
  <c r="J26" i="20"/>
  <c r="G44" i="20"/>
  <c r="G32" i="20"/>
  <c r="G13" i="20"/>
  <c r="I9" i="20"/>
  <c r="I39" i="20"/>
  <c r="I27" i="20"/>
  <c r="H41" i="20"/>
  <c r="H29" i="20"/>
  <c r="H12" i="20"/>
  <c r="G14" i="20" l="1"/>
  <c r="G45" i="20"/>
  <c r="G33" i="20"/>
  <c r="I41" i="20"/>
  <c r="I29" i="20"/>
  <c r="I12" i="20"/>
  <c r="J9" i="20"/>
  <c r="J39" i="20"/>
  <c r="J27" i="20"/>
  <c r="H13" i="20"/>
  <c r="H44" i="20"/>
  <c r="H32" i="20"/>
  <c r="I13" i="20" l="1"/>
  <c r="I32" i="20"/>
  <c r="I44" i="20"/>
  <c r="H14" i="20"/>
  <c r="H45" i="20"/>
  <c r="H33" i="20"/>
  <c r="J41" i="20"/>
  <c r="J29" i="20"/>
  <c r="J12" i="20"/>
  <c r="G34" i="20"/>
  <c r="G46" i="20"/>
  <c r="I14" i="20" l="1"/>
  <c r="I45" i="20"/>
  <c r="I33" i="20"/>
  <c r="J13" i="20"/>
  <c r="J32" i="20"/>
  <c r="J44" i="20"/>
  <c r="H34" i="20"/>
  <c r="H46" i="20"/>
  <c r="J14" i="20" l="1"/>
  <c r="J33" i="20"/>
  <c r="J45" i="20"/>
  <c r="I34" i="20"/>
  <c r="I46" i="20"/>
  <c r="J34" i="20" l="1"/>
  <c r="J46" i="20"/>
</calcChain>
</file>

<file path=xl/sharedStrings.xml><?xml version="1.0" encoding="utf-8"?>
<sst xmlns="http://schemas.openxmlformats.org/spreadsheetml/2006/main" count="39" uniqueCount="17">
  <si>
    <t>Revenue</t>
  </si>
  <si>
    <t>COGS</t>
  </si>
  <si>
    <t>Gross Profit</t>
  </si>
  <si>
    <t>Selling &amp; General Expenses</t>
  </si>
  <si>
    <t>EBITDA</t>
  </si>
  <si>
    <t>Interest</t>
  </si>
  <si>
    <t>EBT</t>
  </si>
  <si>
    <t>Taxes</t>
  </si>
  <si>
    <t>Net Income</t>
  </si>
  <si>
    <t>Revenue Growth</t>
  </si>
  <si>
    <t>COGS % of Revenue</t>
  </si>
  <si>
    <t xml:space="preserve"> S&amp;G Expenses</t>
  </si>
  <si>
    <t>Depreciation % Sales</t>
  </si>
  <si>
    <t>Tata Steels</t>
  </si>
  <si>
    <t>INR(Crores)</t>
  </si>
  <si>
    <t>Depriciation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</si>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</sst>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A&quot;"/>
    <numFmt numFmtId="165" formatCode="0&quot;E&quot;"/>
    <numFmt numFmtId="169" formatCode="#,##0.0;\(#,##0.0\)"/>
    <numFmt numFmtId="170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64" fontId="1" fillId="2" borderId="0" xfId="0" applyNumberFormat="1" applyFont="1" applyFill="1"/>
    <xf numFmtId="165" fontId="1" fillId="2" borderId="0" xfId="0" applyNumberFormat="1" applyFont="1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169" fontId="4" fillId="3" borderId="0" xfId="0" applyNumberFormat="1" applyFont="1" applyFill="1"/>
    <xf numFmtId="169" fontId="0" fillId="3" borderId="0" xfId="0" applyNumberFormat="1" applyFill="1"/>
    <xf numFmtId="0" fontId="0" fillId="4" borderId="0" xfId="0" applyFill="1"/>
    <xf numFmtId="0" fontId="2" fillId="4" borderId="0" xfId="0" applyFont="1" applyFill="1"/>
    <xf numFmtId="0" fontId="0" fillId="3" borderId="0" xfId="0" applyFill="1" applyAlignment="1">
      <alignment horizontal="right"/>
    </xf>
    <xf numFmtId="10" fontId="0" fillId="3" borderId="0" xfId="1" applyNumberFormat="1" applyFont="1" applyFill="1" applyAlignment="1">
      <alignment horizontal="right"/>
    </xf>
    <xf numFmtId="10" fontId="4" fillId="3" borderId="0" xfId="0" applyNumberFormat="1" applyFont="1" applyFill="1" applyAlignment="1">
      <alignment horizontal="right"/>
    </xf>
    <xf numFmtId="10" fontId="4" fillId="3" borderId="0" xfId="1" applyNumberFormat="1" applyFont="1" applyFill="1" applyAlignment="1">
      <alignment horizontal="right"/>
    </xf>
    <xf numFmtId="169" fontId="4" fillId="3" borderId="0" xfId="0" applyNumberFormat="1" applyFont="1" applyFill="1" applyAlignment="1">
      <alignment horizontal="right"/>
    </xf>
    <xf numFmtId="169" fontId="5" fillId="3" borderId="0" xfId="0" applyNumberFormat="1" applyFont="1" applyFill="1"/>
    <xf numFmtId="169" fontId="2" fillId="3" borderId="0" xfId="0" applyNumberFormat="1" applyFont="1" applyFill="1"/>
    <xf numFmtId="0" fontId="0" fillId="3" borderId="1" xfId="0" applyFill="1" applyBorder="1"/>
    <xf numFmtId="169" fontId="0" fillId="3" borderId="1" xfId="0" applyNumberFormat="1" applyFill="1" applyBorder="1"/>
    <xf numFmtId="0" fontId="2" fillId="3" borderId="2" xfId="0" applyFont="1" applyFill="1" applyBorder="1"/>
    <xf numFmtId="169" fontId="2" fillId="3" borderId="2" xfId="0" applyNumberFormat="1" applyFont="1" applyFill="1" applyBorder="1"/>
    <xf numFmtId="170" fontId="2" fillId="3" borderId="2" xfId="0" applyNumberFormat="1" applyFont="1" applyFill="1" applyBorder="1"/>
    <xf numFmtId="10" fontId="2" fillId="3" borderId="0" xfId="0" applyNumberFormat="1" applyFont="1" applyFill="1"/>
    <xf numFmtId="10" fontId="0" fillId="3" borderId="0" xfId="0" applyNumberFormat="1" applyFill="1"/>
    <xf numFmtId="10" fontId="0" fillId="4" borderId="0" xfId="0" applyNumberFormat="1" applyFill="1"/>
    <xf numFmtId="170" fontId="0" fillId="3" borderId="1" xfId="0" applyNumberFormat="1" applyFill="1" applyBorder="1"/>
    <xf numFmtId="170" fontId="0" fillId="3" borderId="0" xfId="0" applyNumberFormat="1" applyFill="1"/>
    <xf numFmtId="10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E538-40EC-43F4-A7AD-D50D7BC87E11}">
  <dimension ref="B1:J47"/>
  <sheetViews>
    <sheetView tabSelected="1" workbookViewId="0">
      <pane ySplit="2" topLeftCell="A30" activePane="bottomLeft" state="frozen"/>
      <selection pane="bottomLeft" activeCell="D48" sqref="D48"/>
    </sheetView>
  </sheetViews>
  <sheetFormatPr defaultRowHeight="14.5" outlineLevelRow="1" x14ac:dyDescent="0.35"/>
  <cols>
    <col min="1" max="1" width="2.1796875" style="4" customWidth="1"/>
    <col min="2" max="3" width="12.6328125" style="4" customWidth="1"/>
    <col min="4" max="10" width="10.6328125" style="4" customWidth="1"/>
    <col min="11" max="16384" width="8.7265625" style="4"/>
  </cols>
  <sheetData>
    <row r="1" spans="2:10" x14ac:dyDescent="0.35">
      <c r="B1" s="4" t="s">
        <v>13</v>
      </c>
    </row>
    <row r="2" spans="2:10" x14ac:dyDescent="0.35">
      <c r="B2" s="3" t="s">
        <v>14</v>
      </c>
      <c r="C2" s="3"/>
      <c r="D2" s="1">
        <v>2020</v>
      </c>
      <c r="E2" s="1">
        <f>D2+1</f>
        <v>2021</v>
      </c>
      <c r="F2" s="2">
        <f t="shared" ref="F2:J2" si="0">E2+1</f>
        <v>2022</v>
      </c>
      <c r="G2" s="2">
        <f t="shared" si="0"/>
        <v>2023</v>
      </c>
      <c r="H2" s="2">
        <f t="shared" si="0"/>
        <v>2024</v>
      </c>
      <c r="I2" s="2">
        <f t="shared" si="0"/>
        <v>2025</v>
      </c>
      <c r="J2" s="2">
        <f t="shared" si="0"/>
        <v>2026</v>
      </c>
    </row>
    <row r="4" spans="2:10" x14ac:dyDescent="0.35">
      <c r="B4" s="9" t="str">
        <f>"Income Statement"&amp;" - "&amp;B1</f>
        <v>Income Statement - Tata Steels</v>
      </c>
      <c r="C4" s="8"/>
      <c r="D4" s="8"/>
      <c r="E4" s="8"/>
      <c r="F4" s="8"/>
      <c r="G4" s="8"/>
      <c r="H4" s="8"/>
      <c r="I4" s="8"/>
      <c r="J4" s="8"/>
    </row>
    <row r="5" spans="2:10" outlineLevel="1" x14ac:dyDescent="0.35">
      <c r="B5" s="5" t="s">
        <v>0</v>
      </c>
      <c r="C5" s="5"/>
      <c r="D5" s="15">
        <v>20000</v>
      </c>
      <c r="E5" s="15">
        <v>22500</v>
      </c>
      <c r="F5" s="16">
        <f>E5*(1+F17)</f>
        <v>24750.000000000004</v>
      </c>
      <c r="G5" s="16">
        <f t="shared" ref="G5:J5" si="1">F5*(1+G17)</f>
        <v>27225.000000000007</v>
      </c>
      <c r="H5" s="16">
        <f t="shared" si="1"/>
        <v>31308.750000000007</v>
      </c>
      <c r="I5" s="16">
        <f t="shared" si="1"/>
        <v>36005.062500000007</v>
      </c>
      <c r="J5" s="16">
        <f t="shared" si="1"/>
        <v>41405.821875000009</v>
      </c>
    </row>
    <row r="6" spans="2:10" outlineLevel="1" x14ac:dyDescent="0.35">
      <c r="B6" s="4" t="s">
        <v>1</v>
      </c>
      <c r="D6" s="6">
        <v>8000</v>
      </c>
      <c r="E6" s="6">
        <v>9000</v>
      </c>
      <c r="F6" s="7">
        <f>F5*F18</f>
        <v>9900.0000000000018</v>
      </c>
      <c r="G6" s="7">
        <f t="shared" ref="G6:J6" si="2">G5*G18</f>
        <v>10890.000000000004</v>
      </c>
      <c r="H6" s="7">
        <f t="shared" si="2"/>
        <v>12523.500000000004</v>
      </c>
      <c r="I6" s="7">
        <f t="shared" si="2"/>
        <v>14402.025000000003</v>
      </c>
      <c r="J6" s="7">
        <f t="shared" si="2"/>
        <v>16562.328750000004</v>
      </c>
    </row>
    <row r="7" spans="2:10" outlineLevel="1" x14ac:dyDescent="0.35">
      <c r="B7" s="17" t="s">
        <v>2</v>
      </c>
      <c r="C7" s="17"/>
      <c r="D7" s="18">
        <f>D5-D6</f>
        <v>12000</v>
      </c>
      <c r="E7" s="18">
        <f>E5-E6</f>
        <v>13500</v>
      </c>
      <c r="F7" s="18">
        <f t="shared" ref="F7:J7" si="3">F5-F6</f>
        <v>14850.000000000002</v>
      </c>
      <c r="G7" s="18">
        <f t="shared" si="3"/>
        <v>16335.000000000004</v>
      </c>
      <c r="H7" s="18">
        <f t="shared" si="3"/>
        <v>18785.250000000004</v>
      </c>
      <c r="I7" s="18">
        <f t="shared" si="3"/>
        <v>21603.037500000006</v>
      </c>
      <c r="J7" s="18">
        <f t="shared" si="3"/>
        <v>24843.493125000005</v>
      </c>
    </row>
    <row r="8" spans="2:10" outlineLevel="1" x14ac:dyDescent="0.35">
      <c r="B8" s="4" t="s">
        <v>3</v>
      </c>
      <c r="D8" s="6">
        <v>2000</v>
      </c>
      <c r="E8" s="6">
        <v>2250</v>
      </c>
      <c r="F8" s="7">
        <f>F19</f>
        <v>2500</v>
      </c>
      <c r="G8" s="7">
        <f t="shared" ref="G8:J8" si="4">G19</f>
        <v>2500</v>
      </c>
      <c r="H8" s="7">
        <f t="shared" si="4"/>
        <v>2500</v>
      </c>
      <c r="I8" s="7">
        <f t="shared" si="4"/>
        <v>2500</v>
      </c>
      <c r="J8" s="7">
        <f t="shared" si="4"/>
        <v>2500</v>
      </c>
    </row>
    <row r="9" spans="2:10" outlineLevel="1" x14ac:dyDescent="0.35">
      <c r="B9" s="17" t="s">
        <v>4</v>
      </c>
      <c r="C9" s="17"/>
      <c r="D9" s="18">
        <f>D7-D8</f>
        <v>10000</v>
      </c>
      <c r="E9" s="18">
        <f>E7-E8</f>
        <v>11250</v>
      </c>
      <c r="F9" s="25">
        <f>F7-F8</f>
        <v>12350.000000000002</v>
      </c>
      <c r="G9" s="25">
        <f t="shared" ref="G9:J9" si="5">G7-G8</f>
        <v>13835.000000000004</v>
      </c>
      <c r="H9" s="25">
        <f t="shared" si="5"/>
        <v>16285.250000000004</v>
      </c>
      <c r="I9" s="25">
        <f t="shared" si="5"/>
        <v>19103.037500000006</v>
      </c>
      <c r="J9" s="25">
        <f t="shared" si="5"/>
        <v>22343.493125000005</v>
      </c>
    </row>
    <row r="10" spans="2:10" outlineLevel="1" x14ac:dyDescent="0.35">
      <c r="B10" s="4" t="s">
        <v>15</v>
      </c>
      <c r="D10" s="6">
        <v>800</v>
      </c>
      <c r="E10" s="6">
        <v>900</v>
      </c>
      <c r="F10" s="26">
        <f>F5*F20</f>
        <v>1237.5000000000002</v>
      </c>
      <c r="G10" s="26">
        <f t="shared" ref="G10:J10" si="6">G5*G20</f>
        <v>1361.2500000000005</v>
      </c>
      <c r="H10" s="26">
        <f t="shared" si="6"/>
        <v>1565.4375000000005</v>
      </c>
      <c r="I10" s="26">
        <f t="shared" si="6"/>
        <v>1800.2531250000004</v>
      </c>
      <c r="J10" s="26">
        <f t="shared" si="6"/>
        <v>2070.2910937500005</v>
      </c>
    </row>
    <row r="11" spans="2:10" outlineLevel="1" x14ac:dyDescent="0.35">
      <c r="B11" s="4" t="s">
        <v>5</v>
      </c>
      <c r="D11" s="6">
        <v>200</v>
      </c>
      <c r="E11" s="6">
        <v>225</v>
      </c>
      <c r="F11" s="26">
        <f>F21</f>
        <v>250</v>
      </c>
      <c r="G11" s="26">
        <f>G21</f>
        <v>250</v>
      </c>
      <c r="H11" s="26">
        <f>H21</f>
        <v>250</v>
      </c>
      <c r="I11" s="26">
        <f>I21</f>
        <v>250</v>
      </c>
      <c r="J11" s="26">
        <f>J21</f>
        <v>250</v>
      </c>
    </row>
    <row r="12" spans="2:10" outlineLevel="1" x14ac:dyDescent="0.35">
      <c r="B12" s="17" t="s">
        <v>6</v>
      </c>
      <c r="C12" s="17"/>
      <c r="D12" s="18">
        <f>D9-SUM(D10:D11)</f>
        <v>9000</v>
      </c>
      <c r="E12" s="18">
        <f>E9-SUM(E10:E11)</f>
        <v>10125</v>
      </c>
      <c r="F12" s="25">
        <f t="shared" ref="F12:J12" si="7">F9-SUM(F10:F11)</f>
        <v>10862.500000000002</v>
      </c>
      <c r="G12" s="25">
        <f t="shared" si="7"/>
        <v>12223.750000000004</v>
      </c>
      <c r="H12" s="25">
        <f t="shared" si="7"/>
        <v>14469.812500000004</v>
      </c>
      <c r="I12" s="25">
        <f t="shared" si="7"/>
        <v>17052.784375000007</v>
      </c>
      <c r="J12" s="25">
        <f t="shared" si="7"/>
        <v>20023.202031250003</v>
      </c>
    </row>
    <row r="13" spans="2:10" outlineLevel="1" x14ac:dyDescent="0.35">
      <c r="B13" s="4" t="s">
        <v>7</v>
      </c>
      <c r="D13" s="6">
        <v>2700</v>
      </c>
      <c r="E13" s="6">
        <v>3037.5</v>
      </c>
      <c r="F13" s="26">
        <f>F12*F22</f>
        <v>3258.7500000000005</v>
      </c>
      <c r="G13" s="26">
        <f t="shared" ref="G13:J13" si="8">G12*G22</f>
        <v>3667.1250000000009</v>
      </c>
      <c r="H13" s="26">
        <f t="shared" si="8"/>
        <v>4340.9437500000013</v>
      </c>
      <c r="I13" s="26">
        <f t="shared" si="8"/>
        <v>5115.8353125000021</v>
      </c>
      <c r="J13" s="26">
        <f t="shared" si="8"/>
        <v>6006.9606093750008</v>
      </c>
    </row>
    <row r="14" spans="2:10" ht="15" outlineLevel="1" thickBot="1" x14ac:dyDescent="0.4">
      <c r="B14" s="19" t="s">
        <v>8</v>
      </c>
      <c r="C14" s="19"/>
      <c r="D14" s="20">
        <f>D12-D13</f>
        <v>6300</v>
      </c>
      <c r="E14" s="20">
        <f>E12-E13</f>
        <v>7087.5</v>
      </c>
      <c r="F14" s="21">
        <f t="shared" ref="F14:J14" si="9">F12-F13</f>
        <v>7603.7500000000018</v>
      </c>
      <c r="G14" s="21">
        <f t="shared" si="9"/>
        <v>8556.6250000000036</v>
      </c>
      <c r="H14" s="21">
        <f t="shared" si="9"/>
        <v>10128.868750000001</v>
      </c>
      <c r="I14" s="21">
        <f t="shared" si="9"/>
        <v>11936.949062500003</v>
      </c>
      <c r="J14" s="21">
        <f t="shared" si="9"/>
        <v>14016.241421875002</v>
      </c>
    </row>
    <row r="15" spans="2:10" ht="15" thickTop="1" x14ac:dyDescent="0.35"/>
    <row r="16" spans="2:10" x14ac:dyDescent="0.35">
      <c r="B16" s="9" t="str">
        <f>"Assumptions Drivers"&amp;" - "&amp;B1</f>
        <v>Assumptions Drivers - Tata Steels</v>
      </c>
      <c r="C16" s="8"/>
      <c r="D16" s="8"/>
      <c r="E16" s="8"/>
      <c r="F16" s="8"/>
      <c r="G16" s="8"/>
      <c r="H16" s="8"/>
      <c r="I16" s="8"/>
      <c r="J16" s="8"/>
    </row>
    <row r="17" spans="2:10" outlineLevel="1" x14ac:dyDescent="0.35">
      <c r="B17" t="s">
        <v>9</v>
      </c>
      <c r="D17" s="10" t="s">
        <v>16</v>
      </c>
      <c r="E17" s="11">
        <f>E5/D5-1</f>
        <v>0.125</v>
      </c>
      <c r="F17" s="13">
        <v>0.1</v>
      </c>
      <c r="G17" s="27">
        <f>F17</f>
        <v>0.1</v>
      </c>
      <c r="H17" s="27">
        <f>15%</f>
        <v>0.15</v>
      </c>
      <c r="I17" s="27">
        <f>15%</f>
        <v>0.15</v>
      </c>
      <c r="J17" s="27">
        <f>15%</f>
        <v>0.15</v>
      </c>
    </row>
    <row r="18" spans="2:10" outlineLevel="1" x14ac:dyDescent="0.35">
      <c r="B18" t="s">
        <v>10</v>
      </c>
      <c r="D18" s="11">
        <f>D6/D5</f>
        <v>0.4</v>
      </c>
      <c r="E18" s="11">
        <f>E6/E5</f>
        <v>0.4</v>
      </c>
      <c r="F18" s="13">
        <v>0.4</v>
      </c>
      <c r="G18" s="27">
        <f t="shared" ref="G18:J18" si="10">F18</f>
        <v>0.4</v>
      </c>
      <c r="H18" s="27">
        <f t="shared" si="10"/>
        <v>0.4</v>
      </c>
      <c r="I18" s="27">
        <f t="shared" si="10"/>
        <v>0.4</v>
      </c>
      <c r="J18" s="27">
        <f t="shared" si="10"/>
        <v>0.4</v>
      </c>
    </row>
    <row r="19" spans="2:10" outlineLevel="1" x14ac:dyDescent="0.35">
      <c r="B19" t="s">
        <v>11</v>
      </c>
      <c r="D19" s="28">
        <f>D8</f>
        <v>2000</v>
      </c>
      <c r="E19" s="28">
        <f>E8</f>
        <v>2250</v>
      </c>
      <c r="F19" s="14">
        <v>2500</v>
      </c>
      <c r="G19" s="28">
        <f t="shared" ref="G19:J19" si="11">F19</f>
        <v>2500</v>
      </c>
      <c r="H19" s="28">
        <f t="shared" si="11"/>
        <v>2500</v>
      </c>
      <c r="I19" s="28">
        <f t="shared" si="11"/>
        <v>2500</v>
      </c>
      <c r="J19" s="28">
        <f t="shared" si="11"/>
        <v>2500</v>
      </c>
    </row>
    <row r="20" spans="2:10" outlineLevel="1" x14ac:dyDescent="0.35">
      <c r="B20" t="s">
        <v>12</v>
      </c>
      <c r="D20" s="11">
        <f>D10/D5</f>
        <v>0.04</v>
      </c>
      <c r="E20" s="11">
        <f>E10/E5</f>
        <v>0.04</v>
      </c>
      <c r="F20" s="13">
        <v>0.05</v>
      </c>
      <c r="G20" s="27">
        <f t="shared" ref="G20:J20" si="12">F20</f>
        <v>0.05</v>
      </c>
      <c r="H20" s="27">
        <f t="shared" si="12"/>
        <v>0.05</v>
      </c>
      <c r="I20" s="27">
        <f t="shared" si="12"/>
        <v>0.05</v>
      </c>
      <c r="J20" s="27">
        <f t="shared" si="12"/>
        <v>0.05</v>
      </c>
    </row>
    <row r="21" spans="2:10" outlineLevel="1" x14ac:dyDescent="0.35">
      <c r="B21" t="s">
        <v>5</v>
      </c>
      <c r="D21" s="28">
        <f>D11</f>
        <v>200</v>
      </c>
      <c r="E21" s="28">
        <f>E11</f>
        <v>225</v>
      </c>
      <c r="F21" s="14">
        <v>250</v>
      </c>
      <c r="G21" s="28">
        <f t="shared" ref="G21:J21" si="13">F21</f>
        <v>250</v>
      </c>
      <c r="H21" s="28">
        <f t="shared" si="13"/>
        <v>250</v>
      </c>
      <c r="I21" s="28">
        <f t="shared" si="13"/>
        <v>250</v>
      </c>
      <c r="J21" s="28">
        <f t="shared" si="13"/>
        <v>250</v>
      </c>
    </row>
    <row r="22" spans="2:10" outlineLevel="1" x14ac:dyDescent="0.35">
      <c r="B22" t="s">
        <v>7</v>
      </c>
      <c r="D22" s="12">
        <v>0.3</v>
      </c>
      <c r="E22" s="12">
        <v>0.3</v>
      </c>
      <c r="F22" s="13">
        <v>0.3</v>
      </c>
      <c r="G22" s="27">
        <f t="shared" ref="G22:J22" si="14">F22</f>
        <v>0.3</v>
      </c>
      <c r="H22" s="27">
        <f t="shared" si="14"/>
        <v>0.3</v>
      </c>
      <c r="I22" s="27">
        <f t="shared" si="14"/>
        <v>0.3</v>
      </c>
      <c r="J22" s="27">
        <f t="shared" si="14"/>
        <v>0.3</v>
      </c>
    </row>
    <row r="24" spans="2:10" x14ac:dyDescent="0.35">
      <c r="B24" s="9" t="str">
        <f>"Income Statement"&amp;" - "&amp;B1</f>
        <v>Income Statement - Tata Steels</v>
      </c>
      <c r="C24" s="9"/>
      <c r="D24" s="9"/>
      <c r="E24" s="9"/>
      <c r="F24" s="9"/>
      <c r="G24" s="9"/>
      <c r="H24" s="9"/>
      <c r="I24" s="9"/>
      <c r="J24" s="9"/>
    </row>
    <row r="25" spans="2:10" s="5" customFormat="1" outlineLevel="1" x14ac:dyDescent="0.35">
      <c r="B25" s="5" t="s">
        <v>0</v>
      </c>
      <c r="D25" s="22">
        <f>D5/D5</f>
        <v>1</v>
      </c>
      <c r="E25" s="22">
        <f t="shared" ref="E25:J25" si="15">E5/E5</f>
        <v>1</v>
      </c>
      <c r="F25" s="22">
        <f t="shared" si="15"/>
        <v>1</v>
      </c>
      <c r="G25" s="22">
        <f t="shared" si="15"/>
        <v>1</v>
      </c>
      <c r="H25" s="22">
        <f t="shared" si="15"/>
        <v>1</v>
      </c>
      <c r="I25" s="22">
        <f t="shared" si="15"/>
        <v>1</v>
      </c>
      <c r="J25" s="22">
        <f t="shared" si="15"/>
        <v>1</v>
      </c>
    </row>
    <row r="26" spans="2:10" outlineLevel="1" x14ac:dyDescent="0.35">
      <c r="B26" s="4" t="s">
        <v>1</v>
      </c>
      <c r="D26" s="23">
        <f>D6/D$5</f>
        <v>0.4</v>
      </c>
      <c r="E26" s="23">
        <f t="shared" ref="E26:J26" si="16">E6/E$5</f>
        <v>0.4</v>
      </c>
      <c r="F26" s="23">
        <f t="shared" si="16"/>
        <v>0.4</v>
      </c>
      <c r="G26" s="23">
        <f t="shared" si="16"/>
        <v>0.4</v>
      </c>
      <c r="H26" s="23">
        <f t="shared" si="16"/>
        <v>0.4</v>
      </c>
      <c r="I26" s="23">
        <f t="shared" si="16"/>
        <v>0.4</v>
      </c>
      <c r="J26" s="23">
        <f t="shared" si="16"/>
        <v>0.4</v>
      </c>
    </row>
    <row r="27" spans="2:10" outlineLevel="1" x14ac:dyDescent="0.35">
      <c r="B27" s="4" t="s">
        <v>2</v>
      </c>
      <c r="D27" s="23">
        <f t="shared" ref="D27:J27" si="17">D7/D$5</f>
        <v>0.6</v>
      </c>
      <c r="E27" s="23">
        <f t="shared" si="17"/>
        <v>0.6</v>
      </c>
      <c r="F27" s="23">
        <f t="shared" si="17"/>
        <v>0.6</v>
      </c>
      <c r="G27" s="23">
        <f t="shared" si="17"/>
        <v>0.6</v>
      </c>
      <c r="H27" s="23">
        <f t="shared" si="17"/>
        <v>0.6</v>
      </c>
      <c r="I27" s="23">
        <f t="shared" si="17"/>
        <v>0.60000000000000009</v>
      </c>
      <c r="J27" s="23">
        <f t="shared" si="17"/>
        <v>0.6</v>
      </c>
    </row>
    <row r="28" spans="2:10" outlineLevel="1" x14ac:dyDescent="0.35">
      <c r="B28" s="4" t="s">
        <v>3</v>
      </c>
      <c r="D28" s="23">
        <f t="shared" ref="D28:J28" si="18">D8/D$5</f>
        <v>0.1</v>
      </c>
      <c r="E28" s="23">
        <f t="shared" si="18"/>
        <v>0.1</v>
      </c>
      <c r="F28" s="23">
        <f t="shared" si="18"/>
        <v>0.10101010101010099</v>
      </c>
      <c r="G28" s="23">
        <f t="shared" si="18"/>
        <v>9.1827364554637261E-2</v>
      </c>
      <c r="H28" s="23">
        <f t="shared" si="18"/>
        <v>7.984988222142371E-2</v>
      </c>
      <c r="I28" s="23">
        <f t="shared" si="18"/>
        <v>6.9434680192542356E-2</v>
      </c>
      <c r="J28" s="23">
        <f t="shared" si="18"/>
        <v>6.0377982776123787E-2</v>
      </c>
    </row>
    <row r="29" spans="2:10" outlineLevel="1" x14ac:dyDescent="0.35">
      <c r="B29" s="4" t="s">
        <v>4</v>
      </c>
      <c r="D29" s="23">
        <f t="shared" ref="D29:J29" si="19">D9/D$5</f>
        <v>0.5</v>
      </c>
      <c r="E29" s="23">
        <f t="shared" si="19"/>
        <v>0.5</v>
      </c>
      <c r="F29" s="23">
        <f t="shared" si="19"/>
        <v>0.49898989898989898</v>
      </c>
      <c r="G29" s="23">
        <f t="shared" si="19"/>
        <v>0.50817263544536273</v>
      </c>
      <c r="H29" s="23">
        <f t="shared" si="19"/>
        <v>0.52015011777857623</v>
      </c>
      <c r="I29" s="23">
        <f t="shared" si="19"/>
        <v>0.53056531980745769</v>
      </c>
      <c r="J29" s="23">
        <f t="shared" si="19"/>
        <v>0.53962201722387615</v>
      </c>
    </row>
    <row r="30" spans="2:10" outlineLevel="1" x14ac:dyDescent="0.35">
      <c r="B30" s="4" t="s">
        <v>15</v>
      </c>
      <c r="D30" s="23">
        <f t="shared" ref="D30:J30" si="20">D10/D$5</f>
        <v>0.04</v>
      </c>
      <c r="E30" s="23">
        <f t="shared" si="20"/>
        <v>0.04</v>
      </c>
      <c r="F30" s="23">
        <f t="shared" si="20"/>
        <v>0.05</v>
      </c>
      <c r="G30" s="23">
        <f t="shared" si="20"/>
        <v>0.05</v>
      </c>
      <c r="H30" s="23">
        <f t="shared" si="20"/>
        <v>0.05</v>
      </c>
      <c r="I30" s="23">
        <f t="shared" si="20"/>
        <v>0.05</v>
      </c>
      <c r="J30" s="23">
        <f t="shared" si="20"/>
        <v>0.05</v>
      </c>
    </row>
    <row r="31" spans="2:10" outlineLevel="1" x14ac:dyDescent="0.35">
      <c r="B31" s="4" t="s">
        <v>5</v>
      </c>
      <c r="D31" s="23">
        <f t="shared" ref="D31:J31" si="21">D11/D$5</f>
        <v>0.01</v>
      </c>
      <c r="E31" s="23">
        <f t="shared" si="21"/>
        <v>0.01</v>
      </c>
      <c r="F31" s="23">
        <f t="shared" si="21"/>
        <v>1.01010101010101E-2</v>
      </c>
      <c r="G31" s="23">
        <f t="shared" si="21"/>
        <v>9.1827364554637261E-3</v>
      </c>
      <c r="H31" s="23">
        <f t="shared" si="21"/>
        <v>7.9849882221423706E-3</v>
      </c>
      <c r="I31" s="23">
        <f t="shared" si="21"/>
        <v>6.9434680192542357E-3</v>
      </c>
      <c r="J31" s="23">
        <f t="shared" si="21"/>
        <v>6.0377982776123789E-3</v>
      </c>
    </row>
    <row r="32" spans="2:10" outlineLevel="1" x14ac:dyDescent="0.35">
      <c r="B32" s="4" t="s">
        <v>6</v>
      </c>
      <c r="D32" s="23">
        <f t="shared" ref="D32:J32" si="22">D12/D$5</f>
        <v>0.45</v>
      </c>
      <c r="E32" s="23">
        <f t="shared" si="22"/>
        <v>0.45</v>
      </c>
      <c r="F32" s="23">
        <f t="shared" si="22"/>
        <v>0.43888888888888888</v>
      </c>
      <c r="G32" s="23">
        <f t="shared" si="22"/>
        <v>0.44898989898989899</v>
      </c>
      <c r="H32" s="23">
        <f t="shared" si="22"/>
        <v>0.46216512955643391</v>
      </c>
      <c r="I32" s="23">
        <f t="shared" si="22"/>
        <v>0.47362185178820349</v>
      </c>
      <c r="J32" s="23">
        <f t="shared" si="22"/>
        <v>0.4835842189462638</v>
      </c>
    </row>
    <row r="33" spans="2:10" outlineLevel="1" x14ac:dyDescent="0.35">
      <c r="B33" s="4" t="s">
        <v>7</v>
      </c>
      <c r="D33" s="23">
        <f t="shared" ref="D33:J33" si="23">D13/D$5</f>
        <v>0.13500000000000001</v>
      </c>
      <c r="E33" s="23">
        <f t="shared" si="23"/>
        <v>0.13500000000000001</v>
      </c>
      <c r="F33" s="23">
        <f t="shared" si="23"/>
        <v>0.13166666666666665</v>
      </c>
      <c r="G33" s="23">
        <f t="shared" si="23"/>
        <v>0.1346969696969697</v>
      </c>
      <c r="H33" s="23">
        <f t="shared" si="23"/>
        <v>0.13864953886693018</v>
      </c>
      <c r="I33" s="23">
        <f t="shared" si="23"/>
        <v>0.14208655553646105</v>
      </c>
      <c r="J33" s="23">
        <f t="shared" si="23"/>
        <v>0.14507526568387913</v>
      </c>
    </row>
    <row r="34" spans="2:10" s="5" customFormat="1" outlineLevel="1" x14ac:dyDescent="0.35">
      <c r="B34" s="5" t="s">
        <v>8</v>
      </c>
      <c r="D34" s="22">
        <f t="shared" ref="D34:J34" si="24">D14/D$5</f>
        <v>0.315</v>
      </c>
      <c r="E34" s="22">
        <f t="shared" si="24"/>
        <v>0.315</v>
      </c>
      <c r="F34" s="22">
        <f t="shared" si="24"/>
        <v>0.30722222222222223</v>
      </c>
      <c r="G34" s="22">
        <f t="shared" si="24"/>
        <v>0.31429292929292935</v>
      </c>
      <c r="H34" s="22">
        <f t="shared" si="24"/>
        <v>0.3235155906895037</v>
      </c>
      <c r="I34" s="22">
        <f t="shared" si="24"/>
        <v>0.33153529625174238</v>
      </c>
      <c r="J34" s="22">
        <f t="shared" si="24"/>
        <v>0.33850895326238467</v>
      </c>
    </row>
    <row r="36" spans="2:10" x14ac:dyDescent="0.35">
      <c r="B36" s="9" t="str">
        <f>"Change Analysis Statement"&amp;" - "&amp;B1</f>
        <v>Change Analysis Statement - Tata Steels</v>
      </c>
      <c r="C36" s="8"/>
      <c r="D36" s="24">
        <v>0.1</v>
      </c>
      <c r="E36" s="8"/>
      <c r="F36" s="8"/>
      <c r="G36" s="8"/>
      <c r="H36" s="8"/>
      <c r="I36" s="8"/>
      <c r="J36" s="8"/>
    </row>
    <row r="37" spans="2:10" outlineLevel="1" x14ac:dyDescent="0.35">
      <c r="B37" s="5" t="s">
        <v>0</v>
      </c>
      <c r="C37" s="5"/>
      <c r="D37" s="16">
        <f>D5*(1+$D$36)</f>
        <v>22000</v>
      </c>
      <c r="E37" s="16">
        <f t="shared" ref="E37:J37" si="25">E5*(1+$D$36)</f>
        <v>24750.000000000004</v>
      </c>
      <c r="F37" s="16">
        <f t="shared" si="25"/>
        <v>27225.000000000007</v>
      </c>
      <c r="G37" s="16">
        <f t="shared" si="25"/>
        <v>29947.500000000011</v>
      </c>
      <c r="H37" s="16">
        <f t="shared" si="25"/>
        <v>34439.625000000007</v>
      </c>
      <c r="I37" s="16">
        <f t="shared" si="25"/>
        <v>39605.568750000013</v>
      </c>
      <c r="J37" s="16">
        <f t="shared" si="25"/>
        <v>45546.404062500013</v>
      </c>
    </row>
    <row r="38" spans="2:10" outlineLevel="1" x14ac:dyDescent="0.35">
      <c r="B38" s="4" t="s">
        <v>1</v>
      </c>
      <c r="D38" s="7">
        <f t="shared" ref="D38:J38" si="26">D6*(1+$D$36)</f>
        <v>8800</v>
      </c>
      <c r="E38" s="7">
        <f t="shared" si="26"/>
        <v>9900</v>
      </c>
      <c r="F38" s="7">
        <f t="shared" si="26"/>
        <v>10890.000000000004</v>
      </c>
      <c r="G38" s="7">
        <f t="shared" si="26"/>
        <v>11979.000000000005</v>
      </c>
      <c r="H38" s="7">
        <f t="shared" si="26"/>
        <v>13775.850000000006</v>
      </c>
      <c r="I38" s="7">
        <f t="shared" si="26"/>
        <v>15842.227500000005</v>
      </c>
      <c r="J38" s="7">
        <f t="shared" si="26"/>
        <v>18218.561625000006</v>
      </c>
    </row>
    <row r="39" spans="2:10" outlineLevel="1" x14ac:dyDescent="0.35">
      <c r="B39" s="17" t="s">
        <v>2</v>
      </c>
      <c r="C39" s="17"/>
      <c r="D39" s="18">
        <f t="shared" ref="D39:J39" si="27">D7*(1+$D$36)</f>
        <v>13200.000000000002</v>
      </c>
      <c r="E39" s="18">
        <f t="shared" si="27"/>
        <v>14850.000000000002</v>
      </c>
      <c r="F39" s="18">
        <f t="shared" si="27"/>
        <v>16335.000000000004</v>
      </c>
      <c r="G39" s="18">
        <f t="shared" si="27"/>
        <v>17968.500000000004</v>
      </c>
      <c r="H39" s="18">
        <f t="shared" si="27"/>
        <v>20663.775000000005</v>
      </c>
      <c r="I39" s="18">
        <f t="shared" si="27"/>
        <v>23763.341250000009</v>
      </c>
      <c r="J39" s="18">
        <f t="shared" si="27"/>
        <v>27327.842437500007</v>
      </c>
    </row>
    <row r="40" spans="2:10" outlineLevel="1" x14ac:dyDescent="0.35">
      <c r="B40" s="4" t="s">
        <v>3</v>
      </c>
      <c r="D40" s="7">
        <f t="shared" ref="D40:J40" si="28">D8*(1+$D$36)</f>
        <v>2200</v>
      </c>
      <c r="E40" s="7">
        <f t="shared" si="28"/>
        <v>2475</v>
      </c>
      <c r="F40" s="7">
        <f t="shared" si="28"/>
        <v>2750</v>
      </c>
      <c r="G40" s="7">
        <f t="shared" si="28"/>
        <v>2750</v>
      </c>
      <c r="H40" s="7">
        <f t="shared" si="28"/>
        <v>2750</v>
      </c>
      <c r="I40" s="7">
        <f t="shared" si="28"/>
        <v>2750</v>
      </c>
      <c r="J40" s="7">
        <f t="shared" si="28"/>
        <v>2750</v>
      </c>
    </row>
    <row r="41" spans="2:10" outlineLevel="1" x14ac:dyDescent="0.35">
      <c r="B41" s="17" t="s">
        <v>4</v>
      </c>
      <c r="C41" s="17"/>
      <c r="D41" s="18">
        <f t="shared" ref="D41:J41" si="29">D9*(1+$D$36)</f>
        <v>11000</v>
      </c>
      <c r="E41" s="18">
        <f t="shared" si="29"/>
        <v>12375.000000000002</v>
      </c>
      <c r="F41" s="25">
        <f t="shared" si="29"/>
        <v>13585.000000000004</v>
      </c>
      <c r="G41" s="25">
        <f t="shared" si="29"/>
        <v>15218.500000000005</v>
      </c>
      <c r="H41" s="25">
        <f t="shared" si="29"/>
        <v>17913.775000000005</v>
      </c>
      <c r="I41" s="25">
        <f t="shared" si="29"/>
        <v>21013.341250000009</v>
      </c>
      <c r="J41" s="25">
        <f t="shared" si="29"/>
        <v>24577.842437500007</v>
      </c>
    </row>
    <row r="42" spans="2:10" outlineLevel="1" x14ac:dyDescent="0.35">
      <c r="B42" s="4" t="s">
        <v>15</v>
      </c>
      <c r="D42" s="7">
        <f t="shared" ref="D42:J42" si="30">D10*(1+$D$36)</f>
        <v>880.00000000000011</v>
      </c>
      <c r="E42" s="7">
        <f t="shared" si="30"/>
        <v>990.00000000000011</v>
      </c>
      <c r="F42" s="26">
        <f t="shared" si="30"/>
        <v>1361.2500000000005</v>
      </c>
      <c r="G42" s="26">
        <f t="shared" si="30"/>
        <v>1497.3750000000007</v>
      </c>
      <c r="H42" s="26">
        <f t="shared" si="30"/>
        <v>1721.9812500000007</v>
      </c>
      <c r="I42" s="26">
        <f t="shared" si="30"/>
        <v>1980.2784375000006</v>
      </c>
      <c r="J42" s="26">
        <f t="shared" si="30"/>
        <v>2277.3202031250007</v>
      </c>
    </row>
    <row r="43" spans="2:10" outlineLevel="1" x14ac:dyDescent="0.35">
      <c r="B43" s="4" t="s">
        <v>5</v>
      </c>
      <c r="D43" s="7">
        <f t="shared" ref="D43:J43" si="31">D11*(1+$D$36)</f>
        <v>220.00000000000003</v>
      </c>
      <c r="E43" s="7">
        <f t="shared" si="31"/>
        <v>247.50000000000003</v>
      </c>
      <c r="F43" s="26">
        <f t="shared" si="31"/>
        <v>275</v>
      </c>
      <c r="G43" s="26">
        <f t="shared" si="31"/>
        <v>275</v>
      </c>
      <c r="H43" s="26">
        <f t="shared" si="31"/>
        <v>275</v>
      </c>
      <c r="I43" s="26">
        <f t="shared" si="31"/>
        <v>275</v>
      </c>
      <c r="J43" s="26">
        <f t="shared" si="31"/>
        <v>275</v>
      </c>
    </row>
    <row r="44" spans="2:10" outlineLevel="1" x14ac:dyDescent="0.35">
      <c r="B44" s="17" t="s">
        <v>6</v>
      </c>
      <c r="C44" s="17"/>
      <c r="D44" s="18">
        <f t="shared" ref="D44:J44" si="32">D12*(1+$D$36)</f>
        <v>9900</v>
      </c>
      <c r="E44" s="18">
        <f t="shared" si="32"/>
        <v>11137.5</v>
      </c>
      <c r="F44" s="25">
        <f t="shared" si="32"/>
        <v>11948.750000000004</v>
      </c>
      <c r="G44" s="25">
        <f t="shared" si="32"/>
        <v>13446.125000000005</v>
      </c>
      <c r="H44" s="25">
        <f t="shared" si="32"/>
        <v>15916.793750000006</v>
      </c>
      <c r="I44" s="25">
        <f t="shared" si="32"/>
        <v>18758.062812500008</v>
      </c>
      <c r="J44" s="25">
        <f t="shared" si="32"/>
        <v>22025.522234375003</v>
      </c>
    </row>
    <row r="45" spans="2:10" outlineLevel="1" x14ac:dyDescent="0.35">
      <c r="B45" s="4" t="s">
        <v>7</v>
      </c>
      <c r="D45" s="7">
        <f t="shared" ref="D45:J45" si="33">D13*(1+$D$36)</f>
        <v>2970.0000000000005</v>
      </c>
      <c r="E45" s="7">
        <f t="shared" si="33"/>
        <v>3341.2500000000005</v>
      </c>
      <c r="F45" s="26">
        <f t="shared" si="33"/>
        <v>3584.6250000000009</v>
      </c>
      <c r="G45" s="26">
        <f t="shared" si="33"/>
        <v>4033.8375000000015</v>
      </c>
      <c r="H45" s="26">
        <f t="shared" si="33"/>
        <v>4775.0381250000019</v>
      </c>
      <c r="I45" s="26">
        <f t="shared" si="33"/>
        <v>5627.4188437500025</v>
      </c>
      <c r="J45" s="26">
        <f t="shared" si="33"/>
        <v>6607.6566703125018</v>
      </c>
    </row>
    <row r="46" spans="2:10" ht="15" outlineLevel="1" thickBot="1" x14ac:dyDescent="0.4">
      <c r="B46" s="19" t="s">
        <v>8</v>
      </c>
      <c r="C46" s="19"/>
      <c r="D46" s="20">
        <f t="shared" ref="D46:J46" si="34">D14*(1+$D$36)</f>
        <v>6930.0000000000009</v>
      </c>
      <c r="E46" s="20">
        <f t="shared" si="34"/>
        <v>7796.2500000000009</v>
      </c>
      <c r="F46" s="21">
        <f t="shared" si="34"/>
        <v>8364.1250000000018</v>
      </c>
      <c r="G46" s="21">
        <f t="shared" si="34"/>
        <v>9412.287500000004</v>
      </c>
      <c r="H46" s="21">
        <f t="shared" si="34"/>
        <v>11141.755625000002</v>
      </c>
      <c r="I46" s="21">
        <f t="shared" si="34"/>
        <v>13130.643968750004</v>
      </c>
      <c r="J46" s="21">
        <f t="shared" si="34"/>
        <v>15417.865564062504</v>
      </c>
    </row>
    <row r="47" spans="2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Tata_Steel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Prajwal Dongre</cp:lastModifiedBy>
  <dcterms:created xsi:type="dcterms:W3CDTF">2022-12-30T14:10:27Z</dcterms:created>
  <dcterms:modified xsi:type="dcterms:W3CDTF">2024-12-24T03:12:48Z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{9942C6FC-FE5C-458F-94CC-B2C199F11F76}</vt:lpwstr>
  </property>
</Properties>
</file>