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3110" activeTab="2"/>
  </bookViews>
  <sheets>
    <sheet name="Data i Godz" sheetId="1" r:id="rId1"/>
    <sheet name="PRZYKŁAD" sheetId="2" r:id="rId2"/>
    <sheet name="Zadanka" sheetId="3" r:id="rId3"/>
  </sheets>
  <calcPr calcId="145621"/>
</workbook>
</file>

<file path=xl/calcChain.xml><?xml version="1.0" encoding="utf-8"?>
<calcChain xmlns="http://schemas.openxmlformats.org/spreadsheetml/2006/main">
  <c r="C17" i="3" l="1"/>
  <c r="C13" i="3"/>
  <c r="B14" i="3" s="1"/>
  <c r="B9" i="3"/>
  <c r="B3" i="3"/>
  <c r="A4" i="3" s="1"/>
  <c r="AD9" i="2"/>
  <c r="AD10" i="2"/>
  <c r="AD11" i="2"/>
  <c r="AD12" i="2"/>
  <c r="AD13" i="2"/>
  <c r="AD14" i="2"/>
  <c r="AD15" i="2"/>
  <c r="AD16" i="2"/>
  <c r="AD17" i="2"/>
  <c r="AD18" i="2"/>
  <c r="AD19" i="2"/>
  <c r="AD20" i="2"/>
  <c r="AD8" i="2"/>
  <c r="A19" i="1"/>
  <c r="B19" i="1"/>
  <c r="B12" i="1"/>
  <c r="H10" i="1"/>
  <c r="U4" i="2" l="1"/>
  <c r="D1" i="2"/>
  <c r="AF1" i="2"/>
  <c r="AB3" i="2" s="1"/>
  <c r="C16" i="1"/>
  <c r="C15" i="1"/>
  <c r="B13" i="1"/>
  <c r="E8" i="1"/>
  <c r="B7" i="1"/>
  <c r="B8" i="1"/>
  <c r="B6" i="1"/>
  <c r="B5" i="1"/>
  <c r="H2" i="1"/>
  <c r="B2" i="1"/>
</calcChain>
</file>

<file path=xl/sharedStrings.xml><?xml version="1.0" encoding="utf-8"?>
<sst xmlns="http://schemas.openxmlformats.org/spreadsheetml/2006/main" count="55" uniqueCount="55">
  <si>
    <t>DATA</t>
  </si>
  <si>
    <t>to LICZBA</t>
  </si>
  <si>
    <t>dni</t>
  </si>
  <si>
    <t>dni, które upłynęły od punktu "ZERO", którym jest</t>
  </si>
  <si>
    <t>GODZINA</t>
  </si>
  <si>
    <t>to ułamek (liczba między 0 a 1)</t>
  </si>
  <si>
    <t>DATA i GODZINA</t>
  </si>
  <si>
    <t>ROK,MIESIĄC,DZIEŃ,GODZINA,MINUTA,SEKUNDA</t>
  </si>
  <si>
    <t>wycinają z daty odpowiednią część</t>
  </si>
  <si>
    <t>DZIEŃ.TYG</t>
  </si>
  <si>
    <t>NUM.TYG</t>
  </si>
  <si>
    <t>DZIŚ i TERAZ</t>
  </si>
  <si>
    <t>DZIŚ</t>
  </si>
  <si>
    <t>TERAZ</t>
  </si>
  <si>
    <t>NR.SER.DATY</t>
  </si>
  <si>
    <t>NR.SER.OST.DN.MIES</t>
  </si>
  <si>
    <t>Faktura 254553/2018/A</t>
  </si>
  <si>
    <t>NABYWCA:
FIRMA 1</t>
  </si>
  <si>
    <t>SPRZEDAWCA:
FIRMA 2</t>
  </si>
  <si>
    <t>UWAGA: wzór faktury jest całkowicie przypadkowy :-D</t>
  </si>
  <si>
    <t>Data</t>
  </si>
  <si>
    <t>Godz:</t>
  </si>
  <si>
    <t>Termin:</t>
  </si>
  <si>
    <t>dni mija</t>
  </si>
  <si>
    <t>Sposób zapłaty:</t>
  </si>
  <si>
    <t>pieczęć firmy</t>
  </si>
  <si>
    <t>POZYCJA 1</t>
  </si>
  <si>
    <t>POZYCJA 2</t>
  </si>
  <si>
    <t>POZYCJA 3</t>
  </si>
  <si>
    <t>POZYCJA 4</t>
  </si>
  <si>
    <t>POZYCJA 5</t>
  </si>
  <si>
    <t>POZYCJA 6</t>
  </si>
  <si>
    <t>POZYCJA 7</t>
  </si>
  <si>
    <t>POZYCJA 8</t>
  </si>
  <si>
    <t>POZYCJA 9</t>
  </si>
  <si>
    <t>POZYCJA 10</t>
  </si>
  <si>
    <t>POZYCJA 11</t>
  </si>
  <si>
    <t>POZYCJA 12</t>
  </si>
  <si>
    <t>POZYCJA 13</t>
  </si>
  <si>
    <t>NETTO</t>
  </si>
  <si>
    <t>ILE</t>
  </si>
  <si>
    <t>ręcznie</t>
  </si>
  <si>
    <t>automat</t>
  </si>
  <si>
    <t>Wprowadź odpowiednią frazę: "pełnoletni" lub "niepełnoletni" na podstawie daty urodzenia i obecnej daty.</t>
  </si>
  <si>
    <t>Data ur.</t>
  </si>
  <si>
    <t>Dzisiaj</t>
  </si>
  <si>
    <t>Podaj różnicę dni między datą A i B</t>
  </si>
  <si>
    <t>data A</t>
  </si>
  <si>
    <t>data B</t>
  </si>
  <si>
    <t>Podaj różnicę w godzinach i minutach pomiędzy datą A i B, gdzie obie zawierają jeszcze godzinę co do minuty.</t>
  </si>
  <si>
    <t>data i godz A</t>
  </si>
  <si>
    <t>data i godz B</t>
  </si>
  <si>
    <t>godzin i minut</t>
  </si>
  <si>
    <t>Pracownik w umowie ma podaną kwotę 3500 zł netto za miesiąc pracy. Oblicz kwotę netto dla pierwszego niepłenego 
miesiąca jego pracy, miesiąca w którym został zatrudniony.</t>
  </si>
  <si>
    <t>Data zatrudnienia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</si>
</sst>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0000000"/>
    <numFmt numFmtId="166" formatCode="0.00000000000000000"/>
    <numFmt numFmtId="167" formatCode="yyyy/mm/dd\ hh:mm:ss"/>
    <numFmt numFmtId="168" formatCode="[$-F400]h:mm:ss\ AM/PM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00"/>
      </top>
      <bottom style="thin">
        <color indexed="64"/>
      </bottom>
      <diagonal/>
    </border>
    <border>
      <left style="thin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indexed="64"/>
      </right>
      <top style="thin">
        <color indexed="64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00"/>
      </bottom>
      <diagonal/>
    </border>
    <border>
      <left style="thin">
        <color indexed="64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FF00"/>
      </right>
      <top/>
      <bottom style="thin">
        <color indexed="64"/>
      </bottom>
      <diagonal/>
    </border>
    <border>
      <left style="thin">
        <color rgb="FFFFFF00"/>
      </left>
      <right/>
      <top style="thin">
        <color rgb="FFFFFF00"/>
      </top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 style="thin">
        <color indexed="64"/>
      </right>
      <top style="thin">
        <color rgb="FFFFFF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FFFF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FFFF00"/>
      </right>
      <top/>
      <bottom/>
      <diagonal/>
    </border>
    <border>
      <left style="thin">
        <color rgb="FFFFFF0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indexed="64"/>
      </left>
      <right/>
      <top/>
      <bottom style="thin">
        <color rgb="FFFFFF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8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1" fillId="2" borderId="1" xfId="0" applyNumberFormat="1" applyFont="1" applyFill="1" applyBorder="1"/>
    <xf numFmtId="164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165" fontId="0" fillId="0" borderId="0" xfId="0" applyNumberFormat="1"/>
    <xf numFmtId="0" fontId="1" fillId="0" borderId="0" xfId="0" applyFont="1"/>
    <xf numFmtId="21" fontId="0" fillId="2" borderId="1" xfId="0" applyNumberFormat="1" applyFill="1" applyBorder="1"/>
    <xf numFmtId="166" fontId="0" fillId="2" borderId="1" xfId="0" applyNumberFormat="1" applyFill="1" applyBorder="1"/>
    <xf numFmtId="22" fontId="0" fillId="3" borderId="1" xfId="0" applyNumberFormat="1" applyFill="1" applyBorder="1"/>
    <xf numFmtId="0" fontId="0" fillId="3" borderId="1" xfId="0" applyFill="1" applyBorder="1"/>
    <xf numFmtId="0" fontId="1" fillId="0" borderId="0" xfId="0" applyFont="1" applyFill="1" applyBorder="1"/>
    <xf numFmtId="14" fontId="0" fillId="0" borderId="1" xfId="0" applyNumberFormat="1" applyBorder="1"/>
    <xf numFmtId="167" fontId="0" fillId="0" borderId="1" xfId="0" applyNumberFormat="1" applyBorder="1"/>
    <xf numFmtId="14" fontId="0" fillId="3" borderId="1" xfId="0" applyNumberFormat="1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13" xfId="0" applyFill="1" applyBorder="1" applyAlignment="1"/>
    <xf numFmtId="0" fontId="0" fillId="4" borderId="14" xfId="0" applyFill="1" applyBorder="1" applyAlignment="1"/>
    <xf numFmtId="0" fontId="0" fillId="4" borderId="19" xfId="0" applyFill="1" applyBorder="1" applyAlignment="1"/>
    <xf numFmtId="0" fontId="0" fillId="4" borderId="20" xfId="0" applyFill="1" applyBorder="1" applyAlignment="1"/>
    <xf numFmtId="0" fontId="0" fillId="4" borderId="22" xfId="0" applyFill="1" applyBorder="1" applyAlignment="1"/>
    <xf numFmtId="0" fontId="0" fillId="4" borderId="0" xfId="0" applyFill="1" applyBorder="1" applyAlignment="1"/>
    <xf numFmtId="0" fontId="0" fillId="4" borderId="21" xfId="0" applyFill="1" applyBorder="1" applyAlignment="1"/>
    <xf numFmtId="0" fontId="0" fillId="4" borderId="23" xfId="0" applyFill="1" applyBorder="1" applyAlignment="1"/>
    <xf numFmtId="0" fontId="0" fillId="5" borderId="0" xfId="0" applyFill="1"/>
    <xf numFmtId="22" fontId="0" fillId="2" borderId="0" xfId="0" applyNumberFormat="1" applyFill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15" xfId="0" applyFont="1" applyFill="1" applyBorder="1" applyAlignment="1"/>
    <xf numFmtId="0" fontId="0" fillId="5" borderId="18" xfId="0" applyFont="1" applyFill="1" applyBorder="1" applyAlignment="1"/>
    <xf numFmtId="0" fontId="0" fillId="4" borderId="15" xfId="0" applyFill="1" applyBorder="1" applyAlignment="1">
      <alignment horizontal="left" vertical="top"/>
    </xf>
    <xf numFmtId="0" fontId="0" fillId="4" borderId="16" xfId="0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14" fontId="0" fillId="2" borderId="15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14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8" fontId="3" fillId="2" borderId="13" xfId="0" applyNumberFormat="1" applyFont="1" applyFill="1" applyBorder="1" applyAlignment="1">
      <alignment horizontal="center"/>
    </xf>
    <xf numFmtId="0" fontId="0" fillId="4" borderId="15" xfId="0" applyFill="1" applyBorder="1" applyAlignment="1"/>
    <xf numFmtId="0" fontId="0" fillId="4" borderId="16" xfId="0" applyFill="1" applyBorder="1" applyAlignment="1"/>
    <xf numFmtId="0" fontId="0" fillId="4" borderId="18" xfId="0" applyFill="1" applyBorder="1" applyAlignment="1"/>
    <xf numFmtId="0" fontId="0" fillId="5" borderId="0" xfId="0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/>
    <xf numFmtId="14" fontId="0" fillId="6" borderId="0" xfId="0" applyNumberFormat="1" applyFill="1"/>
    <xf numFmtId="2" fontId="0" fillId="5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75" zoomScaleNormal="175" workbookViewId="0">
      <selection activeCell="B19" sqref="B19"/>
    </sheetView>
  </sheetViews>
  <sheetFormatPr defaultRowHeight="15" x14ac:dyDescent="0.25"/>
  <cols>
    <col min="1" max="1" width="16.140625" bestFit="1" customWidth="1"/>
    <col min="2" max="2" width="20.7109375" customWidth="1"/>
    <col min="3" max="3" width="21" customWidth="1"/>
    <col min="4" max="4" width="9.140625" customWidth="1"/>
    <col min="5" max="5" width="19.28515625" customWidth="1"/>
    <col min="8" max="8" width="10.7109375" bestFit="1" customWidth="1"/>
  </cols>
  <sheetData>
    <row r="1" spans="1:8" x14ac:dyDescent="0.25">
      <c r="A1" s="3" t="s">
        <v>0</v>
      </c>
      <c r="B1" s="2" t="s">
        <v>1</v>
      </c>
      <c r="C1" t="s">
        <v>3</v>
      </c>
      <c r="D1" s="1"/>
      <c r="H1" s="8">
        <v>0</v>
      </c>
    </row>
    <row r="2" spans="1:8" x14ac:dyDescent="0.25">
      <c r="A2" s="6">
        <v>43424</v>
      </c>
      <c r="B2" s="7">
        <f>A2</f>
        <v>43424</v>
      </c>
      <c r="H2" s="9">
        <f>H1</f>
        <v>0</v>
      </c>
    </row>
    <row r="4" spans="1:8" x14ac:dyDescent="0.25">
      <c r="A4" s="11" t="s">
        <v>4</v>
      </c>
      <c r="B4" t="s">
        <v>5</v>
      </c>
    </row>
    <row r="5" spans="1:8" x14ac:dyDescent="0.25">
      <c r="A5" s="12">
        <v>0.5</v>
      </c>
      <c r="B5" s="13">
        <f>A5</f>
        <v>0.5</v>
      </c>
    </row>
    <row r="6" spans="1:8" x14ac:dyDescent="0.25">
      <c r="A6" s="12">
        <v>0.62177083333333327</v>
      </c>
      <c r="B6" s="13">
        <f>A6</f>
        <v>0.62177083333333327</v>
      </c>
      <c r="E6" t="s">
        <v>6</v>
      </c>
    </row>
    <row r="7" spans="1:8" x14ac:dyDescent="0.25">
      <c r="A7" s="12">
        <v>0.75</v>
      </c>
      <c r="B7" s="13">
        <f t="shared" ref="B7:B8" si="0">A7</f>
        <v>0.75</v>
      </c>
      <c r="E7" s="14">
        <v>43393.482187499998</v>
      </c>
    </row>
    <row r="8" spans="1:8" x14ac:dyDescent="0.25">
      <c r="A8" s="12">
        <v>0.99998842592592585</v>
      </c>
      <c r="B8" s="13">
        <f t="shared" si="0"/>
        <v>0.99998842592592585</v>
      </c>
      <c r="E8" s="10">
        <f>E7</f>
        <v>43393.482187499998</v>
      </c>
    </row>
    <row r="10" spans="1:8" x14ac:dyDescent="0.25">
      <c r="A10" s="11" t="s">
        <v>7</v>
      </c>
      <c r="E10" t="s">
        <v>8</v>
      </c>
      <c r="H10" s="15">
        <f>DAY(E7)</f>
        <v>20</v>
      </c>
    </row>
    <row r="12" spans="1:8" x14ac:dyDescent="0.25">
      <c r="A12" s="11" t="s">
        <v>9</v>
      </c>
      <c r="B12" s="15">
        <f>WEEKDAY(E7,1)</f>
        <v>7</v>
      </c>
    </row>
    <row r="13" spans="1:8" x14ac:dyDescent="0.25">
      <c r="A13" s="11" t="s">
        <v>10</v>
      </c>
      <c r="B13" s="15">
        <f>WEEKNUM(E7,2)</f>
        <v>42</v>
      </c>
    </row>
    <row r="15" spans="1:8" x14ac:dyDescent="0.25">
      <c r="A15" s="16" t="s">
        <v>11</v>
      </c>
      <c r="C15" s="17">
        <f ca="1">TODAY()</f>
        <v>43434</v>
      </c>
      <c r="D15" s="11" t="s">
        <v>12</v>
      </c>
    </row>
    <row r="16" spans="1:8" x14ac:dyDescent="0.25">
      <c r="C16" s="18">
        <f ca="1">NOW()</f>
        <v>43434.463825578707</v>
      </c>
      <c r="D16" s="11" t="s">
        <v>13</v>
      </c>
    </row>
    <row r="18" spans="1:2" x14ac:dyDescent="0.25">
      <c r="A18" s="11" t="s">
        <v>14</v>
      </c>
      <c r="B18" s="11" t="s">
        <v>15</v>
      </c>
    </row>
    <row r="19" spans="1:2" x14ac:dyDescent="0.25">
      <c r="A19" s="19">
        <f>EDATE(E7,7)</f>
        <v>43605</v>
      </c>
      <c r="B19" s="19">
        <f>EOMONTH(E7,7)</f>
        <v>43616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zoomScale="145" zoomScaleNormal="145" workbookViewId="0">
      <selection activeCell="AS7" sqref="AS7"/>
    </sheetView>
  </sheetViews>
  <sheetFormatPr defaultColWidth="3" defaultRowHeight="15" x14ac:dyDescent="0.25"/>
  <cols>
    <col min="7" max="7" width="3" customWidth="1"/>
  </cols>
  <sheetData>
    <row r="1" spans="1:40" x14ac:dyDescent="0.25">
      <c r="A1" s="29"/>
      <c r="B1" s="30" t="s">
        <v>21</v>
      </c>
      <c r="C1" s="30"/>
      <c r="D1" s="79">
        <f ca="1">NOW() - TODAY()</f>
        <v>0.46382557870674646</v>
      </c>
      <c r="E1" s="79"/>
      <c r="F1" s="79"/>
      <c r="G1" s="79"/>
      <c r="H1" s="30"/>
      <c r="I1" s="30"/>
      <c r="J1" s="30"/>
      <c r="K1" s="30"/>
      <c r="L1" s="30"/>
      <c r="M1" s="31"/>
      <c r="N1" s="71" t="s">
        <v>16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24"/>
      <c r="AA1" s="25"/>
      <c r="AB1" s="25"/>
      <c r="AC1" s="25"/>
      <c r="AD1" s="25" t="s">
        <v>20</v>
      </c>
      <c r="AE1" s="25"/>
      <c r="AF1" s="76">
        <f ca="1">TODAY()</f>
        <v>43434</v>
      </c>
      <c r="AG1" s="77"/>
      <c r="AH1" s="77"/>
      <c r="AI1" s="77"/>
      <c r="AJ1" s="78"/>
      <c r="AL1" s="38" t="s">
        <v>41</v>
      </c>
      <c r="AM1" s="38"/>
      <c r="AN1" s="38"/>
    </row>
    <row r="2" spans="1:40" x14ac:dyDescent="0.25">
      <c r="A2" s="73" t="s">
        <v>17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26"/>
      <c r="AA2" s="27"/>
      <c r="AB2" s="27"/>
      <c r="AC2" s="27"/>
      <c r="AD2" s="27"/>
      <c r="AE2" s="27"/>
      <c r="AF2" s="27"/>
      <c r="AG2" s="27"/>
      <c r="AH2" s="27"/>
      <c r="AI2" s="27"/>
      <c r="AJ2" s="28"/>
      <c r="AL2" s="4" t="s">
        <v>42</v>
      </c>
      <c r="AM2" s="4"/>
      <c r="AN2" s="4"/>
    </row>
    <row r="3" spans="1:40" x14ac:dyDescent="0.25">
      <c r="A3" s="75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80" t="s">
        <v>22</v>
      </c>
      <c r="O3" s="81"/>
      <c r="P3" s="81"/>
      <c r="Q3" s="82"/>
      <c r="R3" s="65">
        <v>21</v>
      </c>
      <c r="S3" s="66"/>
      <c r="T3" s="67" t="s">
        <v>23</v>
      </c>
      <c r="U3" s="68"/>
      <c r="V3" s="68"/>
      <c r="W3" s="68"/>
      <c r="X3" s="68"/>
      <c r="Y3" s="68"/>
      <c r="Z3" s="68"/>
      <c r="AA3" s="69"/>
      <c r="AB3" s="70">
        <f ca="1">AF1+R3</f>
        <v>43455</v>
      </c>
      <c r="AC3" s="41"/>
      <c r="AD3" s="41"/>
      <c r="AE3" s="41"/>
      <c r="AF3" s="41"/>
      <c r="AG3" s="41"/>
      <c r="AH3" s="41"/>
      <c r="AI3" s="41"/>
      <c r="AJ3" s="42"/>
    </row>
    <row r="4" spans="1:40" x14ac:dyDescent="0.25">
      <c r="A4" s="75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61" t="s">
        <v>24</v>
      </c>
      <c r="O4" s="62"/>
      <c r="P4" s="62"/>
      <c r="Q4" s="62"/>
      <c r="R4" s="62"/>
      <c r="S4" s="62"/>
      <c r="T4" s="51"/>
      <c r="U4" s="40" t="str">
        <f>IF(R3=0,"gotówka","przelew")</f>
        <v>przelew</v>
      </c>
      <c r="V4" s="41"/>
      <c r="W4" s="41"/>
      <c r="X4" s="41"/>
      <c r="Y4" s="41"/>
      <c r="Z4" s="63"/>
      <c r="AA4" s="61"/>
      <c r="AB4" s="62"/>
      <c r="AC4" s="62"/>
      <c r="AD4" s="62"/>
      <c r="AE4" s="62"/>
      <c r="AF4" s="62"/>
      <c r="AG4" s="62"/>
      <c r="AH4" s="62"/>
      <c r="AI4" s="62"/>
      <c r="AJ4" s="64"/>
    </row>
    <row r="5" spans="1:40" x14ac:dyDescent="0.25">
      <c r="A5" s="73" t="s">
        <v>18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32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6"/>
      <c r="AL5" s="85"/>
      <c r="AM5" s="85"/>
      <c r="AN5" s="85"/>
    </row>
    <row r="6" spans="1:40" x14ac:dyDescent="0.25">
      <c r="A6" s="75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34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7"/>
      <c r="AL6" s="85"/>
      <c r="AM6" s="85"/>
      <c r="AN6" s="85"/>
    </row>
    <row r="7" spans="1:40" x14ac:dyDescent="0.25">
      <c r="A7" s="75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26"/>
      <c r="O7" s="27"/>
      <c r="P7" s="27"/>
      <c r="Q7" s="27"/>
      <c r="R7" s="27"/>
      <c r="S7" s="27"/>
      <c r="T7" s="45" t="s">
        <v>40</v>
      </c>
      <c r="U7" s="45"/>
      <c r="V7" s="45" t="s">
        <v>39</v>
      </c>
      <c r="W7" s="45"/>
      <c r="X7" s="45"/>
      <c r="Y7" s="45"/>
      <c r="Z7" s="45"/>
      <c r="AA7" s="45"/>
      <c r="AB7" s="45"/>
      <c r="AC7" s="45"/>
      <c r="AD7" s="27"/>
      <c r="AE7" s="27"/>
      <c r="AF7" s="27"/>
      <c r="AG7" s="27"/>
      <c r="AH7" s="27"/>
      <c r="AI7" s="27"/>
      <c r="AJ7" s="28"/>
      <c r="AL7" s="85"/>
      <c r="AM7" s="85"/>
      <c r="AN7" s="85"/>
    </row>
    <row r="8" spans="1:40" x14ac:dyDescent="0.25">
      <c r="A8" s="50">
        <v>1</v>
      </c>
      <c r="B8" s="51"/>
      <c r="C8" s="47" t="s">
        <v>26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9"/>
      <c r="T8" s="43">
        <v>2</v>
      </c>
      <c r="U8" s="44"/>
      <c r="V8" s="43">
        <v>94.94</v>
      </c>
      <c r="W8" s="46"/>
      <c r="X8" s="46"/>
      <c r="Y8" s="46"/>
      <c r="Z8" s="46"/>
      <c r="AA8" s="46"/>
      <c r="AB8" s="46"/>
      <c r="AC8" s="44"/>
      <c r="AD8" s="40">
        <f>T8*V8</f>
        <v>189.88</v>
      </c>
      <c r="AE8" s="41"/>
      <c r="AF8" s="41"/>
      <c r="AG8" s="41"/>
      <c r="AH8" s="41"/>
      <c r="AI8" s="41"/>
      <c r="AJ8" s="42"/>
      <c r="AL8" s="85"/>
      <c r="AM8" s="85"/>
      <c r="AN8" s="85"/>
    </row>
    <row r="9" spans="1:40" x14ac:dyDescent="0.25">
      <c r="A9" s="50">
        <v>2</v>
      </c>
      <c r="B9" s="51"/>
      <c r="C9" s="47" t="s">
        <v>27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9"/>
      <c r="T9" s="43">
        <v>5</v>
      </c>
      <c r="U9" s="44"/>
      <c r="V9" s="43">
        <v>68.650000000000006</v>
      </c>
      <c r="W9" s="46"/>
      <c r="X9" s="46"/>
      <c r="Y9" s="46"/>
      <c r="Z9" s="46"/>
      <c r="AA9" s="46"/>
      <c r="AB9" s="46"/>
      <c r="AC9" s="44"/>
      <c r="AD9" s="40">
        <f t="shared" ref="AD9:AD20" si="0">T9*V9</f>
        <v>343.25</v>
      </c>
      <c r="AE9" s="41"/>
      <c r="AF9" s="41"/>
      <c r="AG9" s="41"/>
      <c r="AH9" s="41"/>
      <c r="AI9" s="41"/>
      <c r="AJ9" s="42"/>
      <c r="AL9" s="85"/>
      <c r="AM9" s="85"/>
      <c r="AN9" s="85"/>
    </row>
    <row r="10" spans="1:40" x14ac:dyDescent="0.25">
      <c r="A10" s="50">
        <v>3</v>
      </c>
      <c r="B10" s="51"/>
      <c r="C10" s="47" t="s">
        <v>28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9"/>
      <c r="T10" s="43">
        <v>6</v>
      </c>
      <c r="U10" s="44"/>
      <c r="V10" s="43">
        <v>65.33</v>
      </c>
      <c r="W10" s="46"/>
      <c r="X10" s="46"/>
      <c r="Y10" s="46"/>
      <c r="Z10" s="46"/>
      <c r="AA10" s="46"/>
      <c r="AB10" s="46"/>
      <c r="AC10" s="44"/>
      <c r="AD10" s="40">
        <f t="shared" si="0"/>
        <v>391.98</v>
      </c>
      <c r="AE10" s="41"/>
      <c r="AF10" s="41"/>
      <c r="AG10" s="41"/>
      <c r="AH10" s="41"/>
      <c r="AI10" s="41"/>
      <c r="AJ10" s="42"/>
      <c r="AL10" s="85"/>
      <c r="AM10" s="85"/>
      <c r="AN10" s="85"/>
    </row>
    <row r="11" spans="1:40" x14ac:dyDescent="0.25">
      <c r="A11" s="50">
        <v>4</v>
      </c>
      <c r="B11" s="51"/>
      <c r="C11" s="47" t="s">
        <v>29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9"/>
      <c r="T11" s="43">
        <v>1</v>
      </c>
      <c r="U11" s="44"/>
      <c r="V11" s="43">
        <v>69.39</v>
      </c>
      <c r="W11" s="46"/>
      <c r="X11" s="46"/>
      <c r="Y11" s="46"/>
      <c r="Z11" s="46"/>
      <c r="AA11" s="46"/>
      <c r="AB11" s="46"/>
      <c r="AC11" s="44"/>
      <c r="AD11" s="40">
        <f t="shared" si="0"/>
        <v>69.39</v>
      </c>
      <c r="AE11" s="41"/>
      <c r="AF11" s="41"/>
      <c r="AG11" s="41"/>
      <c r="AH11" s="41"/>
      <c r="AI11" s="41"/>
      <c r="AJ11" s="42"/>
      <c r="AL11" s="85"/>
      <c r="AM11" s="85"/>
      <c r="AN11" s="85"/>
    </row>
    <row r="12" spans="1:40" x14ac:dyDescent="0.25">
      <c r="A12" s="50">
        <v>5</v>
      </c>
      <c r="B12" s="51"/>
      <c r="C12" s="47" t="s">
        <v>30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9"/>
      <c r="T12" s="43">
        <v>2</v>
      </c>
      <c r="U12" s="44"/>
      <c r="V12" s="43">
        <v>21.64</v>
      </c>
      <c r="W12" s="46"/>
      <c r="X12" s="46"/>
      <c r="Y12" s="46"/>
      <c r="Z12" s="46"/>
      <c r="AA12" s="46"/>
      <c r="AB12" s="46"/>
      <c r="AC12" s="44"/>
      <c r="AD12" s="40">
        <f t="shared" si="0"/>
        <v>43.28</v>
      </c>
      <c r="AE12" s="41"/>
      <c r="AF12" s="41"/>
      <c r="AG12" s="41"/>
      <c r="AH12" s="41"/>
      <c r="AI12" s="41"/>
      <c r="AJ12" s="42"/>
      <c r="AL12" s="85"/>
      <c r="AM12" s="85"/>
      <c r="AN12" s="85"/>
    </row>
    <row r="13" spans="1:40" x14ac:dyDescent="0.25">
      <c r="A13" s="50">
        <v>6</v>
      </c>
      <c r="B13" s="51"/>
      <c r="C13" s="47" t="s">
        <v>31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9"/>
      <c r="T13" s="43">
        <v>4</v>
      </c>
      <c r="U13" s="44"/>
      <c r="V13" s="43">
        <v>92.38</v>
      </c>
      <c r="W13" s="46"/>
      <c r="X13" s="46"/>
      <c r="Y13" s="46"/>
      <c r="Z13" s="46"/>
      <c r="AA13" s="46"/>
      <c r="AB13" s="46"/>
      <c r="AC13" s="44"/>
      <c r="AD13" s="40">
        <f t="shared" si="0"/>
        <v>369.52</v>
      </c>
      <c r="AE13" s="41"/>
      <c r="AF13" s="41"/>
      <c r="AG13" s="41"/>
      <c r="AH13" s="41"/>
      <c r="AI13" s="41"/>
      <c r="AJ13" s="42"/>
      <c r="AL13" s="85"/>
      <c r="AM13" s="85"/>
      <c r="AN13" s="85"/>
    </row>
    <row r="14" spans="1:40" x14ac:dyDescent="0.25">
      <c r="A14" s="50">
        <v>7</v>
      </c>
      <c r="B14" s="51"/>
      <c r="C14" s="47" t="s">
        <v>32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9"/>
      <c r="T14" s="43">
        <v>12</v>
      </c>
      <c r="U14" s="44"/>
      <c r="V14" s="43">
        <v>39.590000000000003</v>
      </c>
      <c r="W14" s="46"/>
      <c r="X14" s="46"/>
      <c r="Y14" s="46"/>
      <c r="Z14" s="46"/>
      <c r="AA14" s="46"/>
      <c r="AB14" s="46"/>
      <c r="AC14" s="44"/>
      <c r="AD14" s="40">
        <f t="shared" si="0"/>
        <v>475.08000000000004</v>
      </c>
      <c r="AE14" s="41"/>
      <c r="AF14" s="41"/>
      <c r="AG14" s="41"/>
      <c r="AH14" s="41"/>
      <c r="AI14" s="41"/>
      <c r="AJ14" s="42"/>
      <c r="AL14" s="85"/>
      <c r="AM14" s="85"/>
      <c r="AN14" s="85"/>
    </row>
    <row r="15" spans="1:40" x14ac:dyDescent="0.25">
      <c r="A15" s="50">
        <v>8</v>
      </c>
      <c r="B15" s="51"/>
      <c r="C15" s="47" t="s">
        <v>33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9"/>
      <c r="T15" s="43">
        <v>5</v>
      </c>
      <c r="U15" s="44"/>
      <c r="V15" s="43">
        <v>33.36</v>
      </c>
      <c r="W15" s="46"/>
      <c r="X15" s="46"/>
      <c r="Y15" s="46"/>
      <c r="Z15" s="46"/>
      <c r="AA15" s="46"/>
      <c r="AB15" s="46"/>
      <c r="AC15" s="44"/>
      <c r="AD15" s="40">
        <f t="shared" si="0"/>
        <v>166.8</v>
      </c>
      <c r="AE15" s="41"/>
      <c r="AF15" s="41"/>
      <c r="AG15" s="41"/>
      <c r="AH15" s="41"/>
      <c r="AI15" s="41"/>
      <c r="AJ15" s="42"/>
      <c r="AL15" s="85"/>
      <c r="AM15" s="85"/>
      <c r="AN15" s="85"/>
    </row>
    <row r="16" spans="1:40" x14ac:dyDescent="0.25">
      <c r="A16" s="50">
        <v>9</v>
      </c>
      <c r="B16" s="51"/>
      <c r="C16" s="47" t="s">
        <v>34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9"/>
      <c r="T16" s="43">
        <v>1</v>
      </c>
      <c r="U16" s="44"/>
      <c r="V16" s="43">
        <v>16.66</v>
      </c>
      <c r="W16" s="46"/>
      <c r="X16" s="46"/>
      <c r="Y16" s="46"/>
      <c r="Z16" s="46"/>
      <c r="AA16" s="46"/>
      <c r="AB16" s="46"/>
      <c r="AC16" s="44"/>
      <c r="AD16" s="40">
        <f t="shared" si="0"/>
        <v>16.66</v>
      </c>
      <c r="AE16" s="41"/>
      <c r="AF16" s="41"/>
      <c r="AG16" s="41"/>
      <c r="AH16" s="41"/>
      <c r="AI16" s="41"/>
      <c r="AJ16" s="42"/>
      <c r="AL16" s="85"/>
      <c r="AM16" s="85"/>
      <c r="AN16" s="85"/>
    </row>
    <row r="17" spans="1:36" x14ac:dyDescent="0.25">
      <c r="A17" s="50">
        <v>10</v>
      </c>
      <c r="B17" s="51"/>
      <c r="C17" s="47" t="s">
        <v>35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9"/>
      <c r="T17" s="43">
        <v>5</v>
      </c>
      <c r="U17" s="44"/>
      <c r="V17" s="43">
        <v>18.93</v>
      </c>
      <c r="W17" s="46"/>
      <c r="X17" s="46"/>
      <c r="Y17" s="46"/>
      <c r="Z17" s="46"/>
      <c r="AA17" s="46"/>
      <c r="AB17" s="46"/>
      <c r="AC17" s="44"/>
      <c r="AD17" s="40">
        <f t="shared" si="0"/>
        <v>94.65</v>
      </c>
      <c r="AE17" s="41"/>
      <c r="AF17" s="41"/>
      <c r="AG17" s="41"/>
      <c r="AH17" s="41"/>
      <c r="AI17" s="41"/>
      <c r="AJ17" s="42"/>
    </row>
    <row r="18" spans="1:36" x14ac:dyDescent="0.25">
      <c r="A18" s="50">
        <v>11</v>
      </c>
      <c r="B18" s="51"/>
      <c r="C18" s="47" t="s">
        <v>36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9"/>
      <c r="T18" s="43">
        <v>7</v>
      </c>
      <c r="U18" s="44"/>
      <c r="V18" s="43">
        <v>76.81</v>
      </c>
      <c r="W18" s="46"/>
      <c r="X18" s="46"/>
      <c r="Y18" s="46"/>
      <c r="Z18" s="46"/>
      <c r="AA18" s="46"/>
      <c r="AB18" s="46"/>
      <c r="AC18" s="44"/>
      <c r="AD18" s="40">
        <f t="shared" si="0"/>
        <v>537.67000000000007</v>
      </c>
      <c r="AE18" s="41"/>
      <c r="AF18" s="41"/>
      <c r="AG18" s="41"/>
      <c r="AH18" s="41"/>
      <c r="AI18" s="41"/>
      <c r="AJ18" s="42"/>
    </row>
    <row r="19" spans="1:36" x14ac:dyDescent="0.25">
      <c r="A19" s="50">
        <v>12</v>
      </c>
      <c r="B19" s="51"/>
      <c r="C19" s="47" t="s">
        <v>37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9"/>
      <c r="T19" s="43">
        <v>1</v>
      </c>
      <c r="U19" s="44"/>
      <c r="V19" s="43">
        <v>12.68</v>
      </c>
      <c r="W19" s="46"/>
      <c r="X19" s="46"/>
      <c r="Y19" s="46"/>
      <c r="Z19" s="46"/>
      <c r="AA19" s="46"/>
      <c r="AB19" s="46"/>
      <c r="AC19" s="44"/>
      <c r="AD19" s="40">
        <f t="shared" si="0"/>
        <v>12.68</v>
      </c>
      <c r="AE19" s="41"/>
      <c r="AF19" s="41"/>
      <c r="AG19" s="41"/>
      <c r="AH19" s="41"/>
      <c r="AI19" s="41"/>
      <c r="AJ19" s="42"/>
    </row>
    <row r="20" spans="1:36" x14ac:dyDescent="0.25">
      <c r="A20" s="50">
        <v>13</v>
      </c>
      <c r="B20" s="51"/>
      <c r="C20" s="47" t="s">
        <v>38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43">
        <v>8</v>
      </c>
      <c r="U20" s="44"/>
      <c r="V20" s="43">
        <v>43.16</v>
      </c>
      <c r="W20" s="46"/>
      <c r="X20" s="46"/>
      <c r="Y20" s="46"/>
      <c r="Z20" s="46"/>
      <c r="AA20" s="46"/>
      <c r="AB20" s="46"/>
      <c r="AC20" s="44"/>
      <c r="AD20" s="40">
        <f t="shared" si="0"/>
        <v>345.28</v>
      </c>
      <c r="AE20" s="41"/>
      <c r="AF20" s="41"/>
      <c r="AG20" s="41"/>
      <c r="AH20" s="41"/>
      <c r="AI20" s="41"/>
      <c r="AJ20" s="42"/>
    </row>
    <row r="21" spans="1:36" x14ac:dyDescent="0.25">
      <c r="A21" s="2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52" t="s">
        <v>25</v>
      </c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4"/>
    </row>
    <row r="22" spans="1:36" x14ac:dyDescent="0.25">
      <c r="A22" s="2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55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/>
    </row>
    <row r="23" spans="1:36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5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60"/>
    </row>
    <row r="25" spans="1:36" x14ac:dyDescent="0.25">
      <c r="A25" t="s">
        <v>19</v>
      </c>
    </row>
  </sheetData>
  <mergeCells count="80">
    <mergeCell ref="D1:G1"/>
    <mergeCell ref="N3:Q3"/>
    <mergeCell ref="AA4:AJ4"/>
    <mergeCell ref="R3:S3"/>
    <mergeCell ref="T3:AA3"/>
    <mergeCell ref="AB3:AJ3"/>
    <mergeCell ref="N1:Y2"/>
    <mergeCell ref="AF1:AJ1"/>
    <mergeCell ref="A11:B11"/>
    <mergeCell ref="A12:B12"/>
    <mergeCell ref="A13:B13"/>
    <mergeCell ref="N4:T4"/>
    <mergeCell ref="U4:Z4"/>
    <mergeCell ref="A2:M4"/>
    <mergeCell ref="A5:M7"/>
    <mergeCell ref="C11:S11"/>
    <mergeCell ref="C12:S12"/>
    <mergeCell ref="A20:B20"/>
    <mergeCell ref="R21:AJ23"/>
    <mergeCell ref="C8:S8"/>
    <mergeCell ref="C9:S9"/>
    <mergeCell ref="C10:S10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C19:S19"/>
    <mergeCell ref="C20:S20"/>
    <mergeCell ref="V8:AC8"/>
    <mergeCell ref="C17:S17"/>
    <mergeCell ref="C18:S18"/>
    <mergeCell ref="V17:AC17"/>
    <mergeCell ref="V18:AC18"/>
    <mergeCell ref="T17:U17"/>
    <mergeCell ref="T18:U18"/>
    <mergeCell ref="C15:S15"/>
    <mergeCell ref="C16:S16"/>
    <mergeCell ref="V15:AC15"/>
    <mergeCell ref="V16:AC16"/>
    <mergeCell ref="T16:U16"/>
    <mergeCell ref="C13:S13"/>
    <mergeCell ref="C14:S14"/>
    <mergeCell ref="T12:U12"/>
    <mergeCell ref="T13:U13"/>
    <mergeCell ref="T14:U14"/>
    <mergeCell ref="T15:U15"/>
    <mergeCell ref="V9:AC9"/>
    <mergeCell ref="V10:AC10"/>
    <mergeCell ref="V11:AC11"/>
    <mergeCell ref="V12:AC12"/>
    <mergeCell ref="V13:AC13"/>
    <mergeCell ref="V14:AC14"/>
    <mergeCell ref="T19:U19"/>
    <mergeCell ref="T20:U20"/>
    <mergeCell ref="V7:AC7"/>
    <mergeCell ref="T7:U7"/>
    <mergeCell ref="AD8:AJ8"/>
    <mergeCell ref="AD9:AJ9"/>
    <mergeCell ref="AD10:AJ10"/>
    <mergeCell ref="AD11:AJ11"/>
    <mergeCell ref="AD12:AJ12"/>
    <mergeCell ref="AD13:AJ13"/>
    <mergeCell ref="V19:AC19"/>
    <mergeCell ref="V20:AC20"/>
    <mergeCell ref="T8:U8"/>
    <mergeCell ref="T9:U9"/>
    <mergeCell ref="T10:U10"/>
    <mergeCell ref="T11:U11"/>
    <mergeCell ref="AD20:AJ20"/>
    <mergeCell ref="AD14:AJ14"/>
    <mergeCell ref="AD15:AJ15"/>
    <mergeCell ref="AD16:AJ16"/>
    <mergeCell ref="AD17:AJ17"/>
    <mergeCell ref="AD18:AJ18"/>
    <mergeCell ref="AD19:A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75" zoomScaleNormal="175" workbookViewId="0">
      <selection activeCell="C17" sqref="C17"/>
    </sheetView>
  </sheetViews>
  <sheetFormatPr defaultRowHeight="15" x14ac:dyDescent="0.25"/>
  <cols>
    <col min="1" max="1" width="16" customWidth="1"/>
    <col min="2" max="2" width="34.140625" customWidth="1"/>
    <col min="3" max="3" width="10.7109375" customWidth="1"/>
  </cols>
  <sheetData>
    <row r="1" spans="1:13" x14ac:dyDescent="0.25">
      <c r="A1" s="11" t="s">
        <v>43</v>
      </c>
    </row>
    <row r="2" spans="1:13" x14ac:dyDescent="0.25">
      <c r="A2" s="11" t="s">
        <v>44</v>
      </c>
      <c r="B2" s="5">
        <v>37314</v>
      </c>
    </row>
    <row r="3" spans="1:13" x14ac:dyDescent="0.25">
      <c r="A3" s="11" t="s">
        <v>45</v>
      </c>
      <c r="B3" s="86">
        <f ca="1">TODAY()</f>
        <v>43434</v>
      </c>
    </row>
    <row r="4" spans="1:13" x14ac:dyDescent="0.25">
      <c r="A4" s="83" t="str">
        <f ca="1">IF(B3&gt;=EDATE(B2,12*18),"pełnoletni","nieletni")</f>
        <v>nieletni</v>
      </c>
      <c r="B4" s="83"/>
    </row>
    <row r="6" spans="1:13" x14ac:dyDescent="0.25">
      <c r="A6" s="11" t="s">
        <v>46</v>
      </c>
    </row>
    <row r="7" spans="1:13" x14ac:dyDescent="0.25">
      <c r="A7" t="s">
        <v>47</v>
      </c>
      <c r="B7" s="5">
        <v>36526</v>
      </c>
    </row>
    <row r="8" spans="1:13" x14ac:dyDescent="0.25">
      <c r="A8" t="s">
        <v>48</v>
      </c>
      <c r="B8" s="5">
        <v>42440</v>
      </c>
    </row>
    <row r="9" spans="1:13" x14ac:dyDescent="0.25">
      <c r="A9" t="s">
        <v>2</v>
      </c>
      <c r="B9" s="38">
        <f>ABS(B7-B8)</f>
        <v>5914</v>
      </c>
    </row>
    <row r="11" spans="1:13" x14ac:dyDescent="0.25">
      <c r="A11" s="11" t="s">
        <v>49</v>
      </c>
    </row>
    <row r="12" spans="1:13" x14ac:dyDescent="0.25">
      <c r="A12" t="s">
        <v>50</v>
      </c>
      <c r="B12" s="39">
        <v>43040.875</v>
      </c>
    </row>
    <row r="13" spans="1:13" x14ac:dyDescent="0.25">
      <c r="A13" t="s">
        <v>51</v>
      </c>
      <c r="B13" s="39">
        <v>43041.65625</v>
      </c>
      <c r="C13">
        <f>ABS(B12-B13)</f>
        <v>0.78125</v>
      </c>
    </row>
    <row r="14" spans="1:13" x14ac:dyDescent="0.25">
      <c r="A14" t="s">
        <v>52</v>
      </c>
      <c r="B14" s="87" t="str">
        <f>INT(C13)*24+HOUR(C13)&amp;"g"&amp;MINUTE(C13)&amp;"m"</f>
        <v>18g45m</v>
      </c>
    </row>
    <row r="16" spans="1:13" ht="33" customHeight="1" x14ac:dyDescent="0.25">
      <c r="A16" s="84" t="s">
        <v>53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</row>
    <row r="17" spans="1:3" x14ac:dyDescent="0.25">
      <c r="A17" t="s">
        <v>54</v>
      </c>
      <c r="B17" s="5">
        <v>43113</v>
      </c>
      <c r="C17" s="87">
        <f>(EOMONTH(B17,0)-B17)/DAY(EOMONTH(B17,0))*3500</f>
        <v>2032.2580645161293</v>
      </c>
    </row>
  </sheetData>
  <mergeCells count="2">
    <mergeCell ref="A4:B4"/>
    <mergeCell ref="A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 i Godz</vt:lpstr>
      <vt:lpstr>PRZYKŁAD</vt:lpstr>
      <vt:lpstr>Zadanka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2018-11-26T09:58:49Z</dcterms:created>
  <dcterms:modified xsi:type="dcterms:W3CDTF">2018-11-30T10:18:04Z</dcterms:modified>
</cp:coreProperties>
</file>