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Пусто" sheetId="2" state="visible" r:id="rId3"/>
    <sheet name="РЕШ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<sst xmlns="http://schemas.openxmlformats.org/spreadsheetml/2006/main" count="46" uniqueCount="21">
  <si>
    <t xml:space="preserve">Потребитель</t>
  </si>
  <si>
    <t xml:space="preserve">Ущерб</t>
  </si>
  <si>
    <t xml:space="preserve">Y</t>
  </si>
  <si>
    <t xml:space="preserve">link</t>
  </si>
  <si>
    <t xml:space="preserve">тыс</t>
  </si>
  <si>
    <t xml:space="preserve">Координаты</t>
  </si>
  <si>
    <t xml:space="preserve">Rk</t>
  </si>
  <si>
    <t xml:space="preserve">Линии</t>
  </si>
  <si>
    <t xml:space="preserve">Строительство</t>
  </si>
  <si>
    <t xml:space="preserve">ИТОГО</t>
  </si>
  <si>
    <t xml:space="preserve">А</t>
  </si>
  <si>
    <t xml:space="preserve">B</t>
  </si>
  <si>
    <t xml:space="preserve">Xa</t>
  </si>
  <si>
    <t xml:space="preserve">Ya</t>
  </si>
  <si>
    <t xml:space="preserve">РК</t>
  </si>
  <si>
    <t xml:space="preserve">Xb</t>
  </si>
  <si>
    <t xml:space="preserve">Yb</t>
  </si>
  <si>
    <t xml:space="preserve">Длина</t>
  </si>
  <si>
    <t xml:space="preserve">ТЫС РУБ</t>
  </si>
  <si>
    <t xml:space="preserve">Время восстановления</t>
  </si>
  <si>
    <t xml:space="preserve">Средняя продолжительность перерыва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</si>
</sst>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FE699"/>
        <bgColor rgb="FFFFFFCC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  <fill>
      <patternFill patternType="solid">
        <fgColor rgb="FFAFABAB"/>
        <bgColor rgb="FF969696"/>
      </patternFill>
    </fill>
    <fill>
      <patternFill patternType="solid">
        <fgColor rgb="FF7C7C7C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A9D18E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114480</xdr:colOff>
      <xdr:row>1</xdr:row>
      <xdr:rowOff>68760</xdr:rowOff>
    </xdr:from>
    <xdr:to>
      <xdr:col>24</xdr:col>
      <xdr:colOff>167400</xdr:colOff>
      <xdr:row>23</xdr:row>
      <xdr:rowOff>58680</xdr:rowOff>
    </xdr:to>
    <xdr:pic>
      <xdr:nvPicPr>
        <xdr:cNvPr id="0" name="Рисунок 3" descr=""/>
        <xdr:cNvPicPr/>
      </xdr:nvPicPr>
      <xdr:blipFill>
        <a:blip r:embed="rId1"/>
        <a:stretch/>
      </xdr:blipFill>
      <xdr:spPr>
        <a:xfrm>
          <a:off x="5217840" y="306720"/>
          <a:ext cx="4869000" cy="3948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6" activeCellId="0" sqref="A6:C2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4.11"/>
    <col collapsed="false" customWidth="true" hidden="false" outlineLevel="0" max="3" min="3" style="0" width="5.21"/>
    <col collapsed="false" customWidth="true" hidden="false" outlineLevel="0" max="5" min="4" style="0" width="3"/>
    <col collapsed="false" customWidth="true" hidden="false" outlineLevel="0" max="6" min="6" style="0" width="4"/>
    <col collapsed="false" customWidth="true" hidden="false" outlineLevel="0" max="14" min="7" style="0" width="3"/>
  </cols>
  <sheetData>
    <row r="1" customFormat="false" ht="18.75" hidden="false" customHeight="true" outlineLevel="0" collapsed="false">
      <c r="A1" s="1" t="s">
        <v>0</v>
      </c>
      <c r="B1" s="1" t="n">
        <v>3</v>
      </c>
      <c r="C1" s="1" t="n">
        <v>4</v>
      </c>
      <c r="D1" s="1" t="n">
        <v>5</v>
      </c>
      <c r="E1" s="1" t="n">
        <v>6</v>
      </c>
      <c r="F1" s="1" t="n">
        <v>7</v>
      </c>
      <c r="G1" s="1" t="n">
        <v>8</v>
      </c>
      <c r="H1" s="1" t="n">
        <v>9</v>
      </c>
      <c r="I1" s="1" t="n">
        <v>10</v>
      </c>
      <c r="J1" s="1" t="n">
        <v>11</v>
      </c>
      <c r="K1" s="1" t="n">
        <v>12</v>
      </c>
      <c r="L1" s="1" t="n">
        <v>13</v>
      </c>
      <c r="M1" s="1" t="n">
        <v>14</v>
      </c>
      <c r="N1" s="1" t="n">
        <v>15</v>
      </c>
      <c r="O1" s="2"/>
    </row>
    <row r="2" customFormat="false" ht="18.75" hidden="false" customHeight="true" outlineLevel="0" collapsed="false">
      <c r="A2" s="1" t="s">
        <v>1</v>
      </c>
      <c r="B2" s="3" t="n">
        <v>50</v>
      </c>
      <c r="C2" s="4" t="n">
        <v>20</v>
      </c>
      <c r="D2" s="5" t="n">
        <v>10</v>
      </c>
      <c r="E2" s="4" t="n">
        <v>20</v>
      </c>
      <c r="F2" s="6" t="n">
        <v>100</v>
      </c>
      <c r="G2" s="4" t="n">
        <v>20</v>
      </c>
      <c r="H2" s="5" t="n">
        <v>10</v>
      </c>
      <c r="I2" s="5" t="n">
        <v>10</v>
      </c>
      <c r="J2" s="5" t="n">
        <v>10</v>
      </c>
      <c r="K2" s="3" t="n">
        <v>50</v>
      </c>
      <c r="L2" s="3" t="n">
        <v>50</v>
      </c>
      <c r="M2" s="4" t="n">
        <v>20</v>
      </c>
      <c r="N2" s="5" t="n">
        <v>10</v>
      </c>
      <c r="O2" s="2"/>
    </row>
    <row r="3" customFormat="false" ht="14.2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AA3" s="0" t="s">
        <v>2</v>
      </c>
      <c r="AB3" s="0" t="n">
        <v>0.11</v>
      </c>
    </row>
    <row r="4" customFormat="false" ht="14.2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AA4" s="0" t="s">
        <v>3</v>
      </c>
      <c r="AB4" s="0" t="n">
        <v>200</v>
      </c>
      <c r="AC4" s="0" t="s">
        <v>4</v>
      </c>
    </row>
    <row r="5" customFormat="false" ht="14.25" hidden="false" customHeight="false" outlineLevel="0" collapsed="false">
      <c r="A5" s="7" t="s">
        <v>5</v>
      </c>
      <c r="B5" s="7"/>
      <c r="C5" s="7"/>
      <c r="AA5" s="0" t="s">
        <v>6</v>
      </c>
      <c r="AB5" s="0" t="n">
        <v>75</v>
      </c>
      <c r="AC5" s="0" t="s">
        <v>4</v>
      </c>
    </row>
    <row r="6" customFormat="false" ht="13.8" hidden="false" customHeight="false" outlineLevel="0" collapsed="false">
      <c r="A6" s="8" t="n">
        <v>1</v>
      </c>
      <c r="B6" s="9" t="n">
        <v>0</v>
      </c>
      <c r="C6" s="9" t="n">
        <v>0</v>
      </c>
    </row>
    <row r="7" customFormat="false" ht="13.8" hidden="false" customHeight="false" outlineLevel="0" collapsed="false">
      <c r="A7" s="8" t="n">
        <v>2</v>
      </c>
      <c r="B7" s="9" t="n">
        <v>0</v>
      </c>
      <c r="C7" s="9" t="n">
        <v>8</v>
      </c>
    </row>
    <row r="8" customFormat="false" ht="13.8" hidden="false" customHeight="false" outlineLevel="0" collapsed="false">
      <c r="A8" s="9" t="n">
        <v>3</v>
      </c>
      <c r="B8" s="9" t="n">
        <v>2</v>
      </c>
      <c r="C8" s="9" t="n">
        <v>1.5</v>
      </c>
    </row>
    <row r="9" customFormat="false" ht="13.8" hidden="false" customHeight="false" outlineLevel="0" collapsed="false">
      <c r="A9" s="9" t="n">
        <v>4</v>
      </c>
      <c r="B9" s="9" t="n">
        <v>0</v>
      </c>
      <c r="C9" s="9" t="n">
        <v>3.5</v>
      </c>
    </row>
    <row r="10" customFormat="false" ht="13.8" hidden="false" customHeight="false" outlineLevel="0" collapsed="false">
      <c r="A10" s="9" t="n">
        <v>5</v>
      </c>
      <c r="B10" s="9" t="n">
        <v>1.5</v>
      </c>
      <c r="C10" s="9" t="n">
        <v>6</v>
      </c>
    </row>
    <row r="11" customFormat="false" ht="13.8" hidden="false" customHeight="false" outlineLevel="0" collapsed="false">
      <c r="A11" s="9" t="n">
        <v>6</v>
      </c>
      <c r="B11" s="9" t="n">
        <v>4.5</v>
      </c>
      <c r="C11" s="9" t="n">
        <v>4</v>
      </c>
    </row>
    <row r="12" customFormat="false" ht="13.8" hidden="false" customHeight="false" outlineLevel="0" collapsed="false">
      <c r="A12" s="9" t="n">
        <v>7</v>
      </c>
      <c r="B12" s="9" t="n">
        <v>5.5</v>
      </c>
      <c r="C12" s="9" t="n">
        <v>1</v>
      </c>
    </row>
    <row r="13" customFormat="false" ht="13.8" hidden="false" customHeight="false" outlineLevel="0" collapsed="false">
      <c r="A13" s="9" t="n">
        <v>8</v>
      </c>
      <c r="B13" s="9" t="n">
        <v>4.5</v>
      </c>
      <c r="C13" s="9" t="n">
        <v>6.5</v>
      </c>
    </row>
    <row r="14" customFormat="false" ht="13.8" hidden="false" customHeight="false" outlineLevel="0" collapsed="false">
      <c r="A14" s="9" t="n">
        <v>9</v>
      </c>
      <c r="B14" s="9" t="n">
        <v>7</v>
      </c>
      <c r="C14" s="9" t="n">
        <v>5</v>
      </c>
    </row>
    <row r="15" customFormat="false" ht="13.8" hidden="false" customHeight="false" outlineLevel="0" collapsed="false">
      <c r="A15" s="9" t="n">
        <v>10</v>
      </c>
      <c r="B15" s="9" t="n">
        <v>7</v>
      </c>
      <c r="C15" s="9" t="n">
        <v>2</v>
      </c>
    </row>
    <row r="16" customFormat="false" ht="13.8" hidden="false" customHeight="false" outlineLevel="0" collapsed="false">
      <c r="A16" s="9" t="n">
        <v>11</v>
      </c>
      <c r="B16" s="9" t="n">
        <v>8</v>
      </c>
      <c r="C16" s="9" t="n">
        <v>0</v>
      </c>
    </row>
    <row r="17" customFormat="false" ht="13.8" hidden="false" customHeight="false" outlineLevel="0" collapsed="false">
      <c r="A17" s="9" t="n">
        <v>12</v>
      </c>
      <c r="B17" s="9" t="n">
        <v>7</v>
      </c>
      <c r="C17" s="9" t="n">
        <v>8</v>
      </c>
    </row>
    <row r="18" customFormat="false" ht="13.8" hidden="false" customHeight="false" outlineLevel="0" collapsed="false">
      <c r="A18" s="9" t="n">
        <v>13</v>
      </c>
      <c r="B18" s="9" t="n">
        <v>10</v>
      </c>
      <c r="C18" s="9" t="n">
        <v>6</v>
      </c>
    </row>
    <row r="19" customFormat="false" ht="13.8" hidden="false" customHeight="false" outlineLevel="0" collapsed="false">
      <c r="A19" s="9" t="n">
        <v>14</v>
      </c>
      <c r="B19" s="9" t="n">
        <v>10</v>
      </c>
      <c r="C19" s="9" t="n">
        <v>3</v>
      </c>
    </row>
    <row r="20" customFormat="false" ht="14.25" hidden="false" customHeight="false" outlineLevel="0" collapsed="false">
      <c r="A20" s="9" t="n">
        <v>15</v>
      </c>
      <c r="B20" s="9" t="n">
        <v>10</v>
      </c>
      <c r="C20" s="9" t="n">
        <v>0</v>
      </c>
    </row>
  </sheetData>
  <mergeCells count="1">
    <mergeCell ref="A5:C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I10" activeCellId="1" sqref="A6:C20 I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22"/>
    <col collapsed="false" customWidth="true" hidden="false" outlineLevel="0" max="8" min="8" style="0" width="9.33"/>
    <col collapsed="false" customWidth="true" hidden="false" outlineLevel="0" max="9" min="9" style="0" width="13.67"/>
  </cols>
  <sheetData>
    <row r="1" customFormat="false" ht="14.25" hidden="false" customHeight="false" outlineLevel="0" collapsed="false">
      <c r="A1" s="10"/>
      <c r="B1" s="9"/>
      <c r="C1" s="7" t="s">
        <v>7</v>
      </c>
      <c r="D1" s="7"/>
      <c r="E1" s="7"/>
      <c r="F1" s="7"/>
      <c r="I1" s="0" t="s">
        <v>8</v>
      </c>
      <c r="J1" s="0" t="s">
        <v>1</v>
      </c>
      <c r="K1" s="0" t="s">
        <v>9</v>
      </c>
    </row>
    <row r="2" customFormat="false" ht="14.25" hidden="false" customHeight="false" outlineLevel="0" collapsed="false">
      <c r="A2" s="10"/>
      <c r="B2" s="1" t="s">
        <v>10</v>
      </c>
      <c r="C2" s="1" t="n">
        <v>1</v>
      </c>
      <c r="D2" s="1"/>
      <c r="E2" s="1"/>
      <c r="F2" s="11"/>
      <c r="I2" s="0" t="n">
        <f aca="false">G8</f>
        <v>1750</v>
      </c>
      <c r="J2" s="0" t="n">
        <f aca="false">H38</f>
        <v>0</v>
      </c>
      <c r="K2" s="12" t="n">
        <f aca="false">G8+H38</f>
        <v>1750</v>
      </c>
    </row>
    <row r="3" customFormat="false" ht="14.25" hidden="false" customHeight="false" outlineLevel="0" collapsed="false">
      <c r="A3" s="10"/>
      <c r="B3" s="1" t="s">
        <v>11</v>
      </c>
      <c r="C3" s="13" t="n">
        <v>2</v>
      </c>
      <c r="D3" s="13"/>
      <c r="E3" s="13"/>
      <c r="F3" s="11"/>
    </row>
    <row r="4" customFormat="false" ht="14.25" hidden="false" customHeight="false" outlineLevel="0" collapsed="false">
      <c r="A4" s="14"/>
      <c r="B4" s="15" t="s">
        <v>12</v>
      </c>
      <c r="C4" s="16" t="n">
        <f aca="false">VLOOKUP(C2,DATA!$A$5:$C$20,2,0)</f>
        <v>0</v>
      </c>
      <c r="D4" s="17" t="e">
        <f aca="false">VLOOKUP(D2,DATA!$A$5:$C$20,2,0)</f>
        <v>#N/A</v>
      </c>
      <c r="E4" s="17" t="e">
        <f aca="false">VLOOKUP(E2,DATA!$A$5:$C$20,2,0)</f>
        <v>#N/A</v>
      </c>
      <c r="F4" s="18"/>
    </row>
    <row r="5" customFormat="false" ht="14.25" hidden="false" customHeight="false" outlineLevel="0" collapsed="false">
      <c r="A5" s="19"/>
      <c r="B5" s="0" t="s">
        <v>13</v>
      </c>
      <c r="C5" s="20" t="n">
        <f aca="false">VLOOKUP(C2,DATA!$A$5:$C$20,3,0)</f>
        <v>0</v>
      </c>
      <c r="D5" s="21" t="e">
        <f aca="false">VLOOKUP(D2,DATA!$A$5:$C$20,3,0)</f>
        <v>#N/A</v>
      </c>
      <c r="E5" s="21" t="e">
        <f aca="false">VLOOKUP(E2,DATA!$A$5:$C$20,3,0)</f>
        <v>#N/A</v>
      </c>
      <c r="F5" s="18"/>
      <c r="G5" s="22" t="s">
        <v>14</v>
      </c>
    </row>
    <row r="6" customFormat="false" ht="14.25" hidden="false" customHeight="false" outlineLevel="0" collapsed="false">
      <c r="A6" s="19"/>
      <c r="B6" s="0" t="s">
        <v>15</v>
      </c>
      <c r="C6" s="23" t="n">
        <f aca="false">VLOOKUP(C3,DATA!$A$5:$C$20,2,0)</f>
        <v>0</v>
      </c>
      <c r="D6" s="24" t="e">
        <f aca="false">VLOOKUP(D3,DATA!$A$5:$C$20,1,0)</f>
        <v>#N/A</v>
      </c>
      <c r="E6" s="24" t="e">
        <f aca="false">VLOOKUP(E3,DATA!$A$5:$C$20,1,0)</f>
        <v>#N/A</v>
      </c>
      <c r="F6" s="18"/>
      <c r="G6" s="25" t="n">
        <v>2</v>
      </c>
    </row>
    <row r="7" customFormat="false" ht="14.25" hidden="false" customHeight="false" outlineLevel="0" collapsed="false">
      <c r="A7" s="26"/>
      <c r="B7" s="27" t="s">
        <v>16</v>
      </c>
      <c r="C7" s="28" t="n">
        <f aca="false">VLOOKUP(C3,DATA!$A$5:$C$20,3,0)</f>
        <v>8</v>
      </c>
      <c r="D7" s="29" t="e">
        <f aca="false">VLOOKUP(D3,DATA!$A$5:$C$20,3,0)</f>
        <v>#N/A</v>
      </c>
      <c r="E7" s="29" t="e">
        <f aca="false">VLOOKUP(E3,DATA!$A$5:$C$20,3,0)</f>
        <v>#N/A</v>
      </c>
      <c r="F7" s="18"/>
    </row>
    <row r="8" customFormat="false" ht="14.25" hidden="false" customHeight="false" outlineLevel="0" collapsed="false">
      <c r="A8" s="30" t="s">
        <v>17</v>
      </c>
      <c r="B8" s="30"/>
      <c r="C8" s="31" t="n">
        <f aca="false">IF(OR(ISERROR(C4),ISERROR(C6)),0,SQRT((C4-C6)*(C4-C6)+(C5-C7)*(C5-C7)))</f>
        <v>8</v>
      </c>
      <c r="D8" s="31" t="n">
        <f aca="false">IF(OR(ISERROR(D4),ISERR(D6)),0,SQRT((D4-D6)*(D4-D6)+(D5-D7)*(D5-D7)))</f>
        <v>0</v>
      </c>
      <c r="E8" s="31" t="n">
        <f aca="false">IF(OR(ISERROR(E4),ISERR(E6)),0,SQRT((E4-E6)*(E4-E6)+(E5-E7)*(E5-E7)))</f>
        <v>0</v>
      </c>
      <c r="F8" s="32" t="n">
        <f aca="false">SUM(C8:E8)</f>
        <v>8</v>
      </c>
      <c r="G8" s="33" t="n">
        <f aca="false">200*F8+75*G6</f>
        <v>1750</v>
      </c>
      <c r="H8" s="0" t="s">
        <v>18</v>
      </c>
    </row>
    <row r="9" customFormat="false" ht="14.25" hidden="false" customHeight="false" outlineLevel="0" collapsed="false">
      <c r="A9" s="30" t="s">
        <v>2</v>
      </c>
      <c r="B9" s="30"/>
      <c r="C9" s="9" t="n">
        <f aca="false">0.11*C8</f>
        <v>0.88</v>
      </c>
      <c r="D9" s="9" t="n">
        <f aca="false">0.11*D8</f>
        <v>0</v>
      </c>
      <c r="E9" s="9" t="n">
        <f aca="false">0.11*E8</f>
        <v>0</v>
      </c>
      <c r="F9" s="11"/>
    </row>
    <row r="10" customFormat="false" ht="14.25" hidden="false" customHeight="false" outlineLevel="0" collapsed="false">
      <c r="A10" s="9" t="s">
        <v>19</v>
      </c>
      <c r="B10" s="9"/>
      <c r="C10" s="8"/>
      <c r="D10" s="8"/>
      <c r="E10" s="8"/>
      <c r="F10" s="9"/>
    </row>
    <row r="11" customFormat="false" ht="14.25" hidden="false" customHeight="false" outlineLevel="0" collapsed="false">
      <c r="A11" s="1" t="s">
        <v>0</v>
      </c>
      <c r="B11" s="1" t="n">
        <v>3</v>
      </c>
      <c r="C11" s="1"/>
      <c r="D11" s="1"/>
      <c r="E11" s="1"/>
      <c r="F11" s="34"/>
    </row>
    <row r="12" customFormat="false" ht="14.25" hidden="false" customHeight="false" outlineLevel="0" collapsed="false">
      <c r="A12" s="1"/>
      <c r="B12" s="1" t="n">
        <v>4</v>
      </c>
      <c r="C12" s="1"/>
      <c r="D12" s="1"/>
      <c r="E12" s="1"/>
      <c r="F12" s="34"/>
    </row>
    <row r="13" customFormat="false" ht="14.25" hidden="false" customHeight="false" outlineLevel="0" collapsed="false">
      <c r="A13" s="1"/>
      <c r="B13" s="1" t="n">
        <v>5</v>
      </c>
      <c r="C13" s="1"/>
      <c r="D13" s="1"/>
      <c r="E13" s="1"/>
      <c r="F13" s="34"/>
    </row>
    <row r="14" customFormat="false" ht="14.25" hidden="false" customHeight="false" outlineLevel="0" collapsed="false">
      <c r="A14" s="1"/>
      <c r="B14" s="1" t="n">
        <v>6</v>
      </c>
      <c r="C14" s="1"/>
      <c r="D14" s="1"/>
      <c r="E14" s="1"/>
      <c r="F14" s="34"/>
    </row>
    <row r="15" customFormat="false" ht="14.25" hidden="false" customHeight="false" outlineLevel="0" collapsed="false">
      <c r="A15" s="1"/>
      <c r="B15" s="1" t="n">
        <v>7</v>
      </c>
      <c r="C15" s="1"/>
      <c r="D15" s="1"/>
      <c r="E15" s="1"/>
      <c r="F15" s="34"/>
    </row>
    <row r="16" customFormat="false" ht="14.25" hidden="false" customHeight="false" outlineLevel="0" collapsed="false">
      <c r="A16" s="1"/>
      <c r="B16" s="1" t="n">
        <v>8</v>
      </c>
      <c r="C16" s="1"/>
      <c r="D16" s="1"/>
      <c r="E16" s="1"/>
      <c r="F16" s="34"/>
    </row>
    <row r="17" customFormat="false" ht="14.25" hidden="false" customHeight="false" outlineLevel="0" collapsed="false">
      <c r="A17" s="1"/>
      <c r="B17" s="1" t="n">
        <v>9</v>
      </c>
      <c r="C17" s="1"/>
      <c r="D17" s="1"/>
      <c r="E17" s="1"/>
      <c r="F17" s="34"/>
    </row>
    <row r="18" customFormat="false" ht="14.25" hidden="false" customHeight="false" outlineLevel="0" collapsed="false">
      <c r="A18" s="1"/>
      <c r="B18" s="1" t="n">
        <v>10</v>
      </c>
      <c r="C18" s="1"/>
      <c r="D18" s="1"/>
      <c r="E18" s="1"/>
      <c r="F18" s="34"/>
    </row>
    <row r="19" customFormat="false" ht="14.25" hidden="false" customHeight="false" outlineLevel="0" collapsed="false">
      <c r="A19" s="1"/>
      <c r="B19" s="1" t="n">
        <v>11</v>
      </c>
      <c r="C19" s="1"/>
      <c r="D19" s="1"/>
      <c r="E19" s="1"/>
      <c r="F19" s="34"/>
    </row>
    <row r="20" customFormat="false" ht="14.25" hidden="false" customHeight="false" outlineLevel="0" collapsed="false">
      <c r="A20" s="1"/>
      <c r="B20" s="1" t="n">
        <v>12</v>
      </c>
      <c r="C20" s="1"/>
      <c r="D20" s="1"/>
      <c r="E20" s="1"/>
      <c r="F20" s="34"/>
    </row>
    <row r="21" customFormat="false" ht="14.25" hidden="false" customHeight="false" outlineLevel="0" collapsed="false">
      <c r="A21" s="1"/>
      <c r="B21" s="1" t="n">
        <v>13</v>
      </c>
      <c r="C21" s="1"/>
      <c r="D21" s="1"/>
      <c r="E21" s="1"/>
      <c r="F21" s="34"/>
    </row>
    <row r="22" customFormat="false" ht="14.25" hidden="false" customHeight="false" outlineLevel="0" collapsed="false">
      <c r="A22" s="1"/>
      <c r="B22" s="1" t="n">
        <v>14</v>
      </c>
      <c r="C22" s="1"/>
      <c r="D22" s="1"/>
      <c r="E22" s="1"/>
      <c r="F22" s="34"/>
    </row>
    <row r="23" customFormat="false" ht="14.25" hidden="false" customHeight="false" outlineLevel="0" collapsed="false">
      <c r="A23" s="1"/>
      <c r="B23" s="1" t="n">
        <v>15</v>
      </c>
      <c r="C23" s="1"/>
      <c r="D23" s="1"/>
      <c r="E23" s="1"/>
      <c r="F23" s="34"/>
    </row>
    <row r="24" customFormat="false" ht="14.25" hidden="false" customHeight="false" outlineLevel="0" collapsed="false">
      <c r="A24" s="1" t="s">
        <v>20</v>
      </c>
      <c r="B24" s="1"/>
      <c r="C24" s="1"/>
      <c r="D24" s="1"/>
      <c r="E24" s="1"/>
      <c r="F24" s="1"/>
    </row>
    <row r="25" customFormat="false" ht="14.25" hidden="false" customHeight="false" outlineLevel="0" collapsed="false">
      <c r="A25" s="1" t="s">
        <v>0</v>
      </c>
      <c r="B25" s="1" t="n">
        <v>3</v>
      </c>
      <c r="C25" s="1" t="n">
        <f aca="false">C$9*C11</f>
        <v>0</v>
      </c>
      <c r="D25" s="1" t="n">
        <f aca="false">D$9*D11</f>
        <v>0</v>
      </c>
      <c r="E25" s="1" t="n">
        <f aca="false">E$9*E11</f>
        <v>0</v>
      </c>
      <c r="F25" s="35" t="n">
        <f aca="false">SUM(C25:E25)</f>
        <v>0</v>
      </c>
      <c r="G25" s="3" t="n">
        <v>50</v>
      </c>
      <c r="H25" s="0" t="n">
        <f aca="false">F25*G25</f>
        <v>0</v>
      </c>
    </row>
    <row r="26" customFormat="false" ht="14.25" hidden="false" customHeight="false" outlineLevel="0" collapsed="false">
      <c r="A26" s="1"/>
      <c r="B26" s="1" t="n">
        <v>4</v>
      </c>
      <c r="C26" s="1" t="n">
        <f aca="false">C$9*C12</f>
        <v>0</v>
      </c>
      <c r="D26" s="1" t="n">
        <f aca="false">D$9*D12</f>
        <v>0</v>
      </c>
      <c r="E26" s="1" t="n">
        <f aca="false">E$9*E12</f>
        <v>0</v>
      </c>
      <c r="F26" s="35" t="n">
        <f aca="false">SUM(C26:E26)</f>
        <v>0</v>
      </c>
      <c r="G26" s="4" t="n">
        <v>20</v>
      </c>
      <c r="H26" s="0" t="n">
        <f aca="false">F26*G26</f>
        <v>0</v>
      </c>
    </row>
    <row r="27" customFormat="false" ht="14.25" hidden="false" customHeight="false" outlineLevel="0" collapsed="false">
      <c r="A27" s="1"/>
      <c r="B27" s="1" t="n">
        <v>5</v>
      </c>
      <c r="C27" s="1" t="n">
        <f aca="false">C$9*C13</f>
        <v>0</v>
      </c>
      <c r="D27" s="1" t="n">
        <f aca="false">D$9*D13</f>
        <v>0</v>
      </c>
      <c r="E27" s="1" t="n">
        <f aca="false">E$9*E13</f>
        <v>0</v>
      </c>
      <c r="F27" s="35" t="n">
        <f aca="false">SUM(C27:E27)</f>
        <v>0</v>
      </c>
      <c r="G27" s="5" t="n">
        <v>10</v>
      </c>
      <c r="H27" s="0" t="n">
        <f aca="false">F27*G27</f>
        <v>0</v>
      </c>
    </row>
    <row r="28" customFormat="false" ht="14.25" hidden="false" customHeight="false" outlineLevel="0" collapsed="false">
      <c r="A28" s="1"/>
      <c r="B28" s="1" t="n">
        <v>6</v>
      </c>
      <c r="C28" s="1" t="n">
        <f aca="false">C$9*C14</f>
        <v>0</v>
      </c>
      <c r="D28" s="1" t="n">
        <f aca="false">D$9*D14</f>
        <v>0</v>
      </c>
      <c r="E28" s="1" t="n">
        <f aca="false">E$9*E14</f>
        <v>0</v>
      </c>
      <c r="F28" s="35" t="n">
        <f aca="false">SUM(C28:E28)</f>
        <v>0</v>
      </c>
      <c r="G28" s="4" t="n">
        <v>20</v>
      </c>
      <c r="H28" s="0" t="n">
        <f aca="false">F28*G28</f>
        <v>0</v>
      </c>
    </row>
    <row r="29" customFormat="false" ht="14.25" hidden="false" customHeight="false" outlineLevel="0" collapsed="false">
      <c r="A29" s="1"/>
      <c r="B29" s="1" t="n">
        <v>7</v>
      </c>
      <c r="C29" s="1" t="n">
        <f aca="false">C$9*C15</f>
        <v>0</v>
      </c>
      <c r="D29" s="1" t="n">
        <f aca="false">D$9*D15</f>
        <v>0</v>
      </c>
      <c r="E29" s="1" t="n">
        <f aca="false">E$9*E15</f>
        <v>0</v>
      </c>
      <c r="F29" s="35" t="n">
        <f aca="false">SUM(C29:E29)</f>
        <v>0</v>
      </c>
      <c r="G29" s="6" t="n">
        <v>100</v>
      </c>
      <c r="H29" s="0" t="n">
        <f aca="false">F29*G29</f>
        <v>0</v>
      </c>
    </row>
    <row r="30" customFormat="false" ht="14.25" hidden="false" customHeight="false" outlineLevel="0" collapsed="false">
      <c r="A30" s="1"/>
      <c r="B30" s="1" t="n">
        <v>8</v>
      </c>
      <c r="C30" s="1" t="n">
        <f aca="false">C$9*C16</f>
        <v>0</v>
      </c>
      <c r="D30" s="1" t="n">
        <f aca="false">D$9*D16</f>
        <v>0</v>
      </c>
      <c r="E30" s="1" t="n">
        <f aca="false">E$9*E16</f>
        <v>0</v>
      </c>
      <c r="F30" s="35" t="n">
        <f aca="false">SUM(C30:E30)</f>
        <v>0</v>
      </c>
      <c r="G30" s="4" t="n">
        <v>20</v>
      </c>
      <c r="H30" s="0" t="n">
        <f aca="false">F30*G30</f>
        <v>0</v>
      </c>
    </row>
    <row r="31" customFormat="false" ht="14.25" hidden="false" customHeight="false" outlineLevel="0" collapsed="false">
      <c r="A31" s="1"/>
      <c r="B31" s="1" t="n">
        <v>9</v>
      </c>
      <c r="C31" s="1" t="n">
        <f aca="false">C$9*C17</f>
        <v>0</v>
      </c>
      <c r="D31" s="1" t="n">
        <f aca="false">D$9*D17</f>
        <v>0</v>
      </c>
      <c r="E31" s="1" t="n">
        <f aca="false">E$9*E17</f>
        <v>0</v>
      </c>
      <c r="F31" s="35" t="n">
        <f aca="false">SUM(C31:E31)</f>
        <v>0</v>
      </c>
      <c r="G31" s="5" t="n">
        <v>10</v>
      </c>
      <c r="H31" s="0" t="n">
        <f aca="false">F31*G31</f>
        <v>0</v>
      </c>
    </row>
    <row r="32" customFormat="false" ht="14.25" hidden="false" customHeight="false" outlineLevel="0" collapsed="false">
      <c r="A32" s="1"/>
      <c r="B32" s="1" t="n">
        <v>10</v>
      </c>
      <c r="C32" s="1" t="n">
        <f aca="false">C$9*C18</f>
        <v>0</v>
      </c>
      <c r="D32" s="1" t="n">
        <f aca="false">D$9*D18</f>
        <v>0</v>
      </c>
      <c r="E32" s="1" t="n">
        <f aca="false">E$9*E18</f>
        <v>0</v>
      </c>
      <c r="F32" s="35" t="n">
        <f aca="false">SUM(C32:E32)</f>
        <v>0</v>
      </c>
      <c r="G32" s="5" t="n">
        <v>10</v>
      </c>
      <c r="H32" s="0" t="n">
        <f aca="false">F32*G32</f>
        <v>0</v>
      </c>
    </row>
    <row r="33" customFormat="false" ht="14.25" hidden="false" customHeight="false" outlineLevel="0" collapsed="false">
      <c r="A33" s="1"/>
      <c r="B33" s="1" t="n">
        <v>11</v>
      </c>
      <c r="C33" s="1" t="n">
        <f aca="false">C$9*C19</f>
        <v>0</v>
      </c>
      <c r="D33" s="1" t="n">
        <f aca="false">D$9*D19</f>
        <v>0</v>
      </c>
      <c r="E33" s="1" t="n">
        <f aca="false">E$9*E19</f>
        <v>0</v>
      </c>
      <c r="F33" s="35" t="n">
        <f aca="false">SUM(C33:E33)</f>
        <v>0</v>
      </c>
      <c r="G33" s="5" t="n">
        <v>10</v>
      </c>
      <c r="H33" s="0" t="n">
        <f aca="false">F33*G33</f>
        <v>0</v>
      </c>
    </row>
    <row r="34" customFormat="false" ht="14.25" hidden="false" customHeight="false" outlineLevel="0" collapsed="false">
      <c r="A34" s="1"/>
      <c r="B34" s="1" t="n">
        <v>12</v>
      </c>
      <c r="C34" s="1" t="n">
        <f aca="false">C$9*C20</f>
        <v>0</v>
      </c>
      <c r="D34" s="1" t="n">
        <f aca="false">D$9*D20</f>
        <v>0</v>
      </c>
      <c r="E34" s="1" t="n">
        <f aca="false">E$9*E20</f>
        <v>0</v>
      </c>
      <c r="F34" s="35" t="n">
        <f aca="false">SUM(C34:E34)</f>
        <v>0</v>
      </c>
      <c r="G34" s="3" t="n">
        <v>50</v>
      </c>
      <c r="H34" s="0" t="n">
        <f aca="false">F34*G34</f>
        <v>0</v>
      </c>
    </row>
    <row r="35" customFormat="false" ht="14.25" hidden="false" customHeight="false" outlineLevel="0" collapsed="false">
      <c r="A35" s="1"/>
      <c r="B35" s="1" t="n">
        <v>13</v>
      </c>
      <c r="C35" s="1" t="n">
        <f aca="false">C$9*C21</f>
        <v>0</v>
      </c>
      <c r="D35" s="1" t="n">
        <f aca="false">D$9*D21</f>
        <v>0</v>
      </c>
      <c r="E35" s="1" t="n">
        <f aca="false">E$9*E21</f>
        <v>0</v>
      </c>
      <c r="F35" s="35" t="n">
        <f aca="false">SUM(C35:E35)</f>
        <v>0</v>
      </c>
      <c r="G35" s="3" t="n">
        <v>50</v>
      </c>
      <c r="H35" s="0" t="n">
        <f aca="false">F35*G35</f>
        <v>0</v>
      </c>
    </row>
    <row r="36" customFormat="false" ht="14.25" hidden="false" customHeight="false" outlineLevel="0" collapsed="false">
      <c r="A36" s="1"/>
      <c r="B36" s="1" t="n">
        <v>14</v>
      </c>
      <c r="C36" s="1" t="n">
        <f aca="false">C$9*C22</f>
        <v>0</v>
      </c>
      <c r="D36" s="1" t="n">
        <f aca="false">D$9*D22</f>
        <v>0</v>
      </c>
      <c r="E36" s="1" t="n">
        <f aca="false">E$9*E22</f>
        <v>0</v>
      </c>
      <c r="F36" s="35" t="n">
        <f aca="false">SUM(C36:E36)</f>
        <v>0</v>
      </c>
      <c r="G36" s="4" t="n">
        <v>20</v>
      </c>
      <c r="H36" s="0" t="n">
        <f aca="false">F36*G36</f>
        <v>0</v>
      </c>
    </row>
    <row r="37" customFormat="false" ht="14.25" hidden="false" customHeight="false" outlineLevel="0" collapsed="false">
      <c r="A37" s="1"/>
      <c r="B37" s="1" t="n">
        <v>15</v>
      </c>
      <c r="C37" s="1" t="n">
        <f aca="false">C$9*C23</f>
        <v>0</v>
      </c>
      <c r="D37" s="1" t="n">
        <f aca="false">D$9*D23</f>
        <v>0</v>
      </c>
      <c r="E37" s="1" t="n">
        <f aca="false">E$9*E23</f>
        <v>0</v>
      </c>
      <c r="F37" s="35" t="n">
        <f aca="false">SUM(C37:E37)</f>
        <v>0</v>
      </c>
      <c r="G37" s="5" t="n">
        <v>10</v>
      </c>
      <c r="H37" s="0" t="n">
        <f aca="false">F37*G37</f>
        <v>0</v>
      </c>
    </row>
    <row r="38" customFormat="false" ht="14.25" hidden="false" customHeight="false" outlineLevel="0" collapsed="false">
      <c r="H38" s="36" t="n">
        <f aca="false">SUM(H25:H37)</f>
        <v>0</v>
      </c>
      <c r="I38" s="0" t="s">
        <v>18</v>
      </c>
    </row>
  </sheetData>
  <mergeCells count="7">
    <mergeCell ref="A1:A3"/>
    <mergeCell ref="C1:F1"/>
    <mergeCell ref="A8:B8"/>
    <mergeCell ref="A9:B9"/>
    <mergeCell ref="A11:A23"/>
    <mergeCell ref="A24:F24"/>
    <mergeCell ref="A25:A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8"/>
  <sheetViews>
    <sheetView showFormulas="false" showGridLines="true" showRowColHeaders="true" showZeros="true" rightToLeft="false" tabSelected="false" showOutlineSymbols="true" defaultGridColor="true" view="normal" topLeftCell="H17" colorId="64" zoomScale="100" zoomScaleNormal="100" zoomScalePageLayoutView="100" workbookViewId="0">
      <selection pane="topLeft" activeCell="W9" activeCellId="1" sqref="A6:C20 W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2.22"/>
    <col collapsed="false" customWidth="true" hidden="false" outlineLevel="0" max="19" min="19" style="0" width="9.33"/>
    <col collapsed="false" customWidth="true" hidden="false" outlineLevel="0" max="20" min="20" style="0" width="13.67"/>
  </cols>
  <sheetData>
    <row r="1" customFormat="false" ht="14.25" hidden="false" customHeight="false" outlineLevel="0" collapsed="false">
      <c r="A1" s="10"/>
      <c r="B1" s="9"/>
      <c r="C1" s="7" t="s">
        <v>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T1" s="0" t="s">
        <v>8</v>
      </c>
      <c r="U1" s="0" t="s">
        <v>1</v>
      </c>
      <c r="V1" s="0" t="s">
        <v>9</v>
      </c>
    </row>
    <row r="2" customFormat="false" ht="14.25" hidden="false" customHeight="false" outlineLevel="0" collapsed="false">
      <c r="A2" s="10"/>
      <c r="B2" s="1" t="s">
        <v>10</v>
      </c>
      <c r="C2" s="1" t="n">
        <v>1</v>
      </c>
      <c r="D2" s="1" t="n">
        <v>3</v>
      </c>
      <c r="E2" s="1" t="n">
        <v>7</v>
      </c>
      <c r="F2" s="1" t="n">
        <v>10</v>
      </c>
      <c r="G2" s="1" t="n">
        <v>11</v>
      </c>
      <c r="H2" s="1" t="n">
        <v>10</v>
      </c>
      <c r="I2" s="1" t="n">
        <v>2</v>
      </c>
      <c r="J2" s="1" t="n">
        <v>5</v>
      </c>
      <c r="K2" s="1" t="n">
        <v>5</v>
      </c>
      <c r="L2" s="1" t="n">
        <v>6</v>
      </c>
      <c r="M2" s="1" t="n">
        <v>8</v>
      </c>
      <c r="N2" s="1" t="n">
        <v>8</v>
      </c>
      <c r="O2" s="1" t="n">
        <v>12</v>
      </c>
      <c r="P2" s="1" t="n">
        <v>13</v>
      </c>
      <c r="Q2" s="11"/>
      <c r="T2" s="0" t="n">
        <f aca="false">R8</f>
        <v>15427.0957277683</v>
      </c>
      <c r="U2" s="0" t="n">
        <f aca="false">S38</f>
        <v>734.346338416901</v>
      </c>
      <c r="V2" s="12" t="n">
        <f aca="false">R8+S38</f>
        <v>16161.4420661852</v>
      </c>
    </row>
    <row r="3" customFormat="false" ht="14.25" hidden="false" customHeight="false" outlineLevel="0" collapsed="false">
      <c r="A3" s="10"/>
      <c r="B3" s="1" t="s">
        <v>11</v>
      </c>
      <c r="C3" s="13" t="n">
        <v>3</v>
      </c>
      <c r="D3" s="13" t="n">
        <v>7</v>
      </c>
      <c r="E3" s="13" t="n">
        <v>10</v>
      </c>
      <c r="F3" s="13" t="n">
        <v>11</v>
      </c>
      <c r="G3" s="13" t="n">
        <v>15</v>
      </c>
      <c r="H3" s="13" t="n">
        <v>14</v>
      </c>
      <c r="I3" s="13" t="n">
        <v>5</v>
      </c>
      <c r="J3" s="13" t="n">
        <v>4</v>
      </c>
      <c r="K3" s="13" t="n">
        <v>8</v>
      </c>
      <c r="L3" s="13" t="n">
        <v>8</v>
      </c>
      <c r="M3" s="13" t="n">
        <v>9</v>
      </c>
      <c r="N3" s="13" t="n">
        <v>12</v>
      </c>
      <c r="O3" s="13" t="n">
        <v>13</v>
      </c>
      <c r="P3" s="13" t="n">
        <v>14</v>
      </c>
      <c r="Q3" s="11"/>
    </row>
    <row r="4" customFormat="false" ht="14.25" hidden="false" customHeight="false" outlineLevel="0" collapsed="false">
      <c r="A4" s="14"/>
      <c r="B4" s="15" t="s">
        <v>12</v>
      </c>
      <c r="C4" s="16" t="n">
        <f aca="false">VLOOKUP(C2,DATA!$A$5:$C$20,2,0)</f>
        <v>0</v>
      </c>
      <c r="D4" s="37" t="n">
        <f aca="false">VLOOKUP(D2,DATA!$A$5:$C$20,2,0)</f>
        <v>2</v>
      </c>
      <c r="E4" s="37" t="n">
        <f aca="false">VLOOKUP(E2,DATA!$A$5:$C$20,2,0)</f>
        <v>5.5</v>
      </c>
      <c r="F4" s="37" t="n">
        <f aca="false">VLOOKUP(F2,DATA!$A$5:$C$20,2,0)</f>
        <v>7</v>
      </c>
      <c r="G4" s="37" t="n">
        <f aca="false">VLOOKUP(G2,DATA!$A$5:$C$20,2,0)</f>
        <v>8</v>
      </c>
      <c r="H4" s="37" t="n">
        <f aca="false">VLOOKUP(H2,DATA!$A$5:$C$20,2,0)</f>
        <v>7</v>
      </c>
      <c r="I4" s="17" t="n">
        <f aca="false">VLOOKUP(I2,DATA!$A$5:$C$20,2,0)</f>
        <v>0</v>
      </c>
      <c r="J4" s="17" t="n">
        <f aca="false">VLOOKUP(J2,DATA!$A$5:$C$20,2,0)</f>
        <v>1.5</v>
      </c>
      <c r="K4" s="17" t="n">
        <f aca="false">VLOOKUP(K2,DATA!$A$5:$C$20,2,0)</f>
        <v>1.5</v>
      </c>
      <c r="L4" s="17" t="n">
        <f aca="false">VLOOKUP(L2,DATA!$A$5:$C$20,2,0)</f>
        <v>4.5</v>
      </c>
      <c r="M4" s="17" t="n">
        <f aca="false">VLOOKUP(M2,DATA!$A$5:$C$20,2,0)</f>
        <v>4.5</v>
      </c>
      <c r="N4" s="17" t="n">
        <f aca="false">VLOOKUP(N2,DATA!$A$5:$C$20,2,0)</f>
        <v>4.5</v>
      </c>
      <c r="O4" s="17" t="n">
        <f aca="false">VLOOKUP(O2,DATA!$A$5:$C$20,2,0)</f>
        <v>7</v>
      </c>
      <c r="P4" s="17" t="n">
        <f aca="false">VLOOKUP(P2,DATA!$A$5:$C$20,2,0)</f>
        <v>10</v>
      </c>
      <c r="Q4" s="18"/>
    </row>
    <row r="5" customFormat="false" ht="14.25" hidden="false" customHeight="false" outlineLevel="0" collapsed="false">
      <c r="A5" s="19"/>
      <c r="B5" s="0" t="s">
        <v>13</v>
      </c>
      <c r="C5" s="20" t="n">
        <f aca="false">VLOOKUP(C2,DATA!$A$5:$C$20,3,0)</f>
        <v>0</v>
      </c>
      <c r="D5" s="38" t="n">
        <f aca="false">VLOOKUP(D2,DATA!$A$5:$C$20,3,0)</f>
        <v>1.5</v>
      </c>
      <c r="E5" s="38" t="n">
        <f aca="false">VLOOKUP(E2,DATA!$A$5:$C$20,3,0)</f>
        <v>1</v>
      </c>
      <c r="F5" s="38" t="n">
        <f aca="false">VLOOKUP(F2,DATA!$A$5:$C$20,3,0)</f>
        <v>2</v>
      </c>
      <c r="G5" s="38" t="n">
        <f aca="false">VLOOKUP(G2,DATA!$A$5:$C$20,3,0)</f>
        <v>0</v>
      </c>
      <c r="H5" s="38" t="n">
        <f aca="false">VLOOKUP(H2,DATA!$A$5:$C$20,3,0)</f>
        <v>2</v>
      </c>
      <c r="I5" s="21" t="n">
        <f aca="false">VLOOKUP(I2,DATA!$A$5:$C$20,3,0)</f>
        <v>8</v>
      </c>
      <c r="J5" s="21" t="n">
        <f aca="false">VLOOKUP(J2,DATA!$A$5:$C$20,3,0)</f>
        <v>6</v>
      </c>
      <c r="K5" s="21" t="n">
        <f aca="false">VLOOKUP(K2,DATA!$A$5:$C$20,3,0)</f>
        <v>6</v>
      </c>
      <c r="L5" s="21" t="n">
        <f aca="false">VLOOKUP(L2,DATA!$A$5:$C$20,3,0)</f>
        <v>4</v>
      </c>
      <c r="M5" s="21" t="n">
        <f aca="false">VLOOKUP(M2,DATA!$A$5:$C$20,3,0)</f>
        <v>6.5</v>
      </c>
      <c r="N5" s="21" t="n">
        <f aca="false">VLOOKUP(N2,DATA!$A$5:$C$20,3,0)</f>
        <v>6.5</v>
      </c>
      <c r="O5" s="21" t="n">
        <f aca="false">VLOOKUP(O2,DATA!$A$5:$C$20,3,0)</f>
        <v>8</v>
      </c>
      <c r="P5" s="21" t="n">
        <f aca="false">VLOOKUP(P2,DATA!$A$5:$C$20,3,0)</f>
        <v>6</v>
      </c>
      <c r="Q5" s="18"/>
      <c r="R5" s="22" t="s">
        <v>14</v>
      </c>
    </row>
    <row r="6" customFormat="false" ht="14.25" hidden="false" customHeight="false" outlineLevel="0" collapsed="false">
      <c r="A6" s="19"/>
      <c r="B6" s="0" t="s">
        <v>15</v>
      </c>
      <c r="C6" s="23" t="n">
        <f aca="false">VLOOKUP(C3,DATA!$A$5:$C$20,2,0)</f>
        <v>2</v>
      </c>
      <c r="D6" s="39" t="n">
        <f aca="false">VLOOKUP(D3,DATA!$A$5:$C$20,1,0)</f>
        <v>7</v>
      </c>
      <c r="E6" s="39" t="n">
        <f aca="false">VLOOKUP(E3,DATA!$A$5:$C$20,1,0)</f>
        <v>10</v>
      </c>
      <c r="F6" s="39" t="n">
        <f aca="false">VLOOKUP(F3,DATA!$A$5:$C$20,1,0)</f>
        <v>11</v>
      </c>
      <c r="G6" s="39" t="n">
        <f aca="false">VLOOKUP(G3,DATA!$A$5:$C$20,1,0)</f>
        <v>15</v>
      </c>
      <c r="H6" s="39" t="n">
        <f aca="false">VLOOKUP(H3,DATA!$A$5:$C$20,1,0)</f>
        <v>14</v>
      </c>
      <c r="I6" s="24" t="n">
        <f aca="false">VLOOKUP(I3,DATA!$A$5:$C$20,1,0)</f>
        <v>5</v>
      </c>
      <c r="J6" s="24" t="n">
        <f aca="false">VLOOKUP(J3,DATA!$A$5:$C$20,1,0)</f>
        <v>4</v>
      </c>
      <c r="K6" s="24" t="n">
        <f aca="false">VLOOKUP(K3,DATA!$A$5:$C$20,1,0)</f>
        <v>8</v>
      </c>
      <c r="L6" s="24" t="n">
        <f aca="false">VLOOKUP(L3,DATA!$A$5:$C$20,1,0)</f>
        <v>8</v>
      </c>
      <c r="M6" s="24" t="n">
        <f aca="false">VLOOKUP(M3,DATA!$A$5:$C$20,1,0)</f>
        <v>9</v>
      </c>
      <c r="N6" s="24" t="n">
        <f aca="false">VLOOKUP(N3,DATA!$A$5:$C$20,1,0)</f>
        <v>12</v>
      </c>
      <c r="O6" s="24" t="n">
        <f aca="false">VLOOKUP(O3,DATA!$A$5:$C$20,1,0)</f>
        <v>13</v>
      </c>
      <c r="P6" s="24" t="n">
        <f aca="false">VLOOKUP(P3,DATA!$A$5:$C$20,1,0)</f>
        <v>14</v>
      </c>
      <c r="Q6" s="18"/>
      <c r="R6" s="25" t="n">
        <v>8</v>
      </c>
    </row>
    <row r="7" customFormat="false" ht="14.25" hidden="false" customHeight="false" outlineLevel="0" collapsed="false">
      <c r="A7" s="26"/>
      <c r="B7" s="27" t="s">
        <v>16</v>
      </c>
      <c r="C7" s="28" t="n">
        <f aca="false">VLOOKUP(C3,DATA!$A$5:$C$20,3,0)</f>
        <v>1.5</v>
      </c>
      <c r="D7" s="40" t="n">
        <f aca="false">VLOOKUP(D3,DATA!$A$5:$C$20,3,0)</f>
        <v>1</v>
      </c>
      <c r="E7" s="40" t="n">
        <f aca="false">VLOOKUP(E3,DATA!$A$5:$C$20,3,0)</f>
        <v>2</v>
      </c>
      <c r="F7" s="40" t="n">
        <f aca="false">VLOOKUP(F3,DATA!$A$5:$C$20,3,0)</f>
        <v>0</v>
      </c>
      <c r="G7" s="40" t="n">
        <f aca="false">VLOOKUP(G3,DATA!$A$5:$C$20,3,0)</f>
        <v>0</v>
      </c>
      <c r="H7" s="40" t="n">
        <f aca="false">VLOOKUP(H3,DATA!$A$5:$C$20,3,0)</f>
        <v>3</v>
      </c>
      <c r="I7" s="29" t="n">
        <f aca="false">VLOOKUP(I3,DATA!$A$5:$C$20,3,0)</f>
        <v>6</v>
      </c>
      <c r="J7" s="29" t="n">
        <f aca="false">VLOOKUP(J3,DATA!$A$5:$C$20,3,0)</f>
        <v>3.5</v>
      </c>
      <c r="K7" s="29" t="n">
        <f aca="false">VLOOKUP(K3,DATA!$A$5:$C$20,3,0)</f>
        <v>6.5</v>
      </c>
      <c r="L7" s="29" t="n">
        <f aca="false">VLOOKUP(L3,DATA!$A$5:$C$20,3,0)</f>
        <v>6.5</v>
      </c>
      <c r="M7" s="29" t="n">
        <f aca="false">VLOOKUP(M3,DATA!$A$5:$C$20,3,0)</f>
        <v>5</v>
      </c>
      <c r="N7" s="29" t="n">
        <f aca="false">VLOOKUP(N3,DATA!$A$5:$C$20,3,0)</f>
        <v>8</v>
      </c>
      <c r="O7" s="29" t="n">
        <f aca="false">VLOOKUP(O3,DATA!$A$5:$C$20,3,0)</f>
        <v>6</v>
      </c>
      <c r="P7" s="29" t="n">
        <f aca="false">VLOOKUP(P3,DATA!$A$5:$C$20,3,0)</f>
        <v>3</v>
      </c>
      <c r="Q7" s="18"/>
    </row>
    <row r="8" customFormat="false" ht="14.25" hidden="false" customHeight="false" outlineLevel="0" collapsed="false">
      <c r="A8" s="30" t="s">
        <v>17</v>
      </c>
      <c r="B8" s="30"/>
      <c r="C8" s="31" t="n">
        <f aca="false">IF(OR(ISERROR(C4),ISERROR(C6)),0,SQRT((C4-C6)*(C4-C6)+(C5-C7)*(C5-C7)))</f>
        <v>2.5</v>
      </c>
      <c r="D8" s="31" t="n">
        <f aca="false">IF(OR(ISERROR(D4),ISERROR(D6)),0,SQRT((D4-D6)*(D4-D6)+(D5-D7)*(D5-D7)))</f>
        <v>5.02493781056045</v>
      </c>
      <c r="E8" s="31" t="n">
        <f aca="false">IF(OR(ISERROR(E4),ISERROR(E6)),0,SQRT((E4-E6)*(E4-E6)+(E5-E7)*(E5-E7)))</f>
        <v>4.60977222864644</v>
      </c>
      <c r="F8" s="31" t="n">
        <f aca="false">IF(OR(ISERROR(F4),ISERROR(F6)),0,SQRT((F4-F6)*(F4-F6)+(F5-F7)*(F5-F7)))</f>
        <v>4.47213595499958</v>
      </c>
      <c r="G8" s="31" t="n">
        <f aca="false">IF(OR(ISERROR(G4),ISERROR(G6)),0,SQRT((G4-G6)*(G4-G6)+(G5-G7)*(G5-G7)))</f>
        <v>7</v>
      </c>
      <c r="H8" s="31" t="n">
        <f aca="false">IF(OR(ISERROR(H4),ISERROR(H6)),0,SQRT((H4-H6)*(H4-H6)+(H5-H7)*(H5-H7)))</f>
        <v>7.07106781186548</v>
      </c>
      <c r="I8" s="31" t="n">
        <f aca="false">IF(OR(ISERROR(I4),ISERROR(I6)),0,SQRT((I4-I6)*(I4-I6)+(I5-I7)*(I5-I7)))</f>
        <v>5.3851648071345</v>
      </c>
      <c r="J8" s="31" t="n">
        <f aca="false">IF(OR(ISERROR(J4),ISERROR(J6)),0,SQRT((J4-J6)*(J4-J6)+(J5-J7)*(J5-J7)))</f>
        <v>3.53553390593274</v>
      </c>
      <c r="K8" s="31" t="n">
        <f aca="false">IF(OR(ISERROR(K4),ISERROR(K6)),0,SQRT((K4-K6)*(K4-K6)+(K5-K7)*(K5-K7)))</f>
        <v>6.51920240520265</v>
      </c>
      <c r="L8" s="31" t="n">
        <f aca="false">IF(OR(ISERROR(L4),ISERROR(L6)),0,SQRT((L4-L6)*(L4-L6)+(L5-L7)*(L5-L7)))</f>
        <v>4.30116263352131</v>
      </c>
      <c r="M8" s="31" t="n">
        <f aca="false">IF(OR(ISERROR(M4),ISERROR(M6)),0,SQRT((M4-M6)*(M4-M6)+(M5-M7)*(M5-M7)))</f>
        <v>4.74341649025257</v>
      </c>
      <c r="N8" s="31" t="n">
        <f aca="false">IF(OR(ISERROR(N4),ISERROR(N6)),0,SQRT((N4-N6)*(N4-N6)+(N5-N7)*(N5-N7)))</f>
        <v>7.64852927038918</v>
      </c>
      <c r="O8" s="31" t="n">
        <f aca="false">IF(OR(ISERROR(O4),ISERROR(O6)),0,SQRT((O4-O6)*(O4-O6)+(O5-O7)*(O5-O7)))</f>
        <v>6.32455532033676</v>
      </c>
      <c r="P8" s="31" t="n">
        <f aca="false">IF(OR(ISERROR(P4),ISERROR(P6)),0,SQRT((P4-P6)*(P4-P6)+(P5-P7)*(P5-P7)))</f>
        <v>5</v>
      </c>
      <c r="Q8" s="32" t="n">
        <f aca="false">SUM(C8:P8)</f>
        <v>74.1354786388417</v>
      </c>
      <c r="R8" s="33" t="n">
        <f aca="false">200*Q8+75*R6</f>
        <v>15427.0957277683</v>
      </c>
      <c r="S8" s="0" t="s">
        <v>18</v>
      </c>
    </row>
    <row r="9" customFormat="false" ht="14.25" hidden="false" customHeight="false" outlineLevel="0" collapsed="false">
      <c r="A9" s="30" t="s">
        <v>2</v>
      </c>
      <c r="B9" s="30"/>
      <c r="C9" s="9" t="n">
        <f aca="false">0.11*C8</f>
        <v>0.275</v>
      </c>
      <c r="D9" s="9" t="n">
        <f aca="false">0.11*D8</f>
        <v>0.552743159161649</v>
      </c>
      <c r="E9" s="9" t="n">
        <f aca="false">0.11*E8</f>
        <v>0.507074945151109</v>
      </c>
      <c r="F9" s="9" t="n">
        <f aca="false">0.11*F8</f>
        <v>0.491934955049954</v>
      </c>
      <c r="G9" s="9" t="n">
        <f aca="false">0.11*G8</f>
        <v>0.77</v>
      </c>
      <c r="H9" s="9" t="n">
        <f aca="false">0.11*H8</f>
        <v>0.777817459305202</v>
      </c>
      <c r="I9" s="9" t="n">
        <f aca="false">0.11*I8</f>
        <v>0.592368128784795</v>
      </c>
      <c r="J9" s="9" t="n">
        <f aca="false">0.11*J8</f>
        <v>0.388908729652601</v>
      </c>
      <c r="K9" s="9" t="n">
        <f aca="false">0.11*K8</f>
        <v>0.717112264572291</v>
      </c>
      <c r="L9" s="9" t="n">
        <f aca="false">0.11*L8</f>
        <v>0.473127889687345</v>
      </c>
      <c r="M9" s="9" t="n">
        <f aca="false">0.11*M8</f>
        <v>0.521775813927783</v>
      </c>
      <c r="N9" s="9" t="n">
        <f aca="false">0.11*N8</f>
        <v>0.84133821974281</v>
      </c>
      <c r="O9" s="9" t="n">
        <f aca="false">0.11*O8</f>
        <v>0.695701085237044</v>
      </c>
      <c r="P9" s="9" t="n">
        <f aca="false">0.11*P8</f>
        <v>0.55</v>
      </c>
      <c r="Q9" s="11"/>
    </row>
    <row r="10" customFormat="false" ht="14.25" hidden="false" customHeight="false" outlineLevel="0" collapsed="false">
      <c r="A10" s="9" t="s">
        <v>19</v>
      </c>
      <c r="B10" s="9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customFormat="false" ht="14.25" hidden="false" customHeight="false" outlineLevel="0" collapsed="false">
      <c r="A11" s="1" t="s">
        <v>0</v>
      </c>
      <c r="B11" s="1" t="n">
        <v>3</v>
      </c>
      <c r="C11" s="1" t="n">
        <v>2</v>
      </c>
      <c r="D11" s="1" t="n">
        <v>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4"/>
    </row>
    <row r="12" customFormat="false" ht="14.25" hidden="false" customHeight="false" outlineLevel="0" collapsed="false">
      <c r="A12" s="1"/>
      <c r="B12" s="1" t="n">
        <v>4</v>
      </c>
      <c r="C12" s="1"/>
      <c r="D12" s="1"/>
      <c r="E12" s="1"/>
      <c r="F12" s="1"/>
      <c r="G12" s="1"/>
      <c r="H12" s="1"/>
      <c r="I12" s="1" t="n">
        <v>2</v>
      </c>
      <c r="J12" s="1" t="n">
        <v>7</v>
      </c>
      <c r="K12" s="1" t="n">
        <v>2</v>
      </c>
      <c r="L12" s="1"/>
      <c r="M12" s="1"/>
      <c r="N12" s="1"/>
      <c r="O12" s="1"/>
      <c r="P12" s="1"/>
      <c r="Q12" s="34"/>
    </row>
    <row r="13" customFormat="false" ht="14.25" hidden="false" customHeight="false" outlineLevel="0" collapsed="false">
      <c r="A13" s="1"/>
      <c r="B13" s="1" t="n">
        <v>5</v>
      </c>
      <c r="C13" s="1"/>
      <c r="D13" s="1"/>
      <c r="E13" s="1"/>
      <c r="F13" s="1"/>
      <c r="G13" s="1"/>
      <c r="H13" s="1"/>
      <c r="I13" s="1" t="n">
        <v>2</v>
      </c>
      <c r="J13" s="1"/>
      <c r="K13" s="1" t="n">
        <v>2</v>
      </c>
      <c r="L13" s="1"/>
      <c r="M13" s="1"/>
      <c r="N13" s="1"/>
      <c r="O13" s="1"/>
      <c r="P13" s="1"/>
      <c r="Q13" s="34"/>
    </row>
    <row r="14" customFormat="false" ht="14.25" hidden="false" customHeight="false" outlineLevel="0" collapsed="false">
      <c r="A14" s="1"/>
      <c r="B14" s="1" t="n">
        <v>6</v>
      </c>
      <c r="C14" s="1"/>
      <c r="D14" s="1"/>
      <c r="E14" s="1"/>
      <c r="F14" s="1"/>
      <c r="G14" s="1"/>
      <c r="H14" s="1"/>
      <c r="I14" s="1"/>
      <c r="J14" s="1"/>
      <c r="K14" s="1"/>
      <c r="L14" s="1" t="n">
        <v>7</v>
      </c>
      <c r="M14" s="1"/>
      <c r="N14" s="1"/>
      <c r="O14" s="1"/>
      <c r="P14" s="1"/>
      <c r="Q14" s="34"/>
    </row>
    <row r="15" customFormat="false" ht="14.25" hidden="false" customHeight="false" outlineLevel="0" collapsed="false">
      <c r="A15" s="1"/>
      <c r="B15" s="1" t="n">
        <v>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4"/>
    </row>
    <row r="16" customFormat="false" ht="14.25" hidden="false" customHeight="false" outlineLevel="0" collapsed="false">
      <c r="A16" s="1"/>
      <c r="B16" s="1" t="n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4"/>
    </row>
    <row r="17" customFormat="false" ht="14.25" hidden="false" customHeight="false" outlineLevel="0" collapsed="false">
      <c r="A17" s="1"/>
      <c r="B17" s="1" t="n">
        <v>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 t="n">
        <v>7</v>
      </c>
      <c r="N17" s="1"/>
      <c r="O17" s="1"/>
      <c r="P17" s="1"/>
      <c r="Q17" s="34"/>
    </row>
    <row r="18" customFormat="false" ht="14.25" hidden="false" customHeight="false" outlineLevel="0" collapsed="false">
      <c r="A18" s="1"/>
      <c r="B18" s="1" t="n">
        <v>10</v>
      </c>
      <c r="C18" s="1"/>
      <c r="D18" s="1"/>
      <c r="E18" s="1" t="n">
        <v>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4"/>
    </row>
    <row r="19" customFormat="false" ht="14.25" hidden="false" customHeight="false" outlineLevel="0" collapsed="false">
      <c r="A19" s="1"/>
      <c r="B19" s="1" t="n">
        <v>11</v>
      </c>
      <c r="C19" s="1"/>
      <c r="D19" s="1"/>
      <c r="E19" s="1" t="n">
        <v>2</v>
      </c>
      <c r="F19" s="1" t="n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34"/>
    </row>
    <row r="20" customFormat="false" ht="14.25" hidden="false" customHeight="false" outlineLevel="0" collapsed="false">
      <c r="A20" s="1"/>
      <c r="B20" s="1" t="n">
        <v>12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n">
        <v>2</v>
      </c>
      <c r="O20" s="1" t="n">
        <v>2</v>
      </c>
      <c r="P20" s="1"/>
      <c r="Q20" s="34"/>
    </row>
    <row r="21" customFormat="false" ht="14.25" hidden="false" customHeight="false" outlineLevel="0" collapsed="false">
      <c r="A21" s="1"/>
      <c r="B21" s="1" t="n">
        <v>13</v>
      </c>
      <c r="C21" s="1"/>
      <c r="D21" s="1"/>
      <c r="E21" s="1"/>
      <c r="F21" s="1"/>
      <c r="G21" s="1"/>
      <c r="H21" s="1" t="n">
        <v>2</v>
      </c>
      <c r="I21" s="1"/>
      <c r="J21" s="1"/>
      <c r="K21" s="1"/>
      <c r="L21" s="1"/>
      <c r="M21" s="1"/>
      <c r="N21" s="1"/>
      <c r="O21" s="1"/>
      <c r="P21" s="1"/>
      <c r="Q21" s="34"/>
    </row>
    <row r="22" customFormat="false" ht="14.25" hidden="false" customHeight="false" outlineLevel="0" collapsed="false">
      <c r="A22" s="1"/>
      <c r="B22" s="1" t="n">
        <v>14</v>
      </c>
      <c r="C22" s="1"/>
      <c r="D22" s="1"/>
      <c r="E22" s="1"/>
      <c r="F22" s="1"/>
      <c r="G22" s="1"/>
      <c r="H22" s="1" t="n">
        <v>2</v>
      </c>
      <c r="I22" s="1"/>
      <c r="J22" s="1"/>
      <c r="K22" s="1"/>
      <c r="L22" s="1"/>
      <c r="M22" s="1"/>
      <c r="N22" s="1"/>
      <c r="O22" s="1"/>
      <c r="P22" s="1"/>
      <c r="Q22" s="34"/>
    </row>
    <row r="23" customFormat="false" ht="14.25" hidden="false" customHeight="false" outlineLevel="0" collapsed="false">
      <c r="A23" s="1"/>
      <c r="B23" s="1" t="n">
        <v>15</v>
      </c>
      <c r="C23" s="1"/>
      <c r="D23" s="1"/>
      <c r="E23" s="1" t="n">
        <v>2</v>
      </c>
      <c r="F23" s="1" t="n">
        <v>7</v>
      </c>
      <c r="G23" s="1" t="n">
        <v>7</v>
      </c>
      <c r="H23" s="1"/>
      <c r="I23" s="1"/>
      <c r="J23" s="1"/>
      <c r="K23" s="1"/>
      <c r="L23" s="1"/>
      <c r="M23" s="1"/>
      <c r="N23" s="1"/>
      <c r="O23" s="1"/>
      <c r="P23" s="1"/>
      <c r="Q23" s="34"/>
    </row>
    <row r="24" customFormat="false" ht="14.25" hidden="false" customHeight="false" outlineLevel="0" collapsed="false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customFormat="false" ht="14.25" hidden="false" customHeight="false" outlineLevel="0" collapsed="false">
      <c r="A25" s="1" t="s">
        <v>0</v>
      </c>
      <c r="B25" s="1" t="n">
        <v>3</v>
      </c>
      <c r="C25" s="1" t="n">
        <f aca="false">C$9*C11</f>
        <v>0.55</v>
      </c>
      <c r="D25" s="1" t="n">
        <f aca="false">D$9*D11</f>
        <v>1.1054863183233</v>
      </c>
      <c r="E25" s="1" t="n">
        <f aca="false">E$9*E11</f>
        <v>0</v>
      </c>
      <c r="F25" s="1" t="n">
        <f aca="false">F$9*F11</f>
        <v>0</v>
      </c>
      <c r="G25" s="1" t="n">
        <f aca="false">G$9*G11</f>
        <v>0</v>
      </c>
      <c r="H25" s="1" t="n">
        <f aca="false">H$9*H11</f>
        <v>0</v>
      </c>
      <c r="I25" s="1" t="n">
        <f aca="false">I$9*I11</f>
        <v>0</v>
      </c>
      <c r="J25" s="1" t="n">
        <f aca="false">J$9*J11</f>
        <v>0</v>
      </c>
      <c r="K25" s="1" t="n">
        <f aca="false">K$9*K11</f>
        <v>0</v>
      </c>
      <c r="L25" s="1" t="n">
        <f aca="false">L$9*L11</f>
        <v>0</v>
      </c>
      <c r="M25" s="1" t="n">
        <f aca="false">M$9*M11</f>
        <v>0</v>
      </c>
      <c r="N25" s="1" t="n">
        <f aca="false">N$9*N11</f>
        <v>0</v>
      </c>
      <c r="O25" s="1" t="n">
        <f aca="false">O$9*O11</f>
        <v>0</v>
      </c>
      <c r="P25" s="1" t="n">
        <f aca="false">P$9*P11</f>
        <v>0</v>
      </c>
      <c r="Q25" s="35" t="n">
        <f aca="false">SUM(C25:P25)</f>
        <v>1.6554863183233</v>
      </c>
      <c r="R25" s="3" t="n">
        <v>50</v>
      </c>
      <c r="S25" s="0" t="n">
        <f aca="false">Q25*R25</f>
        <v>82.7743159161649</v>
      </c>
    </row>
    <row r="26" customFormat="false" ht="14.25" hidden="false" customHeight="false" outlineLevel="0" collapsed="false">
      <c r="A26" s="1"/>
      <c r="B26" s="1" t="n">
        <v>4</v>
      </c>
      <c r="C26" s="1" t="n">
        <f aca="false">C$9*C12</f>
        <v>0</v>
      </c>
      <c r="D26" s="1" t="n">
        <f aca="false">D$9*D12</f>
        <v>0</v>
      </c>
      <c r="E26" s="1" t="n">
        <f aca="false">E$9*E12</f>
        <v>0</v>
      </c>
      <c r="F26" s="1" t="n">
        <f aca="false">F$9*F12</f>
        <v>0</v>
      </c>
      <c r="G26" s="1" t="n">
        <f aca="false">G$9*G12</f>
        <v>0</v>
      </c>
      <c r="H26" s="1" t="n">
        <f aca="false">H$9*H12</f>
        <v>0</v>
      </c>
      <c r="I26" s="1" t="n">
        <f aca="false">I$9*I12</f>
        <v>1.18473625756959</v>
      </c>
      <c r="J26" s="1" t="n">
        <f aca="false">J$9*J12</f>
        <v>2.72236110756821</v>
      </c>
      <c r="K26" s="1" t="n">
        <f aca="false">K$9*K12</f>
        <v>1.43422452914458</v>
      </c>
      <c r="L26" s="1" t="n">
        <f aca="false">L$9*L12</f>
        <v>0</v>
      </c>
      <c r="M26" s="1" t="n">
        <f aca="false">M$9*M12</f>
        <v>0</v>
      </c>
      <c r="N26" s="1" t="n">
        <f aca="false">N$9*N12</f>
        <v>0</v>
      </c>
      <c r="O26" s="1" t="n">
        <f aca="false">O$9*O12</f>
        <v>0</v>
      </c>
      <c r="P26" s="1" t="n">
        <f aca="false">P$9*P12</f>
        <v>0</v>
      </c>
      <c r="Q26" s="35" t="n">
        <f aca="false">SUM(C26:P26)</f>
        <v>5.34132189428238</v>
      </c>
      <c r="R26" s="4" t="n">
        <v>20</v>
      </c>
      <c r="S26" s="0" t="n">
        <f aca="false">Q26*R26</f>
        <v>106.826437885648</v>
      </c>
    </row>
    <row r="27" customFormat="false" ht="14.25" hidden="false" customHeight="false" outlineLevel="0" collapsed="false">
      <c r="A27" s="1"/>
      <c r="B27" s="1" t="n">
        <v>5</v>
      </c>
      <c r="C27" s="1" t="n">
        <f aca="false">C$9*C13</f>
        <v>0</v>
      </c>
      <c r="D27" s="1" t="n">
        <f aca="false">D$9*D13</f>
        <v>0</v>
      </c>
      <c r="E27" s="1" t="n">
        <f aca="false">E$9*E13</f>
        <v>0</v>
      </c>
      <c r="F27" s="1" t="n">
        <f aca="false">F$9*F13</f>
        <v>0</v>
      </c>
      <c r="G27" s="1" t="n">
        <f aca="false">G$9*G13</f>
        <v>0</v>
      </c>
      <c r="H27" s="1" t="n">
        <f aca="false">H$9*H13</f>
        <v>0</v>
      </c>
      <c r="I27" s="1" t="n">
        <f aca="false">I$9*I13</f>
        <v>1.18473625756959</v>
      </c>
      <c r="J27" s="1" t="n">
        <f aca="false">J$9*J13</f>
        <v>0</v>
      </c>
      <c r="K27" s="1" t="n">
        <f aca="false">K$9*K13</f>
        <v>1.43422452914458</v>
      </c>
      <c r="L27" s="1" t="n">
        <f aca="false">L$9*L13</f>
        <v>0</v>
      </c>
      <c r="M27" s="1" t="n">
        <f aca="false">M$9*M13</f>
        <v>0</v>
      </c>
      <c r="N27" s="1" t="n">
        <f aca="false">N$9*N13</f>
        <v>0</v>
      </c>
      <c r="O27" s="1" t="n">
        <f aca="false">O$9*O13</f>
        <v>0</v>
      </c>
      <c r="P27" s="1" t="n">
        <f aca="false">P$9*P13</f>
        <v>0</v>
      </c>
      <c r="Q27" s="35" t="n">
        <f aca="false">SUM(C27:P27)</f>
        <v>2.61896078671417</v>
      </c>
      <c r="R27" s="5" t="n">
        <v>10</v>
      </c>
      <c r="S27" s="0" t="n">
        <f aca="false">Q27*R27</f>
        <v>26.1896078671417</v>
      </c>
    </row>
    <row r="28" customFormat="false" ht="14.25" hidden="false" customHeight="false" outlineLevel="0" collapsed="false">
      <c r="A28" s="1"/>
      <c r="B28" s="1" t="n">
        <v>6</v>
      </c>
      <c r="C28" s="1" t="n">
        <f aca="false">C$9*C14</f>
        <v>0</v>
      </c>
      <c r="D28" s="1" t="n">
        <f aca="false">D$9*D14</f>
        <v>0</v>
      </c>
      <c r="E28" s="1" t="n">
        <f aca="false">E$9*E14</f>
        <v>0</v>
      </c>
      <c r="F28" s="1" t="n">
        <f aca="false">F$9*F14</f>
        <v>0</v>
      </c>
      <c r="G28" s="1" t="n">
        <f aca="false">G$9*G14</f>
        <v>0</v>
      </c>
      <c r="H28" s="1" t="n">
        <f aca="false">H$9*H14</f>
        <v>0</v>
      </c>
      <c r="I28" s="1" t="n">
        <f aca="false">I$9*I14</f>
        <v>0</v>
      </c>
      <c r="J28" s="1" t="n">
        <f aca="false">J$9*J14</f>
        <v>0</v>
      </c>
      <c r="K28" s="1" t="n">
        <f aca="false">K$9*K14</f>
        <v>0</v>
      </c>
      <c r="L28" s="1" t="n">
        <f aca="false">L$9*L14</f>
        <v>3.31189522781141</v>
      </c>
      <c r="M28" s="1" t="n">
        <f aca="false">M$9*M14</f>
        <v>0</v>
      </c>
      <c r="N28" s="1" t="n">
        <f aca="false">N$9*N14</f>
        <v>0</v>
      </c>
      <c r="O28" s="1" t="n">
        <f aca="false">O$9*O14</f>
        <v>0</v>
      </c>
      <c r="P28" s="1" t="n">
        <f aca="false">P$9*P14</f>
        <v>0</v>
      </c>
      <c r="Q28" s="35" t="n">
        <f aca="false">SUM(C28:P28)</f>
        <v>3.31189522781141</v>
      </c>
      <c r="R28" s="4" t="n">
        <v>20</v>
      </c>
      <c r="S28" s="0" t="n">
        <f aca="false">Q28*R28</f>
        <v>66.2379045562282</v>
      </c>
    </row>
    <row r="29" customFormat="false" ht="14.25" hidden="false" customHeight="false" outlineLevel="0" collapsed="false">
      <c r="A29" s="1"/>
      <c r="B29" s="1" t="n">
        <v>7</v>
      </c>
      <c r="C29" s="1" t="n">
        <f aca="false">C$9*C15</f>
        <v>0</v>
      </c>
      <c r="D29" s="1" t="n">
        <f aca="false">D$9*D15</f>
        <v>0</v>
      </c>
      <c r="E29" s="1" t="n">
        <f aca="false">E$9*E15</f>
        <v>0</v>
      </c>
      <c r="F29" s="1" t="n">
        <f aca="false">F$9*F15</f>
        <v>0</v>
      </c>
      <c r="G29" s="1" t="n">
        <f aca="false">G$9*G15</f>
        <v>0</v>
      </c>
      <c r="H29" s="1" t="n">
        <f aca="false">H$9*H15</f>
        <v>0</v>
      </c>
      <c r="I29" s="1" t="n">
        <f aca="false">I$9*I15</f>
        <v>0</v>
      </c>
      <c r="J29" s="1" t="n">
        <f aca="false">J$9*J15</f>
        <v>0</v>
      </c>
      <c r="K29" s="1" t="n">
        <f aca="false">K$9*K15</f>
        <v>0</v>
      </c>
      <c r="L29" s="1" t="n">
        <f aca="false">L$9*L15</f>
        <v>0</v>
      </c>
      <c r="M29" s="1" t="n">
        <f aca="false">M$9*M15</f>
        <v>0</v>
      </c>
      <c r="N29" s="1" t="n">
        <f aca="false">N$9*N15</f>
        <v>0</v>
      </c>
      <c r="O29" s="1" t="n">
        <f aca="false">O$9*O15</f>
        <v>0</v>
      </c>
      <c r="P29" s="1" t="n">
        <f aca="false">P$9*P15</f>
        <v>0</v>
      </c>
      <c r="Q29" s="35" t="n">
        <f aca="false">SUM(C29:P29)</f>
        <v>0</v>
      </c>
      <c r="R29" s="6" t="n">
        <v>100</v>
      </c>
      <c r="S29" s="0" t="n">
        <f aca="false">Q29*R29</f>
        <v>0</v>
      </c>
    </row>
    <row r="30" customFormat="false" ht="14.25" hidden="false" customHeight="false" outlineLevel="0" collapsed="false">
      <c r="A30" s="1"/>
      <c r="B30" s="1" t="n">
        <v>8</v>
      </c>
      <c r="C30" s="1" t="n">
        <f aca="false">C$9*C16</f>
        <v>0</v>
      </c>
      <c r="D30" s="1" t="n">
        <f aca="false">D$9*D16</f>
        <v>0</v>
      </c>
      <c r="E30" s="1" t="n">
        <f aca="false">E$9*E16</f>
        <v>0</v>
      </c>
      <c r="F30" s="1" t="n">
        <f aca="false">F$9*F16</f>
        <v>0</v>
      </c>
      <c r="G30" s="1" t="n">
        <f aca="false">G$9*G16</f>
        <v>0</v>
      </c>
      <c r="H30" s="1" t="n">
        <f aca="false">H$9*H16</f>
        <v>0</v>
      </c>
      <c r="I30" s="1" t="n">
        <f aca="false">I$9*I16</f>
        <v>0</v>
      </c>
      <c r="J30" s="1" t="n">
        <f aca="false">J$9*J16</f>
        <v>0</v>
      </c>
      <c r="K30" s="1" t="n">
        <f aca="false">K$9*K16</f>
        <v>0</v>
      </c>
      <c r="L30" s="1" t="n">
        <f aca="false">L$9*L16</f>
        <v>0</v>
      </c>
      <c r="M30" s="1" t="n">
        <f aca="false">M$9*M16</f>
        <v>0</v>
      </c>
      <c r="N30" s="1" t="n">
        <f aca="false">N$9*N16</f>
        <v>0</v>
      </c>
      <c r="O30" s="1" t="n">
        <f aca="false">O$9*O16</f>
        <v>0</v>
      </c>
      <c r="P30" s="1" t="n">
        <f aca="false">P$9*P16</f>
        <v>0</v>
      </c>
      <c r="Q30" s="35" t="n">
        <f aca="false">SUM(C30:P30)</f>
        <v>0</v>
      </c>
      <c r="R30" s="4" t="n">
        <v>20</v>
      </c>
      <c r="S30" s="0" t="n">
        <f aca="false">Q30*R30</f>
        <v>0</v>
      </c>
    </row>
    <row r="31" customFormat="false" ht="14.25" hidden="false" customHeight="false" outlineLevel="0" collapsed="false">
      <c r="A31" s="1"/>
      <c r="B31" s="1" t="n">
        <v>9</v>
      </c>
      <c r="C31" s="1" t="n">
        <f aca="false">C$9*C17</f>
        <v>0</v>
      </c>
      <c r="D31" s="1" t="n">
        <f aca="false">D$9*D17</f>
        <v>0</v>
      </c>
      <c r="E31" s="1" t="n">
        <f aca="false">E$9*E17</f>
        <v>0</v>
      </c>
      <c r="F31" s="1" t="n">
        <f aca="false">F$9*F17</f>
        <v>0</v>
      </c>
      <c r="G31" s="1" t="n">
        <f aca="false">G$9*G17</f>
        <v>0</v>
      </c>
      <c r="H31" s="1" t="n">
        <f aca="false">H$9*H17</f>
        <v>0</v>
      </c>
      <c r="I31" s="1" t="n">
        <f aca="false">I$9*I17</f>
        <v>0</v>
      </c>
      <c r="J31" s="1" t="n">
        <f aca="false">J$9*J17</f>
        <v>0</v>
      </c>
      <c r="K31" s="1" t="n">
        <f aca="false">K$9*K17</f>
        <v>0</v>
      </c>
      <c r="L31" s="1" t="n">
        <f aca="false">L$9*L17</f>
        <v>0</v>
      </c>
      <c r="M31" s="1" t="n">
        <f aca="false">M$9*M17</f>
        <v>3.65243069749448</v>
      </c>
      <c r="N31" s="1" t="n">
        <f aca="false">N$9*N17</f>
        <v>0</v>
      </c>
      <c r="O31" s="1" t="n">
        <f aca="false">O$9*O17</f>
        <v>0</v>
      </c>
      <c r="P31" s="1" t="n">
        <f aca="false">P$9*P17</f>
        <v>0</v>
      </c>
      <c r="Q31" s="35" t="n">
        <f aca="false">SUM(C31:P31)</f>
        <v>3.65243069749448</v>
      </c>
      <c r="R31" s="5" t="n">
        <v>10</v>
      </c>
      <c r="S31" s="0" t="n">
        <f aca="false">Q31*R31</f>
        <v>36.5243069749448</v>
      </c>
    </row>
    <row r="32" customFormat="false" ht="14.25" hidden="false" customHeight="false" outlineLevel="0" collapsed="false">
      <c r="A32" s="1"/>
      <c r="B32" s="1" t="n">
        <v>10</v>
      </c>
      <c r="C32" s="1" t="n">
        <f aca="false">C$9*C18</f>
        <v>0</v>
      </c>
      <c r="D32" s="1" t="n">
        <f aca="false">D$9*D18</f>
        <v>0</v>
      </c>
      <c r="E32" s="1" t="n">
        <f aca="false">E$9*E18</f>
        <v>1.01414989030222</v>
      </c>
      <c r="F32" s="1" t="n">
        <f aca="false">F$9*F18</f>
        <v>0</v>
      </c>
      <c r="G32" s="1" t="n">
        <f aca="false">G$9*G18</f>
        <v>0</v>
      </c>
      <c r="H32" s="1" t="n">
        <f aca="false">H$9*H18</f>
        <v>0</v>
      </c>
      <c r="I32" s="1" t="n">
        <f aca="false">I$9*I18</f>
        <v>0</v>
      </c>
      <c r="J32" s="1" t="n">
        <f aca="false">J$9*J18</f>
        <v>0</v>
      </c>
      <c r="K32" s="1" t="n">
        <f aca="false">K$9*K18</f>
        <v>0</v>
      </c>
      <c r="L32" s="1" t="n">
        <f aca="false">L$9*L18</f>
        <v>0</v>
      </c>
      <c r="M32" s="1" t="n">
        <f aca="false">M$9*M18</f>
        <v>0</v>
      </c>
      <c r="N32" s="1" t="n">
        <f aca="false">N$9*N18</f>
        <v>0</v>
      </c>
      <c r="O32" s="1" t="n">
        <f aca="false">O$9*O18</f>
        <v>0</v>
      </c>
      <c r="P32" s="1" t="n">
        <f aca="false">P$9*P18</f>
        <v>0</v>
      </c>
      <c r="Q32" s="35" t="n">
        <f aca="false">SUM(C32:P32)</f>
        <v>1.01414989030222</v>
      </c>
      <c r="R32" s="5" t="n">
        <v>10</v>
      </c>
      <c r="S32" s="0" t="n">
        <f aca="false">Q32*R32</f>
        <v>10.1414989030222</v>
      </c>
    </row>
    <row r="33" customFormat="false" ht="14.25" hidden="false" customHeight="false" outlineLevel="0" collapsed="false">
      <c r="A33" s="1"/>
      <c r="B33" s="1" t="n">
        <v>11</v>
      </c>
      <c r="C33" s="1" t="n">
        <f aca="false">C$9*C19</f>
        <v>0</v>
      </c>
      <c r="D33" s="1" t="n">
        <f aca="false">D$9*D19</f>
        <v>0</v>
      </c>
      <c r="E33" s="1" t="n">
        <f aca="false">E$9*E19</f>
        <v>1.01414989030222</v>
      </c>
      <c r="F33" s="1" t="n">
        <f aca="false">F$9*F19</f>
        <v>3.44354468534968</v>
      </c>
      <c r="G33" s="1" t="n">
        <f aca="false">G$9*G19</f>
        <v>0</v>
      </c>
      <c r="H33" s="1" t="n">
        <f aca="false">H$9*H19</f>
        <v>0</v>
      </c>
      <c r="I33" s="1" t="n">
        <f aca="false">I$9*I19</f>
        <v>0</v>
      </c>
      <c r="J33" s="1" t="n">
        <f aca="false">J$9*J19</f>
        <v>0</v>
      </c>
      <c r="K33" s="1" t="n">
        <f aca="false">K$9*K19</f>
        <v>0</v>
      </c>
      <c r="L33" s="1" t="n">
        <f aca="false">L$9*L19</f>
        <v>0</v>
      </c>
      <c r="M33" s="1" t="n">
        <f aca="false">M$9*M19</f>
        <v>0</v>
      </c>
      <c r="N33" s="1" t="n">
        <f aca="false">N$9*N19</f>
        <v>0</v>
      </c>
      <c r="O33" s="1" t="n">
        <f aca="false">O$9*O19</f>
        <v>0</v>
      </c>
      <c r="P33" s="1" t="n">
        <f aca="false">P$9*P19</f>
        <v>0</v>
      </c>
      <c r="Q33" s="35" t="n">
        <f aca="false">SUM(C33:P33)</f>
        <v>4.45769457565189</v>
      </c>
      <c r="R33" s="5" t="n">
        <v>10</v>
      </c>
      <c r="S33" s="0" t="n">
        <f aca="false">Q33*R33</f>
        <v>44.5769457565189</v>
      </c>
    </row>
    <row r="34" customFormat="false" ht="14.25" hidden="false" customHeight="false" outlineLevel="0" collapsed="false">
      <c r="A34" s="1"/>
      <c r="B34" s="1" t="n">
        <v>12</v>
      </c>
      <c r="C34" s="1" t="n">
        <f aca="false">C$9*C20</f>
        <v>0</v>
      </c>
      <c r="D34" s="1" t="n">
        <f aca="false">D$9*D20</f>
        <v>0</v>
      </c>
      <c r="E34" s="1" t="n">
        <f aca="false">E$9*E20</f>
        <v>0</v>
      </c>
      <c r="F34" s="1" t="n">
        <f aca="false">F$9*F20</f>
        <v>0</v>
      </c>
      <c r="G34" s="1" t="n">
        <f aca="false">G$9*G20</f>
        <v>0</v>
      </c>
      <c r="H34" s="1" t="n">
        <f aca="false">H$9*H20</f>
        <v>0</v>
      </c>
      <c r="I34" s="1" t="n">
        <f aca="false">I$9*I20</f>
        <v>0</v>
      </c>
      <c r="J34" s="1" t="n">
        <f aca="false">J$9*J20</f>
        <v>0</v>
      </c>
      <c r="K34" s="1" t="n">
        <f aca="false">K$9*K20</f>
        <v>0</v>
      </c>
      <c r="L34" s="1" t="n">
        <f aca="false">L$9*L20</f>
        <v>0</v>
      </c>
      <c r="M34" s="1" t="n">
        <f aca="false">M$9*M20</f>
        <v>0</v>
      </c>
      <c r="N34" s="1" t="n">
        <f aca="false">N$9*N20</f>
        <v>1.68267643948562</v>
      </c>
      <c r="O34" s="1" t="n">
        <f aca="false">O$9*O20</f>
        <v>1.39140217047409</v>
      </c>
      <c r="P34" s="1" t="n">
        <f aca="false">P$9*P20</f>
        <v>0</v>
      </c>
      <c r="Q34" s="35" t="n">
        <f aca="false">SUM(C34:P34)</f>
        <v>3.07407860995971</v>
      </c>
      <c r="R34" s="3" t="n">
        <v>50</v>
      </c>
      <c r="S34" s="0" t="n">
        <f aca="false">Q34*R34</f>
        <v>153.703930497985</v>
      </c>
    </row>
    <row r="35" customFormat="false" ht="14.25" hidden="false" customHeight="false" outlineLevel="0" collapsed="false">
      <c r="A35" s="1"/>
      <c r="B35" s="1" t="n">
        <v>13</v>
      </c>
      <c r="C35" s="1" t="n">
        <f aca="false">C$9*C21</f>
        <v>0</v>
      </c>
      <c r="D35" s="1" t="n">
        <f aca="false">D$9*D21</f>
        <v>0</v>
      </c>
      <c r="E35" s="1" t="n">
        <f aca="false">E$9*E21</f>
        <v>0</v>
      </c>
      <c r="F35" s="1" t="n">
        <f aca="false">F$9*F21</f>
        <v>0</v>
      </c>
      <c r="G35" s="1" t="n">
        <f aca="false">G$9*G21</f>
        <v>0</v>
      </c>
      <c r="H35" s="1" t="n">
        <f aca="false">H$9*H21</f>
        <v>1.5556349186104</v>
      </c>
      <c r="I35" s="1" t="n">
        <f aca="false">I$9*I21</f>
        <v>0</v>
      </c>
      <c r="J35" s="1" t="n">
        <f aca="false">J$9*J21</f>
        <v>0</v>
      </c>
      <c r="K35" s="1" t="n">
        <f aca="false">K$9*K21</f>
        <v>0</v>
      </c>
      <c r="L35" s="1" t="n">
        <f aca="false">L$9*L21</f>
        <v>0</v>
      </c>
      <c r="M35" s="1" t="n">
        <f aca="false">M$9*M21</f>
        <v>0</v>
      </c>
      <c r="N35" s="1" t="n">
        <f aca="false">N$9*N21</f>
        <v>0</v>
      </c>
      <c r="O35" s="1" t="n">
        <f aca="false">O$9*O21</f>
        <v>0</v>
      </c>
      <c r="P35" s="1" t="n">
        <f aca="false">P$9*P21</f>
        <v>0</v>
      </c>
      <c r="Q35" s="35" t="n">
        <f aca="false">SUM(C35:P35)</f>
        <v>1.5556349186104</v>
      </c>
      <c r="R35" s="3" t="n">
        <v>50</v>
      </c>
      <c r="S35" s="0" t="n">
        <f aca="false">Q35*R35</f>
        <v>77.7817459305202</v>
      </c>
    </row>
    <row r="36" customFormat="false" ht="14.25" hidden="false" customHeight="false" outlineLevel="0" collapsed="false">
      <c r="A36" s="1"/>
      <c r="B36" s="1" t="n">
        <v>14</v>
      </c>
      <c r="C36" s="1" t="n">
        <f aca="false">C$9*C22</f>
        <v>0</v>
      </c>
      <c r="D36" s="1" t="n">
        <f aca="false">D$9*D22</f>
        <v>0</v>
      </c>
      <c r="E36" s="1" t="n">
        <f aca="false">E$9*E22</f>
        <v>0</v>
      </c>
      <c r="F36" s="1" t="n">
        <f aca="false">F$9*F22</f>
        <v>0</v>
      </c>
      <c r="G36" s="1" t="n">
        <f aca="false">G$9*G22</f>
        <v>0</v>
      </c>
      <c r="H36" s="1" t="n">
        <f aca="false">H$9*H22</f>
        <v>1.5556349186104</v>
      </c>
      <c r="I36" s="1" t="n">
        <f aca="false">I$9*I22</f>
        <v>0</v>
      </c>
      <c r="J36" s="1" t="n">
        <f aca="false">J$9*J22</f>
        <v>0</v>
      </c>
      <c r="K36" s="1" t="n">
        <f aca="false">K$9*K22</f>
        <v>0</v>
      </c>
      <c r="L36" s="1" t="n">
        <f aca="false">L$9*L22</f>
        <v>0</v>
      </c>
      <c r="M36" s="1" t="n">
        <f aca="false">M$9*M22</f>
        <v>0</v>
      </c>
      <c r="N36" s="1" t="n">
        <f aca="false">N$9*N22</f>
        <v>0</v>
      </c>
      <c r="O36" s="1" t="n">
        <f aca="false">O$9*O22</f>
        <v>0</v>
      </c>
      <c r="P36" s="1" t="n">
        <f aca="false">P$9*P22</f>
        <v>0</v>
      </c>
      <c r="Q36" s="35" t="n">
        <f aca="false">SUM(C36:P36)</f>
        <v>1.5556349186104</v>
      </c>
      <c r="R36" s="4" t="n">
        <v>20</v>
      </c>
      <c r="S36" s="0" t="n">
        <f aca="false">Q36*R36</f>
        <v>31.1126983722081</v>
      </c>
    </row>
    <row r="37" customFormat="false" ht="14.25" hidden="false" customHeight="false" outlineLevel="0" collapsed="false">
      <c r="A37" s="1"/>
      <c r="B37" s="1" t="n">
        <v>15</v>
      </c>
      <c r="C37" s="1" t="n">
        <f aca="false">C$9*C23</f>
        <v>0</v>
      </c>
      <c r="D37" s="1" t="n">
        <f aca="false">D$9*D23</f>
        <v>0</v>
      </c>
      <c r="E37" s="1" t="n">
        <f aca="false">E$9*E23</f>
        <v>1.01414989030222</v>
      </c>
      <c r="F37" s="1" t="n">
        <f aca="false">F$9*F23</f>
        <v>3.44354468534968</v>
      </c>
      <c r="G37" s="1" t="n">
        <f aca="false">G$9*G23</f>
        <v>5.39</v>
      </c>
      <c r="H37" s="1" t="n">
        <f aca="false">H$9*H23</f>
        <v>0</v>
      </c>
      <c r="I37" s="1" t="n">
        <f aca="false">I$9*I23</f>
        <v>0</v>
      </c>
      <c r="J37" s="1" t="n">
        <f aca="false">J$9*J23</f>
        <v>0</v>
      </c>
      <c r="K37" s="1" t="n">
        <f aca="false">K$9*K23</f>
        <v>0</v>
      </c>
      <c r="L37" s="1" t="n">
        <f aca="false">L$9*L23</f>
        <v>0</v>
      </c>
      <c r="M37" s="1" t="n">
        <f aca="false">M$9*M23</f>
        <v>0</v>
      </c>
      <c r="N37" s="1" t="n">
        <f aca="false">N$9*N23</f>
        <v>0</v>
      </c>
      <c r="O37" s="1" t="n">
        <f aca="false">O$9*O23</f>
        <v>0</v>
      </c>
      <c r="P37" s="1" t="n">
        <f aca="false">P$9*P23</f>
        <v>0</v>
      </c>
      <c r="Q37" s="35" t="n">
        <f aca="false">SUM(C37:P37)</f>
        <v>9.8476945756519</v>
      </c>
      <c r="R37" s="5" t="n">
        <v>10</v>
      </c>
      <c r="S37" s="0" t="n">
        <f aca="false">Q37*R37</f>
        <v>98.4769457565189</v>
      </c>
    </row>
    <row r="38" customFormat="false" ht="14.25" hidden="false" customHeight="false" outlineLevel="0" collapsed="false">
      <c r="S38" s="36" t="n">
        <f aca="false">SUM(S25:S37)</f>
        <v>734.346338416901</v>
      </c>
      <c r="T38" s="0" t="s">
        <v>18</v>
      </c>
    </row>
  </sheetData>
  <mergeCells count="7">
    <mergeCell ref="A1:A3"/>
    <mergeCell ref="C1:Q1"/>
    <mergeCell ref="A8:B8"/>
    <mergeCell ref="A9:B9"/>
    <mergeCell ref="A11:A23"/>
    <mergeCell ref="A24:Q24"/>
    <mergeCell ref="A25:A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ru-RU</dc:language>
  <cp:lastModifiedBy/>
  <dcterms:modified xsi:type="dcterms:W3CDTF">2024-04-24T12:58:07Z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