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ded6aa484048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59d709b1a224b7b"/>
    <x:sheet xmlns:r="http://schemas.openxmlformats.org/officeDocument/2006/relationships" name="Decision Map" sheetId="2" r:id="R64ef09363f25452f"/>
    <x:sheet xmlns:r="http://schemas.openxmlformats.org/officeDocument/2006/relationships" name="Assumptions" sheetId="3" r:id="R08f09b082a5643bc"/>
    <x:sheet xmlns:r="http://schemas.openxmlformats.org/officeDocument/2006/relationships" name="Scale Law" sheetId="4" r:id="Rfcb36eb1ec944979"/>
    <x:sheet xmlns:r="http://schemas.openxmlformats.org/officeDocument/2006/relationships" name="Architecture" sheetId="5" r:id="R8cbe85add9b2416a"/>
    <x:sheet xmlns:r="http://schemas.openxmlformats.org/officeDocument/2006/relationships" name="Candidate Articles" sheetId="6" r:id="R7901aa020c02411a"/>
    <x:sheet xmlns:r="http://schemas.openxmlformats.org/officeDocument/2006/relationships" name="Root Trials" sheetId="7" r:id="R6fe1038bf9884dc8"/>
    <x:sheet xmlns:r="http://schemas.openxmlformats.org/officeDocument/2006/relationships" name="Interference" sheetId="8" r:id="R53741a0550ff44c4"/>
    <x:sheet xmlns:r="http://schemas.openxmlformats.org/officeDocument/2006/relationships" name="Module Bank" sheetId="9" r:id="R64ab630d93a94a79"/>
    <x:sheet xmlns:r="http://schemas.openxmlformats.org/officeDocument/2006/relationships" name="Qualification" sheetId="10" r:id="R28c0bcc3888e4f07"/>
    <x:sheet xmlns:r="http://schemas.openxmlformats.org/officeDocument/2006/relationships" name="ER04 Register" sheetId="11" r:id="R7bdc1a4611a74b4e"/>
    <x:sheet xmlns:r="http://schemas.openxmlformats.org/officeDocument/2006/relationships" name="Class Logic" sheetId="12" r:id="R20850e42efb44e41"/>
    <x:sheet xmlns:r="http://schemas.openxmlformats.org/officeDocument/2006/relationships" name="Event Clock" sheetId="13" r:id="R7fb974d3dcaa4af6"/>
    <x:sheet xmlns:r="http://schemas.openxmlformats.org/officeDocument/2006/relationships" name="Gate Registry" sheetId="14" r:id="R6738a3d7fbc84f5d"/>
    <x:sheet xmlns:r="http://schemas.openxmlformats.org/officeDocument/2006/relationships" name="Evidence Records" sheetId="15" r:id="R84383ad9e2714de8"/>
    <x:sheet xmlns:r="http://schemas.openxmlformats.org/officeDocument/2006/relationships" name="Channel Registry" sheetId="16" r:id="R442b44b4a2b74a8e"/>
    <x:sheet xmlns:r="http://schemas.openxmlformats.org/officeDocument/2006/relationships" name="Safeing" sheetId="17" r:id="Rfed2947e42854f3b"/>
    <x:sheet xmlns:r="http://schemas.openxmlformats.org/officeDocument/2006/relationships" name="Source Account" sheetId="18" r:id="R020f1fe6c7804bcb"/>
    <x:sheet xmlns:r="http://schemas.openxmlformats.org/officeDocument/2006/relationships" name="Product Account" sheetId="19" r:id="R9230dbc413e54e1c"/>
    <x:sheet xmlns:r="http://schemas.openxmlformats.org/officeDocument/2006/relationships" name="Energy Account" sheetId="20" r:id="R2a00ef4b02d04178"/>
    <x:sheet xmlns:r="http://schemas.openxmlformats.org/officeDocument/2006/relationships" name="Water Account" sheetId="21" r:id="Ree2f60e92db2414c"/>
    <x:sheet xmlns:r="http://schemas.openxmlformats.org/officeDocument/2006/relationships" name="Evidence Build" sheetId="22" r:id="Rd9cbda54480646ac"/>
    <x:sheet xmlns:r="http://schemas.openxmlformats.org/officeDocument/2006/relationships" name="Return Program" sheetId="23" r:id="Rb28d0422cfe24e19"/>
    <x:sheet xmlns:r="http://schemas.openxmlformats.org/officeDocument/2006/relationships" name="Exchange Trials" sheetId="24" r:id="R604766e899d04e10"/>
    <x:sheet xmlns:r="http://schemas.openxmlformats.org/officeDocument/2006/relationships" name="Schedule" sheetId="25" r:id="Rc695294f472249a0"/>
    <x:sheet xmlns:r="http://schemas.openxmlformats.org/officeDocument/2006/relationships" name="Workforce" sheetId="26" r:id="Rd577841afb5a4f47"/>
    <x:sheet xmlns:r="http://schemas.openxmlformats.org/officeDocument/2006/relationships" name="Capital" sheetId="27" r:id="Rbe93be35b7ad4cdf"/>
    <x:sheet xmlns:r="http://schemas.openxmlformats.org/officeDocument/2006/relationships" name="Annual Cost" sheetId="28" r:id="R58a1ef1dafcc47df"/>
    <x:sheet xmlns:r="http://schemas.openxmlformats.org/officeDocument/2006/relationships" name="Technology" sheetId="29" r:id="Rab30a84fec434e8c"/>
    <x:sheet xmlns:r="http://schemas.openxmlformats.org/officeDocument/2006/relationships" name="Parent Capacity" sheetId="30" r:id="R70952ce3d85e420c"/>
    <x:sheet xmlns:r="http://schemas.openxmlformats.org/officeDocument/2006/relationships" name="Sensitivity" sheetId="31" r:id="Rc713499124fd4c4f"/>
    <x:sheet xmlns:r="http://schemas.openxmlformats.org/officeDocument/2006/relationships" name="Release" sheetId="32" r:id="Rba9131ff130c4633"/>
    <x:sheet xmlns:r="http://schemas.openxmlformats.org/officeDocument/2006/relationships" name="Audit" sheetId="33" r:id="Rfa399957d6564c31"/>
    <x:sheet xmlns:r="http://schemas.openxmlformats.org/officeDocument/2006/relationships" name="ReadMe" sheetId="34" r:id="R2cb52f52a73343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0"/>
    <x:numFmt numFmtId="201" formatCode="#,#00.000"/>
    <x:numFmt numFmtId="202" formatCode="$#,##0;($#,##0);-"/>
    <x:numFmt numFmtId="203" formatCode="0.0%"/>
    <x:numFmt numFmtId="204" formatCode="0.000000"/>
  </x:numFmts>
  <x:fonts count="10">
    <x:font>
      <x:sz val="11"/>
      <x:name val="Carlito"/>
    </x:font>
    <x:font>
      <x:sz val="10"/>
      <x:color rgb="FF1F1F1F"/>
      <x:name val="Arial"/>
    </x:font>
    <x:font>
      <x:b/>
      <x:sz val="15"/>
      <x:color rgb="FF17365D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sz val="10"/>
      <x:color rgb="FF000000"/>
      <x:name val="Arial"/>
    </x:font>
    <x:font>
      <x:b/>
      <x:sz val="10"/>
      <x:color rgb="FF17365D"/>
      <x:name val="Arial"/>
    </x:font>
    <x:font>
      <x:b/>
      <x:sz val="10"/>
      <x:color rgb="FF008000"/>
      <x:name val="Arial"/>
    </x:font>
    <x:font>
      <x:b/>
      <x:sz val="10"/>
      <x:color rgb="FF0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6B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4">
    <x:border/>
    <x:border>
      <x:bottom style="thin">
        <x:color rgb="FF17365D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hair">
        <x:color rgb="FFD9E2F3"/>
      </x:bottom>
    </x:border>
    <x:border>
      <x:top style="hair">
        <x:color rgb="FFD9E2F3"/>
      </x:top>
      <x:bottom style="hair">
        <x:color rgb="FFD9E2F3"/>
      </x:bottom>
    </x:border>
    <x:border>
      <x:top style="hair">
        <x:color rgb="FFD9E2F3"/>
      </x:top>
      <x:bottom style="thin">
        <x:color rgb="FFD9E2F3"/>
      </x:bottom>
    </x:border>
    <x:border>
      <x:right style="thin">
        <x:color rgb="FFFFFFFF"/>
      </x:right>
      <x:bottom style="thin">
        <x:color rgb="FF0F6B78"/>
      </x:bottom>
    </x:border>
    <x:border>
      <x:left style="thin">
        <x:color rgb="FFFFFFFF"/>
      </x:left>
      <x:right style="thin">
        <x:color rgb="FFFFFFFF"/>
      </x:right>
      <x:bottom style="thin">
        <x:color rgb="FF0F6B78"/>
      </x:bottom>
    </x:border>
    <x:border>
      <x:left style="thin">
        <x:color rgb="FFFFFFFF"/>
      </x:left>
      <x:bottom style="thin">
        <x:color rgb="FF0F6B78"/>
      </x:bottom>
    </x:border>
    <x:border>
      <x:bottom style="thin">
        <x:color rgb="FFA6A6A6"/>
      </x:bottom>
    </x:border>
    <x:border>
      <x:right style="thin">
        <x:color rgb="FFFFFFFF"/>
      </x:right>
    </x:border>
    <x:border>
      <x:bottom style="thin">
        <x:color rgb="FF0F6B78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201" fontId="5" fillId="0" borderId="7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0" fontId="3" fillId="3" borderId="9" xfId="0" applyNumberFormat="1" applyFont="1" applyFill="1" applyBorder="1" applyAlignment="1">
      <x:alignment horizontal="center" vertical="center" wrapText="1"/>
    </x:xf>
    <x:xf numFmtId="0" fontId="3" fillId="3" borderId="10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11" xfId="0" applyNumberFormat="1" applyFont="1" applyFill="1" applyBorder="1" applyAlignment="1">
      <x:alignment vertical="center"/>
    </x:xf>
    <x:xf numFmtId="0" fontId="8" fillId="5" borderId="1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7" fillId="5" borderId="11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7" fillId="5" borderId="11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3" fontId="9" fillId="5" borderId="11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3" fontId="6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3" fontId="6" fillId="0" borderId="6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203" fontId="6" fillId="0" borderId="7" xfId="0" applyNumberFormat="1" applyFont="1" applyFill="1" applyBorder="1" applyAlignment="1">
      <x:alignment vertical="center"/>
    </x:xf>
    <x:xf numFmtId="203" fontId="1" fillId="0" borderId="5" xfId="0" applyNumberFormat="1" applyFont="1" applyFill="1" applyBorder="1" applyAlignment="1">
      <x:alignment vertical="center"/>
    </x:xf>
    <x:xf numFmtId="203" fontId="1" fillId="0" borderId="6" xfId="0" applyNumberFormat="1" applyFont="1" applyFill="1" applyBorder="1" applyAlignment="1">
      <x:alignment vertical="center"/>
    </x:xf>
    <x:xf numFmtId="203" fontId="1" fillId="0" borderId="7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203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203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203" fontId="5" fillId="0" borderId="7" xfId="0" applyNumberFormat="1" applyFont="1" applyFill="1" applyBorder="1" applyAlignment="1">
      <x:alignment vertical="center"/>
    </x:xf>
    <x:xf numFmtId="204" fontId="1" fillId="0" borderId="5" xfId="0" applyNumberFormat="1" applyFont="1" applyFill="1" applyBorder="1" applyAlignment="1">
      <x:alignment vertical="center"/>
    </x:xf>
    <x:xf numFmtId="204" fontId="1" fillId="0" borderId="6" xfId="0" applyNumberFormat="1" applyFont="1" applyFill="1" applyBorder="1" applyAlignment="1">
      <x:alignment vertical="center"/>
    </x:xf>
    <x:xf numFmtId="204" fontId="1" fillId="0" borderId="7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0c88144b1549ec" /><Relationship Type="http://schemas.openxmlformats.org/officeDocument/2006/relationships/theme" Target="/xl/theme/theme1.xml" Id="Rbcc286bcbc114ce9" /><Relationship Type="http://schemas.openxmlformats.org/officeDocument/2006/relationships/sharedStrings" Target="/xl/sharedStrings.xml" Id="R0cdbbc03c67f43da" /><Relationship Type="http://schemas.openxmlformats.org/officeDocument/2006/relationships/worksheet" Target="/xl/worksheets/sheet1.xml" Id="R659d709b1a224b7b" /><Relationship Type="http://schemas.openxmlformats.org/officeDocument/2006/relationships/worksheet" Target="/xl/worksheets/sheet2.xml" Id="R64ef09363f25452f" /><Relationship Type="http://schemas.openxmlformats.org/officeDocument/2006/relationships/worksheet" Target="/xl/worksheets/sheet3.xml" Id="R08f09b082a5643bc" /><Relationship Type="http://schemas.openxmlformats.org/officeDocument/2006/relationships/worksheet" Target="/xl/worksheets/sheet4.xml" Id="Rfcb36eb1ec944979" /><Relationship Type="http://schemas.openxmlformats.org/officeDocument/2006/relationships/worksheet" Target="/xl/worksheets/sheet5.xml" Id="R8cbe85add9b2416a" /><Relationship Type="http://schemas.openxmlformats.org/officeDocument/2006/relationships/worksheet" Target="/xl/worksheets/sheet6.xml" Id="R7901aa020c02411a" /><Relationship Type="http://schemas.openxmlformats.org/officeDocument/2006/relationships/worksheet" Target="/xl/worksheets/sheet7.xml" Id="R6fe1038bf9884dc8" /><Relationship Type="http://schemas.openxmlformats.org/officeDocument/2006/relationships/worksheet" Target="/xl/worksheets/sheet8.xml" Id="R53741a0550ff44c4" /><Relationship Type="http://schemas.openxmlformats.org/officeDocument/2006/relationships/worksheet" Target="/xl/worksheets/sheet9.xml" Id="R64ab630d93a94a79" /><Relationship Type="http://schemas.openxmlformats.org/officeDocument/2006/relationships/worksheet" Target="/xl/worksheets/sheet10.xml" Id="R28c0bcc3888e4f07" /><Relationship Type="http://schemas.openxmlformats.org/officeDocument/2006/relationships/worksheet" Target="/xl/worksheets/sheet11.xml" Id="R7bdc1a4611a74b4e" /><Relationship Type="http://schemas.openxmlformats.org/officeDocument/2006/relationships/worksheet" Target="/xl/worksheets/sheet12.xml" Id="R20850e42efb44e41" /><Relationship Type="http://schemas.openxmlformats.org/officeDocument/2006/relationships/worksheet" Target="/xl/worksheets/sheet13.xml" Id="R7fb974d3dcaa4af6" /><Relationship Type="http://schemas.openxmlformats.org/officeDocument/2006/relationships/worksheet" Target="/xl/worksheets/sheet14.xml" Id="R6738a3d7fbc84f5d" /><Relationship Type="http://schemas.openxmlformats.org/officeDocument/2006/relationships/worksheet" Target="/xl/worksheets/sheet15.xml" Id="R84383ad9e2714de8" /><Relationship Type="http://schemas.openxmlformats.org/officeDocument/2006/relationships/worksheet" Target="/xl/worksheets/sheet16.xml" Id="R442b44b4a2b74a8e" /><Relationship Type="http://schemas.openxmlformats.org/officeDocument/2006/relationships/worksheet" Target="/xl/worksheets/sheet17.xml" Id="Rfed2947e42854f3b" /><Relationship Type="http://schemas.openxmlformats.org/officeDocument/2006/relationships/worksheet" Target="/xl/worksheets/sheet18.xml" Id="R020f1fe6c7804bcb" /><Relationship Type="http://schemas.openxmlformats.org/officeDocument/2006/relationships/worksheet" Target="/xl/worksheets/sheet19.xml" Id="R9230dbc413e54e1c" /><Relationship Type="http://schemas.openxmlformats.org/officeDocument/2006/relationships/worksheet" Target="/xl/worksheets/sheet20.xml" Id="R2a00ef4b02d04178" /><Relationship Type="http://schemas.openxmlformats.org/officeDocument/2006/relationships/worksheet" Target="/xl/worksheets/sheet21.xml" Id="Ree2f60e92db2414c" /><Relationship Type="http://schemas.openxmlformats.org/officeDocument/2006/relationships/worksheet" Target="/xl/worksheets/sheet22.xml" Id="Rd9cbda54480646ac" /><Relationship Type="http://schemas.openxmlformats.org/officeDocument/2006/relationships/worksheet" Target="/xl/worksheets/sheet23.xml" Id="Rb28d0422cfe24e19" /><Relationship Type="http://schemas.openxmlformats.org/officeDocument/2006/relationships/worksheet" Target="/xl/worksheets/sheet24.xml" Id="R604766e899d04e10" /><Relationship Type="http://schemas.openxmlformats.org/officeDocument/2006/relationships/worksheet" Target="/xl/worksheets/sheet25.xml" Id="Rc695294f472249a0" /><Relationship Type="http://schemas.openxmlformats.org/officeDocument/2006/relationships/worksheet" Target="/xl/worksheets/sheet26.xml" Id="Rd577841afb5a4f47" /><Relationship Type="http://schemas.openxmlformats.org/officeDocument/2006/relationships/worksheet" Target="/xl/worksheets/sheet27.xml" Id="Rbe93be35b7ad4cdf" /><Relationship Type="http://schemas.openxmlformats.org/officeDocument/2006/relationships/worksheet" Target="/xl/worksheets/sheet28.xml" Id="R58a1ef1dafcc47df" /><Relationship Type="http://schemas.openxmlformats.org/officeDocument/2006/relationships/worksheet" Target="/xl/worksheets/sheet29.xml" Id="Rab30a84fec434e8c" /><Relationship Type="http://schemas.openxmlformats.org/officeDocument/2006/relationships/worksheet" Target="/xl/worksheets/sheet30.xml" Id="R70952ce3d85e420c" /><Relationship Type="http://schemas.openxmlformats.org/officeDocument/2006/relationships/worksheet" Target="/xl/worksheets/sheet31.xml" Id="Rc713499124fd4c4f" /><Relationship Type="http://schemas.openxmlformats.org/officeDocument/2006/relationships/worksheet" Target="/xl/worksheets/sheet32.xml" Id="Rba9131ff130c4633" /><Relationship Type="http://schemas.openxmlformats.org/officeDocument/2006/relationships/worksheet" Target="/xl/worksheets/sheet33.xml" Id="Rfa399957d6564c31" /><Relationship Type="http://schemas.openxmlformats.org/officeDocument/2006/relationships/worksheet" Target="/xl/worksheets/sheet34.xml" Id="R2cb52f52a73343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4" hidden="0" customWidth="1"/>
    <x:col min="4" max="4" width="24" hidden="0" customWidth="1"/>
    <x:col min="5" max="5" width="48" hidden="0" customWidth="1"/>
    <x:col min="6" max="6" width="28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RBK-1 100 kg dry-source flame-state architecture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4" hidden="0" customHeight="1">
      <x:c r="A5" s="9" t="str">
        <x:v>Decision</x:v>
      </x:c>
      <x:c r="B5" s="10" t="str">
        <x:v>Result</x:v>
      </x:c>
      <x:c r="C5" s="10" t="str">
        <x:v>Unit</x:v>
      </x:c>
      <x:c r="D5" s="10" t="str">
        <x:v>State</x:v>
      </x:c>
      <x:c r="E5" s="10" t="str">
        <x:v>Consequence</x:v>
      </x:c>
      <x:c r="F5" s="11" t="str">
        <x:v>Owner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truth architecture</x:v>
      </x:c>
      <x:c r="B6" s="12" t="n">
        <x:v>4</x:v>
      </x:c>
      <x:c r="C6" s="12" t="str">
        <x:v>roots</x:v>
      </x:c>
      <x:c r="D6" s="12" t="str">
        <x:v>DESIGN COMPLETE</x:v>
      </x:c>
      <x:c r="E6" s="12" t="str">
        <x:v>PHO + ION + MOL + CAL are conjunctive</x:v>
      </x:c>
      <x:c r="F6" s="12" t="str">
        <x:v>four root boards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candidate articles</x:v>
      </x:c>
      <x:c r="B7" s="13" t="n">
        <x:v>24</x:v>
      </x:c>
      <x:c r="C7" s="13" t="str">
        <x:v>articles</x:v>
      </x:c>
      <x:c r="D7" s="13" t="str">
        <x:v>PLANNED</x:v>
      </x:c>
      <x:c r="E7" s="13" t="str">
        <x:v>two lineages across three campuses</x:v>
      </x:c>
      <x:c r="F7" s="13" t="str">
        <x:v>program authority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candidate root trials</x:v>
      </x:c>
      <x:c r="B8" s="13" t="n">
        <x:v>192</x:v>
      </x:c>
      <x:c r="C8" s="13" t="str">
        <x:v>trials</x:v>
      </x:c>
      <x:c r="D8" s="13" t="str">
        <x:v>OPEN</x:v>
      </x:c>
      <x:c r="E8" s="13" t="str">
        <x:v>root lineage selection unearned</x:v>
      </x:c>
      <x:c r="F8" s="13" t="str">
        <x:v>root boards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pairwise interference trials</x:v>
      </x:c>
      <x:c r="B9" s="13" t="n">
        <x:v>144</x:v>
      </x:c>
      <x:c r="C9" s="13" t="str">
        <x:v>trials</x:v>
      </x:c>
      <x:c r="D9" s="13" t="str">
        <x:v>OPEN</x:v>
      </x:c>
      <x:c r="E9" s="13" t="str">
        <x:v>cohabitation unearned</x:v>
      </x:c>
      <x:c r="F9" s="13" t="str">
        <x:v>integration board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FRC-100 module bank</x:v>
      </x:c>
      <x:c r="B10" s="13" t="n">
        <x:v>18</x:v>
      </x:c>
      <x:c r="C10" s="13" t="str">
        <x:v>modules</x:v>
      </x:c>
      <x:c r="D10" s="13" t="str">
        <x:v>PLANNED</x:v>
      </x:c>
      <x:c r="E10" s="13" t="str">
        <x:v>12 active, 4 spare, 2 forensic</x:v>
      </x:c>
      <x:c r="F10" s="13" t="str">
        <x:v>configuration authority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3" t="str">
        <x:v>full-scale qualification</x:v>
      </x:c>
      <x:c r="B11" s="13" t="n">
        <x:v>96</x:v>
      </x:c>
      <x:c r="C11" s="13" t="str">
        <x:v>cycles</x:v>
      </x:c>
      <x:c r="D11" s="13" t="str">
        <x:v>OPEN</x:v>
      </x:c>
      <x:c r="E11" s="13" t="str">
        <x:v>module qualification unearned</x:v>
      </x:c>
      <x:c r="F11" s="13" t="str">
        <x:v>qualification board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3" t="str">
        <x:v>exact ER-04 class</x:v>
      </x:c>
      <x:c r="B12" s="13" t="n">
        <x:v>12</x:v>
      </x:c>
      <x:c r="C12" s="13" t="str">
        <x:v>credits</x:v>
      </x:c>
      <x:c r="D12" s="13" t="str">
        <x:v>OPEN</x:v>
      </x:c>
      <x:c r="E12" s="13" t="str">
        <x:v>valid no-flame earns zero flame credit</x:v>
      </x:c>
      <x:c r="F12" s="13" t="str">
        <x:v>class board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3" t="str">
        <x:v>thermal power screen</x:v>
      </x:c>
      <x:c r="B13" s="37" t="n">
        <x:f>'Scale Law'!B9</x:f>
        <x:v>5.85585</x:v>
      </x:c>
      <x:c r="C13" s="13" t="str">
        <x:v>MW</x:v>
      </x:c>
      <x:c r="D13" s="13" t="str">
        <x:v>SCREEN ONLY</x:v>
      </x:c>
      <x:c r="E13" s="13" t="str">
        <x:v>instrument-range basis, not observation</x:v>
      </x:c>
      <x:c r="F13" s="13" t="str">
        <x:v>thermal authority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13" t="str">
        <x:v>notional duration</x:v>
      </x:c>
      <x:c r="B14" s="37" t="n">
        <x:f>'Scale Law'!B13</x:f>
        <x:v>12.121212121212121</x:v>
      </x:c>
      <x:c r="C14" s="13" t="str">
        <x:v>min</x:v>
      </x:c>
      <x:c r="D14" s="13" t="str">
        <x:v>SCREEN ONLY</x:v>
      </x:c>
      <x:c r="E14" s="13" t="str">
        <x:v>inventory/area screen, not observation</x:v>
      </x:c>
      <x:c r="F14" s="13" t="str">
        <x:v>thermal authority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3" t="str">
        <x:v>maximum governed source</x:v>
      </x:c>
      <x:c r="B15" s="37" t="n">
        <x:f>'Scale Law'!B16</x:f>
        <x:v>11200</x:v>
      </x:c>
      <x:c r="C15" s="13" t="str">
        <x:v>kg</x:v>
      </x:c>
      <x:c r="D15" s="13" t="str">
        <x:v>PLANNING</x:v>
      </x:c>
      <x:c r="E15" s="13" t="str">
        <x:v>qualification plus possible class attempts</x:v>
      </x:c>
      <x:c r="F15" s="13" t="str">
        <x:v>source custody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13" t="str">
        <x:v>maximum calendar remainder</x:v>
      </x:c>
      <x:c r="B16" s="37" t="n">
        <x:f>'Parent Capacity'!E11</x:f>
        <x:v>3</x:v>
      </x:c>
      <x:c r="C16" s="13" t="str">
        <x:v>weeks</x:v>
      </x:c>
      <x:c r="D16" s="13" t="str">
        <x:v>NOTICE</x:v>
      </x:c>
      <x:c r="E16" s="13" t="str">
        <x:v>parent decision required before ER-05</x:v>
      </x:c>
      <x:c r="F16" s="13" t="str">
        <x:v>portfolio authority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14" t="str">
        <x:v>parent position remainder</x:v>
      </x:c>
      <x:c r="B17" s="38" t="n">
        <x:f>'Parent Capacity'!E9</x:f>
        <x:v>65</x:v>
      </x:c>
      <x:c r="C17" s="14" t="str">
        <x:v>positions</x:v>
      </x:c>
      <x:c r="D17" s="14" t="str">
        <x:v>NOTICE</x:v>
      </x:c>
      <x:c r="E17" s="14" t="str">
        <x:v>no assumed overlap for another full rung</x:v>
      </x:c>
      <x:c r="F17" s="14" t="str">
        <x:v>portfolio authority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48" hidden="0" customHeight="1">
      <x:c r="A20" s="30" t="str">
        <x:v>Parent capacity after RBK-1</x:v>
      </x:c>
      <x:c r="B20" s="32" t="str">
        <x:v>Remaining</x:v>
      </x:c>
      <x:c r="C20" s="2"/>
      <x:c r="D20" s="30" t="str">
        <x:v>Release boundary</x:v>
      </x:c>
      <x:c r="E20" s="31" t="str">
        <x:v>State</x:v>
      </x:c>
      <x:c r="F20" s="32" t="str">
        <x:v>Reason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 t="str">
        <x:v>capital (USD M)</x:v>
      </x:c>
      <x:c r="B21" s="2" t="n">
        <x:f>'Parent Capacity'!E6</x:f>
        <x:v>2120</x:v>
      </x:c>
      <x:c r="C21" s="2"/>
      <x:c r="D21" s="12" t="str">
        <x:v>energetic source issue</x:v>
      </x:c>
      <x:c r="E21" s="12" t="str">
        <x:v>BLOCKED</x:v>
      </x:c>
      <x:c r="F21" s="12" t="str">
        <x:v>no physical root or module acceptance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 t="str">
        <x:v>annual support (USD M/year)</x:v>
      </x:c>
      <x:c r="B22" s="2" t="n">
        <x:f>'Parent Capacity'!E7</x:f>
        <x:v>18</x:v>
      </x:c>
      <x:c r="C22" s="2"/>
      <x:c r="D22" s="13" t="str">
        <x:v>ignition discharge</x:v>
      </x:c>
      <x:c r="E22" s="13" t="str">
        <x:v>BLOCKED</x:v>
      </x:c>
      <x:c r="F22" s="13" t="str">
        <x:v>no physical event authority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 t="str">
        <x:v>technology (USD M)</x:v>
      </x:c>
      <x:c r="B23" s="2" t="n">
        <x:f>'Parent Capacity'!E8</x:f>
        <x:v>160</x:v>
      </x:c>
      <x:c r="C23" s="2"/>
      <x:c r="D23" s="13" t="str">
        <x:v>flame credit</x:v>
      </x:c>
      <x:c r="E23" s="13" t="str">
        <x:v>BLOCKED</x:v>
      </x:c>
      <x:c r="F23" s="13" t="str">
        <x:v>all class fields open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 t="str">
        <x:v>positions</x:v>
      </x:c>
      <x:c r="B24" s="2" t="n">
        <x:f>'Parent Capacity'!E9</x:f>
        <x:v>65</x:v>
      </x:c>
      <x:c r="C24" s="2"/>
      <x:c r="D24" s="13" t="str">
        <x:v>candidate water</x:v>
      </x:c>
      <x:c r="E24" s="13" t="str">
        <x:v>BLOCKED</x:v>
      </x:c>
      <x:c r="F24" s="13" t="str">
        <x:v>ER-05 not constituted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 t="str">
        <x:v>primary calendar (weeks)</x:v>
      </x:c>
      <x:c r="B25" s="2" t="n">
        <x:f>'Parent Capacity'!E10</x:f>
        <x:v>37</x:v>
      </x:c>
      <x:c r="C25" s="2"/>
      <x:c r="D25" s="13" t="str">
        <x:v>candidate admission</x:v>
      </x:c>
      <x:c r="E25" s="13" t="str">
        <x:v>BLOCKED</x:v>
      </x:c>
      <x:c r="F25" s="13" t="str">
        <x:v>reference class is not candidate qualification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 t="str">
        <x:v>maximum calendar (weeks)</x:v>
      </x:c>
      <x:c r="B26" s="2" t="n">
        <x:f>'Parent Capacity'!E11</x:f>
        <x:v>3</x:v>
      </x:c>
      <x:c r="C26" s="2"/>
      <x:c r="D26" s="14" t="str">
        <x:v>exterior rendering</x:v>
      </x:c>
      <x:c r="E26" s="14" t="str">
        <x:v>BLOCKED</x:v>
      </x:c>
      <x:c r="F26" s="14" t="str">
        <x:v>internal coupling geometry unresolved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 t="str">
        <x:v>maximum-calendar conclusion</x:v>
      </x:c>
      <x:c r="B27" s="2" t="str">
        <x:f>'Parent Capacity'!B18</x:f>
        <x:v>PARENT DECISION REQUIRED BEFORE ER-05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conditionalFormatting sqref="D6:D17">
    <x:cfRule type="containsText" dxfId="2" priority="1" operator="containsText" text="NOTICE"/>
  </x:conditionalFormatting>
  <x:conditionalFormatting sqref="E21:E26">
    <x:cfRule type="containsText" dxfId="3" priority="2" operator="containsText" text="BLOCK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0" hidden="0" customWidth="1"/>
    <x:col min="2" max="2" width="48" hidden="0" customWidth="1"/>
    <x:col min="3" max="3" width="30" hidden="0" customWidth="1"/>
    <x:col min="4" max="4" width="16" hidden="0" customWidth="1"/>
    <x:col min="5" max="5" width="4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What RBK-1 establishes and what remains unearned</x:v>
      </x:c>
      <x:c r="B2" s="3"/>
      <x:c r="C2" s="3"/>
      <x:c r="D2" s="3"/>
      <x:c r="E2" s="3"/>
      <x:c r="F2" s="3"/>
      <x:c r="G2" s="3"/>
      <x:c r="H2" s="3"/>
      <x:c r="I2" s="3"/>
      <x:c r="J2" s="3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6" hidden="0" customHeight="1">
      <x:c r="A5" s="9" t="str">
        <x:v>Decision object</x:v>
      </x:c>
      <x:c r="B5" s="10" t="str">
        <x:v>Required evidence</x:v>
      </x:c>
      <x:c r="C5" s="10" t="str">
        <x:v>Authority</x:v>
      </x:c>
      <x:c r="D5" s="10" t="str">
        <x:v>Current state</x:v>
      </x:c>
      <x:c r="E5" s="11" t="str">
        <x:v>What it does not authorize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root lineage selection</x:v>
      </x:c>
      <x:c r="B6" s="12" t="str">
        <x:v>192 root and 144 interference trials</x:v>
      </x:c>
      <x:c r="C6" s="12" t="str">
        <x:v>four root boards</x:v>
      </x:c>
      <x:c r="D6" s="33" t="str">
        <x:v>OPEN</x:v>
      </x:c>
      <x:c r="E6" s="12" t="str">
        <x:v>source issue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FRC-100 qualification</x:v>
      </x:c>
      <x:c r="B7" s="13" t="str">
        <x:v>96 full-scale cycles</x:v>
      </x:c>
      <x:c r="C7" s="13" t="str">
        <x:v>integrated qualification board</x:v>
      </x:c>
      <x:c r="D7" s="34" t="str">
        <x:v>OPEN</x:v>
      </x:c>
      <x:c r="E7" s="13" t="str">
        <x:v>class event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ER-04 event credit</x:v>
      </x:c>
      <x:c r="B8" s="13" t="str">
        <x:v>seven propositions and fixed return</x:v>
      </x:c>
      <x:c r="C8" s="13" t="str">
        <x:v>event credit board</x:v>
      </x:c>
      <x:c r="D8" s="34" t="str">
        <x:v>OPEN</x:v>
      </x:c>
      <x:c r="E8" s="13" t="str">
        <x:v>another exact cell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ER-04 class</x:v>
      </x:c>
      <x:c r="B9" s="13" t="str">
        <x:v>12 exact flame credits and replay</x:v>
      </x:c>
      <x:c r="C9" s="13" t="str">
        <x:v>class board</x:v>
      </x:c>
      <x:c r="D9" s="34" t="str">
        <x:v>OPEN</x:v>
      </x:c>
      <x:c r="E9" s="13" t="str">
        <x:v>candidate water or candidate article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ER-05 entry</x:v>
      </x:c>
      <x:c r="B10" s="13" t="str">
        <x:v>new coupling architecture and parent decision</x:v>
      </x:c>
      <x:c r="C10" s="13" t="str">
        <x:v>future RBL-1 board</x:v>
      </x:c>
      <x:c r="D10" s="34" t="str">
        <x:v>BLOCKED</x:v>
      </x:c>
      <x:c r="E10" s="13" t="str">
        <x:v>higher source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3" t="str">
        <x:v>procurement and deployment</x:v>
      </x:c>
      <x:c r="B11" s="13" t="str">
        <x:v>operational design and production evidence</x:v>
      </x:c>
      <x:c r="C11" s="13" t="str">
        <x:v>future authority</x:v>
      </x:c>
      <x:c r="D11" s="34" t="str">
        <x:v>BLOCKED</x:v>
      </x:c>
      <x:c r="E11" s="13" t="str">
        <x:v>none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4" t="str">
        <x:v>exterior rendering</x:v>
      </x:c>
      <x:c r="B12" s="14" t="str">
        <x:v>mature internal and coupling geometry</x:v>
      </x:c>
      <x:c r="C12" s="14" t="str">
        <x:v>future design authority</x:v>
      </x:c>
      <x:c r="D12" s="35" t="str">
        <x:v>BLOCKED</x:v>
      </x:c>
      <x:c r="E12" s="14" t="str">
        <x:v>none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15" hidden="0" customWidth="1"/>
    <x:col min="3" max="3" width="18" hidden="0" customWidth="1"/>
    <x:col min="4" max="4" width="4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RBK-1 assumptions and constitutional limits</x:v>
      </x:c>
      <x:c r="B2" s="3"/>
      <x:c r="C2" s="3"/>
      <x:c r="D2" s="3"/>
      <x:c r="E2" s="3"/>
      <x:c r="F2" s="3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9" t="str">
        <x:v>Input</x:v>
      </x:c>
      <x:c r="B5" s="10" t="str">
        <x:v>Value</x:v>
      </x:c>
      <x:c r="C5" s="10" t="str">
        <x:v>Unit</x:v>
      </x:c>
      <x:c r="D5" s="11" t="str">
        <x:v>Basis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Event source</x:v>
      </x:c>
      <x:c r="B6" s="18" t="n">
        <x:v>100</x:v>
      </x:c>
      <x:c r="C6" s="12" t="str">
        <x:v>kg</x:v>
      </x:c>
      <x:c r="D6" s="12" t="str">
        <x:v>RBG-1 ER-04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Registered source area</x:v>
      </x:c>
      <x:c r="B7" s="19" t="n">
        <x:v>2.5</x:v>
      </x:c>
      <x:c r="C7" s="13" t="str">
        <x:v>m²</x:v>
      </x:c>
      <x:c r="D7" s="13" t="str">
        <x:v>RBG-1 ER-04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Burning-flux screen</x:v>
      </x:c>
      <x:c r="B8" s="19" t="n">
        <x:v>0.055</x:v>
      </x:c>
      <x:c r="C8" s="13" t="str">
        <x:v>kg/m²-s</x:v>
      </x:c>
      <x:c r="D8" s="13" t="str">
        <x:v>inherited design screen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Lower heating value</x:v>
      </x:c>
      <x:c r="B9" s="19" t="n">
        <x:v>42.588</x:v>
      </x:c>
      <x:c r="C9" s="13" t="str">
        <x:v>MJ/kg</x:v>
      </x:c>
      <x:c r="D9" s="13" t="str">
        <x:v>inherited design screen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Radiative fraction</x:v>
      </x:c>
      <x:c r="B10" s="19" t="n">
        <x:v>0.35</x:v>
      </x:c>
      <x:c r="C10" s="13" t="str">
        <x:v>fraction</x:v>
      </x:c>
      <x:c r="D10" s="13" t="str">
        <x:v>inherited design screen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3" t="str">
        <x:v>Planning source density</x:v>
      </x:c>
      <x:c r="B11" s="19" t="n">
        <x:v>800</x:v>
      </x:c>
      <x:c r="C11" s="13" t="str">
        <x:v>kg/m³</x:v>
      </x:c>
      <x:c r="D11" s="13" t="str">
        <x:v>RBA-1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3" t="str">
        <x:v>Required class credits</x:v>
      </x:c>
      <x:c r="B12" s="19" t="n">
        <x:v>12</x:v>
      </x:c>
      <x:c r="C12" s="13" t="str">
        <x:v>events</x:v>
      </x:c>
      <x:c r="D12" s="13" t="str">
        <x:v>exact class cells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3" t="str">
        <x:v>Invalid-attempt reserves</x:v>
      </x:c>
      <x:c r="B13" s="19" t="n">
        <x:v>4</x:v>
      </x:c>
      <x:c r="C13" s="13" t="str">
        <x:v>attempts</x:v>
      </x:c>
      <x:c r="D13" s="13" t="str">
        <x:v>invalidity only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13" t="str">
        <x:v>Full-scale qualification cycles</x:v>
      </x:c>
      <x:c r="B14" s="19" t="n">
        <x:v>96</x:v>
      </x:c>
      <x:c r="C14" s="13" t="str">
        <x:v>cycles</x:v>
      </x:c>
      <x:c r="D14" s="13" t="str">
        <x:v>16 serviceable modules × 6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3" t="str">
        <x:v>Full evidence rate</x:v>
      </x:c>
      <x:c r="B15" s="19" t="n">
        <x:v>53.40384</x:v>
      </x:c>
      <x:c r="C15" s="13" t="str">
        <x:v>MB/s</x:v>
      </x:c>
      <x:c r="D15" s="13" t="str">
        <x:v>inherited event rate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13" t="str">
        <x:v>Full-rate interval</x:v>
      </x:c>
      <x:c r="B16" s="19" t="n">
        <x:v>900</x:v>
      </x:c>
      <x:c r="C16" s="13" t="str">
        <x:v>s</x:v>
      </x:c>
      <x:c r="D16" s="13" t="str">
        <x:v>event interval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13" t="str">
        <x:v>Intermediate evidence rate</x:v>
      </x:c>
      <x:c r="B17" s="19" t="n">
        <x:v>1.0680768</x:v>
      </x:c>
      <x:c r="C17" s="13" t="str">
        <x:v>MB/s</x:v>
      </x:c>
      <x:c r="D17" s="13" t="str">
        <x:v>2% tier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13" t="str">
        <x:v>Intermediate interval end</x:v>
      </x:c>
      <x:c r="B18" s="19" t="n">
        <x:v>21600</x:v>
      </x:c>
      <x:c r="C18" s="13" t="str">
        <x:v>s</x:v>
      </x:c>
      <x:c r="D18" s="13" t="str">
        <x:v>six hours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13" t="str">
        <x:v>Return evidence rate</x:v>
      </x:c>
      <x:c r="B19" s="19" t="n">
        <x:v>0.005</x:v>
      </x:c>
      <x:c r="C19" s="13" t="str">
        <x:v>MB/s</x:v>
      </x:c>
      <x:c r="D19" s="13" t="str">
        <x:v>slow state tier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13" t="str">
        <x:v>Return boundary</x:v>
      </x:c>
      <x:c r="B20" s="19" t="n">
        <x:v>1008</x:v>
      </x:c>
      <x:c r="C20" s="13" t="str">
        <x:v>h</x:v>
      </x:c>
      <x:c r="D20" s="13" t="str">
        <x:v>fixed post-fire boundary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13" t="str">
        <x:v>Native originals</x:v>
      </x:c>
      <x:c r="B21" s="19" t="n">
        <x:v>2</x:v>
      </x:c>
      <x:c r="C21" s="13" t="str">
        <x:v>count</x:v>
      </x:c>
      <x:c r="D21" s="13" t="str">
        <x:v>separated originals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13" t="str">
        <x:v>Custody factor</x:v>
      </x:c>
      <x:c r="B22" s="19" t="n">
        <x:v>1.35</x:v>
      </x:c>
      <x:c r="C22" s="13" t="str">
        <x:v>factor</x:v>
      </x:c>
      <x:c r="D22" s="13" t="str">
        <x:v>replication and custody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13" t="str">
        <x:v>Parent calendar</x:v>
      </x:c>
      <x:c r="B23" s="19" t="n">
        <x:v>364</x:v>
      </x:c>
      <x:c r="C23" s="13" t="str">
        <x:v>weeks</x:v>
      </x:c>
      <x:c r="D23" s="13" t="str">
        <x:v>RAS-3R2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13" t="str">
        <x:v>Prior primary calendar</x:v>
      </x:c>
      <x:c r="B24" s="19" t="n">
        <x:v>143</x:v>
      </x:c>
      <x:c r="C24" s="13" t="str">
        <x:v>weeks</x:v>
      </x:c>
      <x:c r="D24" s="13" t="str">
        <x:v>RBH through RBJ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13" t="str">
        <x:v>Prior maximum calendar</x:v>
      </x:c>
      <x:c r="B25" s="19" t="n">
        <x:v>149</x:v>
      </x:c>
      <x:c r="C25" s="13" t="str">
        <x:v>weeks</x:v>
      </x:c>
      <x:c r="D25" s="13" t="str">
        <x:v>RBH through RBJ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13" t="str">
        <x:v>Later-rung primary allowance</x:v>
      </x:c>
      <x:c r="B26" s="19" t="n">
        <x:v>17</x:v>
      </x:c>
      <x:c r="C26" s="13" t="str">
        <x:v>weeks/rung</x:v>
      </x:c>
      <x:c r="D26" s="13" t="str">
        <x:v>six remaining rungs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13" t="str">
        <x:v>Later-rung maximum allowance</x:v>
      </x:c>
      <x:c r="B27" s="19" t="n">
        <x:v>21</x:v>
      </x:c>
      <x:c r="C27" s="13" t="str">
        <x:v>weeks/rung</x:v>
      </x:c>
      <x:c r="D27" s="13" t="str">
        <x:v>six remaining rungs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13" t="str">
        <x:v>Parent capital</x:v>
      </x:c>
      <x:c r="B28" s="19" t="n">
        <x:v>3700</x:v>
      </x:c>
      <x:c r="C28" s="13" t="str">
        <x:v>USD M</x:v>
      </x:c>
      <x:c r="D28" s="13" t="str">
        <x:v>RAS-3R2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13" t="str">
        <x:v>Parent annual support</x:v>
      </x:c>
      <x:c r="B29" s="19" t="n">
        <x:v>215</x:v>
      </x:c>
      <x:c r="C29" s="13" t="str">
        <x:v>USD M/year</x:v>
      </x:c>
      <x:c r="D29" s="13" t="str">
        <x:v>RAS-3R2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13" t="str">
        <x:v>Parent technology</x:v>
      </x:c>
      <x:c r="B30" s="19" t="n">
        <x:v>855</x:v>
      </x:c>
      <x:c r="C30" s="13" t="str">
        <x:v>USD M</x:v>
      </x:c>
      <x:c r="D30" s="13" t="str">
        <x:v>cross-classified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13" t="str">
        <x:v>Parent positions</x:v>
      </x:c>
      <x:c r="B31" s="19" t="n">
        <x:v>1200</x:v>
      </x:c>
      <x:c r="C31" s="13" t="str">
        <x:v>positions</x:v>
      </x:c>
      <x:c r="D31" s="13" t="str">
        <x:v>concurrent limit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13" t="str">
        <x:v>Prior capital</x:v>
      </x:c>
      <x:c r="B32" s="19" t="n">
        <x:v>860</x:v>
      </x:c>
      <x:c r="C32" s="13" t="str">
        <x:v>USD M</x:v>
      </x:c>
      <x:c r="D32" s="13" t="str">
        <x:v>RBH through RBJ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13" t="str">
        <x:v>Prior annual support</x:v>
      </x:c>
      <x:c r="B33" s="19" t="n">
        <x:v>92</x:v>
      </x:c>
      <x:c r="C33" s="13" t="str">
        <x:v>USD M/year</x:v>
      </x:c>
      <x:c r="D33" s="13" t="str">
        <x:v>retained banks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13" t="str">
        <x:v>Prior technology</x:v>
      </x:c>
      <x:c r="B34" s="19" t="n">
        <x:v>395</x:v>
      </x:c>
      <x:c r="C34" s="13" t="str">
        <x:v>USD M</x:v>
      </x:c>
      <x:c r="D34" s="13" t="str">
        <x:v>RBH through RBJ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13" t="str">
        <x:v>Prior positions</x:v>
      </x:c>
      <x:c r="B35" s="19" t="n">
        <x:v>560</x:v>
      </x:c>
      <x:c r="C35" s="13" t="str">
        <x:v>positions</x:v>
      </x:c>
      <x:c r="D35" s="13" t="str">
        <x:v>retained banks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13" t="str">
        <x:v>RBK-1 capital</x:v>
      </x:c>
      <x:c r="B36" s="19" t="n">
        <x:v>720</x:v>
      </x:c>
      <x:c r="C36" s="13" t="str">
        <x:v>USD M</x:v>
      </x:c>
      <x:c r="D36" s="13" t="str">
        <x:v>this constitution</x:v>
      </x:c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13" t="str">
        <x:v>RBK-1 annual support</x:v>
      </x:c>
      <x:c r="B37" s="19" t="n">
        <x:v>105</x:v>
      </x:c>
      <x:c r="C37" s="13" t="str">
        <x:v>USD M/year</x:v>
      </x:c>
      <x:c r="D37" s="13" t="str">
        <x:v>execution</x:v>
      </x:c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13" t="str">
        <x:v>RBK-1 technology</x:v>
      </x:c>
      <x:c r="B38" s="19" t="n">
        <x:v>300</x:v>
      </x:c>
      <x:c r="C38" s="13" t="str">
        <x:v>USD M</x:v>
      </x:c>
      <x:c r="D38" s="13" t="str">
        <x:v>cross-classified</x:v>
      </x:c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13" t="str">
        <x:v>RBK-1 positions</x:v>
      </x:c>
      <x:c r="B39" s="19" t="n">
        <x:v>575</x:v>
      </x:c>
      <x:c r="C39" s="13" t="str">
        <x:v>positions</x:v>
      </x:c>
      <x:c r="D39" s="13" t="str">
        <x:v>execution</x:v>
      </x:c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13" t="str">
        <x:v>RBK-1 primary calendar</x:v>
      </x:c>
      <x:c r="B40" s="19" t="n">
        <x:v>82</x:v>
      </x:c>
      <x:c r="C40" s="13" t="str">
        <x:v>weeks</x:v>
      </x:c>
      <x:c r="D40" s="13" t="str">
        <x:v>critical path</x:v>
      </x:c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13" t="str">
        <x:v>RBK-1 maximum calendar</x:v>
      </x:c>
      <x:c r="B41" s="19" t="n">
        <x:v>86</x:v>
      </x:c>
      <x:c r="C41" s="13" t="str">
        <x:v>weeks</x:v>
      </x:c>
      <x:c r="D41" s="13" t="str">
        <x:v>four class reserves</x:v>
      </x:c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13" t="str">
        <x:v>Environment source-equivalent limit</x:v>
      </x:c>
      <x:c r="B42" s="19" t="n">
        <x:v>0.1</x:v>
      </x:c>
      <x:c r="C42" s="13" t="str">
        <x:v>kg</x:v>
      </x:c>
      <x:c r="D42" s="13" t="str">
        <x:v>RBA-1</x:v>
      </x:c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13" t="str">
        <x:v>Unaccounted source-equivalent limit</x:v>
      </x:c>
      <x:c r="B43" s="19" t="n">
        <x:v>0.75</x:v>
      </x:c>
      <x:c r="C43" s="13" t="str">
        <x:v>kg</x:v>
      </x:c>
      <x:c r="D43" s="13" t="str">
        <x:v>RBA-1</x:v>
      </x:c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13" t="str">
        <x:v>Source-mass expanded uncertainty</x:v>
      </x:c>
      <x:c r="B44" s="19" t="n">
        <x:v>1.5</x:v>
      </x:c>
      <x:c r="C44" s="13" t="str">
        <x:v>kg</x:v>
      </x:c>
      <x:c r="D44" s="13" t="str">
        <x:v>RBA-1</x:v>
      </x:c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13" t="str">
        <x:v>Ancestry recovery minimum</x:v>
      </x:c>
      <x:c r="B45" s="19" t="n">
        <x:v>0.995</x:v>
      </x:c>
      <x:c r="C45" s="13" t="str">
        <x:v>fraction</x:v>
      </x:c>
      <x:c r="D45" s="13" t="str">
        <x:v>RBA-1</x:v>
      </x:c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13" t="str">
        <x:v>Cross-assignment maximum</x:v>
      </x:c>
      <x:c r="B46" s="19" t="n">
        <x:v>0.005</x:v>
      </x:c>
      <x:c r="C46" s="13" t="str">
        <x:v>fraction</x:v>
      </x:c>
      <x:c r="D46" s="13" t="str">
        <x:v>RBA-1</x:v>
      </x:c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14" t="str">
        <x:v>Event-lot mass</x:v>
      </x:c>
      <x:c r="B47" s="20" t="n">
        <x:v>125</x:v>
      </x:c>
      <x:c r="C47" s="14" t="str">
        <x:v>kg</x:v>
      </x:c>
      <x:c r="D47" s="14" t="str">
        <x:v>100 event + assay + conditioning + quarantine</x:v>
      </x:c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48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100 kg dry-source thermal and hydraulic screens</x:v>
      </x:c>
      <x:c r="B2" s="3"/>
      <x:c r="C2" s="3"/>
      <x:c r="D2" s="3"/>
      <x:c r="E2" s="3"/>
      <x:c r="F2" s="3"/>
      <x:c r="G2" s="3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4" hidden="0" customHeight="1">
      <x:c r="A5" s="9" t="str">
        <x:v>Metric</x:v>
      </x:c>
      <x:c r="B5" s="10" t="str">
        <x:v>Formula result</x:v>
      </x:c>
      <x:c r="C5" s="10" t="str">
        <x:v>Unit</x:v>
      </x:c>
      <x:c r="D5" s="11" t="str">
        <x:v>Interpretation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Source volume</x:v>
      </x:c>
      <x:c r="B6" s="23" t="n">
        <x:f>'Assumptions'!B6/'Assumptions'!B11</x:f>
        <x:v>0.125</x:v>
      </x:c>
      <x:c r="C6" s="12" t="str">
        <x:v>m³</x:v>
      </x:c>
      <x:c r="D6" s="12" t="str">
        <x:v>planning value only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Source loading</x:v>
      </x:c>
      <x:c r="B7" s="24" t="n">
        <x:f>'Assumptions'!B6/'Assumptions'!B7</x:f>
        <x:v>40</x:v>
      </x:c>
      <x:c r="C7" s="13" t="str">
        <x:v>kg/m²</x:v>
      </x:c>
      <x:c r="D7" s="13" t="str">
        <x:v>inventory divided by registered area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Burn rate</x:v>
      </x:c>
      <x:c r="B8" s="24" t="n">
        <x:f>'Assumptions'!B7*'Assumptions'!B8</x:f>
        <x:v>0.1375</x:v>
      </x:c>
      <x:c r="C8" s="13" t="str">
        <x:v>kg/s</x:v>
      </x:c>
      <x:c r="D8" s="13" t="str">
        <x:v>area-controlled screen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Notional thermal power</x:v>
      </x:c>
      <x:c r="B9" s="24" t="n">
        <x:f>B8*'Assumptions'!B9</x:f>
        <x:v>5.85585</x:v>
      </x:c>
      <x:c r="C9" s="13" t="str">
        <x:v>MW</x:v>
      </x:c>
      <x:c r="D9" s="13" t="str">
        <x:v>instrument-range screen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Notional radiant power</x:v>
      </x:c>
      <x:c r="B10" s="24" t="n">
        <x:f>B9*'Assumptions'!B10</x:f>
        <x:v>2.0495475</x:v>
      </x:c>
      <x:c r="C10" s="13" t="str">
        <x:v>MW</x:v>
      </x:c>
      <x:c r="D10" s="13" t="str">
        <x:v>radiative-fraction screen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3" t="str">
        <x:v>Lower-heating-value input</x:v>
      </x:c>
      <x:c r="B11" s="24" t="n">
        <x:f>'Assumptions'!B6*'Assumptions'!B9</x:f>
        <x:v>4258.8</x:v>
      </x:c>
      <x:c r="C11" s="13" t="str">
        <x:v>MJ</x:v>
      </x:c>
      <x:c r="D11" s="13" t="str">
        <x:v>source energy input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3" t="str">
        <x:v>Notional duration</x:v>
      </x:c>
      <x:c r="B12" s="24" t="n">
        <x:f>'Assumptions'!B6/B8</x:f>
        <x:v>727.2727272727273</x:v>
      </x:c>
      <x:c r="C12" s="13" t="str">
        <x:v>s</x:v>
      </x:c>
      <x:c r="D12" s="13" t="str">
        <x:v>inventory divided by burn-rate screen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3" t="str">
        <x:v>Notional duration</x:v>
      </x:c>
      <x:c r="B13" s="24" t="n">
        <x:f>B12/60</x:f>
        <x:v>12.121212121212121</x:v>
      </x:c>
      <x:c r="C13" s="13" t="str">
        <x:v>min</x:v>
      </x:c>
      <x:c r="D13" s="13" t="str">
        <x:v>same screen in minutes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13" t="str">
        <x:v>Qualification event source</x:v>
      </x:c>
      <x:c r="B14" s="24" t="n">
        <x:f>'Assumptions'!B14*'Assumptions'!B6</x:f>
        <x:v>9600</x:v>
      </x:c>
      <x:c r="C14" s="13" t="str">
        <x:v>kg</x:v>
      </x:c>
      <x:c r="D14" s="13" t="str">
        <x:v>96 energetic qualification cycles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3" t="str">
        <x:v>Maximum class event source</x:v>
      </x:c>
      <x:c r="B15" s="24" t="n">
        <x:f>('Assumptions'!B12+'Assumptions'!B13)*'Assumptions'!B6</x:f>
        <x:v>1600</x:v>
      </x:c>
      <x:c r="C15" s="13" t="str">
        <x:v>kg</x:v>
      </x:c>
      <x:c r="D15" s="13" t="str">
        <x:v>12 credits plus four possible invalid replacements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14" t="str">
        <x:v>Maximum governed event source</x:v>
      </x:c>
      <x:c r="B16" s="25" t="n">
        <x:f>SUM(B14:B15)</x:f>
        <x:v>11200</x:v>
      </x:c>
      <x:c r="C16" s="14" t="str">
        <x:v>kg</x:v>
      </x:c>
      <x:c r="D16" s="14" t="str">
        <x:v>qualification and class cycles only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30" hidden="0" customWidth="1"/>
    <x:col min="4" max="4" width="34" hidden="0" customWidth="1"/>
    <x:col min="5" max="5" width="42" hidden="0" customWidth="1"/>
    <x:col min="6" max="6" width="38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Combustion quadrature and authority separation</x:v>
      </x:c>
      <x:c r="B2" s="3"/>
      <x:c r="C2" s="3"/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4" hidden="0" customHeight="1">
      <x:c r="A5" s="9" t="str">
        <x:v>Root</x:v>
      </x:c>
      <x:c r="B5" s="10" t="str">
        <x:v>Physical variable</x:v>
      </x:c>
      <x:c r="C5" s="10" t="str">
        <x:v>Decision</x:v>
      </x:c>
      <x:c r="D5" s="10" t="str">
        <x:v>Required role</x:v>
      </x:c>
      <x:c r="E5" s="10" t="str">
        <x:v>Prohibited inference</x:v>
      </x:c>
      <x:c r="F5" s="11" t="str">
        <x:v>Lineages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PHO</x:v>
      </x:c>
      <x:c r="B6" s="12" t="str">
        <x:v>emission and absorption in surveyed volume</x:v>
      </x:c>
      <x:c r="C6" s="12" t="str">
        <x:v>flame field, onset, persistence and end</x:v>
      </x:c>
      <x:c r="D6" s="12" t="str">
        <x:v>flame-state root 1</x:v>
      </x:c>
      <x:c r="E6" s="12" t="str">
        <x:v>igniter brightness or heat cannot decide</x:v>
      </x:c>
      <x:c r="F6" s="12" t="n">
        <x:v>2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ION</x:v>
      </x:c>
      <x:c r="B7" s="13" t="str">
        <x:v>charge-carrier response in guarded lattice</x:v>
      </x:c>
      <x:c r="C7" s="13" t="str">
        <x:v>reaction-zone presence and disappearance</x:v>
      </x:c>
      <x:c r="D7" s="13" t="str">
        <x:v>flame-state root 2</x:v>
      </x:c>
      <x:c r="E7" s="13" t="str">
        <x:v>optical classifier cannot decide</x:v>
      </x:c>
      <x:c r="F7" s="13" t="n">
        <x:v>2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MOL</x:v>
      </x:c>
      <x:c r="B8" s="13" t="str">
        <x:v>source-derived products with measured transit</x:v>
      </x:c>
      <x:c r="C8" s="13" t="str">
        <x:v>source transformation fraction and time</x:v>
      </x:c>
      <x:c r="D8" s="13" t="str">
        <x:v>transformation root</x:v>
      </x:c>
      <x:c r="E8" s="13" t="str">
        <x:v>missing source or heat cannot decide</x:v>
      </x:c>
      <x:c r="F8" s="13" t="n">
        <x:v>2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4" t="str">
        <x:v>CAL</x:v>
      </x:c>
      <x:c r="B9" s="14" t="str">
        <x:v>incident flux, surface enthalpy and exhaust energy</x:v>
      </x:c>
      <x:c r="C9" s="14" t="str">
        <x:v>power, partition and consequence</x:v>
      </x:c>
      <x:c r="D9" s="14" t="str">
        <x:v>thermal root</x:v>
      </x:c>
      <x:c r="E9" s="14" t="str">
        <x:v>flame label cannot generate result</x:v>
      </x:c>
      <x:c r="F9" s="14" t="n">
        <x:v>2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6" hidden="0" customHeight="1">
      <x:c r="A12" s="30" t="str">
        <x:v>Conjunctive event decision</x:v>
      </x:c>
      <x:c r="B12" s="31" t="str">
        <x:v>PHO</x:v>
      </x:c>
      <x:c r="C12" s="31" t="str">
        <x:v>ION</x:v>
      </x:c>
      <x:c r="D12" s="31" t="str">
        <x:v>MOL</x:v>
      </x:c>
      <x:c r="E12" s="31" t="str">
        <x:v>CAL</x:v>
      </x:c>
      <x:c r="F12" s="32" t="str">
        <x:v>Result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2" t="str">
        <x:v>all roots pass</x:v>
      </x:c>
      <x:c r="B13" s="12" t="str">
        <x:v>pass</x:v>
      </x:c>
      <x:c r="C13" s="12" t="str">
        <x:v>pass</x:v>
      </x:c>
      <x:c r="D13" s="12" t="str">
        <x:v>pass</x:v>
      </x:c>
      <x:c r="E13" s="12" t="str">
        <x:v>pass</x:v>
      </x:c>
      <x:c r="F13" s="12" t="str">
        <x:v>eligible for bounded-flame credit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13" t="str">
        <x:v>no flame</x:v>
      </x:c>
      <x:c r="B14" s="13" t="str">
        <x:v>zero</x:v>
      </x:c>
      <x:c r="C14" s="13" t="str">
        <x:v>zero</x:v>
      </x:c>
      <x:c r="D14" s="13" t="str">
        <x:v>source recovered</x:v>
      </x:c>
      <x:c r="E14" s="13" t="str">
        <x:v>thermal zero/open</x:v>
      </x:c>
      <x:c r="F14" s="13" t="str">
        <x:v>valid no-flame; no flame credit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3" t="str">
        <x:v>state only</x:v>
      </x:c>
      <x:c r="B15" s="13" t="str">
        <x:v>pass</x:v>
      </x:c>
      <x:c r="C15" s="13" t="str">
        <x:v>pass</x:v>
      </x:c>
      <x:c r="D15" s="13" t="str">
        <x:v>fail/open</x:v>
      </x:c>
      <x:c r="E15" s="13" t="str">
        <x:v>any</x:v>
      </x:c>
      <x:c r="F15" s="13" t="str">
        <x:v>transformation indeterminate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13" t="str">
        <x:v>heat only</x:v>
      </x:c>
      <x:c r="B16" s="13" t="str">
        <x:v>fail/open</x:v>
      </x:c>
      <x:c r="C16" s="13" t="str">
        <x:v>fail/open</x:v>
      </x:c>
      <x:c r="D16" s="13" t="str">
        <x:v>any</x:v>
      </x:c>
      <x:c r="E16" s="13" t="str">
        <x:v>pass</x:v>
      </x:c>
      <x:c r="F16" s="13" t="str">
        <x:v>no flame-state credit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14" t="str">
        <x:v>public intervention</x:v>
      </x:c>
      <x:c r="B17" s="14" t="str">
        <x:v>any</x:v>
      </x:c>
      <x:c r="C17" s="14" t="str">
        <x:v>any</x:v>
      </x:c>
      <x:c r="D17" s="14" t="str">
        <x:v>any</x:v>
      </x:c>
      <x:c r="E17" s="14" t="str">
        <x:v>any</x:v>
      </x:c>
      <x:c r="F17" s="14" t="str">
        <x:v>valid safety action; no reference credit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0" hidden="0" customWidth="1"/>
    <x:col min="3" max="3" width="10" hidden="0" customWidth="1"/>
    <x:col min="4" max="4" width="12" hidden="0" customWidth="1"/>
    <x:col min="5" max="5" width="30" hidden="0" customWidth="1"/>
    <x:col min="6" max="6" width="28" hidden="0" customWidth="1"/>
    <x:col min="7" max="7" width="14" hidden="0" customWidth="1"/>
    <x:col min="8" max="8" width="18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Candidate truth-root articles</x:v>
      </x:c>
      <x:c r="B2" s="3"/>
      <x:c r="C2" s="3"/>
      <x:c r="D2" s="3"/>
      <x:c r="E2" s="3"/>
      <x:c r="F2" s="3"/>
      <x:c r="G2" s="3"/>
      <x:c r="H2" s="3"/>
      <x:c r="I2" s="3"/>
      <x:c r="J2" s="3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4" hidden="0" customHeight="1">
      <x:c r="A5" s="9" t="str">
        <x:v>Article ID</x:v>
      </x:c>
      <x:c r="B5" s="10" t="str">
        <x:v>Root</x:v>
      </x:c>
      <x:c r="C5" s="10" t="str">
        <x:v>Lineage</x:v>
      </x:c>
      <x:c r="D5" s="10" t="str">
        <x:v>Campus</x:v>
      </x:c>
      <x:c r="E5" s="10" t="str">
        <x:v>Decisive transducer</x:v>
      </x:c>
      <x:c r="F5" s="10" t="str">
        <x:v>Calibration family</x:v>
      </x:c>
      <x:c r="G5" s="10" t="str">
        <x:v>Status</x:v>
      </x:c>
      <x:c r="H5" s="11" t="str">
        <x:v>Selected lineage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PHO-L1-PTC-A</x:v>
      </x:c>
      <x:c r="B6" s="12" t="str">
        <x:v>PHO</x:v>
      </x:c>
      <x:c r="C6" s="12" t="str">
        <x:v>L1</x:v>
      </x:c>
      <x:c r="D6" s="12" t="str">
        <x:v>PTC-A</x:v>
      </x:c>
      <x:c r="E6" s="12" t="str">
        <x:v>PHO independent transducer</x:v>
      </x:c>
      <x:c r="F6" s="12" t="str">
        <x:v>PHO-L1 public reference</x:v>
      </x:c>
      <x:c r="G6" s="33" t="str">
        <x:v>OPEN</x:v>
      </x:c>
      <x:c r="H6" s="33" t="str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PHO-L1-PTC-B</x:v>
      </x:c>
      <x:c r="B7" s="13" t="str">
        <x:v>PHO</x:v>
      </x:c>
      <x:c r="C7" s="13" t="str">
        <x:v>L1</x:v>
      </x:c>
      <x:c r="D7" s="13" t="str">
        <x:v>PTC-B</x:v>
      </x:c>
      <x:c r="E7" s="13" t="str">
        <x:v>PHO independent transducer</x:v>
      </x:c>
      <x:c r="F7" s="13" t="str">
        <x:v>PHO-L1 public reference</x:v>
      </x:c>
      <x:c r="G7" s="34" t="str">
        <x:v>OPEN</x:v>
      </x:c>
      <x:c r="H7" s="34" t="str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PHO-L1-PTC-C</x:v>
      </x:c>
      <x:c r="B8" s="13" t="str">
        <x:v>PHO</x:v>
      </x:c>
      <x:c r="C8" s="13" t="str">
        <x:v>L1</x:v>
      </x:c>
      <x:c r="D8" s="13" t="str">
        <x:v>PTC-C</x:v>
      </x:c>
      <x:c r="E8" s="13" t="str">
        <x:v>PHO independent transducer</x:v>
      </x:c>
      <x:c r="F8" s="13" t="str">
        <x:v>PHO-L1 public reference</x:v>
      </x:c>
      <x:c r="G8" s="34" t="str">
        <x:v>OPEN</x:v>
      </x:c>
      <x:c r="H8" s="34" t="str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PHO-L2-PTC-A</x:v>
      </x:c>
      <x:c r="B9" s="13" t="str">
        <x:v>PHO</x:v>
      </x:c>
      <x:c r="C9" s="13" t="str">
        <x:v>L2</x:v>
      </x:c>
      <x:c r="D9" s="13" t="str">
        <x:v>PTC-A</x:v>
      </x:c>
      <x:c r="E9" s="13" t="str">
        <x:v>PHO independent transducer</x:v>
      </x:c>
      <x:c r="F9" s="13" t="str">
        <x:v>PHO-L2 public reference</x:v>
      </x:c>
      <x:c r="G9" s="34" t="str">
        <x:v>OPEN</x:v>
      </x:c>
      <x:c r="H9" s="34" t="str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PHO-L2-PTC-B</x:v>
      </x:c>
      <x:c r="B10" s="13" t="str">
        <x:v>PHO</x:v>
      </x:c>
      <x:c r="C10" s="13" t="str">
        <x:v>L2</x:v>
      </x:c>
      <x:c r="D10" s="13" t="str">
        <x:v>PTC-B</x:v>
      </x:c>
      <x:c r="E10" s="13" t="str">
        <x:v>PHO independent transducer</x:v>
      </x:c>
      <x:c r="F10" s="13" t="str">
        <x:v>PHO-L2 public reference</x:v>
      </x:c>
      <x:c r="G10" s="34" t="str">
        <x:v>OPEN</x:v>
      </x:c>
      <x:c r="H10" s="34" t="str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3" t="str">
        <x:v>PHO-L2-PTC-C</x:v>
      </x:c>
      <x:c r="B11" s="13" t="str">
        <x:v>PHO</x:v>
      </x:c>
      <x:c r="C11" s="13" t="str">
        <x:v>L2</x:v>
      </x:c>
      <x:c r="D11" s="13" t="str">
        <x:v>PTC-C</x:v>
      </x:c>
      <x:c r="E11" s="13" t="str">
        <x:v>PHO independent transducer</x:v>
      </x:c>
      <x:c r="F11" s="13" t="str">
        <x:v>PHO-L2 public reference</x:v>
      </x:c>
      <x:c r="G11" s="34" t="str">
        <x:v>OPEN</x:v>
      </x:c>
      <x:c r="H11" s="34" t="str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3" t="str">
        <x:v>ION-L1-PTC-A</x:v>
      </x:c>
      <x:c r="B12" s="13" t="str">
        <x:v>ION</x:v>
      </x:c>
      <x:c r="C12" s="13" t="str">
        <x:v>L1</x:v>
      </x:c>
      <x:c r="D12" s="13" t="str">
        <x:v>PTC-A</x:v>
      </x:c>
      <x:c r="E12" s="13" t="str">
        <x:v>ION independent transducer</x:v>
      </x:c>
      <x:c r="F12" s="13" t="str">
        <x:v>ION-L1 public reference</x:v>
      </x:c>
      <x:c r="G12" s="34" t="str">
        <x:v>OPEN</x:v>
      </x:c>
      <x:c r="H12" s="34" t="str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3" t="str">
        <x:v>ION-L1-PTC-B</x:v>
      </x:c>
      <x:c r="B13" s="13" t="str">
        <x:v>ION</x:v>
      </x:c>
      <x:c r="C13" s="13" t="str">
        <x:v>L1</x:v>
      </x:c>
      <x:c r="D13" s="13" t="str">
        <x:v>PTC-B</x:v>
      </x:c>
      <x:c r="E13" s="13" t="str">
        <x:v>ION independent transducer</x:v>
      </x:c>
      <x:c r="F13" s="13" t="str">
        <x:v>ION-L1 public reference</x:v>
      </x:c>
      <x:c r="G13" s="34" t="str">
        <x:v>OPEN</x:v>
      </x:c>
      <x:c r="H13" s="34" t="str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13" t="str">
        <x:v>ION-L1-PTC-C</x:v>
      </x:c>
      <x:c r="B14" s="13" t="str">
        <x:v>ION</x:v>
      </x:c>
      <x:c r="C14" s="13" t="str">
        <x:v>L1</x:v>
      </x:c>
      <x:c r="D14" s="13" t="str">
        <x:v>PTC-C</x:v>
      </x:c>
      <x:c r="E14" s="13" t="str">
        <x:v>ION independent transducer</x:v>
      </x:c>
      <x:c r="F14" s="13" t="str">
        <x:v>ION-L1 public reference</x:v>
      </x:c>
      <x:c r="G14" s="34" t="str">
        <x:v>OPEN</x:v>
      </x:c>
      <x:c r="H14" s="34" t="str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3" t="str">
        <x:v>ION-L2-PTC-A</x:v>
      </x:c>
      <x:c r="B15" s="13" t="str">
        <x:v>ION</x:v>
      </x:c>
      <x:c r="C15" s="13" t="str">
        <x:v>L2</x:v>
      </x:c>
      <x:c r="D15" s="13" t="str">
        <x:v>PTC-A</x:v>
      </x:c>
      <x:c r="E15" s="13" t="str">
        <x:v>ION independent transducer</x:v>
      </x:c>
      <x:c r="F15" s="13" t="str">
        <x:v>ION-L2 public reference</x:v>
      </x:c>
      <x:c r="G15" s="34" t="str">
        <x:v>OPEN</x:v>
      </x:c>
      <x:c r="H15" s="34" t="str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13" t="str">
        <x:v>ION-L2-PTC-B</x:v>
      </x:c>
      <x:c r="B16" s="13" t="str">
        <x:v>ION</x:v>
      </x:c>
      <x:c r="C16" s="13" t="str">
        <x:v>L2</x:v>
      </x:c>
      <x:c r="D16" s="13" t="str">
        <x:v>PTC-B</x:v>
      </x:c>
      <x:c r="E16" s="13" t="str">
        <x:v>ION independent transducer</x:v>
      </x:c>
      <x:c r="F16" s="13" t="str">
        <x:v>ION-L2 public reference</x:v>
      </x:c>
      <x:c r="G16" s="34" t="str">
        <x:v>OPEN</x:v>
      </x:c>
      <x:c r="H16" s="34" t="str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13" t="str">
        <x:v>ION-L2-PTC-C</x:v>
      </x:c>
      <x:c r="B17" s="13" t="str">
        <x:v>ION</x:v>
      </x:c>
      <x:c r="C17" s="13" t="str">
        <x:v>L2</x:v>
      </x:c>
      <x:c r="D17" s="13" t="str">
        <x:v>PTC-C</x:v>
      </x:c>
      <x:c r="E17" s="13" t="str">
        <x:v>ION independent transducer</x:v>
      </x:c>
      <x:c r="F17" s="13" t="str">
        <x:v>ION-L2 public reference</x:v>
      </x:c>
      <x:c r="G17" s="34" t="str">
        <x:v>OPEN</x:v>
      </x:c>
      <x:c r="H17" s="34" t="str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13" t="str">
        <x:v>MOL-L1-PTC-A</x:v>
      </x:c>
      <x:c r="B18" s="13" t="str">
        <x:v>MOL</x:v>
      </x:c>
      <x:c r="C18" s="13" t="str">
        <x:v>L1</x:v>
      </x:c>
      <x:c r="D18" s="13" t="str">
        <x:v>PTC-A</x:v>
      </x:c>
      <x:c r="E18" s="13" t="str">
        <x:v>MOL independent transducer</x:v>
      </x:c>
      <x:c r="F18" s="13" t="str">
        <x:v>MOL-L1 public reference</x:v>
      </x:c>
      <x:c r="G18" s="34" t="str">
        <x:v>OPEN</x:v>
      </x:c>
      <x:c r="H18" s="34" t="str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13" t="str">
        <x:v>MOL-L1-PTC-B</x:v>
      </x:c>
      <x:c r="B19" s="13" t="str">
        <x:v>MOL</x:v>
      </x:c>
      <x:c r="C19" s="13" t="str">
        <x:v>L1</x:v>
      </x:c>
      <x:c r="D19" s="13" t="str">
        <x:v>PTC-B</x:v>
      </x:c>
      <x:c r="E19" s="13" t="str">
        <x:v>MOL independent transducer</x:v>
      </x:c>
      <x:c r="F19" s="13" t="str">
        <x:v>MOL-L1 public reference</x:v>
      </x:c>
      <x:c r="G19" s="34" t="str">
        <x:v>OPEN</x:v>
      </x:c>
      <x:c r="H19" s="34" t="str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13" t="str">
        <x:v>MOL-L1-PTC-C</x:v>
      </x:c>
      <x:c r="B20" s="13" t="str">
        <x:v>MOL</x:v>
      </x:c>
      <x:c r="C20" s="13" t="str">
        <x:v>L1</x:v>
      </x:c>
      <x:c r="D20" s="13" t="str">
        <x:v>PTC-C</x:v>
      </x:c>
      <x:c r="E20" s="13" t="str">
        <x:v>MOL independent transducer</x:v>
      </x:c>
      <x:c r="F20" s="13" t="str">
        <x:v>MOL-L1 public reference</x:v>
      </x:c>
      <x:c r="G20" s="34" t="str">
        <x:v>OPEN</x:v>
      </x:c>
      <x:c r="H20" s="34" t="str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13" t="str">
        <x:v>MOL-L2-PTC-A</x:v>
      </x:c>
      <x:c r="B21" s="13" t="str">
        <x:v>MOL</x:v>
      </x:c>
      <x:c r="C21" s="13" t="str">
        <x:v>L2</x:v>
      </x:c>
      <x:c r="D21" s="13" t="str">
        <x:v>PTC-A</x:v>
      </x:c>
      <x:c r="E21" s="13" t="str">
        <x:v>MOL independent transducer</x:v>
      </x:c>
      <x:c r="F21" s="13" t="str">
        <x:v>MOL-L2 public reference</x:v>
      </x:c>
      <x:c r="G21" s="34" t="str">
        <x:v>OPEN</x:v>
      </x:c>
      <x:c r="H21" s="34" t="str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13" t="str">
        <x:v>MOL-L2-PTC-B</x:v>
      </x:c>
      <x:c r="B22" s="13" t="str">
        <x:v>MOL</x:v>
      </x:c>
      <x:c r="C22" s="13" t="str">
        <x:v>L2</x:v>
      </x:c>
      <x:c r="D22" s="13" t="str">
        <x:v>PTC-B</x:v>
      </x:c>
      <x:c r="E22" s="13" t="str">
        <x:v>MOL independent transducer</x:v>
      </x:c>
      <x:c r="F22" s="13" t="str">
        <x:v>MOL-L2 public reference</x:v>
      </x:c>
      <x:c r="G22" s="34" t="str">
        <x:v>OPEN</x:v>
      </x:c>
      <x:c r="H22" s="34" t="str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13" t="str">
        <x:v>MOL-L2-PTC-C</x:v>
      </x:c>
      <x:c r="B23" s="13" t="str">
        <x:v>MOL</x:v>
      </x:c>
      <x:c r="C23" s="13" t="str">
        <x:v>L2</x:v>
      </x:c>
      <x:c r="D23" s="13" t="str">
        <x:v>PTC-C</x:v>
      </x:c>
      <x:c r="E23" s="13" t="str">
        <x:v>MOL independent transducer</x:v>
      </x:c>
      <x:c r="F23" s="13" t="str">
        <x:v>MOL-L2 public reference</x:v>
      </x:c>
      <x:c r="G23" s="34" t="str">
        <x:v>OPEN</x:v>
      </x:c>
      <x:c r="H23" s="34" t="str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13" t="str">
        <x:v>CAL-L1-PTC-A</x:v>
      </x:c>
      <x:c r="B24" s="13" t="str">
        <x:v>CAL</x:v>
      </x:c>
      <x:c r="C24" s="13" t="str">
        <x:v>L1</x:v>
      </x:c>
      <x:c r="D24" s="13" t="str">
        <x:v>PTC-A</x:v>
      </x:c>
      <x:c r="E24" s="13" t="str">
        <x:v>CAL independent transducer</x:v>
      </x:c>
      <x:c r="F24" s="13" t="str">
        <x:v>CAL-L1 public reference</x:v>
      </x:c>
      <x:c r="G24" s="34" t="str">
        <x:v>OPEN</x:v>
      </x:c>
      <x:c r="H24" s="34" t="str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13" t="str">
        <x:v>CAL-L1-PTC-B</x:v>
      </x:c>
      <x:c r="B25" s="13" t="str">
        <x:v>CAL</x:v>
      </x:c>
      <x:c r="C25" s="13" t="str">
        <x:v>L1</x:v>
      </x:c>
      <x:c r="D25" s="13" t="str">
        <x:v>PTC-B</x:v>
      </x:c>
      <x:c r="E25" s="13" t="str">
        <x:v>CAL independent transducer</x:v>
      </x:c>
      <x:c r="F25" s="13" t="str">
        <x:v>CAL-L1 public reference</x:v>
      </x:c>
      <x:c r="G25" s="34" t="str">
        <x:v>OPEN</x:v>
      </x:c>
      <x:c r="H25" s="34" t="str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13" t="str">
        <x:v>CAL-L1-PTC-C</x:v>
      </x:c>
      <x:c r="B26" s="13" t="str">
        <x:v>CAL</x:v>
      </x:c>
      <x:c r="C26" s="13" t="str">
        <x:v>L1</x:v>
      </x:c>
      <x:c r="D26" s="13" t="str">
        <x:v>PTC-C</x:v>
      </x:c>
      <x:c r="E26" s="13" t="str">
        <x:v>CAL independent transducer</x:v>
      </x:c>
      <x:c r="F26" s="13" t="str">
        <x:v>CAL-L1 public reference</x:v>
      </x:c>
      <x:c r="G26" s="34" t="str">
        <x:v>OPEN</x:v>
      </x:c>
      <x:c r="H26" s="34" t="str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13" t="str">
        <x:v>CAL-L2-PTC-A</x:v>
      </x:c>
      <x:c r="B27" s="13" t="str">
        <x:v>CAL</x:v>
      </x:c>
      <x:c r="C27" s="13" t="str">
        <x:v>L2</x:v>
      </x:c>
      <x:c r="D27" s="13" t="str">
        <x:v>PTC-A</x:v>
      </x:c>
      <x:c r="E27" s="13" t="str">
        <x:v>CAL independent transducer</x:v>
      </x:c>
      <x:c r="F27" s="13" t="str">
        <x:v>CAL-L2 public reference</x:v>
      </x:c>
      <x:c r="G27" s="34" t="str">
        <x:v>OPEN</x:v>
      </x:c>
      <x:c r="H27" s="34" t="str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13" t="str">
        <x:v>CAL-L2-PTC-B</x:v>
      </x:c>
      <x:c r="B28" s="13" t="str">
        <x:v>CAL</x:v>
      </x:c>
      <x:c r="C28" s="13" t="str">
        <x:v>L2</x:v>
      </x:c>
      <x:c r="D28" s="13" t="str">
        <x:v>PTC-B</x:v>
      </x:c>
      <x:c r="E28" s="13" t="str">
        <x:v>CAL independent transducer</x:v>
      </x:c>
      <x:c r="F28" s="13" t="str">
        <x:v>CAL-L2 public reference</x:v>
      </x:c>
      <x:c r="G28" s="34" t="str">
        <x:v>OPEN</x:v>
      </x:c>
      <x:c r="H28" s="34" t="str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14" t="str">
        <x:v>CAL-L2-PTC-C</x:v>
      </x:c>
      <x:c r="B29" s="14" t="str">
        <x:v>CAL</x:v>
      </x:c>
      <x:c r="C29" s="14" t="str">
        <x:v>L2</x:v>
      </x:c>
      <x:c r="D29" s="14" t="str">
        <x:v>PTC-C</x:v>
      </x:c>
      <x:c r="E29" s="14" t="str">
        <x:v>CAL independent transducer</x:v>
      </x:c>
      <x:c r="F29" s="14" t="str">
        <x:v>CAL-L2 public reference</x:v>
      </x:c>
      <x:c r="G29" s="35" t="str">
        <x:v>OPEN</x:v>
      </x:c>
      <x:c r="H29" s="35" t="str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dataValidations count="2">
    <x:dataValidation type="list" sqref="G6:G29">
      <x:formula1>"OPEN,PASS,FAIL,WITHDRAWN"</x:formula1>
    </x:dataValidation>
    <x:dataValidation type="list" sqref="H6:H29">
      <x:formula1>",SELECTED,NOT SELECTED"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2" hidden="0" customWidth="1"/>
    <x:col min="3" max="3" width="9" hidden="0" customWidth="1"/>
    <x:col min="4" max="4" width="9" hidden="0" customWidth="1"/>
    <x:col min="5" max="5" width="11" hidden="0" customWidth="1"/>
    <x:col min="6" max="6" width="28" hidden="0" customWidth="1"/>
    <x:col min="7" max="7" width="24" hidden="0" customWidth="1"/>
    <x:col min="8" max="8" width="18" hidden="0" customWidth="1"/>
    <x:col min="9" max="9" width="14" hidden="0" customWidth="1"/>
    <x:col min="10" max="10" width="1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192 candidate root trials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4" hidden="0" customHeight="1">
      <x:c r="A5" s="9" t="str">
        <x:v>Trial ID</x:v>
      </x:c>
      <x:c r="B5" s="10" t="str">
        <x:v>Article ID</x:v>
      </x:c>
      <x:c r="C5" s="10" t="str">
        <x:v>Root</x:v>
      </x:c>
      <x:c r="D5" s="10" t="str">
        <x:v>Lineage</x:v>
      </x:c>
      <x:c r="E5" s="10" t="str">
        <x:v>Campus</x:v>
      </x:c>
      <x:c r="F5" s="10" t="str">
        <x:v>Trial class</x:v>
      </x:c>
      <x:c r="G5" s="10" t="str">
        <x:v>Required result</x:v>
      </x:c>
      <x:c r="H5" s="10" t="str">
        <x:v>Observed value</x:v>
      </x:c>
      <x:c r="I5" s="10" t="str">
        <x:v>Validity</x:v>
      </x:c>
      <x:c r="J5" s="11" t="str">
        <x:v>Credit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RT-001</x:v>
      </x:c>
      <x:c r="B6" s="12" t="str">
        <x:v>PHO-L1-PTC-A</x:v>
      </x:c>
      <x:c r="C6" s="12" t="str">
        <x:v>PHO</x:v>
      </x:c>
      <x:c r="D6" s="12" t="str">
        <x:v>L1</x:v>
      </x:c>
      <x:c r="E6" s="12" t="str">
        <x:v>PTC-A</x:v>
      </x:c>
      <x:c r="F6" s="12" t="str">
        <x:v>sealed zero</x:v>
      </x:c>
      <x:c r="G6" s="12" t="str">
        <x:v>hard condition</x:v>
      </x:c>
      <x:c r="H6" s="33" t="str"/>
      <x:c r="I6" s="33" t="str"/>
      <x:c r="J6" s="33" t="str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RT-002</x:v>
      </x:c>
      <x:c r="B7" s="13" t="str">
        <x:v>PHO-L1-PTC-A</x:v>
      </x:c>
      <x:c r="C7" s="13" t="str">
        <x:v>PHO</x:v>
      </x:c>
      <x:c r="D7" s="13" t="str">
        <x:v>L1</x:v>
      </x:c>
      <x:c r="E7" s="13" t="str">
        <x:v>PTC-A</x:v>
      </x:c>
      <x:c r="F7" s="13" t="str">
        <x:v>reference stimulus</x:v>
      </x:c>
      <x:c r="G7" s="13" t="str">
        <x:v>hard condition</x:v>
      </x:c>
      <x:c r="H7" s="34" t="str"/>
      <x:c r="I7" s="34" t="str"/>
      <x:c r="J7" s="34" t="str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RT-003</x:v>
      </x:c>
      <x:c r="B8" s="13" t="str">
        <x:v>PHO-L1-PTC-A</x:v>
      </x:c>
      <x:c r="C8" s="13" t="str">
        <x:v>PHO</x:v>
      </x:c>
      <x:c r="D8" s="13" t="str">
        <x:v>L1</x:v>
      </x:c>
      <x:c r="E8" s="13" t="str">
        <x:v>PTC-A</x:v>
      </x:c>
      <x:c r="F8" s="13" t="str">
        <x:v>weak field</x:v>
      </x:c>
      <x:c r="G8" s="13" t="str">
        <x:v>hard condition</x:v>
      </x:c>
      <x:c r="H8" s="34" t="str"/>
      <x:c r="I8" s="34" t="str"/>
      <x:c r="J8" s="34" t="str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RT-004</x:v>
      </x:c>
      <x:c r="B9" s="13" t="str">
        <x:v>PHO-L1-PTC-A</x:v>
      </x:c>
      <x:c r="C9" s="13" t="str">
        <x:v>PHO</x:v>
      </x:c>
      <x:c r="D9" s="13" t="str">
        <x:v>L1</x:v>
      </x:c>
      <x:c r="E9" s="13" t="str">
        <x:v>PTC-A</x:v>
      </x:c>
      <x:c r="F9" s="13" t="str">
        <x:v>strong field</x:v>
      </x:c>
      <x:c r="G9" s="13" t="str">
        <x:v>hard condition</x:v>
      </x:c>
      <x:c r="H9" s="34" t="str"/>
      <x:c r="I9" s="34" t="str"/>
      <x:c r="J9" s="34" t="str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RT-005</x:v>
      </x:c>
      <x:c r="B10" s="13" t="str">
        <x:v>PHO-L1-PTC-A</x:v>
      </x:c>
      <x:c r="C10" s="13" t="str">
        <x:v>PHO</x:v>
      </x:c>
      <x:c r="D10" s="13" t="str">
        <x:v>L1</x:v>
      </x:c>
      <x:c r="E10" s="13" t="str">
        <x:v>PTC-A</x:v>
      </x:c>
      <x:c r="F10" s="13" t="str">
        <x:v>spatial offset</x:v>
      </x:c>
      <x:c r="G10" s="13" t="str">
        <x:v>hard condition</x:v>
      </x:c>
      <x:c r="H10" s="34" t="str"/>
      <x:c r="I10" s="34" t="str"/>
      <x:c r="J10" s="34" t="str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3" t="str">
        <x:v>RT-006</x:v>
      </x:c>
      <x:c r="B11" s="13" t="str">
        <x:v>PHO-L1-PTC-A</x:v>
      </x:c>
      <x:c r="C11" s="13" t="str">
        <x:v>PHO</x:v>
      </x:c>
      <x:c r="D11" s="13" t="str">
        <x:v>L1</x:v>
      </x:c>
      <x:c r="E11" s="13" t="str">
        <x:v>PTC-A</x:v>
      </x:c>
      <x:c r="F11" s="13" t="str">
        <x:v>temporal discontinuity</x:v>
      </x:c>
      <x:c r="G11" s="13" t="str">
        <x:v>hard condition</x:v>
      </x:c>
      <x:c r="H11" s="34" t="str"/>
      <x:c r="I11" s="34" t="str"/>
      <x:c r="J11" s="34" t="str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3" t="str">
        <x:v>RT-007</x:v>
      </x:c>
      <x:c r="B12" s="13" t="str">
        <x:v>PHO-L1-PTC-A</x:v>
      </x:c>
      <x:c r="C12" s="13" t="str">
        <x:v>PHO</x:v>
      </x:c>
      <x:c r="D12" s="13" t="str">
        <x:v>L1</x:v>
      </x:c>
      <x:c r="E12" s="13" t="str">
        <x:v>PTC-A</x:v>
      </x:c>
      <x:c r="F12" s="13" t="str">
        <x:v>denied primary service</x:v>
      </x:c>
      <x:c r="G12" s="13" t="str">
        <x:v>hard condition</x:v>
      </x:c>
      <x:c r="H12" s="34" t="str"/>
      <x:c r="I12" s="34" t="str"/>
      <x:c r="J12" s="34" t="str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3" t="str">
        <x:v>RT-008</x:v>
      </x:c>
      <x:c r="B13" s="13" t="str">
        <x:v>PHO-L1-PTC-A</x:v>
      </x:c>
      <x:c r="C13" s="13" t="str">
        <x:v>PHO</x:v>
      </x:c>
      <x:c r="D13" s="13" t="str">
        <x:v>L1</x:v>
      </x:c>
      <x:c r="E13" s="13" t="str">
        <x:v>PTC-A</x:v>
      </x:c>
      <x:c r="F13" s="13" t="str">
        <x:v>contaminated return</x:v>
      </x:c>
      <x:c r="G13" s="13" t="str">
        <x:v>hard condition</x:v>
      </x:c>
      <x:c r="H13" s="34" t="str"/>
      <x:c r="I13" s="34" t="str"/>
      <x:c r="J13" s="34" t="str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13" t="str">
        <x:v>RT-009</x:v>
      </x:c>
      <x:c r="B14" s="13" t="str">
        <x:v>PHO-L1-PTC-B</x:v>
      </x:c>
      <x:c r="C14" s="13" t="str">
        <x:v>PHO</x:v>
      </x:c>
      <x:c r="D14" s="13" t="str">
        <x:v>L1</x:v>
      </x:c>
      <x:c r="E14" s="13" t="str">
        <x:v>PTC-B</x:v>
      </x:c>
      <x:c r="F14" s="13" t="str">
        <x:v>sealed zero</x:v>
      </x:c>
      <x:c r="G14" s="13" t="str">
        <x:v>hard condition</x:v>
      </x:c>
      <x:c r="H14" s="34" t="str"/>
      <x:c r="I14" s="34" t="str"/>
      <x:c r="J14" s="34" t="str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3" t="str">
        <x:v>RT-010</x:v>
      </x:c>
      <x:c r="B15" s="13" t="str">
        <x:v>PHO-L1-PTC-B</x:v>
      </x:c>
      <x:c r="C15" s="13" t="str">
        <x:v>PHO</x:v>
      </x:c>
      <x:c r="D15" s="13" t="str">
        <x:v>L1</x:v>
      </x:c>
      <x:c r="E15" s="13" t="str">
        <x:v>PTC-B</x:v>
      </x:c>
      <x:c r="F15" s="13" t="str">
        <x:v>reference stimulus</x:v>
      </x:c>
      <x:c r="G15" s="13" t="str">
        <x:v>hard condition</x:v>
      </x:c>
      <x:c r="H15" s="34" t="str"/>
      <x:c r="I15" s="34" t="str"/>
      <x:c r="J15" s="34" t="str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13" t="str">
        <x:v>RT-011</x:v>
      </x:c>
      <x:c r="B16" s="13" t="str">
        <x:v>PHO-L1-PTC-B</x:v>
      </x:c>
      <x:c r="C16" s="13" t="str">
        <x:v>PHO</x:v>
      </x:c>
      <x:c r="D16" s="13" t="str">
        <x:v>L1</x:v>
      </x:c>
      <x:c r="E16" s="13" t="str">
        <x:v>PTC-B</x:v>
      </x:c>
      <x:c r="F16" s="13" t="str">
        <x:v>weak field</x:v>
      </x:c>
      <x:c r="G16" s="13" t="str">
        <x:v>hard condition</x:v>
      </x:c>
      <x:c r="H16" s="34" t="str"/>
      <x:c r="I16" s="34" t="str"/>
      <x:c r="J16" s="34" t="str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13" t="str">
        <x:v>RT-012</x:v>
      </x:c>
      <x:c r="B17" s="13" t="str">
        <x:v>PHO-L1-PTC-B</x:v>
      </x:c>
      <x:c r="C17" s="13" t="str">
        <x:v>PHO</x:v>
      </x:c>
      <x:c r="D17" s="13" t="str">
        <x:v>L1</x:v>
      </x:c>
      <x:c r="E17" s="13" t="str">
        <x:v>PTC-B</x:v>
      </x:c>
      <x:c r="F17" s="13" t="str">
        <x:v>strong field</x:v>
      </x:c>
      <x:c r="G17" s="13" t="str">
        <x:v>hard condition</x:v>
      </x:c>
      <x:c r="H17" s="34" t="str"/>
      <x:c r="I17" s="34" t="str"/>
      <x:c r="J17" s="34" t="str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13" t="str">
        <x:v>RT-013</x:v>
      </x:c>
      <x:c r="B18" s="13" t="str">
        <x:v>PHO-L1-PTC-B</x:v>
      </x:c>
      <x:c r="C18" s="13" t="str">
        <x:v>PHO</x:v>
      </x:c>
      <x:c r="D18" s="13" t="str">
        <x:v>L1</x:v>
      </x:c>
      <x:c r="E18" s="13" t="str">
        <x:v>PTC-B</x:v>
      </x:c>
      <x:c r="F18" s="13" t="str">
        <x:v>spatial offset</x:v>
      </x:c>
      <x:c r="G18" s="13" t="str">
        <x:v>hard condition</x:v>
      </x:c>
      <x:c r="H18" s="34" t="str"/>
      <x:c r="I18" s="34" t="str"/>
      <x:c r="J18" s="34" t="str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13" t="str">
        <x:v>RT-014</x:v>
      </x:c>
      <x:c r="B19" s="13" t="str">
        <x:v>PHO-L1-PTC-B</x:v>
      </x:c>
      <x:c r="C19" s="13" t="str">
        <x:v>PHO</x:v>
      </x:c>
      <x:c r="D19" s="13" t="str">
        <x:v>L1</x:v>
      </x:c>
      <x:c r="E19" s="13" t="str">
        <x:v>PTC-B</x:v>
      </x:c>
      <x:c r="F19" s="13" t="str">
        <x:v>temporal discontinuity</x:v>
      </x:c>
      <x:c r="G19" s="13" t="str">
        <x:v>hard condition</x:v>
      </x:c>
      <x:c r="H19" s="34" t="str"/>
      <x:c r="I19" s="34" t="str"/>
      <x:c r="J19" s="34" t="str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13" t="str">
        <x:v>RT-015</x:v>
      </x:c>
      <x:c r="B20" s="13" t="str">
        <x:v>PHO-L1-PTC-B</x:v>
      </x:c>
      <x:c r="C20" s="13" t="str">
        <x:v>PHO</x:v>
      </x:c>
      <x:c r="D20" s="13" t="str">
        <x:v>L1</x:v>
      </x:c>
      <x:c r="E20" s="13" t="str">
        <x:v>PTC-B</x:v>
      </x:c>
      <x:c r="F20" s="13" t="str">
        <x:v>denied primary service</x:v>
      </x:c>
      <x:c r="G20" s="13" t="str">
        <x:v>hard condition</x:v>
      </x:c>
      <x:c r="H20" s="34" t="str"/>
      <x:c r="I20" s="34" t="str"/>
      <x:c r="J20" s="34" t="str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13" t="str">
        <x:v>RT-016</x:v>
      </x:c>
      <x:c r="B21" s="13" t="str">
        <x:v>PHO-L1-PTC-B</x:v>
      </x:c>
      <x:c r="C21" s="13" t="str">
        <x:v>PHO</x:v>
      </x:c>
      <x:c r="D21" s="13" t="str">
        <x:v>L1</x:v>
      </x:c>
      <x:c r="E21" s="13" t="str">
        <x:v>PTC-B</x:v>
      </x:c>
      <x:c r="F21" s="13" t="str">
        <x:v>contaminated return</x:v>
      </x:c>
      <x:c r="G21" s="13" t="str">
        <x:v>hard condition</x:v>
      </x:c>
      <x:c r="H21" s="34" t="str"/>
      <x:c r="I21" s="34" t="str"/>
      <x:c r="J21" s="34" t="str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13" t="str">
        <x:v>RT-017</x:v>
      </x:c>
      <x:c r="B22" s="13" t="str">
        <x:v>PHO-L1-PTC-C</x:v>
      </x:c>
      <x:c r="C22" s="13" t="str">
        <x:v>PHO</x:v>
      </x:c>
      <x:c r="D22" s="13" t="str">
        <x:v>L1</x:v>
      </x:c>
      <x:c r="E22" s="13" t="str">
        <x:v>PTC-C</x:v>
      </x:c>
      <x:c r="F22" s="13" t="str">
        <x:v>sealed zero</x:v>
      </x:c>
      <x:c r="G22" s="13" t="str">
        <x:v>hard condition</x:v>
      </x:c>
      <x:c r="H22" s="34" t="str"/>
      <x:c r="I22" s="34" t="str"/>
      <x:c r="J22" s="34" t="str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13" t="str">
        <x:v>RT-018</x:v>
      </x:c>
      <x:c r="B23" s="13" t="str">
        <x:v>PHO-L1-PTC-C</x:v>
      </x:c>
      <x:c r="C23" s="13" t="str">
        <x:v>PHO</x:v>
      </x:c>
      <x:c r="D23" s="13" t="str">
        <x:v>L1</x:v>
      </x:c>
      <x:c r="E23" s="13" t="str">
        <x:v>PTC-C</x:v>
      </x:c>
      <x:c r="F23" s="13" t="str">
        <x:v>reference stimulus</x:v>
      </x:c>
      <x:c r="G23" s="13" t="str">
        <x:v>hard condition</x:v>
      </x:c>
      <x:c r="H23" s="34" t="str"/>
      <x:c r="I23" s="34" t="str"/>
      <x:c r="J23" s="34" t="str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13" t="str">
        <x:v>RT-019</x:v>
      </x:c>
      <x:c r="B24" s="13" t="str">
        <x:v>PHO-L1-PTC-C</x:v>
      </x:c>
      <x:c r="C24" s="13" t="str">
        <x:v>PHO</x:v>
      </x:c>
      <x:c r="D24" s="13" t="str">
        <x:v>L1</x:v>
      </x:c>
      <x:c r="E24" s="13" t="str">
        <x:v>PTC-C</x:v>
      </x:c>
      <x:c r="F24" s="13" t="str">
        <x:v>weak field</x:v>
      </x:c>
      <x:c r="G24" s="13" t="str">
        <x:v>hard condition</x:v>
      </x:c>
      <x:c r="H24" s="34" t="str"/>
      <x:c r="I24" s="34" t="str"/>
      <x:c r="J24" s="34" t="str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13" t="str">
        <x:v>RT-020</x:v>
      </x:c>
      <x:c r="B25" s="13" t="str">
        <x:v>PHO-L1-PTC-C</x:v>
      </x:c>
      <x:c r="C25" s="13" t="str">
        <x:v>PHO</x:v>
      </x:c>
      <x:c r="D25" s="13" t="str">
        <x:v>L1</x:v>
      </x:c>
      <x:c r="E25" s="13" t="str">
        <x:v>PTC-C</x:v>
      </x:c>
      <x:c r="F25" s="13" t="str">
        <x:v>strong field</x:v>
      </x:c>
      <x:c r="G25" s="13" t="str">
        <x:v>hard condition</x:v>
      </x:c>
      <x:c r="H25" s="34" t="str"/>
      <x:c r="I25" s="34" t="str"/>
      <x:c r="J25" s="34" t="str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13" t="str">
        <x:v>RT-021</x:v>
      </x:c>
      <x:c r="B26" s="13" t="str">
        <x:v>PHO-L1-PTC-C</x:v>
      </x:c>
      <x:c r="C26" s="13" t="str">
        <x:v>PHO</x:v>
      </x:c>
      <x:c r="D26" s="13" t="str">
        <x:v>L1</x:v>
      </x:c>
      <x:c r="E26" s="13" t="str">
        <x:v>PTC-C</x:v>
      </x:c>
      <x:c r="F26" s="13" t="str">
        <x:v>spatial offset</x:v>
      </x:c>
      <x:c r="G26" s="13" t="str">
        <x:v>hard condition</x:v>
      </x:c>
      <x:c r="H26" s="34" t="str"/>
      <x:c r="I26" s="34" t="str"/>
      <x:c r="J26" s="34" t="str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13" t="str">
        <x:v>RT-022</x:v>
      </x:c>
      <x:c r="B27" s="13" t="str">
        <x:v>PHO-L1-PTC-C</x:v>
      </x:c>
      <x:c r="C27" s="13" t="str">
        <x:v>PHO</x:v>
      </x:c>
      <x:c r="D27" s="13" t="str">
        <x:v>L1</x:v>
      </x:c>
      <x:c r="E27" s="13" t="str">
        <x:v>PTC-C</x:v>
      </x:c>
      <x:c r="F27" s="13" t="str">
        <x:v>temporal discontinuity</x:v>
      </x:c>
      <x:c r="G27" s="13" t="str">
        <x:v>hard condition</x:v>
      </x:c>
      <x:c r="H27" s="34" t="str"/>
      <x:c r="I27" s="34" t="str"/>
      <x:c r="J27" s="34" t="str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13" t="str">
        <x:v>RT-023</x:v>
      </x:c>
      <x:c r="B28" s="13" t="str">
        <x:v>PHO-L1-PTC-C</x:v>
      </x:c>
      <x:c r="C28" s="13" t="str">
        <x:v>PHO</x:v>
      </x:c>
      <x:c r="D28" s="13" t="str">
        <x:v>L1</x:v>
      </x:c>
      <x:c r="E28" s="13" t="str">
        <x:v>PTC-C</x:v>
      </x:c>
      <x:c r="F28" s="13" t="str">
        <x:v>denied primary service</x:v>
      </x:c>
      <x:c r="G28" s="13" t="str">
        <x:v>hard condition</x:v>
      </x:c>
      <x:c r="H28" s="34" t="str"/>
      <x:c r="I28" s="34" t="str"/>
      <x:c r="J28" s="34" t="str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13" t="str">
        <x:v>RT-024</x:v>
      </x:c>
      <x:c r="B29" s="13" t="str">
        <x:v>PHO-L1-PTC-C</x:v>
      </x:c>
      <x:c r="C29" s="13" t="str">
        <x:v>PHO</x:v>
      </x:c>
      <x:c r="D29" s="13" t="str">
        <x:v>L1</x:v>
      </x:c>
      <x:c r="E29" s="13" t="str">
        <x:v>PTC-C</x:v>
      </x:c>
      <x:c r="F29" s="13" t="str">
        <x:v>contaminated return</x:v>
      </x:c>
      <x:c r="G29" s="13" t="str">
        <x:v>hard condition</x:v>
      </x:c>
      <x:c r="H29" s="34" t="str"/>
      <x:c r="I29" s="34" t="str"/>
      <x:c r="J29" s="34" t="str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13" t="str">
        <x:v>RT-025</x:v>
      </x:c>
      <x:c r="B30" s="13" t="str">
        <x:v>PHO-L2-PTC-A</x:v>
      </x:c>
      <x:c r="C30" s="13" t="str">
        <x:v>PHO</x:v>
      </x:c>
      <x:c r="D30" s="13" t="str">
        <x:v>L2</x:v>
      </x:c>
      <x:c r="E30" s="13" t="str">
        <x:v>PTC-A</x:v>
      </x:c>
      <x:c r="F30" s="13" t="str">
        <x:v>sealed zero</x:v>
      </x:c>
      <x:c r="G30" s="13" t="str">
        <x:v>hard condition</x:v>
      </x:c>
      <x:c r="H30" s="34" t="str"/>
      <x:c r="I30" s="34" t="str"/>
      <x:c r="J30" s="34" t="str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13" t="str">
        <x:v>RT-026</x:v>
      </x:c>
      <x:c r="B31" s="13" t="str">
        <x:v>PHO-L2-PTC-A</x:v>
      </x:c>
      <x:c r="C31" s="13" t="str">
        <x:v>PHO</x:v>
      </x:c>
      <x:c r="D31" s="13" t="str">
        <x:v>L2</x:v>
      </x:c>
      <x:c r="E31" s="13" t="str">
        <x:v>PTC-A</x:v>
      </x:c>
      <x:c r="F31" s="13" t="str">
        <x:v>reference stimulus</x:v>
      </x:c>
      <x:c r="G31" s="13" t="str">
        <x:v>hard condition</x:v>
      </x:c>
      <x:c r="H31" s="34" t="str"/>
      <x:c r="I31" s="34" t="str"/>
      <x:c r="J31" s="34" t="str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13" t="str">
        <x:v>RT-027</x:v>
      </x:c>
      <x:c r="B32" s="13" t="str">
        <x:v>PHO-L2-PTC-A</x:v>
      </x:c>
      <x:c r="C32" s="13" t="str">
        <x:v>PHO</x:v>
      </x:c>
      <x:c r="D32" s="13" t="str">
        <x:v>L2</x:v>
      </x:c>
      <x:c r="E32" s="13" t="str">
        <x:v>PTC-A</x:v>
      </x:c>
      <x:c r="F32" s="13" t="str">
        <x:v>weak field</x:v>
      </x:c>
      <x:c r="G32" s="13" t="str">
        <x:v>hard condition</x:v>
      </x:c>
      <x:c r="H32" s="34" t="str"/>
      <x:c r="I32" s="34" t="str"/>
      <x:c r="J32" s="34" t="str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13" t="str">
        <x:v>RT-028</x:v>
      </x:c>
      <x:c r="B33" s="13" t="str">
        <x:v>PHO-L2-PTC-A</x:v>
      </x:c>
      <x:c r="C33" s="13" t="str">
        <x:v>PHO</x:v>
      </x:c>
      <x:c r="D33" s="13" t="str">
        <x:v>L2</x:v>
      </x:c>
      <x:c r="E33" s="13" t="str">
        <x:v>PTC-A</x:v>
      </x:c>
      <x:c r="F33" s="13" t="str">
        <x:v>strong field</x:v>
      </x:c>
      <x:c r="G33" s="13" t="str">
        <x:v>hard condition</x:v>
      </x:c>
      <x:c r="H33" s="34" t="str"/>
      <x:c r="I33" s="34" t="str"/>
      <x:c r="J33" s="34" t="str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13" t="str">
        <x:v>RT-029</x:v>
      </x:c>
      <x:c r="B34" s="13" t="str">
        <x:v>PHO-L2-PTC-A</x:v>
      </x:c>
      <x:c r="C34" s="13" t="str">
        <x:v>PHO</x:v>
      </x:c>
      <x:c r="D34" s="13" t="str">
        <x:v>L2</x:v>
      </x:c>
      <x:c r="E34" s="13" t="str">
        <x:v>PTC-A</x:v>
      </x:c>
      <x:c r="F34" s="13" t="str">
        <x:v>spatial offset</x:v>
      </x:c>
      <x:c r="G34" s="13" t="str">
        <x:v>hard condition</x:v>
      </x:c>
      <x:c r="H34" s="34" t="str"/>
      <x:c r="I34" s="34" t="str"/>
      <x:c r="J34" s="34" t="str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13" t="str">
        <x:v>RT-030</x:v>
      </x:c>
      <x:c r="B35" s="13" t="str">
        <x:v>PHO-L2-PTC-A</x:v>
      </x:c>
      <x:c r="C35" s="13" t="str">
        <x:v>PHO</x:v>
      </x:c>
      <x:c r="D35" s="13" t="str">
        <x:v>L2</x:v>
      </x:c>
      <x:c r="E35" s="13" t="str">
        <x:v>PTC-A</x:v>
      </x:c>
      <x:c r="F35" s="13" t="str">
        <x:v>temporal discontinuity</x:v>
      </x:c>
      <x:c r="G35" s="13" t="str">
        <x:v>hard condition</x:v>
      </x:c>
      <x:c r="H35" s="34" t="str"/>
      <x:c r="I35" s="34" t="str"/>
      <x:c r="J35" s="34" t="str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13" t="str">
        <x:v>RT-031</x:v>
      </x:c>
      <x:c r="B36" s="13" t="str">
        <x:v>PHO-L2-PTC-A</x:v>
      </x:c>
      <x:c r="C36" s="13" t="str">
        <x:v>PHO</x:v>
      </x:c>
      <x:c r="D36" s="13" t="str">
        <x:v>L2</x:v>
      </x:c>
      <x:c r="E36" s="13" t="str">
        <x:v>PTC-A</x:v>
      </x:c>
      <x:c r="F36" s="13" t="str">
        <x:v>denied primary service</x:v>
      </x:c>
      <x:c r="G36" s="13" t="str">
        <x:v>hard condition</x:v>
      </x:c>
      <x:c r="H36" s="34" t="str"/>
      <x:c r="I36" s="34" t="str"/>
      <x:c r="J36" s="34" t="str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13" t="str">
        <x:v>RT-032</x:v>
      </x:c>
      <x:c r="B37" s="13" t="str">
        <x:v>PHO-L2-PTC-A</x:v>
      </x:c>
      <x:c r="C37" s="13" t="str">
        <x:v>PHO</x:v>
      </x:c>
      <x:c r="D37" s="13" t="str">
        <x:v>L2</x:v>
      </x:c>
      <x:c r="E37" s="13" t="str">
        <x:v>PTC-A</x:v>
      </x:c>
      <x:c r="F37" s="13" t="str">
        <x:v>contaminated return</x:v>
      </x:c>
      <x:c r="G37" s="13" t="str">
        <x:v>hard condition</x:v>
      </x:c>
      <x:c r="H37" s="34" t="str"/>
      <x:c r="I37" s="34" t="str"/>
      <x:c r="J37" s="34" t="str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13" t="str">
        <x:v>RT-033</x:v>
      </x:c>
      <x:c r="B38" s="13" t="str">
        <x:v>PHO-L2-PTC-B</x:v>
      </x:c>
      <x:c r="C38" s="13" t="str">
        <x:v>PHO</x:v>
      </x:c>
      <x:c r="D38" s="13" t="str">
        <x:v>L2</x:v>
      </x:c>
      <x:c r="E38" s="13" t="str">
        <x:v>PTC-B</x:v>
      </x:c>
      <x:c r="F38" s="13" t="str">
        <x:v>sealed zero</x:v>
      </x:c>
      <x:c r="G38" s="13" t="str">
        <x:v>hard condition</x:v>
      </x:c>
      <x:c r="H38" s="34" t="str"/>
      <x:c r="I38" s="34" t="str"/>
      <x:c r="J38" s="34" t="str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13" t="str">
        <x:v>RT-034</x:v>
      </x:c>
      <x:c r="B39" s="13" t="str">
        <x:v>PHO-L2-PTC-B</x:v>
      </x:c>
      <x:c r="C39" s="13" t="str">
        <x:v>PHO</x:v>
      </x:c>
      <x:c r="D39" s="13" t="str">
        <x:v>L2</x:v>
      </x:c>
      <x:c r="E39" s="13" t="str">
        <x:v>PTC-B</x:v>
      </x:c>
      <x:c r="F39" s="13" t="str">
        <x:v>reference stimulus</x:v>
      </x:c>
      <x:c r="G39" s="13" t="str">
        <x:v>hard condition</x:v>
      </x:c>
      <x:c r="H39" s="34" t="str"/>
      <x:c r="I39" s="34" t="str"/>
      <x:c r="J39" s="34" t="str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13" t="str">
        <x:v>RT-035</x:v>
      </x:c>
      <x:c r="B40" s="13" t="str">
        <x:v>PHO-L2-PTC-B</x:v>
      </x:c>
      <x:c r="C40" s="13" t="str">
        <x:v>PHO</x:v>
      </x:c>
      <x:c r="D40" s="13" t="str">
        <x:v>L2</x:v>
      </x:c>
      <x:c r="E40" s="13" t="str">
        <x:v>PTC-B</x:v>
      </x:c>
      <x:c r="F40" s="13" t="str">
        <x:v>weak field</x:v>
      </x:c>
      <x:c r="G40" s="13" t="str">
        <x:v>hard condition</x:v>
      </x:c>
      <x:c r="H40" s="34" t="str"/>
      <x:c r="I40" s="34" t="str"/>
      <x:c r="J40" s="34" t="str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13" t="str">
        <x:v>RT-036</x:v>
      </x:c>
      <x:c r="B41" s="13" t="str">
        <x:v>PHO-L2-PTC-B</x:v>
      </x:c>
      <x:c r="C41" s="13" t="str">
        <x:v>PHO</x:v>
      </x:c>
      <x:c r="D41" s="13" t="str">
        <x:v>L2</x:v>
      </x:c>
      <x:c r="E41" s="13" t="str">
        <x:v>PTC-B</x:v>
      </x:c>
      <x:c r="F41" s="13" t="str">
        <x:v>strong field</x:v>
      </x:c>
      <x:c r="G41" s="13" t="str">
        <x:v>hard condition</x:v>
      </x:c>
      <x:c r="H41" s="34" t="str"/>
      <x:c r="I41" s="34" t="str"/>
      <x:c r="J41" s="34" t="str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13" t="str">
        <x:v>RT-037</x:v>
      </x:c>
      <x:c r="B42" s="13" t="str">
        <x:v>PHO-L2-PTC-B</x:v>
      </x:c>
      <x:c r="C42" s="13" t="str">
        <x:v>PHO</x:v>
      </x:c>
      <x:c r="D42" s="13" t="str">
        <x:v>L2</x:v>
      </x:c>
      <x:c r="E42" s="13" t="str">
        <x:v>PTC-B</x:v>
      </x:c>
      <x:c r="F42" s="13" t="str">
        <x:v>spatial offset</x:v>
      </x:c>
      <x:c r="G42" s="13" t="str">
        <x:v>hard condition</x:v>
      </x:c>
      <x:c r="H42" s="34" t="str"/>
      <x:c r="I42" s="34" t="str"/>
      <x:c r="J42" s="34" t="str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13" t="str">
        <x:v>RT-038</x:v>
      </x:c>
      <x:c r="B43" s="13" t="str">
        <x:v>PHO-L2-PTC-B</x:v>
      </x:c>
      <x:c r="C43" s="13" t="str">
        <x:v>PHO</x:v>
      </x:c>
      <x:c r="D43" s="13" t="str">
        <x:v>L2</x:v>
      </x:c>
      <x:c r="E43" s="13" t="str">
        <x:v>PTC-B</x:v>
      </x:c>
      <x:c r="F43" s="13" t="str">
        <x:v>temporal discontinuity</x:v>
      </x:c>
      <x:c r="G43" s="13" t="str">
        <x:v>hard condition</x:v>
      </x:c>
      <x:c r="H43" s="34" t="str"/>
      <x:c r="I43" s="34" t="str"/>
      <x:c r="J43" s="34" t="str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13" t="str">
        <x:v>RT-039</x:v>
      </x:c>
      <x:c r="B44" s="13" t="str">
        <x:v>PHO-L2-PTC-B</x:v>
      </x:c>
      <x:c r="C44" s="13" t="str">
        <x:v>PHO</x:v>
      </x:c>
      <x:c r="D44" s="13" t="str">
        <x:v>L2</x:v>
      </x:c>
      <x:c r="E44" s="13" t="str">
        <x:v>PTC-B</x:v>
      </x:c>
      <x:c r="F44" s="13" t="str">
        <x:v>denied primary service</x:v>
      </x:c>
      <x:c r="G44" s="13" t="str">
        <x:v>hard condition</x:v>
      </x:c>
      <x:c r="H44" s="34" t="str"/>
      <x:c r="I44" s="34" t="str"/>
      <x:c r="J44" s="34" t="str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13" t="str">
        <x:v>RT-040</x:v>
      </x:c>
      <x:c r="B45" s="13" t="str">
        <x:v>PHO-L2-PTC-B</x:v>
      </x:c>
      <x:c r="C45" s="13" t="str">
        <x:v>PHO</x:v>
      </x:c>
      <x:c r="D45" s="13" t="str">
        <x:v>L2</x:v>
      </x:c>
      <x:c r="E45" s="13" t="str">
        <x:v>PTC-B</x:v>
      </x:c>
      <x:c r="F45" s="13" t="str">
        <x:v>contaminated return</x:v>
      </x:c>
      <x:c r="G45" s="13" t="str">
        <x:v>hard condition</x:v>
      </x:c>
      <x:c r="H45" s="34" t="str"/>
      <x:c r="I45" s="34" t="str"/>
      <x:c r="J45" s="34" t="str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13" t="str">
        <x:v>RT-041</x:v>
      </x:c>
      <x:c r="B46" s="13" t="str">
        <x:v>PHO-L2-PTC-C</x:v>
      </x:c>
      <x:c r="C46" s="13" t="str">
        <x:v>PHO</x:v>
      </x:c>
      <x:c r="D46" s="13" t="str">
        <x:v>L2</x:v>
      </x:c>
      <x:c r="E46" s="13" t="str">
        <x:v>PTC-C</x:v>
      </x:c>
      <x:c r="F46" s="13" t="str">
        <x:v>sealed zero</x:v>
      </x:c>
      <x:c r="G46" s="13" t="str">
        <x:v>hard condition</x:v>
      </x:c>
      <x:c r="H46" s="34" t="str"/>
      <x:c r="I46" s="34" t="str"/>
      <x:c r="J46" s="34" t="str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13" t="str">
        <x:v>RT-042</x:v>
      </x:c>
      <x:c r="B47" s="13" t="str">
        <x:v>PHO-L2-PTC-C</x:v>
      </x:c>
      <x:c r="C47" s="13" t="str">
        <x:v>PHO</x:v>
      </x:c>
      <x:c r="D47" s="13" t="str">
        <x:v>L2</x:v>
      </x:c>
      <x:c r="E47" s="13" t="str">
        <x:v>PTC-C</x:v>
      </x:c>
      <x:c r="F47" s="13" t="str">
        <x:v>reference stimulus</x:v>
      </x:c>
      <x:c r="G47" s="13" t="str">
        <x:v>hard condition</x:v>
      </x:c>
      <x:c r="H47" s="34" t="str"/>
      <x:c r="I47" s="34" t="str"/>
      <x:c r="J47" s="34" t="str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13" t="str">
        <x:v>RT-043</x:v>
      </x:c>
      <x:c r="B48" s="13" t="str">
        <x:v>PHO-L2-PTC-C</x:v>
      </x:c>
      <x:c r="C48" s="13" t="str">
        <x:v>PHO</x:v>
      </x:c>
      <x:c r="D48" s="13" t="str">
        <x:v>L2</x:v>
      </x:c>
      <x:c r="E48" s="13" t="str">
        <x:v>PTC-C</x:v>
      </x:c>
      <x:c r="F48" s="13" t="str">
        <x:v>weak field</x:v>
      </x:c>
      <x:c r="G48" s="13" t="str">
        <x:v>hard condition</x:v>
      </x:c>
      <x:c r="H48" s="34" t="str"/>
      <x:c r="I48" s="34" t="str"/>
      <x:c r="J48" s="34" t="str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13" t="str">
        <x:v>RT-044</x:v>
      </x:c>
      <x:c r="B49" s="13" t="str">
        <x:v>PHO-L2-PTC-C</x:v>
      </x:c>
      <x:c r="C49" s="13" t="str">
        <x:v>PHO</x:v>
      </x:c>
      <x:c r="D49" s="13" t="str">
        <x:v>L2</x:v>
      </x:c>
      <x:c r="E49" s="13" t="str">
        <x:v>PTC-C</x:v>
      </x:c>
      <x:c r="F49" s="13" t="str">
        <x:v>strong field</x:v>
      </x:c>
      <x:c r="G49" s="13" t="str">
        <x:v>hard condition</x:v>
      </x:c>
      <x:c r="H49" s="34" t="str"/>
      <x:c r="I49" s="34" t="str"/>
      <x:c r="J49" s="34" t="str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13" t="str">
        <x:v>RT-045</x:v>
      </x:c>
      <x:c r="B50" s="13" t="str">
        <x:v>PHO-L2-PTC-C</x:v>
      </x:c>
      <x:c r="C50" s="13" t="str">
        <x:v>PHO</x:v>
      </x:c>
      <x:c r="D50" s="13" t="str">
        <x:v>L2</x:v>
      </x:c>
      <x:c r="E50" s="13" t="str">
        <x:v>PTC-C</x:v>
      </x:c>
      <x:c r="F50" s="13" t="str">
        <x:v>spatial offset</x:v>
      </x:c>
      <x:c r="G50" s="13" t="str">
        <x:v>hard condition</x:v>
      </x:c>
      <x:c r="H50" s="34" t="str"/>
      <x:c r="I50" s="34" t="str"/>
      <x:c r="J50" s="34" t="str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13" t="str">
        <x:v>RT-046</x:v>
      </x:c>
      <x:c r="B51" s="13" t="str">
        <x:v>PHO-L2-PTC-C</x:v>
      </x:c>
      <x:c r="C51" s="13" t="str">
        <x:v>PHO</x:v>
      </x:c>
      <x:c r="D51" s="13" t="str">
        <x:v>L2</x:v>
      </x:c>
      <x:c r="E51" s="13" t="str">
        <x:v>PTC-C</x:v>
      </x:c>
      <x:c r="F51" s="13" t="str">
        <x:v>temporal discontinuity</x:v>
      </x:c>
      <x:c r="G51" s="13" t="str">
        <x:v>hard condition</x:v>
      </x:c>
      <x:c r="H51" s="34" t="str"/>
      <x:c r="I51" s="34" t="str"/>
      <x:c r="J51" s="34" t="str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13" t="str">
        <x:v>RT-047</x:v>
      </x:c>
      <x:c r="B52" s="13" t="str">
        <x:v>PHO-L2-PTC-C</x:v>
      </x:c>
      <x:c r="C52" s="13" t="str">
        <x:v>PHO</x:v>
      </x:c>
      <x:c r="D52" s="13" t="str">
        <x:v>L2</x:v>
      </x:c>
      <x:c r="E52" s="13" t="str">
        <x:v>PTC-C</x:v>
      </x:c>
      <x:c r="F52" s="13" t="str">
        <x:v>denied primary service</x:v>
      </x:c>
      <x:c r="G52" s="13" t="str">
        <x:v>hard condition</x:v>
      </x:c>
      <x:c r="H52" s="34" t="str"/>
      <x:c r="I52" s="34" t="str"/>
      <x:c r="J52" s="34" t="str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13" t="str">
        <x:v>RT-048</x:v>
      </x:c>
      <x:c r="B53" s="13" t="str">
        <x:v>PHO-L2-PTC-C</x:v>
      </x:c>
      <x:c r="C53" s="13" t="str">
        <x:v>PHO</x:v>
      </x:c>
      <x:c r="D53" s="13" t="str">
        <x:v>L2</x:v>
      </x:c>
      <x:c r="E53" s="13" t="str">
        <x:v>PTC-C</x:v>
      </x:c>
      <x:c r="F53" s="13" t="str">
        <x:v>contaminated return</x:v>
      </x:c>
      <x:c r="G53" s="13" t="str">
        <x:v>hard condition</x:v>
      </x:c>
      <x:c r="H53" s="34" t="str"/>
      <x:c r="I53" s="34" t="str"/>
      <x:c r="J53" s="34" t="str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13" t="str">
        <x:v>RT-049</x:v>
      </x:c>
      <x:c r="B54" s="13" t="str">
        <x:v>ION-L1-PTC-A</x:v>
      </x:c>
      <x:c r="C54" s="13" t="str">
        <x:v>ION</x:v>
      </x:c>
      <x:c r="D54" s="13" t="str">
        <x:v>L1</x:v>
      </x:c>
      <x:c r="E54" s="13" t="str">
        <x:v>PTC-A</x:v>
      </x:c>
      <x:c r="F54" s="13" t="str">
        <x:v>sealed zero</x:v>
      </x:c>
      <x:c r="G54" s="13" t="str">
        <x:v>hard condition</x:v>
      </x:c>
      <x:c r="H54" s="34" t="str"/>
      <x:c r="I54" s="34" t="str"/>
      <x:c r="J54" s="34" t="str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13" t="str">
        <x:v>RT-050</x:v>
      </x:c>
      <x:c r="B55" s="13" t="str">
        <x:v>ION-L1-PTC-A</x:v>
      </x:c>
      <x:c r="C55" s="13" t="str">
        <x:v>ION</x:v>
      </x:c>
      <x:c r="D55" s="13" t="str">
        <x:v>L1</x:v>
      </x:c>
      <x:c r="E55" s="13" t="str">
        <x:v>PTC-A</x:v>
      </x:c>
      <x:c r="F55" s="13" t="str">
        <x:v>reference stimulus</x:v>
      </x:c>
      <x:c r="G55" s="13" t="str">
        <x:v>hard condition</x:v>
      </x:c>
      <x:c r="H55" s="34" t="str"/>
      <x:c r="I55" s="34" t="str"/>
      <x:c r="J55" s="34" t="str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13" t="str">
        <x:v>RT-051</x:v>
      </x:c>
      <x:c r="B56" s="13" t="str">
        <x:v>ION-L1-PTC-A</x:v>
      </x:c>
      <x:c r="C56" s="13" t="str">
        <x:v>ION</x:v>
      </x:c>
      <x:c r="D56" s="13" t="str">
        <x:v>L1</x:v>
      </x:c>
      <x:c r="E56" s="13" t="str">
        <x:v>PTC-A</x:v>
      </x:c>
      <x:c r="F56" s="13" t="str">
        <x:v>weak field</x:v>
      </x:c>
      <x:c r="G56" s="13" t="str">
        <x:v>hard condition</x:v>
      </x:c>
      <x:c r="H56" s="34" t="str"/>
      <x:c r="I56" s="34" t="str"/>
      <x:c r="J56" s="34" t="str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13" t="str">
        <x:v>RT-052</x:v>
      </x:c>
      <x:c r="B57" s="13" t="str">
        <x:v>ION-L1-PTC-A</x:v>
      </x:c>
      <x:c r="C57" s="13" t="str">
        <x:v>ION</x:v>
      </x:c>
      <x:c r="D57" s="13" t="str">
        <x:v>L1</x:v>
      </x:c>
      <x:c r="E57" s="13" t="str">
        <x:v>PTC-A</x:v>
      </x:c>
      <x:c r="F57" s="13" t="str">
        <x:v>strong field</x:v>
      </x:c>
      <x:c r="G57" s="13" t="str">
        <x:v>hard condition</x:v>
      </x:c>
      <x:c r="H57" s="34" t="str"/>
      <x:c r="I57" s="34" t="str"/>
      <x:c r="J57" s="34" t="str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13" t="str">
        <x:v>RT-053</x:v>
      </x:c>
      <x:c r="B58" s="13" t="str">
        <x:v>ION-L1-PTC-A</x:v>
      </x:c>
      <x:c r="C58" s="13" t="str">
        <x:v>ION</x:v>
      </x:c>
      <x:c r="D58" s="13" t="str">
        <x:v>L1</x:v>
      </x:c>
      <x:c r="E58" s="13" t="str">
        <x:v>PTC-A</x:v>
      </x:c>
      <x:c r="F58" s="13" t="str">
        <x:v>spatial offset</x:v>
      </x:c>
      <x:c r="G58" s="13" t="str">
        <x:v>hard condition</x:v>
      </x:c>
      <x:c r="H58" s="34" t="str"/>
      <x:c r="I58" s="34" t="str"/>
      <x:c r="J58" s="34" t="str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13" t="str">
        <x:v>RT-054</x:v>
      </x:c>
      <x:c r="B59" s="13" t="str">
        <x:v>ION-L1-PTC-A</x:v>
      </x:c>
      <x:c r="C59" s="13" t="str">
        <x:v>ION</x:v>
      </x:c>
      <x:c r="D59" s="13" t="str">
        <x:v>L1</x:v>
      </x:c>
      <x:c r="E59" s="13" t="str">
        <x:v>PTC-A</x:v>
      </x:c>
      <x:c r="F59" s="13" t="str">
        <x:v>temporal discontinuity</x:v>
      </x:c>
      <x:c r="G59" s="13" t="str">
        <x:v>hard condition</x:v>
      </x:c>
      <x:c r="H59" s="34" t="str"/>
      <x:c r="I59" s="34" t="str"/>
      <x:c r="J59" s="34" t="str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13" t="str">
        <x:v>RT-055</x:v>
      </x:c>
      <x:c r="B60" s="13" t="str">
        <x:v>ION-L1-PTC-A</x:v>
      </x:c>
      <x:c r="C60" s="13" t="str">
        <x:v>ION</x:v>
      </x:c>
      <x:c r="D60" s="13" t="str">
        <x:v>L1</x:v>
      </x:c>
      <x:c r="E60" s="13" t="str">
        <x:v>PTC-A</x:v>
      </x:c>
      <x:c r="F60" s="13" t="str">
        <x:v>denied primary service</x:v>
      </x:c>
      <x:c r="G60" s="13" t="str">
        <x:v>hard condition</x:v>
      </x:c>
      <x:c r="H60" s="34" t="str"/>
      <x:c r="I60" s="34" t="str"/>
      <x:c r="J60" s="34" t="str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13" t="str">
        <x:v>RT-056</x:v>
      </x:c>
      <x:c r="B61" s="13" t="str">
        <x:v>ION-L1-PTC-A</x:v>
      </x:c>
      <x:c r="C61" s="13" t="str">
        <x:v>ION</x:v>
      </x:c>
      <x:c r="D61" s="13" t="str">
        <x:v>L1</x:v>
      </x:c>
      <x:c r="E61" s="13" t="str">
        <x:v>PTC-A</x:v>
      </x:c>
      <x:c r="F61" s="13" t="str">
        <x:v>contaminated return</x:v>
      </x:c>
      <x:c r="G61" s="13" t="str">
        <x:v>hard condition</x:v>
      </x:c>
      <x:c r="H61" s="34" t="str"/>
      <x:c r="I61" s="34" t="str"/>
      <x:c r="J61" s="34" t="str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13" t="str">
        <x:v>RT-057</x:v>
      </x:c>
      <x:c r="B62" s="13" t="str">
        <x:v>ION-L1-PTC-B</x:v>
      </x:c>
      <x:c r="C62" s="13" t="str">
        <x:v>ION</x:v>
      </x:c>
      <x:c r="D62" s="13" t="str">
        <x:v>L1</x:v>
      </x:c>
      <x:c r="E62" s="13" t="str">
        <x:v>PTC-B</x:v>
      </x:c>
      <x:c r="F62" s="13" t="str">
        <x:v>sealed zero</x:v>
      </x:c>
      <x:c r="G62" s="13" t="str">
        <x:v>hard condition</x:v>
      </x:c>
      <x:c r="H62" s="34" t="str"/>
      <x:c r="I62" s="34" t="str"/>
      <x:c r="J62" s="34" t="str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13" t="str">
        <x:v>RT-058</x:v>
      </x:c>
      <x:c r="B63" s="13" t="str">
        <x:v>ION-L1-PTC-B</x:v>
      </x:c>
      <x:c r="C63" s="13" t="str">
        <x:v>ION</x:v>
      </x:c>
      <x:c r="D63" s="13" t="str">
        <x:v>L1</x:v>
      </x:c>
      <x:c r="E63" s="13" t="str">
        <x:v>PTC-B</x:v>
      </x:c>
      <x:c r="F63" s="13" t="str">
        <x:v>reference stimulus</x:v>
      </x:c>
      <x:c r="G63" s="13" t="str">
        <x:v>hard condition</x:v>
      </x:c>
      <x:c r="H63" s="34" t="str"/>
      <x:c r="I63" s="34" t="str"/>
      <x:c r="J63" s="34" t="str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13" t="str">
        <x:v>RT-059</x:v>
      </x:c>
      <x:c r="B64" s="13" t="str">
        <x:v>ION-L1-PTC-B</x:v>
      </x:c>
      <x:c r="C64" s="13" t="str">
        <x:v>ION</x:v>
      </x:c>
      <x:c r="D64" s="13" t="str">
        <x:v>L1</x:v>
      </x:c>
      <x:c r="E64" s="13" t="str">
        <x:v>PTC-B</x:v>
      </x:c>
      <x:c r="F64" s="13" t="str">
        <x:v>weak field</x:v>
      </x:c>
      <x:c r="G64" s="13" t="str">
        <x:v>hard condition</x:v>
      </x:c>
      <x:c r="H64" s="34" t="str"/>
      <x:c r="I64" s="34" t="str"/>
      <x:c r="J64" s="34" t="str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13" t="str">
        <x:v>RT-060</x:v>
      </x:c>
      <x:c r="B65" s="13" t="str">
        <x:v>ION-L1-PTC-B</x:v>
      </x:c>
      <x:c r="C65" s="13" t="str">
        <x:v>ION</x:v>
      </x:c>
      <x:c r="D65" s="13" t="str">
        <x:v>L1</x:v>
      </x:c>
      <x:c r="E65" s="13" t="str">
        <x:v>PTC-B</x:v>
      </x:c>
      <x:c r="F65" s="13" t="str">
        <x:v>strong field</x:v>
      </x:c>
      <x:c r="G65" s="13" t="str">
        <x:v>hard condition</x:v>
      </x:c>
      <x:c r="H65" s="34" t="str"/>
      <x:c r="I65" s="34" t="str"/>
      <x:c r="J65" s="34" t="str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13" t="str">
        <x:v>RT-061</x:v>
      </x:c>
      <x:c r="B66" s="13" t="str">
        <x:v>ION-L1-PTC-B</x:v>
      </x:c>
      <x:c r="C66" s="13" t="str">
        <x:v>ION</x:v>
      </x:c>
      <x:c r="D66" s="13" t="str">
        <x:v>L1</x:v>
      </x:c>
      <x:c r="E66" s="13" t="str">
        <x:v>PTC-B</x:v>
      </x:c>
      <x:c r="F66" s="13" t="str">
        <x:v>spatial offset</x:v>
      </x:c>
      <x:c r="G66" s="13" t="str">
        <x:v>hard condition</x:v>
      </x:c>
      <x:c r="H66" s="34" t="str"/>
      <x:c r="I66" s="34" t="str"/>
      <x:c r="J66" s="34" t="str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13" t="str">
        <x:v>RT-062</x:v>
      </x:c>
      <x:c r="B67" s="13" t="str">
        <x:v>ION-L1-PTC-B</x:v>
      </x:c>
      <x:c r="C67" s="13" t="str">
        <x:v>ION</x:v>
      </x:c>
      <x:c r="D67" s="13" t="str">
        <x:v>L1</x:v>
      </x:c>
      <x:c r="E67" s="13" t="str">
        <x:v>PTC-B</x:v>
      </x:c>
      <x:c r="F67" s="13" t="str">
        <x:v>temporal discontinuity</x:v>
      </x:c>
      <x:c r="G67" s="13" t="str">
        <x:v>hard condition</x:v>
      </x:c>
      <x:c r="H67" s="34" t="str"/>
      <x:c r="I67" s="34" t="str"/>
      <x:c r="J67" s="34" t="str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13" t="str">
        <x:v>RT-063</x:v>
      </x:c>
      <x:c r="B68" s="13" t="str">
        <x:v>ION-L1-PTC-B</x:v>
      </x:c>
      <x:c r="C68" s="13" t="str">
        <x:v>ION</x:v>
      </x:c>
      <x:c r="D68" s="13" t="str">
        <x:v>L1</x:v>
      </x:c>
      <x:c r="E68" s="13" t="str">
        <x:v>PTC-B</x:v>
      </x:c>
      <x:c r="F68" s="13" t="str">
        <x:v>denied primary service</x:v>
      </x:c>
      <x:c r="G68" s="13" t="str">
        <x:v>hard condition</x:v>
      </x:c>
      <x:c r="H68" s="34" t="str"/>
      <x:c r="I68" s="34" t="str"/>
      <x:c r="J68" s="34" t="str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13" t="str">
        <x:v>RT-064</x:v>
      </x:c>
      <x:c r="B69" s="13" t="str">
        <x:v>ION-L1-PTC-B</x:v>
      </x:c>
      <x:c r="C69" s="13" t="str">
        <x:v>ION</x:v>
      </x:c>
      <x:c r="D69" s="13" t="str">
        <x:v>L1</x:v>
      </x:c>
      <x:c r="E69" s="13" t="str">
        <x:v>PTC-B</x:v>
      </x:c>
      <x:c r="F69" s="13" t="str">
        <x:v>contaminated return</x:v>
      </x:c>
      <x:c r="G69" s="13" t="str">
        <x:v>hard condition</x:v>
      </x:c>
      <x:c r="H69" s="34" t="str"/>
      <x:c r="I69" s="34" t="str"/>
      <x:c r="J69" s="34" t="str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13" t="str">
        <x:v>RT-065</x:v>
      </x:c>
      <x:c r="B70" s="13" t="str">
        <x:v>ION-L1-PTC-C</x:v>
      </x:c>
      <x:c r="C70" s="13" t="str">
        <x:v>ION</x:v>
      </x:c>
      <x:c r="D70" s="13" t="str">
        <x:v>L1</x:v>
      </x:c>
      <x:c r="E70" s="13" t="str">
        <x:v>PTC-C</x:v>
      </x:c>
      <x:c r="F70" s="13" t="str">
        <x:v>sealed zero</x:v>
      </x:c>
      <x:c r="G70" s="13" t="str">
        <x:v>hard condition</x:v>
      </x:c>
      <x:c r="H70" s="34" t="str"/>
      <x:c r="I70" s="34" t="str"/>
      <x:c r="J70" s="34" t="str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13" t="str">
        <x:v>RT-066</x:v>
      </x:c>
      <x:c r="B71" s="13" t="str">
        <x:v>ION-L1-PTC-C</x:v>
      </x:c>
      <x:c r="C71" s="13" t="str">
        <x:v>ION</x:v>
      </x:c>
      <x:c r="D71" s="13" t="str">
        <x:v>L1</x:v>
      </x:c>
      <x:c r="E71" s="13" t="str">
        <x:v>PTC-C</x:v>
      </x:c>
      <x:c r="F71" s="13" t="str">
        <x:v>reference stimulus</x:v>
      </x:c>
      <x:c r="G71" s="13" t="str">
        <x:v>hard condition</x:v>
      </x:c>
      <x:c r="H71" s="34" t="str"/>
      <x:c r="I71" s="34" t="str"/>
      <x:c r="J71" s="34" t="str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13" t="str">
        <x:v>RT-067</x:v>
      </x:c>
      <x:c r="B72" s="13" t="str">
        <x:v>ION-L1-PTC-C</x:v>
      </x:c>
      <x:c r="C72" s="13" t="str">
        <x:v>ION</x:v>
      </x:c>
      <x:c r="D72" s="13" t="str">
        <x:v>L1</x:v>
      </x:c>
      <x:c r="E72" s="13" t="str">
        <x:v>PTC-C</x:v>
      </x:c>
      <x:c r="F72" s="13" t="str">
        <x:v>weak field</x:v>
      </x:c>
      <x:c r="G72" s="13" t="str">
        <x:v>hard condition</x:v>
      </x:c>
      <x:c r="H72" s="34" t="str"/>
      <x:c r="I72" s="34" t="str"/>
      <x:c r="J72" s="34" t="str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13" t="str">
        <x:v>RT-068</x:v>
      </x:c>
      <x:c r="B73" s="13" t="str">
        <x:v>ION-L1-PTC-C</x:v>
      </x:c>
      <x:c r="C73" s="13" t="str">
        <x:v>ION</x:v>
      </x:c>
      <x:c r="D73" s="13" t="str">
        <x:v>L1</x:v>
      </x:c>
      <x:c r="E73" s="13" t="str">
        <x:v>PTC-C</x:v>
      </x:c>
      <x:c r="F73" s="13" t="str">
        <x:v>strong field</x:v>
      </x:c>
      <x:c r="G73" s="13" t="str">
        <x:v>hard condition</x:v>
      </x:c>
      <x:c r="H73" s="34" t="str"/>
      <x:c r="I73" s="34" t="str"/>
      <x:c r="J73" s="34" t="str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13" t="str">
        <x:v>RT-069</x:v>
      </x:c>
      <x:c r="B74" s="13" t="str">
        <x:v>ION-L1-PTC-C</x:v>
      </x:c>
      <x:c r="C74" s="13" t="str">
        <x:v>ION</x:v>
      </x:c>
      <x:c r="D74" s="13" t="str">
        <x:v>L1</x:v>
      </x:c>
      <x:c r="E74" s="13" t="str">
        <x:v>PTC-C</x:v>
      </x:c>
      <x:c r="F74" s="13" t="str">
        <x:v>spatial offset</x:v>
      </x:c>
      <x:c r="G74" s="13" t="str">
        <x:v>hard condition</x:v>
      </x:c>
      <x:c r="H74" s="34" t="str"/>
      <x:c r="I74" s="34" t="str"/>
      <x:c r="J74" s="34" t="str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13" t="str">
        <x:v>RT-070</x:v>
      </x:c>
      <x:c r="B75" s="13" t="str">
        <x:v>ION-L1-PTC-C</x:v>
      </x:c>
      <x:c r="C75" s="13" t="str">
        <x:v>ION</x:v>
      </x:c>
      <x:c r="D75" s="13" t="str">
        <x:v>L1</x:v>
      </x:c>
      <x:c r="E75" s="13" t="str">
        <x:v>PTC-C</x:v>
      </x:c>
      <x:c r="F75" s="13" t="str">
        <x:v>temporal discontinuity</x:v>
      </x:c>
      <x:c r="G75" s="13" t="str">
        <x:v>hard condition</x:v>
      </x:c>
      <x:c r="H75" s="34" t="str"/>
      <x:c r="I75" s="34" t="str"/>
      <x:c r="J75" s="34" t="str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13" t="str">
        <x:v>RT-071</x:v>
      </x:c>
      <x:c r="B76" s="13" t="str">
        <x:v>ION-L1-PTC-C</x:v>
      </x:c>
      <x:c r="C76" s="13" t="str">
        <x:v>ION</x:v>
      </x:c>
      <x:c r="D76" s="13" t="str">
        <x:v>L1</x:v>
      </x:c>
      <x:c r="E76" s="13" t="str">
        <x:v>PTC-C</x:v>
      </x:c>
      <x:c r="F76" s="13" t="str">
        <x:v>denied primary service</x:v>
      </x:c>
      <x:c r="G76" s="13" t="str">
        <x:v>hard condition</x:v>
      </x:c>
      <x:c r="H76" s="34" t="str"/>
      <x:c r="I76" s="34" t="str"/>
      <x:c r="J76" s="34" t="str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13" t="str">
        <x:v>RT-072</x:v>
      </x:c>
      <x:c r="B77" s="13" t="str">
        <x:v>ION-L1-PTC-C</x:v>
      </x:c>
      <x:c r="C77" s="13" t="str">
        <x:v>ION</x:v>
      </x:c>
      <x:c r="D77" s="13" t="str">
        <x:v>L1</x:v>
      </x:c>
      <x:c r="E77" s="13" t="str">
        <x:v>PTC-C</x:v>
      </x:c>
      <x:c r="F77" s="13" t="str">
        <x:v>contaminated return</x:v>
      </x:c>
      <x:c r="G77" s="13" t="str">
        <x:v>hard condition</x:v>
      </x:c>
      <x:c r="H77" s="34" t="str"/>
      <x:c r="I77" s="34" t="str"/>
      <x:c r="J77" s="34" t="str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13" t="str">
        <x:v>RT-073</x:v>
      </x:c>
      <x:c r="B78" s="13" t="str">
        <x:v>ION-L2-PTC-A</x:v>
      </x:c>
      <x:c r="C78" s="13" t="str">
        <x:v>ION</x:v>
      </x:c>
      <x:c r="D78" s="13" t="str">
        <x:v>L2</x:v>
      </x:c>
      <x:c r="E78" s="13" t="str">
        <x:v>PTC-A</x:v>
      </x:c>
      <x:c r="F78" s="13" t="str">
        <x:v>sealed zero</x:v>
      </x:c>
      <x:c r="G78" s="13" t="str">
        <x:v>hard condition</x:v>
      </x:c>
      <x:c r="H78" s="34" t="str"/>
      <x:c r="I78" s="34" t="str"/>
      <x:c r="J78" s="34" t="str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13" t="str">
        <x:v>RT-074</x:v>
      </x:c>
      <x:c r="B79" s="13" t="str">
        <x:v>ION-L2-PTC-A</x:v>
      </x:c>
      <x:c r="C79" s="13" t="str">
        <x:v>ION</x:v>
      </x:c>
      <x:c r="D79" s="13" t="str">
        <x:v>L2</x:v>
      </x:c>
      <x:c r="E79" s="13" t="str">
        <x:v>PTC-A</x:v>
      </x:c>
      <x:c r="F79" s="13" t="str">
        <x:v>reference stimulus</x:v>
      </x:c>
      <x:c r="G79" s="13" t="str">
        <x:v>hard condition</x:v>
      </x:c>
      <x:c r="H79" s="34" t="str"/>
      <x:c r="I79" s="34" t="str"/>
      <x:c r="J79" s="34" t="str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13" t="str">
        <x:v>RT-075</x:v>
      </x:c>
      <x:c r="B80" s="13" t="str">
        <x:v>ION-L2-PTC-A</x:v>
      </x:c>
      <x:c r="C80" s="13" t="str">
        <x:v>ION</x:v>
      </x:c>
      <x:c r="D80" s="13" t="str">
        <x:v>L2</x:v>
      </x:c>
      <x:c r="E80" s="13" t="str">
        <x:v>PTC-A</x:v>
      </x:c>
      <x:c r="F80" s="13" t="str">
        <x:v>weak field</x:v>
      </x:c>
      <x:c r="G80" s="13" t="str">
        <x:v>hard condition</x:v>
      </x:c>
      <x:c r="H80" s="34" t="str"/>
      <x:c r="I80" s="34" t="str"/>
      <x:c r="J80" s="34" t="str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13" t="str">
        <x:v>RT-076</x:v>
      </x:c>
      <x:c r="B81" s="13" t="str">
        <x:v>ION-L2-PTC-A</x:v>
      </x:c>
      <x:c r="C81" s="13" t="str">
        <x:v>ION</x:v>
      </x:c>
      <x:c r="D81" s="13" t="str">
        <x:v>L2</x:v>
      </x:c>
      <x:c r="E81" s="13" t="str">
        <x:v>PTC-A</x:v>
      </x:c>
      <x:c r="F81" s="13" t="str">
        <x:v>strong field</x:v>
      </x:c>
      <x:c r="G81" s="13" t="str">
        <x:v>hard condition</x:v>
      </x:c>
      <x:c r="H81" s="34" t="str"/>
      <x:c r="I81" s="34" t="str"/>
      <x:c r="J81" s="34" t="str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13" t="str">
        <x:v>RT-077</x:v>
      </x:c>
      <x:c r="B82" s="13" t="str">
        <x:v>ION-L2-PTC-A</x:v>
      </x:c>
      <x:c r="C82" s="13" t="str">
        <x:v>ION</x:v>
      </x:c>
      <x:c r="D82" s="13" t="str">
        <x:v>L2</x:v>
      </x:c>
      <x:c r="E82" s="13" t="str">
        <x:v>PTC-A</x:v>
      </x:c>
      <x:c r="F82" s="13" t="str">
        <x:v>spatial offset</x:v>
      </x:c>
      <x:c r="G82" s="13" t="str">
        <x:v>hard condition</x:v>
      </x:c>
      <x:c r="H82" s="34" t="str"/>
      <x:c r="I82" s="34" t="str"/>
      <x:c r="J82" s="34" t="str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13" t="str">
        <x:v>RT-078</x:v>
      </x:c>
      <x:c r="B83" s="13" t="str">
        <x:v>ION-L2-PTC-A</x:v>
      </x:c>
      <x:c r="C83" s="13" t="str">
        <x:v>ION</x:v>
      </x:c>
      <x:c r="D83" s="13" t="str">
        <x:v>L2</x:v>
      </x:c>
      <x:c r="E83" s="13" t="str">
        <x:v>PTC-A</x:v>
      </x:c>
      <x:c r="F83" s="13" t="str">
        <x:v>temporal discontinuity</x:v>
      </x:c>
      <x:c r="G83" s="13" t="str">
        <x:v>hard condition</x:v>
      </x:c>
      <x:c r="H83" s="34" t="str"/>
      <x:c r="I83" s="34" t="str"/>
      <x:c r="J83" s="34" t="str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13" t="str">
        <x:v>RT-079</x:v>
      </x:c>
      <x:c r="B84" s="13" t="str">
        <x:v>ION-L2-PTC-A</x:v>
      </x:c>
      <x:c r="C84" s="13" t="str">
        <x:v>ION</x:v>
      </x:c>
      <x:c r="D84" s="13" t="str">
        <x:v>L2</x:v>
      </x:c>
      <x:c r="E84" s="13" t="str">
        <x:v>PTC-A</x:v>
      </x:c>
      <x:c r="F84" s="13" t="str">
        <x:v>denied primary service</x:v>
      </x:c>
      <x:c r="G84" s="13" t="str">
        <x:v>hard condition</x:v>
      </x:c>
      <x:c r="H84" s="34" t="str"/>
      <x:c r="I84" s="34" t="str"/>
      <x:c r="J84" s="34" t="str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13" t="str">
        <x:v>RT-080</x:v>
      </x:c>
      <x:c r="B85" s="13" t="str">
        <x:v>ION-L2-PTC-A</x:v>
      </x:c>
      <x:c r="C85" s="13" t="str">
        <x:v>ION</x:v>
      </x:c>
      <x:c r="D85" s="13" t="str">
        <x:v>L2</x:v>
      </x:c>
      <x:c r="E85" s="13" t="str">
        <x:v>PTC-A</x:v>
      </x:c>
      <x:c r="F85" s="13" t="str">
        <x:v>contaminated return</x:v>
      </x:c>
      <x:c r="G85" s="13" t="str">
        <x:v>hard condition</x:v>
      </x:c>
      <x:c r="H85" s="34" t="str"/>
      <x:c r="I85" s="34" t="str"/>
      <x:c r="J85" s="34" t="str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13" t="str">
        <x:v>RT-081</x:v>
      </x:c>
      <x:c r="B86" s="13" t="str">
        <x:v>ION-L2-PTC-B</x:v>
      </x:c>
      <x:c r="C86" s="13" t="str">
        <x:v>ION</x:v>
      </x:c>
      <x:c r="D86" s="13" t="str">
        <x:v>L2</x:v>
      </x:c>
      <x:c r="E86" s="13" t="str">
        <x:v>PTC-B</x:v>
      </x:c>
      <x:c r="F86" s="13" t="str">
        <x:v>sealed zero</x:v>
      </x:c>
      <x:c r="G86" s="13" t="str">
        <x:v>hard condition</x:v>
      </x:c>
      <x:c r="H86" s="34" t="str"/>
      <x:c r="I86" s="34" t="str"/>
      <x:c r="J86" s="34" t="str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13" t="str">
        <x:v>RT-082</x:v>
      </x:c>
      <x:c r="B87" s="13" t="str">
        <x:v>ION-L2-PTC-B</x:v>
      </x:c>
      <x:c r="C87" s="13" t="str">
        <x:v>ION</x:v>
      </x:c>
      <x:c r="D87" s="13" t="str">
        <x:v>L2</x:v>
      </x:c>
      <x:c r="E87" s="13" t="str">
        <x:v>PTC-B</x:v>
      </x:c>
      <x:c r="F87" s="13" t="str">
        <x:v>reference stimulus</x:v>
      </x:c>
      <x:c r="G87" s="13" t="str">
        <x:v>hard condition</x:v>
      </x:c>
      <x:c r="H87" s="34" t="str"/>
      <x:c r="I87" s="34" t="str"/>
      <x:c r="J87" s="34" t="str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13" t="str">
        <x:v>RT-083</x:v>
      </x:c>
      <x:c r="B88" s="13" t="str">
        <x:v>ION-L2-PTC-B</x:v>
      </x:c>
      <x:c r="C88" s="13" t="str">
        <x:v>ION</x:v>
      </x:c>
      <x:c r="D88" s="13" t="str">
        <x:v>L2</x:v>
      </x:c>
      <x:c r="E88" s="13" t="str">
        <x:v>PTC-B</x:v>
      </x:c>
      <x:c r="F88" s="13" t="str">
        <x:v>weak field</x:v>
      </x:c>
      <x:c r="G88" s="13" t="str">
        <x:v>hard condition</x:v>
      </x:c>
      <x:c r="H88" s="34" t="str"/>
      <x:c r="I88" s="34" t="str"/>
      <x:c r="J88" s="34" t="str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13" t="str">
        <x:v>RT-084</x:v>
      </x:c>
      <x:c r="B89" s="13" t="str">
        <x:v>ION-L2-PTC-B</x:v>
      </x:c>
      <x:c r="C89" s="13" t="str">
        <x:v>ION</x:v>
      </x:c>
      <x:c r="D89" s="13" t="str">
        <x:v>L2</x:v>
      </x:c>
      <x:c r="E89" s="13" t="str">
        <x:v>PTC-B</x:v>
      </x:c>
      <x:c r="F89" s="13" t="str">
        <x:v>strong field</x:v>
      </x:c>
      <x:c r="G89" s="13" t="str">
        <x:v>hard condition</x:v>
      </x:c>
      <x:c r="H89" s="34" t="str"/>
      <x:c r="I89" s="34" t="str"/>
      <x:c r="J89" s="34" t="str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13" t="str">
        <x:v>RT-085</x:v>
      </x:c>
      <x:c r="B90" s="13" t="str">
        <x:v>ION-L2-PTC-B</x:v>
      </x:c>
      <x:c r="C90" s="13" t="str">
        <x:v>ION</x:v>
      </x:c>
      <x:c r="D90" s="13" t="str">
        <x:v>L2</x:v>
      </x:c>
      <x:c r="E90" s="13" t="str">
        <x:v>PTC-B</x:v>
      </x:c>
      <x:c r="F90" s="13" t="str">
        <x:v>spatial offset</x:v>
      </x:c>
      <x:c r="G90" s="13" t="str">
        <x:v>hard condition</x:v>
      </x:c>
      <x:c r="H90" s="34" t="str"/>
      <x:c r="I90" s="34" t="str"/>
      <x:c r="J90" s="34" t="str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13" t="str">
        <x:v>RT-086</x:v>
      </x:c>
      <x:c r="B91" s="13" t="str">
        <x:v>ION-L2-PTC-B</x:v>
      </x:c>
      <x:c r="C91" s="13" t="str">
        <x:v>ION</x:v>
      </x:c>
      <x:c r="D91" s="13" t="str">
        <x:v>L2</x:v>
      </x:c>
      <x:c r="E91" s="13" t="str">
        <x:v>PTC-B</x:v>
      </x:c>
      <x:c r="F91" s="13" t="str">
        <x:v>temporal discontinuity</x:v>
      </x:c>
      <x:c r="G91" s="13" t="str">
        <x:v>hard condition</x:v>
      </x:c>
      <x:c r="H91" s="34" t="str"/>
      <x:c r="I91" s="34" t="str"/>
      <x:c r="J91" s="34" t="str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13" t="str">
        <x:v>RT-087</x:v>
      </x:c>
      <x:c r="B92" s="13" t="str">
        <x:v>ION-L2-PTC-B</x:v>
      </x:c>
      <x:c r="C92" s="13" t="str">
        <x:v>ION</x:v>
      </x:c>
      <x:c r="D92" s="13" t="str">
        <x:v>L2</x:v>
      </x:c>
      <x:c r="E92" s="13" t="str">
        <x:v>PTC-B</x:v>
      </x:c>
      <x:c r="F92" s="13" t="str">
        <x:v>denied primary service</x:v>
      </x:c>
      <x:c r="G92" s="13" t="str">
        <x:v>hard condition</x:v>
      </x:c>
      <x:c r="H92" s="34" t="str"/>
      <x:c r="I92" s="34" t="str"/>
      <x:c r="J92" s="34" t="str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13" t="str">
        <x:v>RT-088</x:v>
      </x:c>
      <x:c r="B93" s="13" t="str">
        <x:v>ION-L2-PTC-B</x:v>
      </x:c>
      <x:c r="C93" s="13" t="str">
        <x:v>ION</x:v>
      </x:c>
      <x:c r="D93" s="13" t="str">
        <x:v>L2</x:v>
      </x:c>
      <x:c r="E93" s="13" t="str">
        <x:v>PTC-B</x:v>
      </x:c>
      <x:c r="F93" s="13" t="str">
        <x:v>contaminated return</x:v>
      </x:c>
      <x:c r="G93" s="13" t="str">
        <x:v>hard condition</x:v>
      </x:c>
      <x:c r="H93" s="34" t="str"/>
      <x:c r="I93" s="34" t="str"/>
      <x:c r="J93" s="34" t="str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13" t="str">
        <x:v>RT-089</x:v>
      </x:c>
      <x:c r="B94" s="13" t="str">
        <x:v>ION-L2-PTC-C</x:v>
      </x:c>
      <x:c r="C94" s="13" t="str">
        <x:v>ION</x:v>
      </x:c>
      <x:c r="D94" s="13" t="str">
        <x:v>L2</x:v>
      </x:c>
      <x:c r="E94" s="13" t="str">
        <x:v>PTC-C</x:v>
      </x:c>
      <x:c r="F94" s="13" t="str">
        <x:v>sealed zero</x:v>
      </x:c>
      <x:c r="G94" s="13" t="str">
        <x:v>hard condition</x:v>
      </x:c>
      <x:c r="H94" s="34" t="str"/>
      <x:c r="I94" s="34" t="str"/>
      <x:c r="J94" s="34" t="str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13" t="str">
        <x:v>RT-090</x:v>
      </x:c>
      <x:c r="B95" s="13" t="str">
        <x:v>ION-L2-PTC-C</x:v>
      </x:c>
      <x:c r="C95" s="13" t="str">
        <x:v>ION</x:v>
      </x:c>
      <x:c r="D95" s="13" t="str">
        <x:v>L2</x:v>
      </x:c>
      <x:c r="E95" s="13" t="str">
        <x:v>PTC-C</x:v>
      </x:c>
      <x:c r="F95" s="13" t="str">
        <x:v>reference stimulus</x:v>
      </x:c>
      <x:c r="G95" s="13" t="str">
        <x:v>hard condition</x:v>
      </x:c>
      <x:c r="H95" s="34" t="str"/>
      <x:c r="I95" s="34" t="str"/>
      <x:c r="J95" s="34" t="str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13" t="str">
        <x:v>RT-091</x:v>
      </x:c>
      <x:c r="B96" s="13" t="str">
        <x:v>ION-L2-PTC-C</x:v>
      </x:c>
      <x:c r="C96" s="13" t="str">
        <x:v>ION</x:v>
      </x:c>
      <x:c r="D96" s="13" t="str">
        <x:v>L2</x:v>
      </x:c>
      <x:c r="E96" s="13" t="str">
        <x:v>PTC-C</x:v>
      </x:c>
      <x:c r="F96" s="13" t="str">
        <x:v>weak field</x:v>
      </x:c>
      <x:c r="G96" s="13" t="str">
        <x:v>hard condition</x:v>
      </x:c>
      <x:c r="H96" s="34" t="str"/>
      <x:c r="I96" s="34" t="str"/>
      <x:c r="J96" s="34" t="str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13" t="str">
        <x:v>RT-092</x:v>
      </x:c>
      <x:c r="B97" s="13" t="str">
        <x:v>ION-L2-PTC-C</x:v>
      </x:c>
      <x:c r="C97" s="13" t="str">
        <x:v>ION</x:v>
      </x:c>
      <x:c r="D97" s="13" t="str">
        <x:v>L2</x:v>
      </x:c>
      <x:c r="E97" s="13" t="str">
        <x:v>PTC-C</x:v>
      </x:c>
      <x:c r="F97" s="13" t="str">
        <x:v>strong field</x:v>
      </x:c>
      <x:c r="G97" s="13" t="str">
        <x:v>hard condition</x:v>
      </x:c>
      <x:c r="H97" s="34" t="str"/>
      <x:c r="I97" s="34" t="str"/>
      <x:c r="J97" s="34" t="str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13" t="str">
        <x:v>RT-093</x:v>
      </x:c>
      <x:c r="B98" s="13" t="str">
        <x:v>ION-L2-PTC-C</x:v>
      </x:c>
      <x:c r="C98" s="13" t="str">
        <x:v>ION</x:v>
      </x:c>
      <x:c r="D98" s="13" t="str">
        <x:v>L2</x:v>
      </x:c>
      <x:c r="E98" s="13" t="str">
        <x:v>PTC-C</x:v>
      </x:c>
      <x:c r="F98" s="13" t="str">
        <x:v>spatial offset</x:v>
      </x:c>
      <x:c r="G98" s="13" t="str">
        <x:v>hard condition</x:v>
      </x:c>
      <x:c r="H98" s="34" t="str"/>
      <x:c r="I98" s="34" t="str"/>
      <x:c r="J98" s="34" t="str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13" t="str">
        <x:v>RT-094</x:v>
      </x:c>
      <x:c r="B99" s="13" t="str">
        <x:v>ION-L2-PTC-C</x:v>
      </x:c>
      <x:c r="C99" s="13" t="str">
        <x:v>ION</x:v>
      </x:c>
      <x:c r="D99" s="13" t="str">
        <x:v>L2</x:v>
      </x:c>
      <x:c r="E99" s="13" t="str">
        <x:v>PTC-C</x:v>
      </x:c>
      <x:c r="F99" s="13" t="str">
        <x:v>temporal discontinuity</x:v>
      </x:c>
      <x:c r="G99" s="13" t="str">
        <x:v>hard condition</x:v>
      </x:c>
      <x:c r="H99" s="34" t="str"/>
      <x:c r="I99" s="34" t="str"/>
      <x:c r="J99" s="34" t="str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13" t="str">
        <x:v>RT-095</x:v>
      </x:c>
      <x:c r="B100" s="13" t="str">
        <x:v>ION-L2-PTC-C</x:v>
      </x:c>
      <x:c r="C100" s="13" t="str">
        <x:v>ION</x:v>
      </x:c>
      <x:c r="D100" s="13" t="str">
        <x:v>L2</x:v>
      </x:c>
      <x:c r="E100" s="13" t="str">
        <x:v>PTC-C</x:v>
      </x:c>
      <x:c r="F100" s="13" t="str">
        <x:v>denied primary service</x:v>
      </x:c>
      <x:c r="G100" s="13" t="str">
        <x:v>hard condition</x:v>
      </x:c>
      <x:c r="H100" s="34" t="str"/>
      <x:c r="I100" s="34" t="str"/>
      <x:c r="J100" s="34" t="str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13" t="str">
        <x:v>RT-096</x:v>
      </x:c>
      <x:c r="B101" s="13" t="str">
        <x:v>ION-L2-PTC-C</x:v>
      </x:c>
      <x:c r="C101" s="13" t="str">
        <x:v>ION</x:v>
      </x:c>
      <x:c r="D101" s="13" t="str">
        <x:v>L2</x:v>
      </x:c>
      <x:c r="E101" s="13" t="str">
        <x:v>PTC-C</x:v>
      </x:c>
      <x:c r="F101" s="13" t="str">
        <x:v>contaminated return</x:v>
      </x:c>
      <x:c r="G101" s="13" t="str">
        <x:v>hard condition</x:v>
      </x:c>
      <x:c r="H101" s="34" t="str"/>
      <x:c r="I101" s="34" t="str"/>
      <x:c r="J101" s="34" t="str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13" t="str">
        <x:v>RT-097</x:v>
      </x:c>
      <x:c r="B102" s="13" t="str">
        <x:v>MOL-L1-PTC-A</x:v>
      </x:c>
      <x:c r="C102" s="13" t="str">
        <x:v>MOL</x:v>
      </x:c>
      <x:c r="D102" s="13" t="str">
        <x:v>L1</x:v>
      </x:c>
      <x:c r="E102" s="13" t="str">
        <x:v>PTC-A</x:v>
      </x:c>
      <x:c r="F102" s="13" t="str">
        <x:v>sealed zero</x:v>
      </x:c>
      <x:c r="G102" s="13" t="str">
        <x:v>hard condition</x:v>
      </x:c>
      <x:c r="H102" s="34" t="str"/>
      <x:c r="I102" s="34" t="str"/>
      <x:c r="J102" s="34" t="str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13" t="str">
        <x:v>RT-098</x:v>
      </x:c>
      <x:c r="B103" s="13" t="str">
        <x:v>MOL-L1-PTC-A</x:v>
      </x:c>
      <x:c r="C103" s="13" t="str">
        <x:v>MOL</x:v>
      </x:c>
      <x:c r="D103" s="13" t="str">
        <x:v>L1</x:v>
      </x:c>
      <x:c r="E103" s="13" t="str">
        <x:v>PTC-A</x:v>
      </x:c>
      <x:c r="F103" s="13" t="str">
        <x:v>reference stimulus</x:v>
      </x:c>
      <x:c r="G103" s="13" t="str">
        <x:v>hard condition</x:v>
      </x:c>
      <x:c r="H103" s="34" t="str"/>
      <x:c r="I103" s="34" t="str"/>
      <x:c r="J103" s="34" t="str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13" t="str">
        <x:v>RT-099</x:v>
      </x:c>
      <x:c r="B104" s="13" t="str">
        <x:v>MOL-L1-PTC-A</x:v>
      </x:c>
      <x:c r="C104" s="13" t="str">
        <x:v>MOL</x:v>
      </x:c>
      <x:c r="D104" s="13" t="str">
        <x:v>L1</x:v>
      </x:c>
      <x:c r="E104" s="13" t="str">
        <x:v>PTC-A</x:v>
      </x:c>
      <x:c r="F104" s="13" t="str">
        <x:v>weak field</x:v>
      </x:c>
      <x:c r="G104" s="13" t="str">
        <x:v>hard condition</x:v>
      </x:c>
      <x:c r="H104" s="34" t="str"/>
      <x:c r="I104" s="34" t="str"/>
      <x:c r="J104" s="34" t="str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13" t="str">
        <x:v>RT-100</x:v>
      </x:c>
      <x:c r="B105" s="13" t="str">
        <x:v>MOL-L1-PTC-A</x:v>
      </x:c>
      <x:c r="C105" s="13" t="str">
        <x:v>MOL</x:v>
      </x:c>
      <x:c r="D105" s="13" t="str">
        <x:v>L1</x:v>
      </x:c>
      <x:c r="E105" s="13" t="str">
        <x:v>PTC-A</x:v>
      </x:c>
      <x:c r="F105" s="13" t="str">
        <x:v>strong field</x:v>
      </x:c>
      <x:c r="G105" s="13" t="str">
        <x:v>hard condition</x:v>
      </x:c>
      <x:c r="H105" s="34" t="str"/>
      <x:c r="I105" s="34" t="str"/>
      <x:c r="J105" s="34" t="str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13" t="str">
        <x:v>RT-101</x:v>
      </x:c>
      <x:c r="B106" s="13" t="str">
        <x:v>MOL-L1-PTC-A</x:v>
      </x:c>
      <x:c r="C106" s="13" t="str">
        <x:v>MOL</x:v>
      </x:c>
      <x:c r="D106" s="13" t="str">
        <x:v>L1</x:v>
      </x:c>
      <x:c r="E106" s="13" t="str">
        <x:v>PTC-A</x:v>
      </x:c>
      <x:c r="F106" s="13" t="str">
        <x:v>spatial offset</x:v>
      </x:c>
      <x:c r="G106" s="13" t="str">
        <x:v>hard condition</x:v>
      </x:c>
      <x:c r="H106" s="34" t="str"/>
      <x:c r="I106" s="34" t="str"/>
      <x:c r="J106" s="34" t="str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13" t="str">
        <x:v>RT-102</x:v>
      </x:c>
      <x:c r="B107" s="13" t="str">
        <x:v>MOL-L1-PTC-A</x:v>
      </x:c>
      <x:c r="C107" s="13" t="str">
        <x:v>MOL</x:v>
      </x:c>
      <x:c r="D107" s="13" t="str">
        <x:v>L1</x:v>
      </x:c>
      <x:c r="E107" s="13" t="str">
        <x:v>PTC-A</x:v>
      </x:c>
      <x:c r="F107" s="13" t="str">
        <x:v>temporal discontinuity</x:v>
      </x:c>
      <x:c r="G107" s="13" t="str">
        <x:v>hard condition</x:v>
      </x:c>
      <x:c r="H107" s="34" t="str"/>
      <x:c r="I107" s="34" t="str"/>
      <x:c r="J107" s="34" t="str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13" t="str">
        <x:v>RT-103</x:v>
      </x:c>
      <x:c r="B108" s="13" t="str">
        <x:v>MOL-L1-PTC-A</x:v>
      </x:c>
      <x:c r="C108" s="13" t="str">
        <x:v>MOL</x:v>
      </x:c>
      <x:c r="D108" s="13" t="str">
        <x:v>L1</x:v>
      </x:c>
      <x:c r="E108" s="13" t="str">
        <x:v>PTC-A</x:v>
      </x:c>
      <x:c r="F108" s="13" t="str">
        <x:v>denied primary service</x:v>
      </x:c>
      <x:c r="G108" s="13" t="str">
        <x:v>hard condition</x:v>
      </x:c>
      <x:c r="H108" s="34" t="str"/>
      <x:c r="I108" s="34" t="str"/>
      <x:c r="J108" s="34" t="str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13" t="str">
        <x:v>RT-104</x:v>
      </x:c>
      <x:c r="B109" s="13" t="str">
        <x:v>MOL-L1-PTC-A</x:v>
      </x:c>
      <x:c r="C109" s="13" t="str">
        <x:v>MOL</x:v>
      </x:c>
      <x:c r="D109" s="13" t="str">
        <x:v>L1</x:v>
      </x:c>
      <x:c r="E109" s="13" t="str">
        <x:v>PTC-A</x:v>
      </x:c>
      <x:c r="F109" s="13" t="str">
        <x:v>contaminated return</x:v>
      </x:c>
      <x:c r="G109" s="13" t="str">
        <x:v>hard condition</x:v>
      </x:c>
      <x:c r="H109" s="34" t="str"/>
      <x:c r="I109" s="34" t="str"/>
      <x:c r="J109" s="34" t="str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13" t="str">
        <x:v>RT-105</x:v>
      </x:c>
      <x:c r="B110" s="13" t="str">
        <x:v>MOL-L1-PTC-B</x:v>
      </x:c>
      <x:c r="C110" s="13" t="str">
        <x:v>MOL</x:v>
      </x:c>
      <x:c r="D110" s="13" t="str">
        <x:v>L1</x:v>
      </x:c>
      <x:c r="E110" s="13" t="str">
        <x:v>PTC-B</x:v>
      </x:c>
      <x:c r="F110" s="13" t="str">
        <x:v>sealed zero</x:v>
      </x:c>
      <x:c r="G110" s="13" t="str">
        <x:v>hard condition</x:v>
      </x:c>
      <x:c r="H110" s="34" t="str"/>
      <x:c r="I110" s="34" t="str"/>
      <x:c r="J110" s="34" t="str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13" t="str">
        <x:v>RT-106</x:v>
      </x:c>
      <x:c r="B111" s="13" t="str">
        <x:v>MOL-L1-PTC-B</x:v>
      </x:c>
      <x:c r="C111" s="13" t="str">
        <x:v>MOL</x:v>
      </x:c>
      <x:c r="D111" s="13" t="str">
        <x:v>L1</x:v>
      </x:c>
      <x:c r="E111" s="13" t="str">
        <x:v>PTC-B</x:v>
      </x:c>
      <x:c r="F111" s="13" t="str">
        <x:v>reference stimulus</x:v>
      </x:c>
      <x:c r="G111" s="13" t="str">
        <x:v>hard condition</x:v>
      </x:c>
      <x:c r="H111" s="34" t="str"/>
      <x:c r="I111" s="34" t="str"/>
      <x:c r="J111" s="34" t="str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13" t="str">
        <x:v>RT-107</x:v>
      </x:c>
      <x:c r="B112" s="13" t="str">
        <x:v>MOL-L1-PTC-B</x:v>
      </x:c>
      <x:c r="C112" s="13" t="str">
        <x:v>MOL</x:v>
      </x:c>
      <x:c r="D112" s="13" t="str">
        <x:v>L1</x:v>
      </x:c>
      <x:c r="E112" s="13" t="str">
        <x:v>PTC-B</x:v>
      </x:c>
      <x:c r="F112" s="13" t="str">
        <x:v>weak field</x:v>
      </x:c>
      <x:c r="G112" s="13" t="str">
        <x:v>hard condition</x:v>
      </x:c>
      <x:c r="H112" s="34" t="str"/>
      <x:c r="I112" s="34" t="str"/>
      <x:c r="J112" s="34" t="str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13" t="str">
        <x:v>RT-108</x:v>
      </x:c>
      <x:c r="B113" s="13" t="str">
        <x:v>MOL-L1-PTC-B</x:v>
      </x:c>
      <x:c r="C113" s="13" t="str">
        <x:v>MOL</x:v>
      </x:c>
      <x:c r="D113" s="13" t="str">
        <x:v>L1</x:v>
      </x:c>
      <x:c r="E113" s="13" t="str">
        <x:v>PTC-B</x:v>
      </x:c>
      <x:c r="F113" s="13" t="str">
        <x:v>strong field</x:v>
      </x:c>
      <x:c r="G113" s="13" t="str">
        <x:v>hard condition</x:v>
      </x:c>
      <x:c r="H113" s="34" t="str"/>
      <x:c r="I113" s="34" t="str"/>
      <x:c r="J113" s="34" t="str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13" t="str">
        <x:v>RT-109</x:v>
      </x:c>
      <x:c r="B114" s="13" t="str">
        <x:v>MOL-L1-PTC-B</x:v>
      </x:c>
      <x:c r="C114" s="13" t="str">
        <x:v>MOL</x:v>
      </x:c>
      <x:c r="D114" s="13" t="str">
        <x:v>L1</x:v>
      </x:c>
      <x:c r="E114" s="13" t="str">
        <x:v>PTC-B</x:v>
      </x:c>
      <x:c r="F114" s="13" t="str">
        <x:v>spatial offset</x:v>
      </x:c>
      <x:c r="G114" s="13" t="str">
        <x:v>hard condition</x:v>
      </x:c>
      <x:c r="H114" s="34" t="str"/>
      <x:c r="I114" s="34" t="str"/>
      <x:c r="J114" s="34" t="str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13" t="str">
        <x:v>RT-110</x:v>
      </x:c>
      <x:c r="B115" s="13" t="str">
        <x:v>MOL-L1-PTC-B</x:v>
      </x:c>
      <x:c r="C115" s="13" t="str">
        <x:v>MOL</x:v>
      </x:c>
      <x:c r="D115" s="13" t="str">
        <x:v>L1</x:v>
      </x:c>
      <x:c r="E115" s="13" t="str">
        <x:v>PTC-B</x:v>
      </x:c>
      <x:c r="F115" s="13" t="str">
        <x:v>temporal discontinuity</x:v>
      </x:c>
      <x:c r="G115" s="13" t="str">
        <x:v>hard condition</x:v>
      </x:c>
      <x:c r="H115" s="34" t="str"/>
      <x:c r="I115" s="34" t="str"/>
      <x:c r="J115" s="34" t="str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13" t="str">
        <x:v>RT-111</x:v>
      </x:c>
      <x:c r="B116" s="13" t="str">
        <x:v>MOL-L1-PTC-B</x:v>
      </x:c>
      <x:c r="C116" s="13" t="str">
        <x:v>MOL</x:v>
      </x:c>
      <x:c r="D116" s="13" t="str">
        <x:v>L1</x:v>
      </x:c>
      <x:c r="E116" s="13" t="str">
        <x:v>PTC-B</x:v>
      </x:c>
      <x:c r="F116" s="13" t="str">
        <x:v>denied primary service</x:v>
      </x:c>
      <x:c r="G116" s="13" t="str">
        <x:v>hard condition</x:v>
      </x:c>
      <x:c r="H116" s="34" t="str"/>
      <x:c r="I116" s="34" t="str"/>
      <x:c r="J116" s="34" t="str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13" t="str">
        <x:v>RT-112</x:v>
      </x:c>
      <x:c r="B117" s="13" t="str">
        <x:v>MOL-L1-PTC-B</x:v>
      </x:c>
      <x:c r="C117" s="13" t="str">
        <x:v>MOL</x:v>
      </x:c>
      <x:c r="D117" s="13" t="str">
        <x:v>L1</x:v>
      </x:c>
      <x:c r="E117" s="13" t="str">
        <x:v>PTC-B</x:v>
      </x:c>
      <x:c r="F117" s="13" t="str">
        <x:v>contaminated return</x:v>
      </x:c>
      <x:c r="G117" s="13" t="str">
        <x:v>hard condition</x:v>
      </x:c>
      <x:c r="H117" s="34" t="str"/>
      <x:c r="I117" s="34" t="str"/>
      <x:c r="J117" s="34" t="str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13" t="str">
        <x:v>RT-113</x:v>
      </x:c>
      <x:c r="B118" s="13" t="str">
        <x:v>MOL-L1-PTC-C</x:v>
      </x:c>
      <x:c r="C118" s="13" t="str">
        <x:v>MOL</x:v>
      </x:c>
      <x:c r="D118" s="13" t="str">
        <x:v>L1</x:v>
      </x:c>
      <x:c r="E118" s="13" t="str">
        <x:v>PTC-C</x:v>
      </x:c>
      <x:c r="F118" s="13" t="str">
        <x:v>sealed zero</x:v>
      </x:c>
      <x:c r="G118" s="13" t="str">
        <x:v>hard condition</x:v>
      </x:c>
      <x:c r="H118" s="34" t="str"/>
      <x:c r="I118" s="34" t="str"/>
      <x:c r="J118" s="34" t="str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13" t="str">
        <x:v>RT-114</x:v>
      </x:c>
      <x:c r="B119" s="13" t="str">
        <x:v>MOL-L1-PTC-C</x:v>
      </x:c>
      <x:c r="C119" s="13" t="str">
        <x:v>MOL</x:v>
      </x:c>
      <x:c r="D119" s="13" t="str">
        <x:v>L1</x:v>
      </x:c>
      <x:c r="E119" s="13" t="str">
        <x:v>PTC-C</x:v>
      </x:c>
      <x:c r="F119" s="13" t="str">
        <x:v>reference stimulus</x:v>
      </x:c>
      <x:c r="G119" s="13" t="str">
        <x:v>hard condition</x:v>
      </x:c>
      <x:c r="H119" s="34" t="str"/>
      <x:c r="I119" s="34" t="str"/>
      <x:c r="J119" s="34" t="str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13" t="str">
        <x:v>RT-115</x:v>
      </x:c>
      <x:c r="B120" s="13" t="str">
        <x:v>MOL-L1-PTC-C</x:v>
      </x:c>
      <x:c r="C120" s="13" t="str">
        <x:v>MOL</x:v>
      </x:c>
      <x:c r="D120" s="13" t="str">
        <x:v>L1</x:v>
      </x:c>
      <x:c r="E120" s="13" t="str">
        <x:v>PTC-C</x:v>
      </x:c>
      <x:c r="F120" s="13" t="str">
        <x:v>weak field</x:v>
      </x:c>
      <x:c r="G120" s="13" t="str">
        <x:v>hard condition</x:v>
      </x:c>
      <x:c r="H120" s="34" t="str"/>
      <x:c r="I120" s="34" t="str"/>
      <x:c r="J120" s="34" t="str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13" t="str">
        <x:v>RT-116</x:v>
      </x:c>
      <x:c r="B121" s="13" t="str">
        <x:v>MOL-L1-PTC-C</x:v>
      </x:c>
      <x:c r="C121" s="13" t="str">
        <x:v>MOL</x:v>
      </x:c>
      <x:c r="D121" s="13" t="str">
        <x:v>L1</x:v>
      </x:c>
      <x:c r="E121" s="13" t="str">
        <x:v>PTC-C</x:v>
      </x:c>
      <x:c r="F121" s="13" t="str">
        <x:v>strong field</x:v>
      </x:c>
      <x:c r="G121" s="13" t="str">
        <x:v>hard condition</x:v>
      </x:c>
      <x:c r="H121" s="34" t="str"/>
      <x:c r="I121" s="34" t="str"/>
      <x:c r="J121" s="34" t="str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13" t="str">
        <x:v>RT-117</x:v>
      </x:c>
      <x:c r="B122" s="13" t="str">
        <x:v>MOL-L1-PTC-C</x:v>
      </x:c>
      <x:c r="C122" s="13" t="str">
        <x:v>MOL</x:v>
      </x:c>
      <x:c r="D122" s="13" t="str">
        <x:v>L1</x:v>
      </x:c>
      <x:c r="E122" s="13" t="str">
        <x:v>PTC-C</x:v>
      </x:c>
      <x:c r="F122" s="13" t="str">
        <x:v>spatial offset</x:v>
      </x:c>
      <x:c r="G122" s="13" t="str">
        <x:v>hard condition</x:v>
      </x:c>
      <x:c r="H122" s="34" t="str"/>
      <x:c r="I122" s="34" t="str"/>
      <x:c r="J122" s="34" t="str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13" t="str">
        <x:v>RT-118</x:v>
      </x:c>
      <x:c r="B123" s="13" t="str">
        <x:v>MOL-L1-PTC-C</x:v>
      </x:c>
      <x:c r="C123" s="13" t="str">
        <x:v>MOL</x:v>
      </x:c>
      <x:c r="D123" s="13" t="str">
        <x:v>L1</x:v>
      </x:c>
      <x:c r="E123" s="13" t="str">
        <x:v>PTC-C</x:v>
      </x:c>
      <x:c r="F123" s="13" t="str">
        <x:v>temporal discontinuity</x:v>
      </x:c>
      <x:c r="G123" s="13" t="str">
        <x:v>hard condition</x:v>
      </x:c>
      <x:c r="H123" s="34" t="str"/>
      <x:c r="I123" s="34" t="str"/>
      <x:c r="J123" s="34" t="str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13" t="str">
        <x:v>RT-119</x:v>
      </x:c>
      <x:c r="B124" s="13" t="str">
        <x:v>MOL-L1-PTC-C</x:v>
      </x:c>
      <x:c r="C124" s="13" t="str">
        <x:v>MOL</x:v>
      </x:c>
      <x:c r="D124" s="13" t="str">
        <x:v>L1</x:v>
      </x:c>
      <x:c r="E124" s="13" t="str">
        <x:v>PTC-C</x:v>
      </x:c>
      <x:c r="F124" s="13" t="str">
        <x:v>denied primary service</x:v>
      </x:c>
      <x:c r="G124" s="13" t="str">
        <x:v>hard condition</x:v>
      </x:c>
      <x:c r="H124" s="34" t="str"/>
      <x:c r="I124" s="34" t="str"/>
      <x:c r="J124" s="34" t="str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13" t="str">
        <x:v>RT-120</x:v>
      </x:c>
      <x:c r="B125" s="13" t="str">
        <x:v>MOL-L1-PTC-C</x:v>
      </x:c>
      <x:c r="C125" s="13" t="str">
        <x:v>MOL</x:v>
      </x:c>
      <x:c r="D125" s="13" t="str">
        <x:v>L1</x:v>
      </x:c>
      <x:c r="E125" s="13" t="str">
        <x:v>PTC-C</x:v>
      </x:c>
      <x:c r="F125" s="13" t="str">
        <x:v>contaminated return</x:v>
      </x:c>
      <x:c r="G125" s="13" t="str">
        <x:v>hard condition</x:v>
      </x:c>
      <x:c r="H125" s="34" t="str"/>
      <x:c r="I125" s="34" t="str"/>
      <x:c r="J125" s="34" t="str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13" t="str">
        <x:v>RT-121</x:v>
      </x:c>
      <x:c r="B126" s="13" t="str">
        <x:v>MOL-L2-PTC-A</x:v>
      </x:c>
      <x:c r="C126" s="13" t="str">
        <x:v>MOL</x:v>
      </x:c>
      <x:c r="D126" s="13" t="str">
        <x:v>L2</x:v>
      </x:c>
      <x:c r="E126" s="13" t="str">
        <x:v>PTC-A</x:v>
      </x:c>
      <x:c r="F126" s="13" t="str">
        <x:v>sealed zero</x:v>
      </x:c>
      <x:c r="G126" s="13" t="str">
        <x:v>hard condition</x:v>
      </x:c>
      <x:c r="H126" s="34" t="str"/>
      <x:c r="I126" s="34" t="str"/>
      <x:c r="J126" s="34" t="str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13" t="str">
        <x:v>RT-122</x:v>
      </x:c>
      <x:c r="B127" s="13" t="str">
        <x:v>MOL-L2-PTC-A</x:v>
      </x:c>
      <x:c r="C127" s="13" t="str">
        <x:v>MOL</x:v>
      </x:c>
      <x:c r="D127" s="13" t="str">
        <x:v>L2</x:v>
      </x:c>
      <x:c r="E127" s="13" t="str">
        <x:v>PTC-A</x:v>
      </x:c>
      <x:c r="F127" s="13" t="str">
        <x:v>reference stimulus</x:v>
      </x:c>
      <x:c r="G127" s="13" t="str">
        <x:v>hard condition</x:v>
      </x:c>
      <x:c r="H127" s="34" t="str"/>
      <x:c r="I127" s="34" t="str"/>
      <x:c r="J127" s="34" t="str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13" t="str">
        <x:v>RT-123</x:v>
      </x:c>
      <x:c r="B128" s="13" t="str">
        <x:v>MOL-L2-PTC-A</x:v>
      </x:c>
      <x:c r="C128" s="13" t="str">
        <x:v>MOL</x:v>
      </x:c>
      <x:c r="D128" s="13" t="str">
        <x:v>L2</x:v>
      </x:c>
      <x:c r="E128" s="13" t="str">
        <x:v>PTC-A</x:v>
      </x:c>
      <x:c r="F128" s="13" t="str">
        <x:v>weak field</x:v>
      </x:c>
      <x:c r="G128" s="13" t="str">
        <x:v>hard condition</x:v>
      </x:c>
      <x:c r="H128" s="34" t="str"/>
      <x:c r="I128" s="34" t="str"/>
      <x:c r="J128" s="34" t="str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13" t="str">
        <x:v>RT-124</x:v>
      </x:c>
      <x:c r="B129" s="13" t="str">
        <x:v>MOL-L2-PTC-A</x:v>
      </x:c>
      <x:c r="C129" s="13" t="str">
        <x:v>MOL</x:v>
      </x:c>
      <x:c r="D129" s="13" t="str">
        <x:v>L2</x:v>
      </x:c>
      <x:c r="E129" s="13" t="str">
        <x:v>PTC-A</x:v>
      </x:c>
      <x:c r="F129" s="13" t="str">
        <x:v>strong field</x:v>
      </x:c>
      <x:c r="G129" s="13" t="str">
        <x:v>hard condition</x:v>
      </x:c>
      <x:c r="H129" s="34" t="str"/>
      <x:c r="I129" s="34" t="str"/>
      <x:c r="J129" s="34" t="str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13" t="str">
        <x:v>RT-125</x:v>
      </x:c>
      <x:c r="B130" s="13" t="str">
        <x:v>MOL-L2-PTC-A</x:v>
      </x:c>
      <x:c r="C130" s="13" t="str">
        <x:v>MOL</x:v>
      </x:c>
      <x:c r="D130" s="13" t="str">
        <x:v>L2</x:v>
      </x:c>
      <x:c r="E130" s="13" t="str">
        <x:v>PTC-A</x:v>
      </x:c>
      <x:c r="F130" s="13" t="str">
        <x:v>spatial offset</x:v>
      </x:c>
      <x:c r="G130" s="13" t="str">
        <x:v>hard condition</x:v>
      </x:c>
      <x:c r="H130" s="34" t="str"/>
      <x:c r="I130" s="34" t="str"/>
      <x:c r="J130" s="34" t="str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13" t="str">
        <x:v>RT-126</x:v>
      </x:c>
      <x:c r="B131" s="13" t="str">
        <x:v>MOL-L2-PTC-A</x:v>
      </x:c>
      <x:c r="C131" s="13" t="str">
        <x:v>MOL</x:v>
      </x:c>
      <x:c r="D131" s="13" t="str">
        <x:v>L2</x:v>
      </x:c>
      <x:c r="E131" s="13" t="str">
        <x:v>PTC-A</x:v>
      </x:c>
      <x:c r="F131" s="13" t="str">
        <x:v>temporal discontinuity</x:v>
      </x:c>
      <x:c r="G131" s="13" t="str">
        <x:v>hard condition</x:v>
      </x:c>
      <x:c r="H131" s="34" t="str"/>
      <x:c r="I131" s="34" t="str"/>
      <x:c r="J131" s="34" t="str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13" t="str">
        <x:v>RT-127</x:v>
      </x:c>
      <x:c r="B132" s="13" t="str">
        <x:v>MOL-L2-PTC-A</x:v>
      </x:c>
      <x:c r="C132" s="13" t="str">
        <x:v>MOL</x:v>
      </x:c>
      <x:c r="D132" s="13" t="str">
        <x:v>L2</x:v>
      </x:c>
      <x:c r="E132" s="13" t="str">
        <x:v>PTC-A</x:v>
      </x:c>
      <x:c r="F132" s="13" t="str">
        <x:v>denied primary service</x:v>
      </x:c>
      <x:c r="G132" s="13" t="str">
        <x:v>hard condition</x:v>
      </x:c>
      <x:c r="H132" s="34" t="str"/>
      <x:c r="I132" s="34" t="str"/>
      <x:c r="J132" s="34" t="str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13" t="str">
        <x:v>RT-128</x:v>
      </x:c>
      <x:c r="B133" s="13" t="str">
        <x:v>MOL-L2-PTC-A</x:v>
      </x:c>
      <x:c r="C133" s="13" t="str">
        <x:v>MOL</x:v>
      </x:c>
      <x:c r="D133" s="13" t="str">
        <x:v>L2</x:v>
      </x:c>
      <x:c r="E133" s="13" t="str">
        <x:v>PTC-A</x:v>
      </x:c>
      <x:c r="F133" s="13" t="str">
        <x:v>contaminated return</x:v>
      </x:c>
      <x:c r="G133" s="13" t="str">
        <x:v>hard condition</x:v>
      </x:c>
      <x:c r="H133" s="34" t="str"/>
      <x:c r="I133" s="34" t="str"/>
      <x:c r="J133" s="34" t="str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13" t="str">
        <x:v>RT-129</x:v>
      </x:c>
      <x:c r="B134" s="13" t="str">
        <x:v>MOL-L2-PTC-B</x:v>
      </x:c>
      <x:c r="C134" s="13" t="str">
        <x:v>MOL</x:v>
      </x:c>
      <x:c r="D134" s="13" t="str">
        <x:v>L2</x:v>
      </x:c>
      <x:c r="E134" s="13" t="str">
        <x:v>PTC-B</x:v>
      </x:c>
      <x:c r="F134" s="13" t="str">
        <x:v>sealed zero</x:v>
      </x:c>
      <x:c r="G134" s="13" t="str">
        <x:v>hard condition</x:v>
      </x:c>
      <x:c r="H134" s="34" t="str"/>
      <x:c r="I134" s="34" t="str"/>
      <x:c r="J134" s="34" t="str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13" t="str">
        <x:v>RT-130</x:v>
      </x:c>
      <x:c r="B135" s="13" t="str">
        <x:v>MOL-L2-PTC-B</x:v>
      </x:c>
      <x:c r="C135" s="13" t="str">
        <x:v>MOL</x:v>
      </x:c>
      <x:c r="D135" s="13" t="str">
        <x:v>L2</x:v>
      </x:c>
      <x:c r="E135" s="13" t="str">
        <x:v>PTC-B</x:v>
      </x:c>
      <x:c r="F135" s="13" t="str">
        <x:v>reference stimulus</x:v>
      </x:c>
      <x:c r="G135" s="13" t="str">
        <x:v>hard condition</x:v>
      </x:c>
      <x:c r="H135" s="34" t="str"/>
      <x:c r="I135" s="34" t="str"/>
      <x:c r="J135" s="34" t="str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13" t="str">
        <x:v>RT-131</x:v>
      </x:c>
      <x:c r="B136" s="13" t="str">
        <x:v>MOL-L2-PTC-B</x:v>
      </x:c>
      <x:c r="C136" s="13" t="str">
        <x:v>MOL</x:v>
      </x:c>
      <x:c r="D136" s="13" t="str">
        <x:v>L2</x:v>
      </x:c>
      <x:c r="E136" s="13" t="str">
        <x:v>PTC-B</x:v>
      </x:c>
      <x:c r="F136" s="13" t="str">
        <x:v>weak field</x:v>
      </x:c>
      <x:c r="G136" s="13" t="str">
        <x:v>hard condition</x:v>
      </x:c>
      <x:c r="H136" s="34" t="str"/>
      <x:c r="I136" s="34" t="str"/>
      <x:c r="J136" s="34" t="str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13" t="str">
        <x:v>RT-132</x:v>
      </x:c>
      <x:c r="B137" s="13" t="str">
        <x:v>MOL-L2-PTC-B</x:v>
      </x:c>
      <x:c r="C137" s="13" t="str">
        <x:v>MOL</x:v>
      </x:c>
      <x:c r="D137" s="13" t="str">
        <x:v>L2</x:v>
      </x:c>
      <x:c r="E137" s="13" t="str">
        <x:v>PTC-B</x:v>
      </x:c>
      <x:c r="F137" s="13" t="str">
        <x:v>strong field</x:v>
      </x:c>
      <x:c r="G137" s="13" t="str">
        <x:v>hard condition</x:v>
      </x:c>
      <x:c r="H137" s="34" t="str"/>
      <x:c r="I137" s="34" t="str"/>
      <x:c r="J137" s="34" t="str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13" t="str">
        <x:v>RT-133</x:v>
      </x:c>
      <x:c r="B138" s="13" t="str">
        <x:v>MOL-L2-PTC-B</x:v>
      </x:c>
      <x:c r="C138" s="13" t="str">
        <x:v>MOL</x:v>
      </x:c>
      <x:c r="D138" s="13" t="str">
        <x:v>L2</x:v>
      </x:c>
      <x:c r="E138" s="13" t="str">
        <x:v>PTC-B</x:v>
      </x:c>
      <x:c r="F138" s="13" t="str">
        <x:v>spatial offset</x:v>
      </x:c>
      <x:c r="G138" s="13" t="str">
        <x:v>hard condition</x:v>
      </x:c>
      <x:c r="H138" s="34" t="str"/>
      <x:c r="I138" s="34" t="str"/>
      <x:c r="J138" s="34" t="str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13" t="str">
        <x:v>RT-134</x:v>
      </x:c>
      <x:c r="B139" s="13" t="str">
        <x:v>MOL-L2-PTC-B</x:v>
      </x:c>
      <x:c r="C139" s="13" t="str">
        <x:v>MOL</x:v>
      </x:c>
      <x:c r="D139" s="13" t="str">
        <x:v>L2</x:v>
      </x:c>
      <x:c r="E139" s="13" t="str">
        <x:v>PTC-B</x:v>
      </x:c>
      <x:c r="F139" s="13" t="str">
        <x:v>temporal discontinuity</x:v>
      </x:c>
      <x:c r="G139" s="13" t="str">
        <x:v>hard condition</x:v>
      </x:c>
      <x:c r="H139" s="34" t="str"/>
      <x:c r="I139" s="34" t="str"/>
      <x:c r="J139" s="34" t="str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13" t="str">
        <x:v>RT-135</x:v>
      </x:c>
      <x:c r="B140" s="13" t="str">
        <x:v>MOL-L2-PTC-B</x:v>
      </x:c>
      <x:c r="C140" s="13" t="str">
        <x:v>MOL</x:v>
      </x:c>
      <x:c r="D140" s="13" t="str">
        <x:v>L2</x:v>
      </x:c>
      <x:c r="E140" s="13" t="str">
        <x:v>PTC-B</x:v>
      </x:c>
      <x:c r="F140" s="13" t="str">
        <x:v>denied primary service</x:v>
      </x:c>
      <x:c r="G140" s="13" t="str">
        <x:v>hard condition</x:v>
      </x:c>
      <x:c r="H140" s="34" t="str"/>
      <x:c r="I140" s="34" t="str"/>
      <x:c r="J140" s="34" t="str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13" t="str">
        <x:v>RT-136</x:v>
      </x:c>
      <x:c r="B141" s="13" t="str">
        <x:v>MOL-L2-PTC-B</x:v>
      </x:c>
      <x:c r="C141" s="13" t="str">
        <x:v>MOL</x:v>
      </x:c>
      <x:c r="D141" s="13" t="str">
        <x:v>L2</x:v>
      </x:c>
      <x:c r="E141" s="13" t="str">
        <x:v>PTC-B</x:v>
      </x:c>
      <x:c r="F141" s="13" t="str">
        <x:v>contaminated return</x:v>
      </x:c>
      <x:c r="G141" s="13" t="str">
        <x:v>hard condition</x:v>
      </x:c>
      <x:c r="H141" s="34" t="str"/>
      <x:c r="I141" s="34" t="str"/>
      <x:c r="J141" s="34" t="str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13" t="str">
        <x:v>RT-137</x:v>
      </x:c>
      <x:c r="B142" s="13" t="str">
        <x:v>MOL-L2-PTC-C</x:v>
      </x:c>
      <x:c r="C142" s="13" t="str">
        <x:v>MOL</x:v>
      </x:c>
      <x:c r="D142" s="13" t="str">
        <x:v>L2</x:v>
      </x:c>
      <x:c r="E142" s="13" t="str">
        <x:v>PTC-C</x:v>
      </x:c>
      <x:c r="F142" s="13" t="str">
        <x:v>sealed zero</x:v>
      </x:c>
      <x:c r="G142" s="13" t="str">
        <x:v>hard condition</x:v>
      </x:c>
      <x:c r="H142" s="34" t="str"/>
      <x:c r="I142" s="34" t="str"/>
      <x:c r="J142" s="34" t="str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13" t="str">
        <x:v>RT-138</x:v>
      </x:c>
      <x:c r="B143" s="13" t="str">
        <x:v>MOL-L2-PTC-C</x:v>
      </x:c>
      <x:c r="C143" s="13" t="str">
        <x:v>MOL</x:v>
      </x:c>
      <x:c r="D143" s="13" t="str">
        <x:v>L2</x:v>
      </x:c>
      <x:c r="E143" s="13" t="str">
        <x:v>PTC-C</x:v>
      </x:c>
      <x:c r="F143" s="13" t="str">
        <x:v>reference stimulus</x:v>
      </x:c>
      <x:c r="G143" s="13" t="str">
        <x:v>hard condition</x:v>
      </x:c>
      <x:c r="H143" s="34" t="str"/>
      <x:c r="I143" s="34" t="str"/>
      <x:c r="J143" s="34" t="str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13" t="str">
        <x:v>RT-139</x:v>
      </x:c>
      <x:c r="B144" s="13" t="str">
        <x:v>MOL-L2-PTC-C</x:v>
      </x:c>
      <x:c r="C144" s="13" t="str">
        <x:v>MOL</x:v>
      </x:c>
      <x:c r="D144" s="13" t="str">
        <x:v>L2</x:v>
      </x:c>
      <x:c r="E144" s="13" t="str">
        <x:v>PTC-C</x:v>
      </x:c>
      <x:c r="F144" s="13" t="str">
        <x:v>weak field</x:v>
      </x:c>
      <x:c r="G144" s="13" t="str">
        <x:v>hard condition</x:v>
      </x:c>
      <x:c r="H144" s="34" t="str"/>
      <x:c r="I144" s="34" t="str"/>
      <x:c r="J144" s="34" t="str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13" t="str">
        <x:v>RT-140</x:v>
      </x:c>
      <x:c r="B145" s="13" t="str">
        <x:v>MOL-L2-PTC-C</x:v>
      </x:c>
      <x:c r="C145" s="13" t="str">
        <x:v>MOL</x:v>
      </x:c>
      <x:c r="D145" s="13" t="str">
        <x:v>L2</x:v>
      </x:c>
      <x:c r="E145" s="13" t="str">
        <x:v>PTC-C</x:v>
      </x:c>
      <x:c r="F145" s="13" t="str">
        <x:v>strong field</x:v>
      </x:c>
      <x:c r="G145" s="13" t="str">
        <x:v>hard condition</x:v>
      </x:c>
      <x:c r="H145" s="34" t="str"/>
      <x:c r="I145" s="34" t="str"/>
      <x:c r="J145" s="34" t="str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13" t="str">
        <x:v>RT-141</x:v>
      </x:c>
      <x:c r="B146" s="13" t="str">
        <x:v>MOL-L2-PTC-C</x:v>
      </x:c>
      <x:c r="C146" s="13" t="str">
        <x:v>MOL</x:v>
      </x:c>
      <x:c r="D146" s="13" t="str">
        <x:v>L2</x:v>
      </x:c>
      <x:c r="E146" s="13" t="str">
        <x:v>PTC-C</x:v>
      </x:c>
      <x:c r="F146" s="13" t="str">
        <x:v>spatial offset</x:v>
      </x:c>
      <x:c r="G146" s="13" t="str">
        <x:v>hard condition</x:v>
      </x:c>
      <x:c r="H146" s="34" t="str"/>
      <x:c r="I146" s="34" t="str"/>
      <x:c r="J146" s="34" t="str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13" t="str">
        <x:v>RT-142</x:v>
      </x:c>
      <x:c r="B147" s="13" t="str">
        <x:v>MOL-L2-PTC-C</x:v>
      </x:c>
      <x:c r="C147" s="13" t="str">
        <x:v>MOL</x:v>
      </x:c>
      <x:c r="D147" s="13" t="str">
        <x:v>L2</x:v>
      </x:c>
      <x:c r="E147" s="13" t="str">
        <x:v>PTC-C</x:v>
      </x:c>
      <x:c r="F147" s="13" t="str">
        <x:v>temporal discontinuity</x:v>
      </x:c>
      <x:c r="G147" s="13" t="str">
        <x:v>hard condition</x:v>
      </x:c>
      <x:c r="H147" s="34" t="str"/>
      <x:c r="I147" s="34" t="str"/>
      <x:c r="J147" s="34" t="str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13" t="str">
        <x:v>RT-143</x:v>
      </x:c>
      <x:c r="B148" s="13" t="str">
        <x:v>MOL-L2-PTC-C</x:v>
      </x:c>
      <x:c r="C148" s="13" t="str">
        <x:v>MOL</x:v>
      </x:c>
      <x:c r="D148" s="13" t="str">
        <x:v>L2</x:v>
      </x:c>
      <x:c r="E148" s="13" t="str">
        <x:v>PTC-C</x:v>
      </x:c>
      <x:c r="F148" s="13" t="str">
        <x:v>denied primary service</x:v>
      </x:c>
      <x:c r="G148" s="13" t="str">
        <x:v>hard condition</x:v>
      </x:c>
      <x:c r="H148" s="34" t="str"/>
      <x:c r="I148" s="34" t="str"/>
      <x:c r="J148" s="34" t="str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13" t="str">
        <x:v>RT-144</x:v>
      </x:c>
      <x:c r="B149" s="13" t="str">
        <x:v>MOL-L2-PTC-C</x:v>
      </x:c>
      <x:c r="C149" s="13" t="str">
        <x:v>MOL</x:v>
      </x:c>
      <x:c r="D149" s="13" t="str">
        <x:v>L2</x:v>
      </x:c>
      <x:c r="E149" s="13" t="str">
        <x:v>PTC-C</x:v>
      </x:c>
      <x:c r="F149" s="13" t="str">
        <x:v>contaminated return</x:v>
      </x:c>
      <x:c r="G149" s="13" t="str">
        <x:v>hard condition</x:v>
      </x:c>
      <x:c r="H149" s="34" t="str"/>
      <x:c r="I149" s="34" t="str"/>
      <x:c r="J149" s="34" t="str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13" t="str">
        <x:v>RT-145</x:v>
      </x:c>
      <x:c r="B150" s="13" t="str">
        <x:v>CAL-L1-PTC-A</x:v>
      </x:c>
      <x:c r="C150" s="13" t="str">
        <x:v>CAL</x:v>
      </x:c>
      <x:c r="D150" s="13" t="str">
        <x:v>L1</x:v>
      </x:c>
      <x:c r="E150" s="13" t="str">
        <x:v>PTC-A</x:v>
      </x:c>
      <x:c r="F150" s="13" t="str">
        <x:v>sealed zero</x:v>
      </x:c>
      <x:c r="G150" s="13" t="str">
        <x:v>hard condition</x:v>
      </x:c>
      <x:c r="H150" s="34" t="str"/>
      <x:c r="I150" s="34" t="str"/>
      <x:c r="J150" s="34" t="str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13" t="str">
        <x:v>RT-146</x:v>
      </x:c>
      <x:c r="B151" s="13" t="str">
        <x:v>CAL-L1-PTC-A</x:v>
      </x:c>
      <x:c r="C151" s="13" t="str">
        <x:v>CAL</x:v>
      </x:c>
      <x:c r="D151" s="13" t="str">
        <x:v>L1</x:v>
      </x:c>
      <x:c r="E151" s="13" t="str">
        <x:v>PTC-A</x:v>
      </x:c>
      <x:c r="F151" s="13" t="str">
        <x:v>reference stimulus</x:v>
      </x:c>
      <x:c r="G151" s="13" t="str">
        <x:v>hard condition</x:v>
      </x:c>
      <x:c r="H151" s="34" t="str"/>
      <x:c r="I151" s="34" t="str"/>
      <x:c r="J151" s="34" t="str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13" t="str">
        <x:v>RT-147</x:v>
      </x:c>
      <x:c r="B152" s="13" t="str">
        <x:v>CAL-L1-PTC-A</x:v>
      </x:c>
      <x:c r="C152" s="13" t="str">
        <x:v>CAL</x:v>
      </x:c>
      <x:c r="D152" s="13" t="str">
        <x:v>L1</x:v>
      </x:c>
      <x:c r="E152" s="13" t="str">
        <x:v>PTC-A</x:v>
      </x:c>
      <x:c r="F152" s="13" t="str">
        <x:v>weak field</x:v>
      </x:c>
      <x:c r="G152" s="13" t="str">
        <x:v>hard condition</x:v>
      </x:c>
      <x:c r="H152" s="34" t="str"/>
      <x:c r="I152" s="34" t="str"/>
      <x:c r="J152" s="34" t="str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13" t="str">
        <x:v>RT-148</x:v>
      </x:c>
      <x:c r="B153" s="13" t="str">
        <x:v>CAL-L1-PTC-A</x:v>
      </x:c>
      <x:c r="C153" s="13" t="str">
        <x:v>CAL</x:v>
      </x:c>
      <x:c r="D153" s="13" t="str">
        <x:v>L1</x:v>
      </x:c>
      <x:c r="E153" s="13" t="str">
        <x:v>PTC-A</x:v>
      </x:c>
      <x:c r="F153" s="13" t="str">
        <x:v>strong field</x:v>
      </x:c>
      <x:c r="G153" s="13" t="str">
        <x:v>hard condition</x:v>
      </x:c>
      <x:c r="H153" s="34" t="str"/>
      <x:c r="I153" s="34" t="str"/>
      <x:c r="J153" s="34" t="str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13" t="str">
        <x:v>RT-149</x:v>
      </x:c>
      <x:c r="B154" s="13" t="str">
        <x:v>CAL-L1-PTC-A</x:v>
      </x:c>
      <x:c r="C154" s="13" t="str">
        <x:v>CAL</x:v>
      </x:c>
      <x:c r="D154" s="13" t="str">
        <x:v>L1</x:v>
      </x:c>
      <x:c r="E154" s="13" t="str">
        <x:v>PTC-A</x:v>
      </x:c>
      <x:c r="F154" s="13" t="str">
        <x:v>spatial offset</x:v>
      </x:c>
      <x:c r="G154" s="13" t="str">
        <x:v>hard condition</x:v>
      </x:c>
      <x:c r="H154" s="34" t="str"/>
      <x:c r="I154" s="34" t="str"/>
      <x:c r="J154" s="34" t="str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13" t="str">
        <x:v>RT-150</x:v>
      </x:c>
      <x:c r="B155" s="13" t="str">
        <x:v>CAL-L1-PTC-A</x:v>
      </x:c>
      <x:c r="C155" s="13" t="str">
        <x:v>CAL</x:v>
      </x:c>
      <x:c r="D155" s="13" t="str">
        <x:v>L1</x:v>
      </x:c>
      <x:c r="E155" s="13" t="str">
        <x:v>PTC-A</x:v>
      </x:c>
      <x:c r="F155" s="13" t="str">
        <x:v>temporal discontinuity</x:v>
      </x:c>
      <x:c r="G155" s="13" t="str">
        <x:v>hard condition</x:v>
      </x:c>
      <x:c r="H155" s="34" t="str"/>
      <x:c r="I155" s="34" t="str"/>
      <x:c r="J155" s="34" t="str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13" t="str">
        <x:v>RT-151</x:v>
      </x:c>
      <x:c r="B156" s="13" t="str">
        <x:v>CAL-L1-PTC-A</x:v>
      </x:c>
      <x:c r="C156" s="13" t="str">
        <x:v>CAL</x:v>
      </x:c>
      <x:c r="D156" s="13" t="str">
        <x:v>L1</x:v>
      </x:c>
      <x:c r="E156" s="13" t="str">
        <x:v>PTC-A</x:v>
      </x:c>
      <x:c r="F156" s="13" t="str">
        <x:v>denied primary service</x:v>
      </x:c>
      <x:c r="G156" s="13" t="str">
        <x:v>hard condition</x:v>
      </x:c>
      <x:c r="H156" s="34" t="str"/>
      <x:c r="I156" s="34" t="str"/>
      <x:c r="J156" s="34" t="str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13" t="str">
        <x:v>RT-152</x:v>
      </x:c>
      <x:c r="B157" s="13" t="str">
        <x:v>CAL-L1-PTC-A</x:v>
      </x:c>
      <x:c r="C157" s="13" t="str">
        <x:v>CAL</x:v>
      </x:c>
      <x:c r="D157" s="13" t="str">
        <x:v>L1</x:v>
      </x:c>
      <x:c r="E157" s="13" t="str">
        <x:v>PTC-A</x:v>
      </x:c>
      <x:c r="F157" s="13" t="str">
        <x:v>contaminated return</x:v>
      </x:c>
      <x:c r="G157" s="13" t="str">
        <x:v>hard condition</x:v>
      </x:c>
      <x:c r="H157" s="34" t="str"/>
      <x:c r="I157" s="34" t="str"/>
      <x:c r="J157" s="34" t="str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13" t="str">
        <x:v>RT-153</x:v>
      </x:c>
      <x:c r="B158" s="13" t="str">
        <x:v>CAL-L1-PTC-B</x:v>
      </x:c>
      <x:c r="C158" s="13" t="str">
        <x:v>CAL</x:v>
      </x:c>
      <x:c r="D158" s="13" t="str">
        <x:v>L1</x:v>
      </x:c>
      <x:c r="E158" s="13" t="str">
        <x:v>PTC-B</x:v>
      </x:c>
      <x:c r="F158" s="13" t="str">
        <x:v>sealed zero</x:v>
      </x:c>
      <x:c r="G158" s="13" t="str">
        <x:v>hard condition</x:v>
      </x:c>
      <x:c r="H158" s="34" t="str"/>
      <x:c r="I158" s="34" t="str"/>
      <x:c r="J158" s="34" t="str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13" t="str">
        <x:v>RT-154</x:v>
      </x:c>
      <x:c r="B159" s="13" t="str">
        <x:v>CAL-L1-PTC-B</x:v>
      </x:c>
      <x:c r="C159" s="13" t="str">
        <x:v>CAL</x:v>
      </x:c>
      <x:c r="D159" s="13" t="str">
        <x:v>L1</x:v>
      </x:c>
      <x:c r="E159" s="13" t="str">
        <x:v>PTC-B</x:v>
      </x:c>
      <x:c r="F159" s="13" t="str">
        <x:v>reference stimulus</x:v>
      </x:c>
      <x:c r="G159" s="13" t="str">
        <x:v>hard condition</x:v>
      </x:c>
      <x:c r="H159" s="34" t="str"/>
      <x:c r="I159" s="34" t="str"/>
      <x:c r="J159" s="34" t="str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13" t="str">
        <x:v>RT-155</x:v>
      </x:c>
      <x:c r="B160" s="13" t="str">
        <x:v>CAL-L1-PTC-B</x:v>
      </x:c>
      <x:c r="C160" s="13" t="str">
        <x:v>CAL</x:v>
      </x:c>
      <x:c r="D160" s="13" t="str">
        <x:v>L1</x:v>
      </x:c>
      <x:c r="E160" s="13" t="str">
        <x:v>PTC-B</x:v>
      </x:c>
      <x:c r="F160" s="13" t="str">
        <x:v>weak field</x:v>
      </x:c>
      <x:c r="G160" s="13" t="str">
        <x:v>hard condition</x:v>
      </x:c>
      <x:c r="H160" s="34" t="str"/>
      <x:c r="I160" s="34" t="str"/>
      <x:c r="J160" s="34" t="str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13" t="str">
        <x:v>RT-156</x:v>
      </x:c>
      <x:c r="B161" s="13" t="str">
        <x:v>CAL-L1-PTC-B</x:v>
      </x:c>
      <x:c r="C161" s="13" t="str">
        <x:v>CAL</x:v>
      </x:c>
      <x:c r="D161" s="13" t="str">
        <x:v>L1</x:v>
      </x:c>
      <x:c r="E161" s="13" t="str">
        <x:v>PTC-B</x:v>
      </x:c>
      <x:c r="F161" s="13" t="str">
        <x:v>strong field</x:v>
      </x:c>
      <x:c r="G161" s="13" t="str">
        <x:v>hard condition</x:v>
      </x:c>
      <x:c r="H161" s="34" t="str"/>
      <x:c r="I161" s="34" t="str"/>
      <x:c r="J161" s="34" t="str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13" t="str">
        <x:v>RT-157</x:v>
      </x:c>
      <x:c r="B162" s="13" t="str">
        <x:v>CAL-L1-PTC-B</x:v>
      </x:c>
      <x:c r="C162" s="13" t="str">
        <x:v>CAL</x:v>
      </x:c>
      <x:c r="D162" s="13" t="str">
        <x:v>L1</x:v>
      </x:c>
      <x:c r="E162" s="13" t="str">
        <x:v>PTC-B</x:v>
      </x:c>
      <x:c r="F162" s="13" t="str">
        <x:v>spatial offset</x:v>
      </x:c>
      <x:c r="G162" s="13" t="str">
        <x:v>hard condition</x:v>
      </x:c>
      <x:c r="H162" s="34" t="str"/>
      <x:c r="I162" s="34" t="str"/>
      <x:c r="J162" s="34" t="str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13" t="str">
        <x:v>RT-158</x:v>
      </x:c>
      <x:c r="B163" s="13" t="str">
        <x:v>CAL-L1-PTC-B</x:v>
      </x:c>
      <x:c r="C163" s="13" t="str">
        <x:v>CAL</x:v>
      </x:c>
      <x:c r="D163" s="13" t="str">
        <x:v>L1</x:v>
      </x:c>
      <x:c r="E163" s="13" t="str">
        <x:v>PTC-B</x:v>
      </x:c>
      <x:c r="F163" s="13" t="str">
        <x:v>temporal discontinuity</x:v>
      </x:c>
      <x:c r="G163" s="13" t="str">
        <x:v>hard condition</x:v>
      </x:c>
      <x:c r="H163" s="34" t="str"/>
      <x:c r="I163" s="34" t="str"/>
      <x:c r="J163" s="34" t="str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13" t="str">
        <x:v>RT-159</x:v>
      </x:c>
      <x:c r="B164" s="13" t="str">
        <x:v>CAL-L1-PTC-B</x:v>
      </x:c>
      <x:c r="C164" s="13" t="str">
        <x:v>CAL</x:v>
      </x:c>
      <x:c r="D164" s="13" t="str">
        <x:v>L1</x:v>
      </x:c>
      <x:c r="E164" s="13" t="str">
        <x:v>PTC-B</x:v>
      </x:c>
      <x:c r="F164" s="13" t="str">
        <x:v>denied primary service</x:v>
      </x:c>
      <x:c r="G164" s="13" t="str">
        <x:v>hard condition</x:v>
      </x:c>
      <x:c r="H164" s="34" t="str"/>
      <x:c r="I164" s="34" t="str"/>
      <x:c r="J164" s="34" t="str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13" t="str">
        <x:v>RT-160</x:v>
      </x:c>
      <x:c r="B165" s="13" t="str">
        <x:v>CAL-L1-PTC-B</x:v>
      </x:c>
      <x:c r="C165" s="13" t="str">
        <x:v>CAL</x:v>
      </x:c>
      <x:c r="D165" s="13" t="str">
        <x:v>L1</x:v>
      </x:c>
      <x:c r="E165" s="13" t="str">
        <x:v>PTC-B</x:v>
      </x:c>
      <x:c r="F165" s="13" t="str">
        <x:v>contaminated return</x:v>
      </x:c>
      <x:c r="G165" s="13" t="str">
        <x:v>hard condition</x:v>
      </x:c>
      <x:c r="H165" s="34" t="str"/>
      <x:c r="I165" s="34" t="str"/>
      <x:c r="J165" s="34" t="str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13" t="str">
        <x:v>RT-161</x:v>
      </x:c>
      <x:c r="B166" s="13" t="str">
        <x:v>CAL-L1-PTC-C</x:v>
      </x:c>
      <x:c r="C166" s="13" t="str">
        <x:v>CAL</x:v>
      </x:c>
      <x:c r="D166" s="13" t="str">
        <x:v>L1</x:v>
      </x:c>
      <x:c r="E166" s="13" t="str">
        <x:v>PTC-C</x:v>
      </x:c>
      <x:c r="F166" s="13" t="str">
        <x:v>sealed zero</x:v>
      </x:c>
      <x:c r="G166" s="13" t="str">
        <x:v>hard condition</x:v>
      </x:c>
      <x:c r="H166" s="34" t="str"/>
      <x:c r="I166" s="34" t="str"/>
      <x:c r="J166" s="34" t="str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13" t="str">
        <x:v>RT-162</x:v>
      </x:c>
      <x:c r="B167" s="13" t="str">
        <x:v>CAL-L1-PTC-C</x:v>
      </x:c>
      <x:c r="C167" s="13" t="str">
        <x:v>CAL</x:v>
      </x:c>
      <x:c r="D167" s="13" t="str">
        <x:v>L1</x:v>
      </x:c>
      <x:c r="E167" s="13" t="str">
        <x:v>PTC-C</x:v>
      </x:c>
      <x:c r="F167" s="13" t="str">
        <x:v>reference stimulus</x:v>
      </x:c>
      <x:c r="G167" s="13" t="str">
        <x:v>hard condition</x:v>
      </x:c>
      <x:c r="H167" s="34" t="str"/>
      <x:c r="I167" s="34" t="str"/>
      <x:c r="J167" s="34" t="str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13" t="str">
        <x:v>RT-163</x:v>
      </x:c>
      <x:c r="B168" s="13" t="str">
        <x:v>CAL-L1-PTC-C</x:v>
      </x:c>
      <x:c r="C168" s="13" t="str">
        <x:v>CAL</x:v>
      </x:c>
      <x:c r="D168" s="13" t="str">
        <x:v>L1</x:v>
      </x:c>
      <x:c r="E168" s="13" t="str">
        <x:v>PTC-C</x:v>
      </x:c>
      <x:c r="F168" s="13" t="str">
        <x:v>weak field</x:v>
      </x:c>
      <x:c r="G168" s="13" t="str">
        <x:v>hard condition</x:v>
      </x:c>
      <x:c r="H168" s="34" t="str"/>
      <x:c r="I168" s="34" t="str"/>
      <x:c r="J168" s="34" t="str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13" t="str">
        <x:v>RT-164</x:v>
      </x:c>
      <x:c r="B169" s="13" t="str">
        <x:v>CAL-L1-PTC-C</x:v>
      </x:c>
      <x:c r="C169" s="13" t="str">
        <x:v>CAL</x:v>
      </x:c>
      <x:c r="D169" s="13" t="str">
        <x:v>L1</x:v>
      </x:c>
      <x:c r="E169" s="13" t="str">
        <x:v>PTC-C</x:v>
      </x:c>
      <x:c r="F169" s="13" t="str">
        <x:v>strong field</x:v>
      </x:c>
      <x:c r="G169" s="13" t="str">
        <x:v>hard condition</x:v>
      </x:c>
      <x:c r="H169" s="34" t="str"/>
      <x:c r="I169" s="34" t="str"/>
      <x:c r="J169" s="34" t="str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13" t="str">
        <x:v>RT-165</x:v>
      </x:c>
      <x:c r="B170" s="13" t="str">
        <x:v>CAL-L1-PTC-C</x:v>
      </x:c>
      <x:c r="C170" s="13" t="str">
        <x:v>CAL</x:v>
      </x:c>
      <x:c r="D170" s="13" t="str">
        <x:v>L1</x:v>
      </x:c>
      <x:c r="E170" s="13" t="str">
        <x:v>PTC-C</x:v>
      </x:c>
      <x:c r="F170" s="13" t="str">
        <x:v>spatial offset</x:v>
      </x:c>
      <x:c r="G170" s="13" t="str">
        <x:v>hard condition</x:v>
      </x:c>
      <x:c r="H170" s="34" t="str"/>
      <x:c r="I170" s="34" t="str"/>
      <x:c r="J170" s="34" t="str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13" t="str">
        <x:v>RT-166</x:v>
      </x:c>
      <x:c r="B171" s="13" t="str">
        <x:v>CAL-L1-PTC-C</x:v>
      </x:c>
      <x:c r="C171" s="13" t="str">
        <x:v>CAL</x:v>
      </x:c>
      <x:c r="D171" s="13" t="str">
        <x:v>L1</x:v>
      </x:c>
      <x:c r="E171" s="13" t="str">
        <x:v>PTC-C</x:v>
      </x:c>
      <x:c r="F171" s="13" t="str">
        <x:v>temporal discontinuity</x:v>
      </x:c>
      <x:c r="G171" s="13" t="str">
        <x:v>hard condition</x:v>
      </x:c>
      <x:c r="H171" s="34" t="str"/>
      <x:c r="I171" s="34" t="str"/>
      <x:c r="J171" s="34" t="str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13" t="str">
        <x:v>RT-167</x:v>
      </x:c>
      <x:c r="B172" s="13" t="str">
        <x:v>CAL-L1-PTC-C</x:v>
      </x:c>
      <x:c r="C172" s="13" t="str">
        <x:v>CAL</x:v>
      </x:c>
      <x:c r="D172" s="13" t="str">
        <x:v>L1</x:v>
      </x:c>
      <x:c r="E172" s="13" t="str">
        <x:v>PTC-C</x:v>
      </x:c>
      <x:c r="F172" s="13" t="str">
        <x:v>denied primary service</x:v>
      </x:c>
      <x:c r="G172" s="13" t="str">
        <x:v>hard condition</x:v>
      </x:c>
      <x:c r="H172" s="34" t="str"/>
      <x:c r="I172" s="34" t="str"/>
      <x:c r="J172" s="34" t="str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13" t="str">
        <x:v>RT-168</x:v>
      </x:c>
      <x:c r="B173" s="13" t="str">
        <x:v>CAL-L1-PTC-C</x:v>
      </x:c>
      <x:c r="C173" s="13" t="str">
        <x:v>CAL</x:v>
      </x:c>
      <x:c r="D173" s="13" t="str">
        <x:v>L1</x:v>
      </x:c>
      <x:c r="E173" s="13" t="str">
        <x:v>PTC-C</x:v>
      </x:c>
      <x:c r="F173" s="13" t="str">
        <x:v>contaminated return</x:v>
      </x:c>
      <x:c r="G173" s="13" t="str">
        <x:v>hard condition</x:v>
      </x:c>
      <x:c r="H173" s="34" t="str"/>
      <x:c r="I173" s="34" t="str"/>
      <x:c r="J173" s="34" t="str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13" t="str">
        <x:v>RT-169</x:v>
      </x:c>
      <x:c r="B174" s="13" t="str">
        <x:v>CAL-L2-PTC-A</x:v>
      </x:c>
      <x:c r="C174" s="13" t="str">
        <x:v>CAL</x:v>
      </x:c>
      <x:c r="D174" s="13" t="str">
        <x:v>L2</x:v>
      </x:c>
      <x:c r="E174" s="13" t="str">
        <x:v>PTC-A</x:v>
      </x:c>
      <x:c r="F174" s="13" t="str">
        <x:v>sealed zero</x:v>
      </x:c>
      <x:c r="G174" s="13" t="str">
        <x:v>hard condition</x:v>
      </x:c>
      <x:c r="H174" s="34" t="str"/>
      <x:c r="I174" s="34" t="str"/>
      <x:c r="J174" s="34" t="str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13" t="str">
        <x:v>RT-170</x:v>
      </x:c>
      <x:c r="B175" s="13" t="str">
        <x:v>CAL-L2-PTC-A</x:v>
      </x:c>
      <x:c r="C175" s="13" t="str">
        <x:v>CAL</x:v>
      </x:c>
      <x:c r="D175" s="13" t="str">
        <x:v>L2</x:v>
      </x:c>
      <x:c r="E175" s="13" t="str">
        <x:v>PTC-A</x:v>
      </x:c>
      <x:c r="F175" s="13" t="str">
        <x:v>reference stimulus</x:v>
      </x:c>
      <x:c r="G175" s="13" t="str">
        <x:v>hard condition</x:v>
      </x:c>
      <x:c r="H175" s="34" t="str"/>
      <x:c r="I175" s="34" t="str"/>
      <x:c r="J175" s="34" t="str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13" t="str">
        <x:v>RT-171</x:v>
      </x:c>
      <x:c r="B176" s="13" t="str">
        <x:v>CAL-L2-PTC-A</x:v>
      </x:c>
      <x:c r="C176" s="13" t="str">
        <x:v>CAL</x:v>
      </x:c>
      <x:c r="D176" s="13" t="str">
        <x:v>L2</x:v>
      </x:c>
      <x:c r="E176" s="13" t="str">
        <x:v>PTC-A</x:v>
      </x:c>
      <x:c r="F176" s="13" t="str">
        <x:v>weak field</x:v>
      </x:c>
      <x:c r="G176" s="13" t="str">
        <x:v>hard condition</x:v>
      </x:c>
      <x:c r="H176" s="34" t="str"/>
      <x:c r="I176" s="34" t="str"/>
      <x:c r="J176" s="34" t="str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13" t="str">
        <x:v>RT-172</x:v>
      </x:c>
      <x:c r="B177" s="13" t="str">
        <x:v>CAL-L2-PTC-A</x:v>
      </x:c>
      <x:c r="C177" s="13" t="str">
        <x:v>CAL</x:v>
      </x:c>
      <x:c r="D177" s="13" t="str">
        <x:v>L2</x:v>
      </x:c>
      <x:c r="E177" s="13" t="str">
        <x:v>PTC-A</x:v>
      </x:c>
      <x:c r="F177" s="13" t="str">
        <x:v>strong field</x:v>
      </x:c>
      <x:c r="G177" s="13" t="str">
        <x:v>hard condition</x:v>
      </x:c>
      <x:c r="H177" s="34" t="str"/>
      <x:c r="I177" s="34" t="str"/>
      <x:c r="J177" s="34" t="str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13" t="str">
        <x:v>RT-173</x:v>
      </x:c>
      <x:c r="B178" s="13" t="str">
        <x:v>CAL-L2-PTC-A</x:v>
      </x:c>
      <x:c r="C178" s="13" t="str">
        <x:v>CAL</x:v>
      </x:c>
      <x:c r="D178" s="13" t="str">
        <x:v>L2</x:v>
      </x:c>
      <x:c r="E178" s="13" t="str">
        <x:v>PTC-A</x:v>
      </x:c>
      <x:c r="F178" s="13" t="str">
        <x:v>spatial offset</x:v>
      </x:c>
      <x:c r="G178" s="13" t="str">
        <x:v>hard condition</x:v>
      </x:c>
      <x:c r="H178" s="34" t="str"/>
      <x:c r="I178" s="34" t="str"/>
      <x:c r="J178" s="34" t="str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13" t="str">
        <x:v>RT-174</x:v>
      </x:c>
      <x:c r="B179" s="13" t="str">
        <x:v>CAL-L2-PTC-A</x:v>
      </x:c>
      <x:c r="C179" s="13" t="str">
        <x:v>CAL</x:v>
      </x:c>
      <x:c r="D179" s="13" t="str">
        <x:v>L2</x:v>
      </x:c>
      <x:c r="E179" s="13" t="str">
        <x:v>PTC-A</x:v>
      </x:c>
      <x:c r="F179" s="13" t="str">
        <x:v>temporal discontinuity</x:v>
      </x:c>
      <x:c r="G179" s="13" t="str">
        <x:v>hard condition</x:v>
      </x:c>
      <x:c r="H179" s="34" t="str"/>
      <x:c r="I179" s="34" t="str"/>
      <x:c r="J179" s="34" t="str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13" t="str">
        <x:v>RT-175</x:v>
      </x:c>
      <x:c r="B180" s="13" t="str">
        <x:v>CAL-L2-PTC-A</x:v>
      </x:c>
      <x:c r="C180" s="13" t="str">
        <x:v>CAL</x:v>
      </x:c>
      <x:c r="D180" s="13" t="str">
        <x:v>L2</x:v>
      </x:c>
      <x:c r="E180" s="13" t="str">
        <x:v>PTC-A</x:v>
      </x:c>
      <x:c r="F180" s="13" t="str">
        <x:v>denied primary service</x:v>
      </x:c>
      <x:c r="G180" s="13" t="str">
        <x:v>hard condition</x:v>
      </x:c>
      <x:c r="H180" s="34" t="str"/>
      <x:c r="I180" s="34" t="str"/>
      <x:c r="J180" s="34" t="str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13" t="str">
        <x:v>RT-176</x:v>
      </x:c>
      <x:c r="B181" s="13" t="str">
        <x:v>CAL-L2-PTC-A</x:v>
      </x:c>
      <x:c r="C181" s="13" t="str">
        <x:v>CAL</x:v>
      </x:c>
      <x:c r="D181" s="13" t="str">
        <x:v>L2</x:v>
      </x:c>
      <x:c r="E181" s="13" t="str">
        <x:v>PTC-A</x:v>
      </x:c>
      <x:c r="F181" s="13" t="str">
        <x:v>contaminated return</x:v>
      </x:c>
      <x:c r="G181" s="13" t="str">
        <x:v>hard condition</x:v>
      </x:c>
      <x:c r="H181" s="34" t="str"/>
      <x:c r="I181" s="34" t="str"/>
      <x:c r="J181" s="34" t="str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13" t="str">
        <x:v>RT-177</x:v>
      </x:c>
      <x:c r="B182" s="13" t="str">
        <x:v>CAL-L2-PTC-B</x:v>
      </x:c>
      <x:c r="C182" s="13" t="str">
        <x:v>CAL</x:v>
      </x:c>
      <x:c r="D182" s="13" t="str">
        <x:v>L2</x:v>
      </x:c>
      <x:c r="E182" s="13" t="str">
        <x:v>PTC-B</x:v>
      </x:c>
      <x:c r="F182" s="13" t="str">
        <x:v>sealed zero</x:v>
      </x:c>
      <x:c r="G182" s="13" t="str">
        <x:v>hard condition</x:v>
      </x:c>
      <x:c r="H182" s="34" t="str"/>
      <x:c r="I182" s="34" t="str"/>
      <x:c r="J182" s="34" t="str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13" t="str">
        <x:v>RT-178</x:v>
      </x:c>
      <x:c r="B183" s="13" t="str">
        <x:v>CAL-L2-PTC-B</x:v>
      </x:c>
      <x:c r="C183" s="13" t="str">
        <x:v>CAL</x:v>
      </x:c>
      <x:c r="D183" s="13" t="str">
        <x:v>L2</x:v>
      </x:c>
      <x:c r="E183" s="13" t="str">
        <x:v>PTC-B</x:v>
      </x:c>
      <x:c r="F183" s="13" t="str">
        <x:v>reference stimulus</x:v>
      </x:c>
      <x:c r="G183" s="13" t="str">
        <x:v>hard condition</x:v>
      </x:c>
      <x:c r="H183" s="34" t="str"/>
      <x:c r="I183" s="34" t="str"/>
      <x:c r="J183" s="34" t="str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13" t="str">
        <x:v>RT-179</x:v>
      </x:c>
      <x:c r="B184" s="13" t="str">
        <x:v>CAL-L2-PTC-B</x:v>
      </x:c>
      <x:c r="C184" s="13" t="str">
        <x:v>CAL</x:v>
      </x:c>
      <x:c r="D184" s="13" t="str">
        <x:v>L2</x:v>
      </x:c>
      <x:c r="E184" s="13" t="str">
        <x:v>PTC-B</x:v>
      </x:c>
      <x:c r="F184" s="13" t="str">
        <x:v>weak field</x:v>
      </x:c>
      <x:c r="G184" s="13" t="str">
        <x:v>hard condition</x:v>
      </x:c>
      <x:c r="H184" s="34" t="str"/>
      <x:c r="I184" s="34" t="str"/>
      <x:c r="J184" s="34" t="str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13" t="str">
        <x:v>RT-180</x:v>
      </x:c>
      <x:c r="B185" s="13" t="str">
        <x:v>CAL-L2-PTC-B</x:v>
      </x:c>
      <x:c r="C185" s="13" t="str">
        <x:v>CAL</x:v>
      </x:c>
      <x:c r="D185" s="13" t="str">
        <x:v>L2</x:v>
      </x:c>
      <x:c r="E185" s="13" t="str">
        <x:v>PTC-B</x:v>
      </x:c>
      <x:c r="F185" s="13" t="str">
        <x:v>strong field</x:v>
      </x:c>
      <x:c r="G185" s="13" t="str">
        <x:v>hard condition</x:v>
      </x:c>
      <x:c r="H185" s="34" t="str"/>
      <x:c r="I185" s="34" t="str"/>
      <x:c r="J185" s="34" t="str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13" t="str">
        <x:v>RT-181</x:v>
      </x:c>
      <x:c r="B186" s="13" t="str">
        <x:v>CAL-L2-PTC-B</x:v>
      </x:c>
      <x:c r="C186" s="13" t="str">
        <x:v>CAL</x:v>
      </x:c>
      <x:c r="D186" s="13" t="str">
        <x:v>L2</x:v>
      </x:c>
      <x:c r="E186" s="13" t="str">
        <x:v>PTC-B</x:v>
      </x:c>
      <x:c r="F186" s="13" t="str">
        <x:v>spatial offset</x:v>
      </x:c>
      <x:c r="G186" s="13" t="str">
        <x:v>hard condition</x:v>
      </x:c>
      <x:c r="H186" s="34" t="str"/>
      <x:c r="I186" s="34" t="str"/>
      <x:c r="J186" s="34" t="str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13" t="str">
        <x:v>RT-182</x:v>
      </x:c>
      <x:c r="B187" s="13" t="str">
        <x:v>CAL-L2-PTC-B</x:v>
      </x:c>
      <x:c r="C187" s="13" t="str">
        <x:v>CAL</x:v>
      </x:c>
      <x:c r="D187" s="13" t="str">
        <x:v>L2</x:v>
      </x:c>
      <x:c r="E187" s="13" t="str">
        <x:v>PTC-B</x:v>
      </x:c>
      <x:c r="F187" s="13" t="str">
        <x:v>temporal discontinuity</x:v>
      </x:c>
      <x:c r="G187" s="13" t="str">
        <x:v>hard condition</x:v>
      </x:c>
      <x:c r="H187" s="34" t="str"/>
      <x:c r="I187" s="34" t="str"/>
      <x:c r="J187" s="34" t="str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13" t="str">
        <x:v>RT-183</x:v>
      </x:c>
      <x:c r="B188" s="13" t="str">
        <x:v>CAL-L2-PTC-B</x:v>
      </x:c>
      <x:c r="C188" s="13" t="str">
        <x:v>CAL</x:v>
      </x:c>
      <x:c r="D188" s="13" t="str">
        <x:v>L2</x:v>
      </x:c>
      <x:c r="E188" s="13" t="str">
        <x:v>PTC-B</x:v>
      </x:c>
      <x:c r="F188" s="13" t="str">
        <x:v>denied primary service</x:v>
      </x:c>
      <x:c r="G188" s="13" t="str">
        <x:v>hard condition</x:v>
      </x:c>
      <x:c r="H188" s="34" t="str"/>
      <x:c r="I188" s="34" t="str"/>
      <x:c r="J188" s="34" t="str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13" t="str">
        <x:v>RT-184</x:v>
      </x:c>
      <x:c r="B189" s="13" t="str">
        <x:v>CAL-L2-PTC-B</x:v>
      </x:c>
      <x:c r="C189" s="13" t="str">
        <x:v>CAL</x:v>
      </x:c>
      <x:c r="D189" s="13" t="str">
        <x:v>L2</x:v>
      </x:c>
      <x:c r="E189" s="13" t="str">
        <x:v>PTC-B</x:v>
      </x:c>
      <x:c r="F189" s="13" t="str">
        <x:v>contaminated return</x:v>
      </x:c>
      <x:c r="G189" s="13" t="str">
        <x:v>hard condition</x:v>
      </x:c>
      <x:c r="H189" s="34" t="str"/>
      <x:c r="I189" s="34" t="str"/>
      <x:c r="J189" s="34" t="str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13" t="str">
        <x:v>RT-185</x:v>
      </x:c>
      <x:c r="B190" s="13" t="str">
        <x:v>CAL-L2-PTC-C</x:v>
      </x:c>
      <x:c r="C190" s="13" t="str">
        <x:v>CAL</x:v>
      </x:c>
      <x:c r="D190" s="13" t="str">
        <x:v>L2</x:v>
      </x:c>
      <x:c r="E190" s="13" t="str">
        <x:v>PTC-C</x:v>
      </x:c>
      <x:c r="F190" s="13" t="str">
        <x:v>sealed zero</x:v>
      </x:c>
      <x:c r="G190" s="13" t="str">
        <x:v>hard condition</x:v>
      </x:c>
      <x:c r="H190" s="34" t="str"/>
      <x:c r="I190" s="34" t="str"/>
      <x:c r="J190" s="34" t="str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13" t="str">
        <x:v>RT-186</x:v>
      </x:c>
      <x:c r="B191" s="13" t="str">
        <x:v>CAL-L2-PTC-C</x:v>
      </x:c>
      <x:c r="C191" s="13" t="str">
        <x:v>CAL</x:v>
      </x:c>
      <x:c r="D191" s="13" t="str">
        <x:v>L2</x:v>
      </x:c>
      <x:c r="E191" s="13" t="str">
        <x:v>PTC-C</x:v>
      </x:c>
      <x:c r="F191" s="13" t="str">
        <x:v>reference stimulus</x:v>
      </x:c>
      <x:c r="G191" s="13" t="str">
        <x:v>hard condition</x:v>
      </x:c>
      <x:c r="H191" s="34" t="str"/>
      <x:c r="I191" s="34" t="str"/>
      <x:c r="J191" s="34" t="str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13" t="str">
        <x:v>RT-187</x:v>
      </x:c>
      <x:c r="B192" s="13" t="str">
        <x:v>CAL-L2-PTC-C</x:v>
      </x:c>
      <x:c r="C192" s="13" t="str">
        <x:v>CAL</x:v>
      </x:c>
      <x:c r="D192" s="13" t="str">
        <x:v>L2</x:v>
      </x:c>
      <x:c r="E192" s="13" t="str">
        <x:v>PTC-C</x:v>
      </x:c>
      <x:c r="F192" s="13" t="str">
        <x:v>weak field</x:v>
      </x:c>
      <x:c r="G192" s="13" t="str">
        <x:v>hard condition</x:v>
      </x:c>
      <x:c r="H192" s="34" t="str"/>
      <x:c r="I192" s="34" t="str"/>
      <x:c r="J192" s="34" t="str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13" t="str">
        <x:v>RT-188</x:v>
      </x:c>
      <x:c r="B193" s="13" t="str">
        <x:v>CAL-L2-PTC-C</x:v>
      </x:c>
      <x:c r="C193" s="13" t="str">
        <x:v>CAL</x:v>
      </x:c>
      <x:c r="D193" s="13" t="str">
        <x:v>L2</x:v>
      </x:c>
      <x:c r="E193" s="13" t="str">
        <x:v>PTC-C</x:v>
      </x:c>
      <x:c r="F193" s="13" t="str">
        <x:v>strong field</x:v>
      </x:c>
      <x:c r="G193" s="13" t="str">
        <x:v>hard condition</x:v>
      </x:c>
      <x:c r="H193" s="34" t="str"/>
      <x:c r="I193" s="34" t="str"/>
      <x:c r="J193" s="34" t="str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13" t="str">
        <x:v>RT-189</x:v>
      </x:c>
      <x:c r="B194" s="13" t="str">
        <x:v>CAL-L2-PTC-C</x:v>
      </x:c>
      <x:c r="C194" s="13" t="str">
        <x:v>CAL</x:v>
      </x:c>
      <x:c r="D194" s="13" t="str">
        <x:v>L2</x:v>
      </x:c>
      <x:c r="E194" s="13" t="str">
        <x:v>PTC-C</x:v>
      </x:c>
      <x:c r="F194" s="13" t="str">
        <x:v>spatial offset</x:v>
      </x:c>
      <x:c r="G194" s="13" t="str">
        <x:v>hard condition</x:v>
      </x:c>
      <x:c r="H194" s="34" t="str"/>
      <x:c r="I194" s="34" t="str"/>
      <x:c r="J194" s="34" t="str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13" t="str">
        <x:v>RT-190</x:v>
      </x:c>
      <x:c r="B195" s="13" t="str">
        <x:v>CAL-L2-PTC-C</x:v>
      </x:c>
      <x:c r="C195" s="13" t="str">
        <x:v>CAL</x:v>
      </x:c>
      <x:c r="D195" s="13" t="str">
        <x:v>L2</x:v>
      </x:c>
      <x:c r="E195" s="13" t="str">
        <x:v>PTC-C</x:v>
      </x:c>
      <x:c r="F195" s="13" t="str">
        <x:v>temporal discontinuity</x:v>
      </x:c>
      <x:c r="G195" s="13" t="str">
        <x:v>hard condition</x:v>
      </x:c>
      <x:c r="H195" s="34" t="str"/>
      <x:c r="I195" s="34" t="str"/>
      <x:c r="J195" s="34" t="str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13" t="str">
        <x:v>RT-191</x:v>
      </x:c>
      <x:c r="B196" s="13" t="str">
        <x:v>CAL-L2-PTC-C</x:v>
      </x:c>
      <x:c r="C196" s="13" t="str">
        <x:v>CAL</x:v>
      </x:c>
      <x:c r="D196" s="13" t="str">
        <x:v>L2</x:v>
      </x:c>
      <x:c r="E196" s="13" t="str">
        <x:v>PTC-C</x:v>
      </x:c>
      <x:c r="F196" s="13" t="str">
        <x:v>denied primary service</x:v>
      </x:c>
      <x:c r="G196" s="13" t="str">
        <x:v>hard condition</x:v>
      </x:c>
      <x:c r="H196" s="34" t="str"/>
      <x:c r="I196" s="34" t="str"/>
      <x:c r="J196" s="34" t="str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14" t="str">
        <x:v>RT-192</x:v>
      </x:c>
      <x:c r="B197" s="14" t="str">
        <x:v>CAL-L2-PTC-C</x:v>
      </x:c>
      <x:c r="C197" s="14" t="str">
        <x:v>CAL</x:v>
      </x:c>
      <x:c r="D197" s="14" t="str">
        <x:v>L2</x:v>
      </x:c>
      <x:c r="E197" s="14" t="str">
        <x:v>PTC-C</x:v>
      </x:c>
      <x:c r="F197" s="14" t="str">
        <x:v>contaminated return</x:v>
      </x:c>
      <x:c r="G197" s="14" t="str">
        <x:v>hard condition</x:v>
      </x:c>
      <x:c r="H197" s="35" t="str"/>
      <x:c r="I197" s="35" t="str"/>
      <x:c r="J197" s="35" t="str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dataValidations count="2">
    <x:dataValidation type="list" sqref="I6:I197">
      <x:formula1>",VALID,INVALID"</x:formula1>
    </x:dataValidation>
    <x:dataValidation type="list" sqref="J6:J197">
      <x:formula1>",PASS,FAIL"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1" hidden="0" customWidth="1"/>
    <x:col min="5" max="5" width="20" hidden="0" customWidth="1"/>
    <x:col min="6" max="6" width="24" hidden="0" customWidth="1"/>
    <x:col min="7" max="7" width="24" hidden="0" customWidth="1"/>
    <x:col min="8" max="8" width="24" hidden="0" customWidth="1"/>
    <x:col min="9" max="9" width="14" hidden="0" customWidth="1"/>
    <x:col min="10" max="10" width="1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144 pairwise cohabitation trials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6" hidden="0" customHeight="1">
      <x:c r="A5" s="9" t="str">
        <x:v>Trial ID</x:v>
      </x:c>
      <x:c r="B5" s="10" t="str">
        <x:v>Root pair</x:v>
      </x:c>
      <x:c r="C5" s="10" t="str">
        <x:v>Replicate</x:v>
      </x:c>
      <x:c r="D5" s="10" t="str">
        <x:v>Campus</x:v>
      </x:c>
      <x:c r="E5" s="10" t="str">
        <x:v>Condition</x:v>
      </x:c>
      <x:c r="F5" s="10" t="str">
        <x:v>Root A bound</x:v>
      </x:c>
      <x:c r="G5" s="10" t="str">
        <x:v>Root B bound</x:v>
      </x:c>
      <x:c r="H5" s="10" t="str">
        <x:v>Observed interference</x:v>
      </x:c>
      <x:c r="I5" s="10" t="str">
        <x:v>Validity</x:v>
      </x:c>
      <x:c r="J5" s="11" t="str">
        <x:v>Credit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IT-001</x:v>
      </x:c>
      <x:c r="B6" s="12" t="str">
        <x:v>PHO–ION</x:v>
      </x:c>
      <x:c r="C6" s="12" t="n">
        <x:v>1</x:v>
      </x:c>
      <x:c r="D6" s="12" t="str">
        <x:v>PTC-A</x:v>
      </x:c>
      <x:c r="E6" s="12" t="str">
        <x:v>zero</x:v>
      </x:c>
      <x:c r="F6" s="12" t="str">
        <x:v>retain individual limit</x:v>
      </x:c>
      <x:c r="G6" s="12" t="str">
        <x:v>retain individual limit</x:v>
      </x:c>
      <x:c r="H6" s="33" t="str"/>
      <x:c r="I6" s="33" t="str"/>
      <x:c r="J6" s="33" t="str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IT-002</x:v>
      </x:c>
      <x:c r="B7" s="13" t="str">
        <x:v>PHO–ION</x:v>
      </x:c>
      <x:c r="C7" s="13" t="n">
        <x:v>2</x:v>
      </x:c>
      <x:c r="D7" s="13" t="str">
        <x:v>PTC-B</x:v>
      </x:c>
      <x:c r="E7" s="13" t="str">
        <x:v>reference</x:v>
      </x:c>
      <x:c r="F7" s="13" t="str">
        <x:v>retain individual limit</x:v>
      </x:c>
      <x:c r="G7" s="13" t="str">
        <x:v>retain individual limit</x:v>
      </x:c>
      <x:c r="H7" s="34" t="str"/>
      <x:c r="I7" s="34" t="str"/>
      <x:c r="J7" s="34" t="str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IT-003</x:v>
      </x:c>
      <x:c r="B8" s="13" t="str">
        <x:v>PHO–ION</x:v>
      </x:c>
      <x:c r="C8" s="13" t="n">
        <x:v>3</x:v>
      </x:c>
      <x:c r="D8" s="13" t="str">
        <x:v>PTC-C</x:v>
      </x:c>
      <x:c r="E8" s="13" t="str">
        <x:v>weak</x:v>
      </x:c>
      <x:c r="F8" s="13" t="str">
        <x:v>retain individual limit</x:v>
      </x:c>
      <x:c r="G8" s="13" t="str">
        <x:v>retain individual limit</x:v>
      </x:c>
      <x:c r="H8" s="34" t="str"/>
      <x:c r="I8" s="34" t="str"/>
      <x:c r="J8" s="34" t="str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IT-004</x:v>
      </x:c>
      <x:c r="B9" s="13" t="str">
        <x:v>PHO–ION</x:v>
      </x:c>
      <x:c r="C9" s="13" t="n">
        <x:v>4</x:v>
      </x:c>
      <x:c r="D9" s="13" t="str">
        <x:v>PTC-A</x:v>
      </x:c>
      <x:c r="E9" s="13" t="str">
        <x:v>strong</x:v>
      </x:c>
      <x:c r="F9" s="13" t="str">
        <x:v>retain individual limit</x:v>
      </x:c>
      <x:c r="G9" s="13" t="str">
        <x:v>retain individual limit</x:v>
      </x:c>
      <x:c r="H9" s="34" t="str"/>
      <x:c r="I9" s="34" t="str"/>
      <x:c r="J9" s="34" t="str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IT-005</x:v>
      </x:c>
      <x:c r="B10" s="13" t="str">
        <x:v>PHO–ION</x:v>
      </x:c>
      <x:c r="C10" s="13" t="n">
        <x:v>5</x:v>
      </x:c>
      <x:c r="D10" s="13" t="str">
        <x:v>PTC-B</x:v>
      </x:c>
      <x:c r="E10" s="13" t="str">
        <x:v>offset</x:v>
      </x:c>
      <x:c r="F10" s="13" t="str">
        <x:v>retain individual limit</x:v>
      </x:c>
      <x:c r="G10" s="13" t="str">
        <x:v>retain individual limit</x:v>
      </x:c>
      <x:c r="H10" s="34" t="str"/>
      <x:c r="I10" s="34" t="str"/>
      <x:c r="J10" s="34" t="str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3" t="str">
        <x:v>IT-006</x:v>
      </x:c>
      <x:c r="B11" s="13" t="str">
        <x:v>PHO–ION</x:v>
      </x:c>
      <x:c r="C11" s="13" t="n">
        <x:v>6</x:v>
      </x:c>
      <x:c r="D11" s="13" t="str">
        <x:v>PTC-C</x:v>
      </x:c>
      <x:c r="E11" s="13" t="str">
        <x:v>discontinuity</x:v>
      </x:c>
      <x:c r="F11" s="13" t="str">
        <x:v>retain individual limit</x:v>
      </x:c>
      <x:c r="G11" s="13" t="str">
        <x:v>retain individual limit</x:v>
      </x:c>
      <x:c r="H11" s="34" t="str"/>
      <x:c r="I11" s="34" t="str"/>
      <x:c r="J11" s="34" t="str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3" t="str">
        <x:v>IT-007</x:v>
      </x:c>
      <x:c r="B12" s="13" t="str">
        <x:v>PHO–ION</x:v>
      </x:c>
      <x:c r="C12" s="13" t="n">
        <x:v>7</x:v>
      </x:c>
      <x:c r="D12" s="13" t="str">
        <x:v>PTC-A</x:v>
      </x:c>
      <x:c r="E12" s="13" t="str">
        <x:v>denial</x:v>
      </x:c>
      <x:c r="F12" s="13" t="str">
        <x:v>retain individual limit</x:v>
      </x:c>
      <x:c r="G12" s="13" t="str">
        <x:v>retain individual limit</x:v>
      </x:c>
      <x:c r="H12" s="34" t="str"/>
      <x:c r="I12" s="34" t="str"/>
      <x:c r="J12" s="34" t="str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3" t="str">
        <x:v>IT-008</x:v>
      </x:c>
      <x:c r="B13" s="13" t="str">
        <x:v>PHO–ION</x:v>
      </x:c>
      <x:c r="C13" s="13" t="n">
        <x:v>8</x:v>
      </x:c>
      <x:c r="D13" s="13" t="str">
        <x:v>PTC-B</x:v>
      </x:c>
      <x:c r="E13" s="13" t="str">
        <x:v>contaminated</x:v>
      </x:c>
      <x:c r="F13" s="13" t="str">
        <x:v>retain individual limit</x:v>
      </x:c>
      <x:c r="G13" s="13" t="str">
        <x:v>retain individual limit</x:v>
      </x:c>
      <x:c r="H13" s="34" t="str"/>
      <x:c r="I13" s="34" t="str"/>
      <x:c r="J13" s="34" t="str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13" t="str">
        <x:v>IT-009</x:v>
      </x:c>
      <x:c r="B14" s="13" t="str">
        <x:v>PHO–ION</x:v>
      </x:c>
      <x:c r="C14" s="13" t="n">
        <x:v>9</x:v>
      </x:c>
      <x:c r="D14" s="13" t="str">
        <x:v>PTC-C</x:v>
      </x:c>
      <x:c r="E14" s="13" t="str">
        <x:v>zero</x:v>
      </x:c>
      <x:c r="F14" s="13" t="str">
        <x:v>retain individual limit</x:v>
      </x:c>
      <x:c r="G14" s="13" t="str">
        <x:v>retain individual limit</x:v>
      </x:c>
      <x:c r="H14" s="34" t="str"/>
      <x:c r="I14" s="34" t="str"/>
      <x:c r="J14" s="34" t="str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3" t="str">
        <x:v>IT-010</x:v>
      </x:c>
      <x:c r="B15" s="13" t="str">
        <x:v>PHO–ION</x:v>
      </x:c>
      <x:c r="C15" s="13" t="n">
        <x:v>10</x:v>
      </x:c>
      <x:c r="D15" s="13" t="str">
        <x:v>PTC-A</x:v>
      </x:c>
      <x:c r="E15" s="13" t="str">
        <x:v>reference</x:v>
      </x:c>
      <x:c r="F15" s="13" t="str">
        <x:v>retain individual limit</x:v>
      </x:c>
      <x:c r="G15" s="13" t="str">
        <x:v>retain individual limit</x:v>
      </x:c>
      <x:c r="H15" s="34" t="str"/>
      <x:c r="I15" s="34" t="str"/>
      <x:c r="J15" s="34" t="str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13" t="str">
        <x:v>IT-011</x:v>
      </x:c>
      <x:c r="B16" s="13" t="str">
        <x:v>PHO–ION</x:v>
      </x:c>
      <x:c r="C16" s="13" t="n">
        <x:v>11</x:v>
      </x:c>
      <x:c r="D16" s="13" t="str">
        <x:v>PTC-B</x:v>
      </x:c>
      <x:c r="E16" s="13" t="str">
        <x:v>weak</x:v>
      </x:c>
      <x:c r="F16" s="13" t="str">
        <x:v>retain individual limit</x:v>
      </x:c>
      <x:c r="G16" s="13" t="str">
        <x:v>retain individual limit</x:v>
      </x:c>
      <x:c r="H16" s="34" t="str"/>
      <x:c r="I16" s="34" t="str"/>
      <x:c r="J16" s="34" t="str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13" t="str">
        <x:v>IT-012</x:v>
      </x:c>
      <x:c r="B17" s="13" t="str">
        <x:v>PHO–ION</x:v>
      </x:c>
      <x:c r="C17" s="13" t="n">
        <x:v>12</x:v>
      </x:c>
      <x:c r="D17" s="13" t="str">
        <x:v>PTC-C</x:v>
      </x:c>
      <x:c r="E17" s="13" t="str">
        <x:v>strong</x:v>
      </x:c>
      <x:c r="F17" s="13" t="str">
        <x:v>retain individual limit</x:v>
      </x:c>
      <x:c r="G17" s="13" t="str">
        <x:v>retain individual limit</x:v>
      </x:c>
      <x:c r="H17" s="34" t="str"/>
      <x:c r="I17" s="34" t="str"/>
      <x:c r="J17" s="34" t="str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13" t="str">
        <x:v>IT-013</x:v>
      </x:c>
      <x:c r="B18" s="13" t="str">
        <x:v>PHO–ION</x:v>
      </x:c>
      <x:c r="C18" s="13" t="n">
        <x:v>13</x:v>
      </x:c>
      <x:c r="D18" s="13" t="str">
        <x:v>PTC-A</x:v>
      </x:c>
      <x:c r="E18" s="13" t="str">
        <x:v>offset</x:v>
      </x:c>
      <x:c r="F18" s="13" t="str">
        <x:v>retain individual limit</x:v>
      </x:c>
      <x:c r="G18" s="13" t="str">
        <x:v>retain individual limit</x:v>
      </x:c>
      <x:c r="H18" s="34" t="str"/>
      <x:c r="I18" s="34" t="str"/>
      <x:c r="J18" s="34" t="str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13" t="str">
        <x:v>IT-014</x:v>
      </x:c>
      <x:c r="B19" s="13" t="str">
        <x:v>PHO–ION</x:v>
      </x:c>
      <x:c r="C19" s="13" t="n">
        <x:v>14</x:v>
      </x:c>
      <x:c r="D19" s="13" t="str">
        <x:v>PTC-B</x:v>
      </x:c>
      <x:c r="E19" s="13" t="str">
        <x:v>discontinuity</x:v>
      </x:c>
      <x:c r="F19" s="13" t="str">
        <x:v>retain individual limit</x:v>
      </x:c>
      <x:c r="G19" s="13" t="str">
        <x:v>retain individual limit</x:v>
      </x:c>
      <x:c r="H19" s="34" t="str"/>
      <x:c r="I19" s="34" t="str"/>
      <x:c r="J19" s="34" t="str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13" t="str">
        <x:v>IT-015</x:v>
      </x:c>
      <x:c r="B20" s="13" t="str">
        <x:v>PHO–ION</x:v>
      </x:c>
      <x:c r="C20" s="13" t="n">
        <x:v>15</x:v>
      </x:c>
      <x:c r="D20" s="13" t="str">
        <x:v>PTC-C</x:v>
      </x:c>
      <x:c r="E20" s="13" t="str">
        <x:v>denial</x:v>
      </x:c>
      <x:c r="F20" s="13" t="str">
        <x:v>retain individual limit</x:v>
      </x:c>
      <x:c r="G20" s="13" t="str">
        <x:v>retain individual limit</x:v>
      </x:c>
      <x:c r="H20" s="34" t="str"/>
      <x:c r="I20" s="34" t="str"/>
      <x:c r="J20" s="34" t="str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13" t="str">
        <x:v>IT-016</x:v>
      </x:c>
      <x:c r="B21" s="13" t="str">
        <x:v>PHO–ION</x:v>
      </x:c>
      <x:c r="C21" s="13" t="n">
        <x:v>16</x:v>
      </x:c>
      <x:c r="D21" s="13" t="str">
        <x:v>PTC-A</x:v>
      </x:c>
      <x:c r="E21" s="13" t="str">
        <x:v>contaminated</x:v>
      </x:c>
      <x:c r="F21" s="13" t="str">
        <x:v>retain individual limit</x:v>
      </x:c>
      <x:c r="G21" s="13" t="str">
        <x:v>retain individual limit</x:v>
      </x:c>
      <x:c r="H21" s="34" t="str"/>
      <x:c r="I21" s="34" t="str"/>
      <x:c r="J21" s="34" t="str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13" t="str">
        <x:v>IT-017</x:v>
      </x:c>
      <x:c r="B22" s="13" t="str">
        <x:v>PHO–ION</x:v>
      </x:c>
      <x:c r="C22" s="13" t="n">
        <x:v>17</x:v>
      </x:c>
      <x:c r="D22" s="13" t="str">
        <x:v>PTC-B</x:v>
      </x:c>
      <x:c r="E22" s="13" t="str">
        <x:v>zero</x:v>
      </x:c>
      <x:c r="F22" s="13" t="str">
        <x:v>retain individual limit</x:v>
      </x:c>
      <x:c r="G22" s="13" t="str">
        <x:v>retain individual limit</x:v>
      </x:c>
      <x:c r="H22" s="34" t="str"/>
      <x:c r="I22" s="34" t="str"/>
      <x:c r="J22" s="34" t="str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13" t="str">
        <x:v>IT-018</x:v>
      </x:c>
      <x:c r="B23" s="13" t="str">
        <x:v>PHO–ION</x:v>
      </x:c>
      <x:c r="C23" s="13" t="n">
        <x:v>18</x:v>
      </x:c>
      <x:c r="D23" s="13" t="str">
        <x:v>PTC-C</x:v>
      </x:c>
      <x:c r="E23" s="13" t="str">
        <x:v>reference</x:v>
      </x:c>
      <x:c r="F23" s="13" t="str">
        <x:v>retain individual limit</x:v>
      </x:c>
      <x:c r="G23" s="13" t="str">
        <x:v>retain individual limit</x:v>
      </x:c>
      <x:c r="H23" s="34" t="str"/>
      <x:c r="I23" s="34" t="str"/>
      <x:c r="J23" s="34" t="str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13" t="str">
        <x:v>IT-019</x:v>
      </x:c>
      <x:c r="B24" s="13" t="str">
        <x:v>PHO–ION</x:v>
      </x:c>
      <x:c r="C24" s="13" t="n">
        <x:v>19</x:v>
      </x:c>
      <x:c r="D24" s="13" t="str">
        <x:v>PTC-A</x:v>
      </x:c>
      <x:c r="E24" s="13" t="str">
        <x:v>weak</x:v>
      </x:c>
      <x:c r="F24" s="13" t="str">
        <x:v>retain individual limit</x:v>
      </x:c>
      <x:c r="G24" s="13" t="str">
        <x:v>retain individual limit</x:v>
      </x:c>
      <x:c r="H24" s="34" t="str"/>
      <x:c r="I24" s="34" t="str"/>
      <x:c r="J24" s="34" t="str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13" t="str">
        <x:v>IT-020</x:v>
      </x:c>
      <x:c r="B25" s="13" t="str">
        <x:v>PHO–ION</x:v>
      </x:c>
      <x:c r="C25" s="13" t="n">
        <x:v>20</x:v>
      </x:c>
      <x:c r="D25" s="13" t="str">
        <x:v>PTC-B</x:v>
      </x:c>
      <x:c r="E25" s="13" t="str">
        <x:v>strong</x:v>
      </x:c>
      <x:c r="F25" s="13" t="str">
        <x:v>retain individual limit</x:v>
      </x:c>
      <x:c r="G25" s="13" t="str">
        <x:v>retain individual limit</x:v>
      </x:c>
      <x:c r="H25" s="34" t="str"/>
      <x:c r="I25" s="34" t="str"/>
      <x:c r="J25" s="34" t="str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13" t="str">
        <x:v>IT-021</x:v>
      </x:c>
      <x:c r="B26" s="13" t="str">
        <x:v>PHO–ION</x:v>
      </x:c>
      <x:c r="C26" s="13" t="n">
        <x:v>21</x:v>
      </x:c>
      <x:c r="D26" s="13" t="str">
        <x:v>PTC-C</x:v>
      </x:c>
      <x:c r="E26" s="13" t="str">
        <x:v>offset</x:v>
      </x:c>
      <x:c r="F26" s="13" t="str">
        <x:v>retain individual limit</x:v>
      </x:c>
      <x:c r="G26" s="13" t="str">
        <x:v>retain individual limit</x:v>
      </x:c>
      <x:c r="H26" s="34" t="str"/>
      <x:c r="I26" s="34" t="str"/>
      <x:c r="J26" s="34" t="str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13" t="str">
        <x:v>IT-022</x:v>
      </x:c>
      <x:c r="B27" s="13" t="str">
        <x:v>PHO–ION</x:v>
      </x:c>
      <x:c r="C27" s="13" t="n">
        <x:v>22</x:v>
      </x:c>
      <x:c r="D27" s="13" t="str">
        <x:v>PTC-A</x:v>
      </x:c>
      <x:c r="E27" s="13" t="str">
        <x:v>discontinuity</x:v>
      </x:c>
      <x:c r="F27" s="13" t="str">
        <x:v>retain individual limit</x:v>
      </x:c>
      <x:c r="G27" s="13" t="str">
        <x:v>retain individual limit</x:v>
      </x:c>
      <x:c r="H27" s="34" t="str"/>
      <x:c r="I27" s="34" t="str"/>
      <x:c r="J27" s="34" t="str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13" t="str">
        <x:v>IT-023</x:v>
      </x:c>
      <x:c r="B28" s="13" t="str">
        <x:v>PHO–ION</x:v>
      </x:c>
      <x:c r="C28" s="13" t="n">
        <x:v>23</x:v>
      </x:c>
      <x:c r="D28" s="13" t="str">
        <x:v>PTC-B</x:v>
      </x:c>
      <x:c r="E28" s="13" t="str">
        <x:v>denial</x:v>
      </x:c>
      <x:c r="F28" s="13" t="str">
        <x:v>retain individual limit</x:v>
      </x:c>
      <x:c r="G28" s="13" t="str">
        <x:v>retain individual limit</x:v>
      </x:c>
      <x:c r="H28" s="34" t="str"/>
      <x:c r="I28" s="34" t="str"/>
      <x:c r="J28" s="34" t="str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13" t="str">
        <x:v>IT-024</x:v>
      </x:c>
      <x:c r="B29" s="13" t="str">
        <x:v>PHO–ION</x:v>
      </x:c>
      <x:c r="C29" s="13" t="n">
        <x:v>24</x:v>
      </x:c>
      <x:c r="D29" s="13" t="str">
        <x:v>PTC-C</x:v>
      </x:c>
      <x:c r="E29" s="13" t="str">
        <x:v>contaminated</x:v>
      </x:c>
      <x:c r="F29" s="13" t="str">
        <x:v>retain individual limit</x:v>
      </x:c>
      <x:c r="G29" s="13" t="str">
        <x:v>retain individual limit</x:v>
      </x:c>
      <x:c r="H29" s="34" t="str"/>
      <x:c r="I29" s="34" t="str"/>
      <x:c r="J29" s="34" t="str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13" t="str">
        <x:v>IT-025</x:v>
      </x:c>
      <x:c r="B30" s="13" t="str">
        <x:v>PHO–MOL</x:v>
      </x:c>
      <x:c r="C30" s="13" t="n">
        <x:v>1</x:v>
      </x:c>
      <x:c r="D30" s="13" t="str">
        <x:v>PTC-A</x:v>
      </x:c>
      <x:c r="E30" s="13" t="str">
        <x:v>zero</x:v>
      </x:c>
      <x:c r="F30" s="13" t="str">
        <x:v>retain individual limit</x:v>
      </x:c>
      <x:c r="G30" s="13" t="str">
        <x:v>retain individual limit</x:v>
      </x:c>
      <x:c r="H30" s="34" t="str"/>
      <x:c r="I30" s="34" t="str"/>
      <x:c r="J30" s="34" t="str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13" t="str">
        <x:v>IT-026</x:v>
      </x:c>
      <x:c r="B31" s="13" t="str">
        <x:v>PHO–MOL</x:v>
      </x:c>
      <x:c r="C31" s="13" t="n">
        <x:v>2</x:v>
      </x:c>
      <x:c r="D31" s="13" t="str">
        <x:v>PTC-B</x:v>
      </x:c>
      <x:c r="E31" s="13" t="str">
        <x:v>reference</x:v>
      </x:c>
      <x:c r="F31" s="13" t="str">
        <x:v>retain individual limit</x:v>
      </x:c>
      <x:c r="G31" s="13" t="str">
        <x:v>retain individual limit</x:v>
      </x:c>
      <x:c r="H31" s="34" t="str"/>
      <x:c r="I31" s="34" t="str"/>
      <x:c r="J31" s="34" t="str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13" t="str">
        <x:v>IT-027</x:v>
      </x:c>
      <x:c r="B32" s="13" t="str">
        <x:v>PHO–MOL</x:v>
      </x:c>
      <x:c r="C32" s="13" t="n">
        <x:v>3</x:v>
      </x:c>
      <x:c r="D32" s="13" t="str">
        <x:v>PTC-C</x:v>
      </x:c>
      <x:c r="E32" s="13" t="str">
        <x:v>weak</x:v>
      </x:c>
      <x:c r="F32" s="13" t="str">
        <x:v>retain individual limit</x:v>
      </x:c>
      <x:c r="G32" s="13" t="str">
        <x:v>retain individual limit</x:v>
      </x:c>
      <x:c r="H32" s="34" t="str"/>
      <x:c r="I32" s="34" t="str"/>
      <x:c r="J32" s="34" t="str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13" t="str">
        <x:v>IT-028</x:v>
      </x:c>
      <x:c r="B33" s="13" t="str">
        <x:v>PHO–MOL</x:v>
      </x:c>
      <x:c r="C33" s="13" t="n">
        <x:v>4</x:v>
      </x:c>
      <x:c r="D33" s="13" t="str">
        <x:v>PTC-A</x:v>
      </x:c>
      <x:c r="E33" s="13" t="str">
        <x:v>strong</x:v>
      </x:c>
      <x:c r="F33" s="13" t="str">
        <x:v>retain individual limit</x:v>
      </x:c>
      <x:c r="G33" s="13" t="str">
        <x:v>retain individual limit</x:v>
      </x:c>
      <x:c r="H33" s="34" t="str"/>
      <x:c r="I33" s="34" t="str"/>
      <x:c r="J33" s="34" t="str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13" t="str">
        <x:v>IT-029</x:v>
      </x:c>
      <x:c r="B34" s="13" t="str">
        <x:v>PHO–MOL</x:v>
      </x:c>
      <x:c r="C34" s="13" t="n">
        <x:v>5</x:v>
      </x:c>
      <x:c r="D34" s="13" t="str">
        <x:v>PTC-B</x:v>
      </x:c>
      <x:c r="E34" s="13" t="str">
        <x:v>offset</x:v>
      </x:c>
      <x:c r="F34" s="13" t="str">
        <x:v>retain individual limit</x:v>
      </x:c>
      <x:c r="G34" s="13" t="str">
        <x:v>retain individual limit</x:v>
      </x:c>
      <x:c r="H34" s="34" t="str"/>
      <x:c r="I34" s="34" t="str"/>
      <x:c r="J34" s="34" t="str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13" t="str">
        <x:v>IT-030</x:v>
      </x:c>
      <x:c r="B35" s="13" t="str">
        <x:v>PHO–MOL</x:v>
      </x:c>
      <x:c r="C35" s="13" t="n">
        <x:v>6</x:v>
      </x:c>
      <x:c r="D35" s="13" t="str">
        <x:v>PTC-C</x:v>
      </x:c>
      <x:c r="E35" s="13" t="str">
        <x:v>discontinuity</x:v>
      </x:c>
      <x:c r="F35" s="13" t="str">
        <x:v>retain individual limit</x:v>
      </x:c>
      <x:c r="G35" s="13" t="str">
        <x:v>retain individual limit</x:v>
      </x:c>
      <x:c r="H35" s="34" t="str"/>
      <x:c r="I35" s="34" t="str"/>
      <x:c r="J35" s="34" t="str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13" t="str">
        <x:v>IT-031</x:v>
      </x:c>
      <x:c r="B36" s="13" t="str">
        <x:v>PHO–MOL</x:v>
      </x:c>
      <x:c r="C36" s="13" t="n">
        <x:v>7</x:v>
      </x:c>
      <x:c r="D36" s="13" t="str">
        <x:v>PTC-A</x:v>
      </x:c>
      <x:c r="E36" s="13" t="str">
        <x:v>denial</x:v>
      </x:c>
      <x:c r="F36" s="13" t="str">
        <x:v>retain individual limit</x:v>
      </x:c>
      <x:c r="G36" s="13" t="str">
        <x:v>retain individual limit</x:v>
      </x:c>
      <x:c r="H36" s="34" t="str"/>
      <x:c r="I36" s="34" t="str"/>
      <x:c r="J36" s="34" t="str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13" t="str">
        <x:v>IT-032</x:v>
      </x:c>
      <x:c r="B37" s="13" t="str">
        <x:v>PHO–MOL</x:v>
      </x:c>
      <x:c r="C37" s="13" t="n">
        <x:v>8</x:v>
      </x:c>
      <x:c r="D37" s="13" t="str">
        <x:v>PTC-B</x:v>
      </x:c>
      <x:c r="E37" s="13" t="str">
        <x:v>contaminated</x:v>
      </x:c>
      <x:c r="F37" s="13" t="str">
        <x:v>retain individual limit</x:v>
      </x:c>
      <x:c r="G37" s="13" t="str">
        <x:v>retain individual limit</x:v>
      </x:c>
      <x:c r="H37" s="34" t="str"/>
      <x:c r="I37" s="34" t="str"/>
      <x:c r="J37" s="34" t="str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13" t="str">
        <x:v>IT-033</x:v>
      </x:c>
      <x:c r="B38" s="13" t="str">
        <x:v>PHO–MOL</x:v>
      </x:c>
      <x:c r="C38" s="13" t="n">
        <x:v>9</x:v>
      </x:c>
      <x:c r="D38" s="13" t="str">
        <x:v>PTC-C</x:v>
      </x:c>
      <x:c r="E38" s="13" t="str">
        <x:v>zero</x:v>
      </x:c>
      <x:c r="F38" s="13" t="str">
        <x:v>retain individual limit</x:v>
      </x:c>
      <x:c r="G38" s="13" t="str">
        <x:v>retain individual limit</x:v>
      </x:c>
      <x:c r="H38" s="34" t="str"/>
      <x:c r="I38" s="34" t="str"/>
      <x:c r="J38" s="34" t="str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13" t="str">
        <x:v>IT-034</x:v>
      </x:c>
      <x:c r="B39" s="13" t="str">
        <x:v>PHO–MOL</x:v>
      </x:c>
      <x:c r="C39" s="13" t="n">
        <x:v>10</x:v>
      </x:c>
      <x:c r="D39" s="13" t="str">
        <x:v>PTC-A</x:v>
      </x:c>
      <x:c r="E39" s="13" t="str">
        <x:v>reference</x:v>
      </x:c>
      <x:c r="F39" s="13" t="str">
        <x:v>retain individual limit</x:v>
      </x:c>
      <x:c r="G39" s="13" t="str">
        <x:v>retain individual limit</x:v>
      </x:c>
      <x:c r="H39" s="34" t="str"/>
      <x:c r="I39" s="34" t="str"/>
      <x:c r="J39" s="34" t="str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13" t="str">
        <x:v>IT-035</x:v>
      </x:c>
      <x:c r="B40" s="13" t="str">
        <x:v>PHO–MOL</x:v>
      </x:c>
      <x:c r="C40" s="13" t="n">
        <x:v>11</x:v>
      </x:c>
      <x:c r="D40" s="13" t="str">
        <x:v>PTC-B</x:v>
      </x:c>
      <x:c r="E40" s="13" t="str">
        <x:v>weak</x:v>
      </x:c>
      <x:c r="F40" s="13" t="str">
        <x:v>retain individual limit</x:v>
      </x:c>
      <x:c r="G40" s="13" t="str">
        <x:v>retain individual limit</x:v>
      </x:c>
      <x:c r="H40" s="34" t="str"/>
      <x:c r="I40" s="34" t="str"/>
      <x:c r="J40" s="34" t="str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13" t="str">
        <x:v>IT-036</x:v>
      </x:c>
      <x:c r="B41" s="13" t="str">
        <x:v>PHO–MOL</x:v>
      </x:c>
      <x:c r="C41" s="13" t="n">
        <x:v>12</x:v>
      </x:c>
      <x:c r="D41" s="13" t="str">
        <x:v>PTC-C</x:v>
      </x:c>
      <x:c r="E41" s="13" t="str">
        <x:v>strong</x:v>
      </x:c>
      <x:c r="F41" s="13" t="str">
        <x:v>retain individual limit</x:v>
      </x:c>
      <x:c r="G41" s="13" t="str">
        <x:v>retain individual limit</x:v>
      </x:c>
      <x:c r="H41" s="34" t="str"/>
      <x:c r="I41" s="34" t="str"/>
      <x:c r="J41" s="34" t="str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13" t="str">
        <x:v>IT-037</x:v>
      </x:c>
      <x:c r="B42" s="13" t="str">
        <x:v>PHO–MOL</x:v>
      </x:c>
      <x:c r="C42" s="13" t="n">
        <x:v>13</x:v>
      </x:c>
      <x:c r="D42" s="13" t="str">
        <x:v>PTC-A</x:v>
      </x:c>
      <x:c r="E42" s="13" t="str">
        <x:v>offset</x:v>
      </x:c>
      <x:c r="F42" s="13" t="str">
        <x:v>retain individual limit</x:v>
      </x:c>
      <x:c r="G42" s="13" t="str">
        <x:v>retain individual limit</x:v>
      </x:c>
      <x:c r="H42" s="34" t="str"/>
      <x:c r="I42" s="34" t="str"/>
      <x:c r="J42" s="34" t="str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13" t="str">
        <x:v>IT-038</x:v>
      </x:c>
      <x:c r="B43" s="13" t="str">
        <x:v>PHO–MOL</x:v>
      </x:c>
      <x:c r="C43" s="13" t="n">
        <x:v>14</x:v>
      </x:c>
      <x:c r="D43" s="13" t="str">
        <x:v>PTC-B</x:v>
      </x:c>
      <x:c r="E43" s="13" t="str">
        <x:v>discontinuity</x:v>
      </x:c>
      <x:c r="F43" s="13" t="str">
        <x:v>retain individual limit</x:v>
      </x:c>
      <x:c r="G43" s="13" t="str">
        <x:v>retain individual limit</x:v>
      </x:c>
      <x:c r="H43" s="34" t="str"/>
      <x:c r="I43" s="34" t="str"/>
      <x:c r="J43" s="34" t="str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13" t="str">
        <x:v>IT-039</x:v>
      </x:c>
      <x:c r="B44" s="13" t="str">
        <x:v>PHO–MOL</x:v>
      </x:c>
      <x:c r="C44" s="13" t="n">
        <x:v>15</x:v>
      </x:c>
      <x:c r="D44" s="13" t="str">
        <x:v>PTC-C</x:v>
      </x:c>
      <x:c r="E44" s="13" t="str">
        <x:v>denial</x:v>
      </x:c>
      <x:c r="F44" s="13" t="str">
        <x:v>retain individual limit</x:v>
      </x:c>
      <x:c r="G44" s="13" t="str">
        <x:v>retain individual limit</x:v>
      </x:c>
      <x:c r="H44" s="34" t="str"/>
      <x:c r="I44" s="34" t="str"/>
      <x:c r="J44" s="34" t="str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13" t="str">
        <x:v>IT-040</x:v>
      </x:c>
      <x:c r="B45" s="13" t="str">
        <x:v>PHO–MOL</x:v>
      </x:c>
      <x:c r="C45" s="13" t="n">
        <x:v>16</x:v>
      </x:c>
      <x:c r="D45" s="13" t="str">
        <x:v>PTC-A</x:v>
      </x:c>
      <x:c r="E45" s="13" t="str">
        <x:v>contaminated</x:v>
      </x:c>
      <x:c r="F45" s="13" t="str">
        <x:v>retain individual limit</x:v>
      </x:c>
      <x:c r="G45" s="13" t="str">
        <x:v>retain individual limit</x:v>
      </x:c>
      <x:c r="H45" s="34" t="str"/>
      <x:c r="I45" s="34" t="str"/>
      <x:c r="J45" s="34" t="str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13" t="str">
        <x:v>IT-041</x:v>
      </x:c>
      <x:c r="B46" s="13" t="str">
        <x:v>PHO–MOL</x:v>
      </x:c>
      <x:c r="C46" s="13" t="n">
        <x:v>17</x:v>
      </x:c>
      <x:c r="D46" s="13" t="str">
        <x:v>PTC-B</x:v>
      </x:c>
      <x:c r="E46" s="13" t="str">
        <x:v>zero</x:v>
      </x:c>
      <x:c r="F46" s="13" t="str">
        <x:v>retain individual limit</x:v>
      </x:c>
      <x:c r="G46" s="13" t="str">
        <x:v>retain individual limit</x:v>
      </x:c>
      <x:c r="H46" s="34" t="str"/>
      <x:c r="I46" s="34" t="str"/>
      <x:c r="J46" s="34" t="str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13" t="str">
        <x:v>IT-042</x:v>
      </x:c>
      <x:c r="B47" s="13" t="str">
        <x:v>PHO–MOL</x:v>
      </x:c>
      <x:c r="C47" s="13" t="n">
        <x:v>18</x:v>
      </x:c>
      <x:c r="D47" s="13" t="str">
        <x:v>PTC-C</x:v>
      </x:c>
      <x:c r="E47" s="13" t="str">
        <x:v>reference</x:v>
      </x:c>
      <x:c r="F47" s="13" t="str">
        <x:v>retain individual limit</x:v>
      </x:c>
      <x:c r="G47" s="13" t="str">
        <x:v>retain individual limit</x:v>
      </x:c>
      <x:c r="H47" s="34" t="str"/>
      <x:c r="I47" s="34" t="str"/>
      <x:c r="J47" s="34" t="str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13" t="str">
        <x:v>IT-043</x:v>
      </x:c>
      <x:c r="B48" s="13" t="str">
        <x:v>PHO–MOL</x:v>
      </x:c>
      <x:c r="C48" s="13" t="n">
        <x:v>19</x:v>
      </x:c>
      <x:c r="D48" s="13" t="str">
        <x:v>PTC-A</x:v>
      </x:c>
      <x:c r="E48" s="13" t="str">
        <x:v>weak</x:v>
      </x:c>
      <x:c r="F48" s="13" t="str">
        <x:v>retain individual limit</x:v>
      </x:c>
      <x:c r="G48" s="13" t="str">
        <x:v>retain individual limit</x:v>
      </x:c>
      <x:c r="H48" s="34" t="str"/>
      <x:c r="I48" s="34" t="str"/>
      <x:c r="J48" s="34" t="str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13" t="str">
        <x:v>IT-044</x:v>
      </x:c>
      <x:c r="B49" s="13" t="str">
        <x:v>PHO–MOL</x:v>
      </x:c>
      <x:c r="C49" s="13" t="n">
        <x:v>20</x:v>
      </x:c>
      <x:c r="D49" s="13" t="str">
        <x:v>PTC-B</x:v>
      </x:c>
      <x:c r="E49" s="13" t="str">
        <x:v>strong</x:v>
      </x:c>
      <x:c r="F49" s="13" t="str">
        <x:v>retain individual limit</x:v>
      </x:c>
      <x:c r="G49" s="13" t="str">
        <x:v>retain individual limit</x:v>
      </x:c>
      <x:c r="H49" s="34" t="str"/>
      <x:c r="I49" s="34" t="str"/>
      <x:c r="J49" s="34" t="str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13" t="str">
        <x:v>IT-045</x:v>
      </x:c>
      <x:c r="B50" s="13" t="str">
        <x:v>PHO–MOL</x:v>
      </x:c>
      <x:c r="C50" s="13" t="n">
        <x:v>21</x:v>
      </x:c>
      <x:c r="D50" s="13" t="str">
        <x:v>PTC-C</x:v>
      </x:c>
      <x:c r="E50" s="13" t="str">
        <x:v>offset</x:v>
      </x:c>
      <x:c r="F50" s="13" t="str">
        <x:v>retain individual limit</x:v>
      </x:c>
      <x:c r="G50" s="13" t="str">
        <x:v>retain individual limit</x:v>
      </x:c>
      <x:c r="H50" s="34" t="str"/>
      <x:c r="I50" s="34" t="str"/>
      <x:c r="J50" s="34" t="str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13" t="str">
        <x:v>IT-046</x:v>
      </x:c>
      <x:c r="B51" s="13" t="str">
        <x:v>PHO–MOL</x:v>
      </x:c>
      <x:c r="C51" s="13" t="n">
        <x:v>22</x:v>
      </x:c>
      <x:c r="D51" s="13" t="str">
        <x:v>PTC-A</x:v>
      </x:c>
      <x:c r="E51" s="13" t="str">
        <x:v>discontinuity</x:v>
      </x:c>
      <x:c r="F51" s="13" t="str">
        <x:v>retain individual limit</x:v>
      </x:c>
      <x:c r="G51" s="13" t="str">
        <x:v>retain individual limit</x:v>
      </x:c>
      <x:c r="H51" s="34" t="str"/>
      <x:c r="I51" s="34" t="str"/>
      <x:c r="J51" s="34" t="str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13" t="str">
        <x:v>IT-047</x:v>
      </x:c>
      <x:c r="B52" s="13" t="str">
        <x:v>PHO–MOL</x:v>
      </x:c>
      <x:c r="C52" s="13" t="n">
        <x:v>23</x:v>
      </x:c>
      <x:c r="D52" s="13" t="str">
        <x:v>PTC-B</x:v>
      </x:c>
      <x:c r="E52" s="13" t="str">
        <x:v>denial</x:v>
      </x:c>
      <x:c r="F52" s="13" t="str">
        <x:v>retain individual limit</x:v>
      </x:c>
      <x:c r="G52" s="13" t="str">
        <x:v>retain individual limit</x:v>
      </x:c>
      <x:c r="H52" s="34" t="str"/>
      <x:c r="I52" s="34" t="str"/>
      <x:c r="J52" s="34" t="str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13" t="str">
        <x:v>IT-048</x:v>
      </x:c>
      <x:c r="B53" s="13" t="str">
        <x:v>PHO–MOL</x:v>
      </x:c>
      <x:c r="C53" s="13" t="n">
        <x:v>24</x:v>
      </x:c>
      <x:c r="D53" s="13" t="str">
        <x:v>PTC-C</x:v>
      </x:c>
      <x:c r="E53" s="13" t="str">
        <x:v>contaminated</x:v>
      </x:c>
      <x:c r="F53" s="13" t="str">
        <x:v>retain individual limit</x:v>
      </x:c>
      <x:c r="G53" s="13" t="str">
        <x:v>retain individual limit</x:v>
      </x:c>
      <x:c r="H53" s="34" t="str"/>
      <x:c r="I53" s="34" t="str"/>
      <x:c r="J53" s="34" t="str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13" t="str">
        <x:v>IT-049</x:v>
      </x:c>
      <x:c r="B54" s="13" t="str">
        <x:v>PHO–CAL</x:v>
      </x:c>
      <x:c r="C54" s="13" t="n">
        <x:v>1</x:v>
      </x:c>
      <x:c r="D54" s="13" t="str">
        <x:v>PTC-A</x:v>
      </x:c>
      <x:c r="E54" s="13" t="str">
        <x:v>zero</x:v>
      </x:c>
      <x:c r="F54" s="13" t="str">
        <x:v>retain individual limit</x:v>
      </x:c>
      <x:c r="G54" s="13" t="str">
        <x:v>retain individual limit</x:v>
      </x:c>
      <x:c r="H54" s="34" t="str"/>
      <x:c r="I54" s="34" t="str"/>
      <x:c r="J54" s="34" t="str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13" t="str">
        <x:v>IT-050</x:v>
      </x:c>
      <x:c r="B55" s="13" t="str">
        <x:v>PHO–CAL</x:v>
      </x:c>
      <x:c r="C55" s="13" t="n">
        <x:v>2</x:v>
      </x:c>
      <x:c r="D55" s="13" t="str">
        <x:v>PTC-B</x:v>
      </x:c>
      <x:c r="E55" s="13" t="str">
        <x:v>reference</x:v>
      </x:c>
      <x:c r="F55" s="13" t="str">
        <x:v>retain individual limit</x:v>
      </x:c>
      <x:c r="G55" s="13" t="str">
        <x:v>retain individual limit</x:v>
      </x:c>
      <x:c r="H55" s="34" t="str"/>
      <x:c r="I55" s="34" t="str"/>
      <x:c r="J55" s="34" t="str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13" t="str">
        <x:v>IT-051</x:v>
      </x:c>
      <x:c r="B56" s="13" t="str">
        <x:v>PHO–CAL</x:v>
      </x:c>
      <x:c r="C56" s="13" t="n">
        <x:v>3</x:v>
      </x:c>
      <x:c r="D56" s="13" t="str">
        <x:v>PTC-C</x:v>
      </x:c>
      <x:c r="E56" s="13" t="str">
        <x:v>weak</x:v>
      </x:c>
      <x:c r="F56" s="13" t="str">
        <x:v>retain individual limit</x:v>
      </x:c>
      <x:c r="G56" s="13" t="str">
        <x:v>retain individual limit</x:v>
      </x:c>
      <x:c r="H56" s="34" t="str"/>
      <x:c r="I56" s="34" t="str"/>
      <x:c r="J56" s="34" t="str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13" t="str">
        <x:v>IT-052</x:v>
      </x:c>
      <x:c r="B57" s="13" t="str">
        <x:v>PHO–CAL</x:v>
      </x:c>
      <x:c r="C57" s="13" t="n">
        <x:v>4</x:v>
      </x:c>
      <x:c r="D57" s="13" t="str">
        <x:v>PTC-A</x:v>
      </x:c>
      <x:c r="E57" s="13" t="str">
        <x:v>strong</x:v>
      </x:c>
      <x:c r="F57" s="13" t="str">
        <x:v>retain individual limit</x:v>
      </x:c>
      <x:c r="G57" s="13" t="str">
        <x:v>retain individual limit</x:v>
      </x:c>
      <x:c r="H57" s="34" t="str"/>
      <x:c r="I57" s="34" t="str"/>
      <x:c r="J57" s="34" t="str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13" t="str">
        <x:v>IT-053</x:v>
      </x:c>
      <x:c r="B58" s="13" t="str">
        <x:v>PHO–CAL</x:v>
      </x:c>
      <x:c r="C58" s="13" t="n">
        <x:v>5</x:v>
      </x:c>
      <x:c r="D58" s="13" t="str">
        <x:v>PTC-B</x:v>
      </x:c>
      <x:c r="E58" s="13" t="str">
        <x:v>offset</x:v>
      </x:c>
      <x:c r="F58" s="13" t="str">
        <x:v>retain individual limit</x:v>
      </x:c>
      <x:c r="G58" s="13" t="str">
        <x:v>retain individual limit</x:v>
      </x:c>
      <x:c r="H58" s="34" t="str"/>
      <x:c r="I58" s="34" t="str"/>
      <x:c r="J58" s="34" t="str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13" t="str">
        <x:v>IT-054</x:v>
      </x:c>
      <x:c r="B59" s="13" t="str">
        <x:v>PHO–CAL</x:v>
      </x:c>
      <x:c r="C59" s="13" t="n">
        <x:v>6</x:v>
      </x:c>
      <x:c r="D59" s="13" t="str">
        <x:v>PTC-C</x:v>
      </x:c>
      <x:c r="E59" s="13" t="str">
        <x:v>discontinuity</x:v>
      </x:c>
      <x:c r="F59" s="13" t="str">
        <x:v>retain individual limit</x:v>
      </x:c>
      <x:c r="G59" s="13" t="str">
        <x:v>retain individual limit</x:v>
      </x:c>
      <x:c r="H59" s="34" t="str"/>
      <x:c r="I59" s="34" t="str"/>
      <x:c r="J59" s="34" t="str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13" t="str">
        <x:v>IT-055</x:v>
      </x:c>
      <x:c r="B60" s="13" t="str">
        <x:v>PHO–CAL</x:v>
      </x:c>
      <x:c r="C60" s="13" t="n">
        <x:v>7</x:v>
      </x:c>
      <x:c r="D60" s="13" t="str">
        <x:v>PTC-A</x:v>
      </x:c>
      <x:c r="E60" s="13" t="str">
        <x:v>denial</x:v>
      </x:c>
      <x:c r="F60" s="13" t="str">
        <x:v>retain individual limit</x:v>
      </x:c>
      <x:c r="G60" s="13" t="str">
        <x:v>retain individual limit</x:v>
      </x:c>
      <x:c r="H60" s="34" t="str"/>
      <x:c r="I60" s="34" t="str"/>
      <x:c r="J60" s="34" t="str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13" t="str">
        <x:v>IT-056</x:v>
      </x:c>
      <x:c r="B61" s="13" t="str">
        <x:v>PHO–CAL</x:v>
      </x:c>
      <x:c r="C61" s="13" t="n">
        <x:v>8</x:v>
      </x:c>
      <x:c r="D61" s="13" t="str">
        <x:v>PTC-B</x:v>
      </x:c>
      <x:c r="E61" s="13" t="str">
        <x:v>contaminated</x:v>
      </x:c>
      <x:c r="F61" s="13" t="str">
        <x:v>retain individual limit</x:v>
      </x:c>
      <x:c r="G61" s="13" t="str">
        <x:v>retain individual limit</x:v>
      </x:c>
      <x:c r="H61" s="34" t="str"/>
      <x:c r="I61" s="34" t="str"/>
      <x:c r="J61" s="34" t="str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13" t="str">
        <x:v>IT-057</x:v>
      </x:c>
      <x:c r="B62" s="13" t="str">
        <x:v>PHO–CAL</x:v>
      </x:c>
      <x:c r="C62" s="13" t="n">
        <x:v>9</x:v>
      </x:c>
      <x:c r="D62" s="13" t="str">
        <x:v>PTC-C</x:v>
      </x:c>
      <x:c r="E62" s="13" t="str">
        <x:v>zero</x:v>
      </x:c>
      <x:c r="F62" s="13" t="str">
        <x:v>retain individual limit</x:v>
      </x:c>
      <x:c r="G62" s="13" t="str">
        <x:v>retain individual limit</x:v>
      </x:c>
      <x:c r="H62" s="34" t="str"/>
      <x:c r="I62" s="34" t="str"/>
      <x:c r="J62" s="34" t="str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13" t="str">
        <x:v>IT-058</x:v>
      </x:c>
      <x:c r="B63" s="13" t="str">
        <x:v>PHO–CAL</x:v>
      </x:c>
      <x:c r="C63" s="13" t="n">
        <x:v>10</x:v>
      </x:c>
      <x:c r="D63" s="13" t="str">
        <x:v>PTC-A</x:v>
      </x:c>
      <x:c r="E63" s="13" t="str">
        <x:v>reference</x:v>
      </x:c>
      <x:c r="F63" s="13" t="str">
        <x:v>retain individual limit</x:v>
      </x:c>
      <x:c r="G63" s="13" t="str">
        <x:v>retain individual limit</x:v>
      </x:c>
      <x:c r="H63" s="34" t="str"/>
      <x:c r="I63" s="34" t="str"/>
      <x:c r="J63" s="34" t="str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13" t="str">
        <x:v>IT-059</x:v>
      </x:c>
      <x:c r="B64" s="13" t="str">
        <x:v>PHO–CAL</x:v>
      </x:c>
      <x:c r="C64" s="13" t="n">
        <x:v>11</x:v>
      </x:c>
      <x:c r="D64" s="13" t="str">
        <x:v>PTC-B</x:v>
      </x:c>
      <x:c r="E64" s="13" t="str">
        <x:v>weak</x:v>
      </x:c>
      <x:c r="F64" s="13" t="str">
        <x:v>retain individual limit</x:v>
      </x:c>
      <x:c r="G64" s="13" t="str">
        <x:v>retain individual limit</x:v>
      </x:c>
      <x:c r="H64" s="34" t="str"/>
      <x:c r="I64" s="34" t="str"/>
      <x:c r="J64" s="34" t="str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13" t="str">
        <x:v>IT-060</x:v>
      </x:c>
      <x:c r="B65" s="13" t="str">
        <x:v>PHO–CAL</x:v>
      </x:c>
      <x:c r="C65" s="13" t="n">
        <x:v>12</x:v>
      </x:c>
      <x:c r="D65" s="13" t="str">
        <x:v>PTC-C</x:v>
      </x:c>
      <x:c r="E65" s="13" t="str">
        <x:v>strong</x:v>
      </x:c>
      <x:c r="F65" s="13" t="str">
        <x:v>retain individual limit</x:v>
      </x:c>
      <x:c r="G65" s="13" t="str">
        <x:v>retain individual limit</x:v>
      </x:c>
      <x:c r="H65" s="34" t="str"/>
      <x:c r="I65" s="34" t="str"/>
      <x:c r="J65" s="34" t="str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13" t="str">
        <x:v>IT-061</x:v>
      </x:c>
      <x:c r="B66" s="13" t="str">
        <x:v>PHO–CAL</x:v>
      </x:c>
      <x:c r="C66" s="13" t="n">
        <x:v>13</x:v>
      </x:c>
      <x:c r="D66" s="13" t="str">
        <x:v>PTC-A</x:v>
      </x:c>
      <x:c r="E66" s="13" t="str">
        <x:v>offset</x:v>
      </x:c>
      <x:c r="F66" s="13" t="str">
        <x:v>retain individual limit</x:v>
      </x:c>
      <x:c r="G66" s="13" t="str">
        <x:v>retain individual limit</x:v>
      </x:c>
      <x:c r="H66" s="34" t="str"/>
      <x:c r="I66" s="34" t="str"/>
      <x:c r="J66" s="34" t="str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13" t="str">
        <x:v>IT-062</x:v>
      </x:c>
      <x:c r="B67" s="13" t="str">
        <x:v>PHO–CAL</x:v>
      </x:c>
      <x:c r="C67" s="13" t="n">
        <x:v>14</x:v>
      </x:c>
      <x:c r="D67" s="13" t="str">
        <x:v>PTC-B</x:v>
      </x:c>
      <x:c r="E67" s="13" t="str">
        <x:v>discontinuity</x:v>
      </x:c>
      <x:c r="F67" s="13" t="str">
        <x:v>retain individual limit</x:v>
      </x:c>
      <x:c r="G67" s="13" t="str">
        <x:v>retain individual limit</x:v>
      </x:c>
      <x:c r="H67" s="34" t="str"/>
      <x:c r="I67" s="34" t="str"/>
      <x:c r="J67" s="34" t="str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13" t="str">
        <x:v>IT-063</x:v>
      </x:c>
      <x:c r="B68" s="13" t="str">
        <x:v>PHO–CAL</x:v>
      </x:c>
      <x:c r="C68" s="13" t="n">
        <x:v>15</x:v>
      </x:c>
      <x:c r="D68" s="13" t="str">
        <x:v>PTC-C</x:v>
      </x:c>
      <x:c r="E68" s="13" t="str">
        <x:v>denial</x:v>
      </x:c>
      <x:c r="F68" s="13" t="str">
        <x:v>retain individual limit</x:v>
      </x:c>
      <x:c r="G68" s="13" t="str">
        <x:v>retain individual limit</x:v>
      </x:c>
      <x:c r="H68" s="34" t="str"/>
      <x:c r="I68" s="34" t="str"/>
      <x:c r="J68" s="34" t="str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13" t="str">
        <x:v>IT-064</x:v>
      </x:c>
      <x:c r="B69" s="13" t="str">
        <x:v>PHO–CAL</x:v>
      </x:c>
      <x:c r="C69" s="13" t="n">
        <x:v>16</x:v>
      </x:c>
      <x:c r="D69" s="13" t="str">
        <x:v>PTC-A</x:v>
      </x:c>
      <x:c r="E69" s="13" t="str">
        <x:v>contaminated</x:v>
      </x:c>
      <x:c r="F69" s="13" t="str">
        <x:v>retain individual limit</x:v>
      </x:c>
      <x:c r="G69" s="13" t="str">
        <x:v>retain individual limit</x:v>
      </x:c>
      <x:c r="H69" s="34" t="str"/>
      <x:c r="I69" s="34" t="str"/>
      <x:c r="J69" s="34" t="str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13" t="str">
        <x:v>IT-065</x:v>
      </x:c>
      <x:c r="B70" s="13" t="str">
        <x:v>PHO–CAL</x:v>
      </x:c>
      <x:c r="C70" s="13" t="n">
        <x:v>17</x:v>
      </x:c>
      <x:c r="D70" s="13" t="str">
        <x:v>PTC-B</x:v>
      </x:c>
      <x:c r="E70" s="13" t="str">
        <x:v>zero</x:v>
      </x:c>
      <x:c r="F70" s="13" t="str">
        <x:v>retain individual limit</x:v>
      </x:c>
      <x:c r="G70" s="13" t="str">
        <x:v>retain individual limit</x:v>
      </x:c>
      <x:c r="H70" s="34" t="str"/>
      <x:c r="I70" s="34" t="str"/>
      <x:c r="J70" s="34" t="str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13" t="str">
        <x:v>IT-066</x:v>
      </x:c>
      <x:c r="B71" s="13" t="str">
        <x:v>PHO–CAL</x:v>
      </x:c>
      <x:c r="C71" s="13" t="n">
        <x:v>18</x:v>
      </x:c>
      <x:c r="D71" s="13" t="str">
        <x:v>PTC-C</x:v>
      </x:c>
      <x:c r="E71" s="13" t="str">
        <x:v>reference</x:v>
      </x:c>
      <x:c r="F71" s="13" t="str">
        <x:v>retain individual limit</x:v>
      </x:c>
      <x:c r="G71" s="13" t="str">
        <x:v>retain individual limit</x:v>
      </x:c>
      <x:c r="H71" s="34" t="str"/>
      <x:c r="I71" s="34" t="str"/>
      <x:c r="J71" s="34" t="str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13" t="str">
        <x:v>IT-067</x:v>
      </x:c>
      <x:c r="B72" s="13" t="str">
        <x:v>PHO–CAL</x:v>
      </x:c>
      <x:c r="C72" s="13" t="n">
        <x:v>19</x:v>
      </x:c>
      <x:c r="D72" s="13" t="str">
        <x:v>PTC-A</x:v>
      </x:c>
      <x:c r="E72" s="13" t="str">
        <x:v>weak</x:v>
      </x:c>
      <x:c r="F72" s="13" t="str">
        <x:v>retain individual limit</x:v>
      </x:c>
      <x:c r="G72" s="13" t="str">
        <x:v>retain individual limit</x:v>
      </x:c>
      <x:c r="H72" s="34" t="str"/>
      <x:c r="I72" s="34" t="str"/>
      <x:c r="J72" s="34" t="str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13" t="str">
        <x:v>IT-068</x:v>
      </x:c>
      <x:c r="B73" s="13" t="str">
        <x:v>PHO–CAL</x:v>
      </x:c>
      <x:c r="C73" s="13" t="n">
        <x:v>20</x:v>
      </x:c>
      <x:c r="D73" s="13" t="str">
        <x:v>PTC-B</x:v>
      </x:c>
      <x:c r="E73" s="13" t="str">
        <x:v>strong</x:v>
      </x:c>
      <x:c r="F73" s="13" t="str">
        <x:v>retain individual limit</x:v>
      </x:c>
      <x:c r="G73" s="13" t="str">
        <x:v>retain individual limit</x:v>
      </x:c>
      <x:c r="H73" s="34" t="str"/>
      <x:c r="I73" s="34" t="str"/>
      <x:c r="J73" s="34" t="str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13" t="str">
        <x:v>IT-069</x:v>
      </x:c>
      <x:c r="B74" s="13" t="str">
        <x:v>PHO–CAL</x:v>
      </x:c>
      <x:c r="C74" s="13" t="n">
        <x:v>21</x:v>
      </x:c>
      <x:c r="D74" s="13" t="str">
        <x:v>PTC-C</x:v>
      </x:c>
      <x:c r="E74" s="13" t="str">
        <x:v>offset</x:v>
      </x:c>
      <x:c r="F74" s="13" t="str">
        <x:v>retain individual limit</x:v>
      </x:c>
      <x:c r="G74" s="13" t="str">
        <x:v>retain individual limit</x:v>
      </x:c>
      <x:c r="H74" s="34" t="str"/>
      <x:c r="I74" s="34" t="str"/>
      <x:c r="J74" s="34" t="str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13" t="str">
        <x:v>IT-070</x:v>
      </x:c>
      <x:c r="B75" s="13" t="str">
        <x:v>PHO–CAL</x:v>
      </x:c>
      <x:c r="C75" s="13" t="n">
        <x:v>22</x:v>
      </x:c>
      <x:c r="D75" s="13" t="str">
        <x:v>PTC-A</x:v>
      </x:c>
      <x:c r="E75" s="13" t="str">
        <x:v>discontinuity</x:v>
      </x:c>
      <x:c r="F75" s="13" t="str">
        <x:v>retain individual limit</x:v>
      </x:c>
      <x:c r="G75" s="13" t="str">
        <x:v>retain individual limit</x:v>
      </x:c>
      <x:c r="H75" s="34" t="str"/>
      <x:c r="I75" s="34" t="str"/>
      <x:c r="J75" s="34" t="str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13" t="str">
        <x:v>IT-071</x:v>
      </x:c>
      <x:c r="B76" s="13" t="str">
        <x:v>PHO–CAL</x:v>
      </x:c>
      <x:c r="C76" s="13" t="n">
        <x:v>23</x:v>
      </x:c>
      <x:c r="D76" s="13" t="str">
        <x:v>PTC-B</x:v>
      </x:c>
      <x:c r="E76" s="13" t="str">
        <x:v>denial</x:v>
      </x:c>
      <x:c r="F76" s="13" t="str">
        <x:v>retain individual limit</x:v>
      </x:c>
      <x:c r="G76" s="13" t="str">
        <x:v>retain individual limit</x:v>
      </x:c>
      <x:c r="H76" s="34" t="str"/>
      <x:c r="I76" s="34" t="str"/>
      <x:c r="J76" s="34" t="str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13" t="str">
        <x:v>IT-072</x:v>
      </x:c>
      <x:c r="B77" s="13" t="str">
        <x:v>PHO–CAL</x:v>
      </x:c>
      <x:c r="C77" s="13" t="n">
        <x:v>24</x:v>
      </x:c>
      <x:c r="D77" s="13" t="str">
        <x:v>PTC-C</x:v>
      </x:c>
      <x:c r="E77" s="13" t="str">
        <x:v>contaminated</x:v>
      </x:c>
      <x:c r="F77" s="13" t="str">
        <x:v>retain individual limit</x:v>
      </x:c>
      <x:c r="G77" s="13" t="str">
        <x:v>retain individual limit</x:v>
      </x:c>
      <x:c r="H77" s="34" t="str"/>
      <x:c r="I77" s="34" t="str"/>
      <x:c r="J77" s="34" t="str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13" t="str">
        <x:v>IT-073</x:v>
      </x:c>
      <x:c r="B78" s="13" t="str">
        <x:v>ION–MOL</x:v>
      </x:c>
      <x:c r="C78" s="13" t="n">
        <x:v>1</x:v>
      </x:c>
      <x:c r="D78" s="13" t="str">
        <x:v>PTC-A</x:v>
      </x:c>
      <x:c r="E78" s="13" t="str">
        <x:v>zero</x:v>
      </x:c>
      <x:c r="F78" s="13" t="str">
        <x:v>retain individual limit</x:v>
      </x:c>
      <x:c r="G78" s="13" t="str">
        <x:v>retain individual limit</x:v>
      </x:c>
      <x:c r="H78" s="34" t="str"/>
      <x:c r="I78" s="34" t="str"/>
      <x:c r="J78" s="34" t="str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13" t="str">
        <x:v>IT-074</x:v>
      </x:c>
      <x:c r="B79" s="13" t="str">
        <x:v>ION–MOL</x:v>
      </x:c>
      <x:c r="C79" s="13" t="n">
        <x:v>2</x:v>
      </x:c>
      <x:c r="D79" s="13" t="str">
        <x:v>PTC-B</x:v>
      </x:c>
      <x:c r="E79" s="13" t="str">
        <x:v>reference</x:v>
      </x:c>
      <x:c r="F79" s="13" t="str">
        <x:v>retain individual limit</x:v>
      </x:c>
      <x:c r="G79" s="13" t="str">
        <x:v>retain individual limit</x:v>
      </x:c>
      <x:c r="H79" s="34" t="str"/>
      <x:c r="I79" s="34" t="str"/>
      <x:c r="J79" s="34" t="str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13" t="str">
        <x:v>IT-075</x:v>
      </x:c>
      <x:c r="B80" s="13" t="str">
        <x:v>ION–MOL</x:v>
      </x:c>
      <x:c r="C80" s="13" t="n">
        <x:v>3</x:v>
      </x:c>
      <x:c r="D80" s="13" t="str">
        <x:v>PTC-C</x:v>
      </x:c>
      <x:c r="E80" s="13" t="str">
        <x:v>weak</x:v>
      </x:c>
      <x:c r="F80" s="13" t="str">
        <x:v>retain individual limit</x:v>
      </x:c>
      <x:c r="G80" s="13" t="str">
        <x:v>retain individual limit</x:v>
      </x:c>
      <x:c r="H80" s="34" t="str"/>
      <x:c r="I80" s="34" t="str"/>
      <x:c r="J80" s="34" t="str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13" t="str">
        <x:v>IT-076</x:v>
      </x:c>
      <x:c r="B81" s="13" t="str">
        <x:v>ION–MOL</x:v>
      </x:c>
      <x:c r="C81" s="13" t="n">
        <x:v>4</x:v>
      </x:c>
      <x:c r="D81" s="13" t="str">
        <x:v>PTC-A</x:v>
      </x:c>
      <x:c r="E81" s="13" t="str">
        <x:v>strong</x:v>
      </x:c>
      <x:c r="F81" s="13" t="str">
        <x:v>retain individual limit</x:v>
      </x:c>
      <x:c r="G81" s="13" t="str">
        <x:v>retain individual limit</x:v>
      </x:c>
      <x:c r="H81" s="34" t="str"/>
      <x:c r="I81" s="34" t="str"/>
      <x:c r="J81" s="34" t="str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13" t="str">
        <x:v>IT-077</x:v>
      </x:c>
      <x:c r="B82" s="13" t="str">
        <x:v>ION–MOL</x:v>
      </x:c>
      <x:c r="C82" s="13" t="n">
        <x:v>5</x:v>
      </x:c>
      <x:c r="D82" s="13" t="str">
        <x:v>PTC-B</x:v>
      </x:c>
      <x:c r="E82" s="13" t="str">
        <x:v>offset</x:v>
      </x:c>
      <x:c r="F82" s="13" t="str">
        <x:v>retain individual limit</x:v>
      </x:c>
      <x:c r="G82" s="13" t="str">
        <x:v>retain individual limit</x:v>
      </x:c>
      <x:c r="H82" s="34" t="str"/>
      <x:c r="I82" s="34" t="str"/>
      <x:c r="J82" s="34" t="str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13" t="str">
        <x:v>IT-078</x:v>
      </x:c>
      <x:c r="B83" s="13" t="str">
        <x:v>ION–MOL</x:v>
      </x:c>
      <x:c r="C83" s="13" t="n">
        <x:v>6</x:v>
      </x:c>
      <x:c r="D83" s="13" t="str">
        <x:v>PTC-C</x:v>
      </x:c>
      <x:c r="E83" s="13" t="str">
        <x:v>discontinuity</x:v>
      </x:c>
      <x:c r="F83" s="13" t="str">
        <x:v>retain individual limit</x:v>
      </x:c>
      <x:c r="G83" s="13" t="str">
        <x:v>retain individual limit</x:v>
      </x:c>
      <x:c r="H83" s="34" t="str"/>
      <x:c r="I83" s="34" t="str"/>
      <x:c r="J83" s="34" t="str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13" t="str">
        <x:v>IT-079</x:v>
      </x:c>
      <x:c r="B84" s="13" t="str">
        <x:v>ION–MOL</x:v>
      </x:c>
      <x:c r="C84" s="13" t="n">
        <x:v>7</x:v>
      </x:c>
      <x:c r="D84" s="13" t="str">
        <x:v>PTC-A</x:v>
      </x:c>
      <x:c r="E84" s="13" t="str">
        <x:v>denial</x:v>
      </x:c>
      <x:c r="F84" s="13" t="str">
        <x:v>retain individual limit</x:v>
      </x:c>
      <x:c r="G84" s="13" t="str">
        <x:v>retain individual limit</x:v>
      </x:c>
      <x:c r="H84" s="34" t="str"/>
      <x:c r="I84" s="34" t="str"/>
      <x:c r="J84" s="34" t="str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13" t="str">
        <x:v>IT-080</x:v>
      </x:c>
      <x:c r="B85" s="13" t="str">
        <x:v>ION–MOL</x:v>
      </x:c>
      <x:c r="C85" s="13" t="n">
        <x:v>8</x:v>
      </x:c>
      <x:c r="D85" s="13" t="str">
        <x:v>PTC-B</x:v>
      </x:c>
      <x:c r="E85" s="13" t="str">
        <x:v>contaminated</x:v>
      </x:c>
      <x:c r="F85" s="13" t="str">
        <x:v>retain individual limit</x:v>
      </x:c>
      <x:c r="G85" s="13" t="str">
        <x:v>retain individual limit</x:v>
      </x:c>
      <x:c r="H85" s="34" t="str"/>
      <x:c r="I85" s="34" t="str"/>
      <x:c r="J85" s="34" t="str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13" t="str">
        <x:v>IT-081</x:v>
      </x:c>
      <x:c r="B86" s="13" t="str">
        <x:v>ION–MOL</x:v>
      </x:c>
      <x:c r="C86" s="13" t="n">
        <x:v>9</x:v>
      </x:c>
      <x:c r="D86" s="13" t="str">
        <x:v>PTC-C</x:v>
      </x:c>
      <x:c r="E86" s="13" t="str">
        <x:v>zero</x:v>
      </x:c>
      <x:c r="F86" s="13" t="str">
        <x:v>retain individual limit</x:v>
      </x:c>
      <x:c r="G86" s="13" t="str">
        <x:v>retain individual limit</x:v>
      </x:c>
      <x:c r="H86" s="34" t="str"/>
      <x:c r="I86" s="34" t="str"/>
      <x:c r="J86" s="34" t="str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13" t="str">
        <x:v>IT-082</x:v>
      </x:c>
      <x:c r="B87" s="13" t="str">
        <x:v>ION–MOL</x:v>
      </x:c>
      <x:c r="C87" s="13" t="n">
        <x:v>10</x:v>
      </x:c>
      <x:c r="D87" s="13" t="str">
        <x:v>PTC-A</x:v>
      </x:c>
      <x:c r="E87" s="13" t="str">
        <x:v>reference</x:v>
      </x:c>
      <x:c r="F87" s="13" t="str">
        <x:v>retain individual limit</x:v>
      </x:c>
      <x:c r="G87" s="13" t="str">
        <x:v>retain individual limit</x:v>
      </x:c>
      <x:c r="H87" s="34" t="str"/>
      <x:c r="I87" s="34" t="str"/>
      <x:c r="J87" s="34" t="str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13" t="str">
        <x:v>IT-083</x:v>
      </x:c>
      <x:c r="B88" s="13" t="str">
        <x:v>ION–MOL</x:v>
      </x:c>
      <x:c r="C88" s="13" t="n">
        <x:v>11</x:v>
      </x:c>
      <x:c r="D88" s="13" t="str">
        <x:v>PTC-B</x:v>
      </x:c>
      <x:c r="E88" s="13" t="str">
        <x:v>weak</x:v>
      </x:c>
      <x:c r="F88" s="13" t="str">
        <x:v>retain individual limit</x:v>
      </x:c>
      <x:c r="G88" s="13" t="str">
        <x:v>retain individual limit</x:v>
      </x:c>
      <x:c r="H88" s="34" t="str"/>
      <x:c r="I88" s="34" t="str"/>
      <x:c r="J88" s="34" t="str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13" t="str">
        <x:v>IT-084</x:v>
      </x:c>
      <x:c r="B89" s="13" t="str">
        <x:v>ION–MOL</x:v>
      </x:c>
      <x:c r="C89" s="13" t="n">
        <x:v>12</x:v>
      </x:c>
      <x:c r="D89" s="13" t="str">
        <x:v>PTC-C</x:v>
      </x:c>
      <x:c r="E89" s="13" t="str">
        <x:v>strong</x:v>
      </x:c>
      <x:c r="F89" s="13" t="str">
        <x:v>retain individual limit</x:v>
      </x:c>
      <x:c r="G89" s="13" t="str">
        <x:v>retain individual limit</x:v>
      </x:c>
      <x:c r="H89" s="34" t="str"/>
      <x:c r="I89" s="34" t="str"/>
      <x:c r="J89" s="34" t="str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13" t="str">
        <x:v>IT-085</x:v>
      </x:c>
      <x:c r="B90" s="13" t="str">
        <x:v>ION–MOL</x:v>
      </x:c>
      <x:c r="C90" s="13" t="n">
        <x:v>13</x:v>
      </x:c>
      <x:c r="D90" s="13" t="str">
        <x:v>PTC-A</x:v>
      </x:c>
      <x:c r="E90" s="13" t="str">
        <x:v>offset</x:v>
      </x:c>
      <x:c r="F90" s="13" t="str">
        <x:v>retain individual limit</x:v>
      </x:c>
      <x:c r="G90" s="13" t="str">
        <x:v>retain individual limit</x:v>
      </x:c>
      <x:c r="H90" s="34" t="str"/>
      <x:c r="I90" s="34" t="str"/>
      <x:c r="J90" s="34" t="str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13" t="str">
        <x:v>IT-086</x:v>
      </x:c>
      <x:c r="B91" s="13" t="str">
        <x:v>ION–MOL</x:v>
      </x:c>
      <x:c r="C91" s="13" t="n">
        <x:v>14</x:v>
      </x:c>
      <x:c r="D91" s="13" t="str">
        <x:v>PTC-B</x:v>
      </x:c>
      <x:c r="E91" s="13" t="str">
        <x:v>discontinuity</x:v>
      </x:c>
      <x:c r="F91" s="13" t="str">
        <x:v>retain individual limit</x:v>
      </x:c>
      <x:c r="G91" s="13" t="str">
        <x:v>retain individual limit</x:v>
      </x:c>
      <x:c r="H91" s="34" t="str"/>
      <x:c r="I91" s="34" t="str"/>
      <x:c r="J91" s="34" t="str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13" t="str">
        <x:v>IT-087</x:v>
      </x:c>
      <x:c r="B92" s="13" t="str">
        <x:v>ION–MOL</x:v>
      </x:c>
      <x:c r="C92" s="13" t="n">
        <x:v>15</x:v>
      </x:c>
      <x:c r="D92" s="13" t="str">
        <x:v>PTC-C</x:v>
      </x:c>
      <x:c r="E92" s="13" t="str">
        <x:v>denial</x:v>
      </x:c>
      <x:c r="F92" s="13" t="str">
        <x:v>retain individual limit</x:v>
      </x:c>
      <x:c r="G92" s="13" t="str">
        <x:v>retain individual limit</x:v>
      </x:c>
      <x:c r="H92" s="34" t="str"/>
      <x:c r="I92" s="34" t="str"/>
      <x:c r="J92" s="34" t="str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13" t="str">
        <x:v>IT-088</x:v>
      </x:c>
      <x:c r="B93" s="13" t="str">
        <x:v>ION–MOL</x:v>
      </x:c>
      <x:c r="C93" s="13" t="n">
        <x:v>16</x:v>
      </x:c>
      <x:c r="D93" s="13" t="str">
        <x:v>PTC-A</x:v>
      </x:c>
      <x:c r="E93" s="13" t="str">
        <x:v>contaminated</x:v>
      </x:c>
      <x:c r="F93" s="13" t="str">
        <x:v>retain individual limit</x:v>
      </x:c>
      <x:c r="G93" s="13" t="str">
        <x:v>retain individual limit</x:v>
      </x:c>
      <x:c r="H93" s="34" t="str"/>
      <x:c r="I93" s="34" t="str"/>
      <x:c r="J93" s="34" t="str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13" t="str">
        <x:v>IT-089</x:v>
      </x:c>
      <x:c r="B94" s="13" t="str">
        <x:v>ION–MOL</x:v>
      </x:c>
      <x:c r="C94" s="13" t="n">
        <x:v>17</x:v>
      </x:c>
      <x:c r="D94" s="13" t="str">
        <x:v>PTC-B</x:v>
      </x:c>
      <x:c r="E94" s="13" t="str">
        <x:v>zero</x:v>
      </x:c>
      <x:c r="F94" s="13" t="str">
        <x:v>retain individual limit</x:v>
      </x:c>
      <x:c r="G94" s="13" t="str">
        <x:v>retain individual limit</x:v>
      </x:c>
      <x:c r="H94" s="34" t="str"/>
      <x:c r="I94" s="34" t="str"/>
      <x:c r="J94" s="34" t="str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13" t="str">
        <x:v>IT-090</x:v>
      </x:c>
      <x:c r="B95" s="13" t="str">
        <x:v>ION–MOL</x:v>
      </x:c>
      <x:c r="C95" s="13" t="n">
        <x:v>18</x:v>
      </x:c>
      <x:c r="D95" s="13" t="str">
        <x:v>PTC-C</x:v>
      </x:c>
      <x:c r="E95" s="13" t="str">
        <x:v>reference</x:v>
      </x:c>
      <x:c r="F95" s="13" t="str">
        <x:v>retain individual limit</x:v>
      </x:c>
      <x:c r="G95" s="13" t="str">
        <x:v>retain individual limit</x:v>
      </x:c>
      <x:c r="H95" s="34" t="str"/>
      <x:c r="I95" s="34" t="str"/>
      <x:c r="J95" s="34" t="str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13" t="str">
        <x:v>IT-091</x:v>
      </x:c>
      <x:c r="B96" s="13" t="str">
        <x:v>ION–MOL</x:v>
      </x:c>
      <x:c r="C96" s="13" t="n">
        <x:v>19</x:v>
      </x:c>
      <x:c r="D96" s="13" t="str">
        <x:v>PTC-A</x:v>
      </x:c>
      <x:c r="E96" s="13" t="str">
        <x:v>weak</x:v>
      </x:c>
      <x:c r="F96" s="13" t="str">
        <x:v>retain individual limit</x:v>
      </x:c>
      <x:c r="G96" s="13" t="str">
        <x:v>retain individual limit</x:v>
      </x:c>
      <x:c r="H96" s="34" t="str"/>
      <x:c r="I96" s="34" t="str"/>
      <x:c r="J96" s="34" t="str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13" t="str">
        <x:v>IT-092</x:v>
      </x:c>
      <x:c r="B97" s="13" t="str">
        <x:v>ION–MOL</x:v>
      </x:c>
      <x:c r="C97" s="13" t="n">
        <x:v>20</x:v>
      </x:c>
      <x:c r="D97" s="13" t="str">
        <x:v>PTC-B</x:v>
      </x:c>
      <x:c r="E97" s="13" t="str">
        <x:v>strong</x:v>
      </x:c>
      <x:c r="F97" s="13" t="str">
        <x:v>retain individual limit</x:v>
      </x:c>
      <x:c r="G97" s="13" t="str">
        <x:v>retain individual limit</x:v>
      </x:c>
      <x:c r="H97" s="34" t="str"/>
      <x:c r="I97" s="34" t="str"/>
      <x:c r="J97" s="34" t="str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13" t="str">
        <x:v>IT-093</x:v>
      </x:c>
      <x:c r="B98" s="13" t="str">
        <x:v>ION–MOL</x:v>
      </x:c>
      <x:c r="C98" s="13" t="n">
        <x:v>21</x:v>
      </x:c>
      <x:c r="D98" s="13" t="str">
        <x:v>PTC-C</x:v>
      </x:c>
      <x:c r="E98" s="13" t="str">
        <x:v>offset</x:v>
      </x:c>
      <x:c r="F98" s="13" t="str">
        <x:v>retain individual limit</x:v>
      </x:c>
      <x:c r="G98" s="13" t="str">
        <x:v>retain individual limit</x:v>
      </x:c>
      <x:c r="H98" s="34" t="str"/>
      <x:c r="I98" s="34" t="str"/>
      <x:c r="J98" s="34" t="str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13" t="str">
        <x:v>IT-094</x:v>
      </x:c>
      <x:c r="B99" s="13" t="str">
        <x:v>ION–MOL</x:v>
      </x:c>
      <x:c r="C99" s="13" t="n">
        <x:v>22</x:v>
      </x:c>
      <x:c r="D99" s="13" t="str">
        <x:v>PTC-A</x:v>
      </x:c>
      <x:c r="E99" s="13" t="str">
        <x:v>discontinuity</x:v>
      </x:c>
      <x:c r="F99" s="13" t="str">
        <x:v>retain individual limit</x:v>
      </x:c>
      <x:c r="G99" s="13" t="str">
        <x:v>retain individual limit</x:v>
      </x:c>
      <x:c r="H99" s="34" t="str"/>
      <x:c r="I99" s="34" t="str"/>
      <x:c r="J99" s="34" t="str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13" t="str">
        <x:v>IT-095</x:v>
      </x:c>
      <x:c r="B100" s="13" t="str">
        <x:v>ION–MOL</x:v>
      </x:c>
      <x:c r="C100" s="13" t="n">
        <x:v>23</x:v>
      </x:c>
      <x:c r="D100" s="13" t="str">
        <x:v>PTC-B</x:v>
      </x:c>
      <x:c r="E100" s="13" t="str">
        <x:v>denial</x:v>
      </x:c>
      <x:c r="F100" s="13" t="str">
        <x:v>retain individual limit</x:v>
      </x:c>
      <x:c r="G100" s="13" t="str">
        <x:v>retain individual limit</x:v>
      </x:c>
      <x:c r="H100" s="34" t="str"/>
      <x:c r="I100" s="34" t="str"/>
      <x:c r="J100" s="34" t="str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13" t="str">
        <x:v>IT-096</x:v>
      </x:c>
      <x:c r="B101" s="13" t="str">
        <x:v>ION–MOL</x:v>
      </x:c>
      <x:c r="C101" s="13" t="n">
        <x:v>24</x:v>
      </x:c>
      <x:c r="D101" s="13" t="str">
        <x:v>PTC-C</x:v>
      </x:c>
      <x:c r="E101" s="13" t="str">
        <x:v>contaminated</x:v>
      </x:c>
      <x:c r="F101" s="13" t="str">
        <x:v>retain individual limit</x:v>
      </x:c>
      <x:c r="G101" s="13" t="str">
        <x:v>retain individual limit</x:v>
      </x:c>
      <x:c r="H101" s="34" t="str"/>
      <x:c r="I101" s="34" t="str"/>
      <x:c r="J101" s="34" t="str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13" t="str">
        <x:v>IT-097</x:v>
      </x:c>
      <x:c r="B102" s="13" t="str">
        <x:v>ION–CAL</x:v>
      </x:c>
      <x:c r="C102" s="13" t="n">
        <x:v>1</x:v>
      </x:c>
      <x:c r="D102" s="13" t="str">
        <x:v>PTC-A</x:v>
      </x:c>
      <x:c r="E102" s="13" t="str">
        <x:v>zero</x:v>
      </x:c>
      <x:c r="F102" s="13" t="str">
        <x:v>retain individual limit</x:v>
      </x:c>
      <x:c r="G102" s="13" t="str">
        <x:v>retain individual limit</x:v>
      </x:c>
      <x:c r="H102" s="34" t="str"/>
      <x:c r="I102" s="34" t="str"/>
      <x:c r="J102" s="34" t="str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13" t="str">
        <x:v>IT-098</x:v>
      </x:c>
      <x:c r="B103" s="13" t="str">
        <x:v>ION–CAL</x:v>
      </x:c>
      <x:c r="C103" s="13" t="n">
        <x:v>2</x:v>
      </x:c>
      <x:c r="D103" s="13" t="str">
        <x:v>PTC-B</x:v>
      </x:c>
      <x:c r="E103" s="13" t="str">
        <x:v>reference</x:v>
      </x:c>
      <x:c r="F103" s="13" t="str">
        <x:v>retain individual limit</x:v>
      </x:c>
      <x:c r="G103" s="13" t="str">
        <x:v>retain individual limit</x:v>
      </x:c>
      <x:c r="H103" s="34" t="str"/>
      <x:c r="I103" s="34" t="str"/>
      <x:c r="J103" s="34" t="str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13" t="str">
        <x:v>IT-099</x:v>
      </x:c>
      <x:c r="B104" s="13" t="str">
        <x:v>ION–CAL</x:v>
      </x:c>
      <x:c r="C104" s="13" t="n">
        <x:v>3</x:v>
      </x:c>
      <x:c r="D104" s="13" t="str">
        <x:v>PTC-C</x:v>
      </x:c>
      <x:c r="E104" s="13" t="str">
        <x:v>weak</x:v>
      </x:c>
      <x:c r="F104" s="13" t="str">
        <x:v>retain individual limit</x:v>
      </x:c>
      <x:c r="G104" s="13" t="str">
        <x:v>retain individual limit</x:v>
      </x:c>
      <x:c r="H104" s="34" t="str"/>
      <x:c r="I104" s="34" t="str"/>
      <x:c r="J104" s="34" t="str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13" t="str">
        <x:v>IT-100</x:v>
      </x:c>
      <x:c r="B105" s="13" t="str">
        <x:v>ION–CAL</x:v>
      </x:c>
      <x:c r="C105" s="13" t="n">
        <x:v>4</x:v>
      </x:c>
      <x:c r="D105" s="13" t="str">
        <x:v>PTC-A</x:v>
      </x:c>
      <x:c r="E105" s="13" t="str">
        <x:v>strong</x:v>
      </x:c>
      <x:c r="F105" s="13" t="str">
        <x:v>retain individual limit</x:v>
      </x:c>
      <x:c r="G105" s="13" t="str">
        <x:v>retain individual limit</x:v>
      </x:c>
      <x:c r="H105" s="34" t="str"/>
      <x:c r="I105" s="34" t="str"/>
      <x:c r="J105" s="34" t="str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13" t="str">
        <x:v>IT-101</x:v>
      </x:c>
      <x:c r="B106" s="13" t="str">
        <x:v>ION–CAL</x:v>
      </x:c>
      <x:c r="C106" s="13" t="n">
        <x:v>5</x:v>
      </x:c>
      <x:c r="D106" s="13" t="str">
        <x:v>PTC-B</x:v>
      </x:c>
      <x:c r="E106" s="13" t="str">
        <x:v>offset</x:v>
      </x:c>
      <x:c r="F106" s="13" t="str">
        <x:v>retain individual limit</x:v>
      </x:c>
      <x:c r="G106" s="13" t="str">
        <x:v>retain individual limit</x:v>
      </x:c>
      <x:c r="H106" s="34" t="str"/>
      <x:c r="I106" s="34" t="str"/>
      <x:c r="J106" s="34" t="str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13" t="str">
        <x:v>IT-102</x:v>
      </x:c>
      <x:c r="B107" s="13" t="str">
        <x:v>ION–CAL</x:v>
      </x:c>
      <x:c r="C107" s="13" t="n">
        <x:v>6</x:v>
      </x:c>
      <x:c r="D107" s="13" t="str">
        <x:v>PTC-C</x:v>
      </x:c>
      <x:c r="E107" s="13" t="str">
        <x:v>discontinuity</x:v>
      </x:c>
      <x:c r="F107" s="13" t="str">
        <x:v>retain individual limit</x:v>
      </x:c>
      <x:c r="G107" s="13" t="str">
        <x:v>retain individual limit</x:v>
      </x:c>
      <x:c r="H107" s="34" t="str"/>
      <x:c r="I107" s="34" t="str"/>
      <x:c r="J107" s="34" t="str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13" t="str">
        <x:v>IT-103</x:v>
      </x:c>
      <x:c r="B108" s="13" t="str">
        <x:v>ION–CAL</x:v>
      </x:c>
      <x:c r="C108" s="13" t="n">
        <x:v>7</x:v>
      </x:c>
      <x:c r="D108" s="13" t="str">
        <x:v>PTC-A</x:v>
      </x:c>
      <x:c r="E108" s="13" t="str">
        <x:v>denial</x:v>
      </x:c>
      <x:c r="F108" s="13" t="str">
        <x:v>retain individual limit</x:v>
      </x:c>
      <x:c r="G108" s="13" t="str">
        <x:v>retain individual limit</x:v>
      </x:c>
      <x:c r="H108" s="34" t="str"/>
      <x:c r="I108" s="34" t="str"/>
      <x:c r="J108" s="34" t="str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13" t="str">
        <x:v>IT-104</x:v>
      </x:c>
      <x:c r="B109" s="13" t="str">
        <x:v>ION–CAL</x:v>
      </x:c>
      <x:c r="C109" s="13" t="n">
        <x:v>8</x:v>
      </x:c>
      <x:c r="D109" s="13" t="str">
        <x:v>PTC-B</x:v>
      </x:c>
      <x:c r="E109" s="13" t="str">
        <x:v>contaminated</x:v>
      </x:c>
      <x:c r="F109" s="13" t="str">
        <x:v>retain individual limit</x:v>
      </x:c>
      <x:c r="G109" s="13" t="str">
        <x:v>retain individual limit</x:v>
      </x:c>
      <x:c r="H109" s="34" t="str"/>
      <x:c r="I109" s="34" t="str"/>
      <x:c r="J109" s="34" t="str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13" t="str">
        <x:v>IT-105</x:v>
      </x:c>
      <x:c r="B110" s="13" t="str">
        <x:v>ION–CAL</x:v>
      </x:c>
      <x:c r="C110" s="13" t="n">
        <x:v>9</x:v>
      </x:c>
      <x:c r="D110" s="13" t="str">
        <x:v>PTC-C</x:v>
      </x:c>
      <x:c r="E110" s="13" t="str">
        <x:v>zero</x:v>
      </x:c>
      <x:c r="F110" s="13" t="str">
        <x:v>retain individual limit</x:v>
      </x:c>
      <x:c r="G110" s="13" t="str">
        <x:v>retain individual limit</x:v>
      </x:c>
      <x:c r="H110" s="34" t="str"/>
      <x:c r="I110" s="34" t="str"/>
      <x:c r="J110" s="34" t="str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13" t="str">
        <x:v>IT-106</x:v>
      </x:c>
      <x:c r="B111" s="13" t="str">
        <x:v>ION–CAL</x:v>
      </x:c>
      <x:c r="C111" s="13" t="n">
        <x:v>10</x:v>
      </x:c>
      <x:c r="D111" s="13" t="str">
        <x:v>PTC-A</x:v>
      </x:c>
      <x:c r="E111" s="13" t="str">
        <x:v>reference</x:v>
      </x:c>
      <x:c r="F111" s="13" t="str">
        <x:v>retain individual limit</x:v>
      </x:c>
      <x:c r="G111" s="13" t="str">
        <x:v>retain individual limit</x:v>
      </x:c>
      <x:c r="H111" s="34" t="str"/>
      <x:c r="I111" s="34" t="str"/>
      <x:c r="J111" s="34" t="str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13" t="str">
        <x:v>IT-107</x:v>
      </x:c>
      <x:c r="B112" s="13" t="str">
        <x:v>ION–CAL</x:v>
      </x:c>
      <x:c r="C112" s="13" t="n">
        <x:v>11</x:v>
      </x:c>
      <x:c r="D112" s="13" t="str">
        <x:v>PTC-B</x:v>
      </x:c>
      <x:c r="E112" s="13" t="str">
        <x:v>weak</x:v>
      </x:c>
      <x:c r="F112" s="13" t="str">
        <x:v>retain individual limit</x:v>
      </x:c>
      <x:c r="G112" s="13" t="str">
        <x:v>retain individual limit</x:v>
      </x:c>
      <x:c r="H112" s="34" t="str"/>
      <x:c r="I112" s="34" t="str"/>
      <x:c r="J112" s="34" t="str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13" t="str">
        <x:v>IT-108</x:v>
      </x:c>
      <x:c r="B113" s="13" t="str">
        <x:v>ION–CAL</x:v>
      </x:c>
      <x:c r="C113" s="13" t="n">
        <x:v>12</x:v>
      </x:c>
      <x:c r="D113" s="13" t="str">
        <x:v>PTC-C</x:v>
      </x:c>
      <x:c r="E113" s="13" t="str">
        <x:v>strong</x:v>
      </x:c>
      <x:c r="F113" s="13" t="str">
        <x:v>retain individual limit</x:v>
      </x:c>
      <x:c r="G113" s="13" t="str">
        <x:v>retain individual limit</x:v>
      </x:c>
      <x:c r="H113" s="34" t="str"/>
      <x:c r="I113" s="34" t="str"/>
      <x:c r="J113" s="34" t="str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13" t="str">
        <x:v>IT-109</x:v>
      </x:c>
      <x:c r="B114" s="13" t="str">
        <x:v>ION–CAL</x:v>
      </x:c>
      <x:c r="C114" s="13" t="n">
        <x:v>13</x:v>
      </x:c>
      <x:c r="D114" s="13" t="str">
        <x:v>PTC-A</x:v>
      </x:c>
      <x:c r="E114" s="13" t="str">
        <x:v>offset</x:v>
      </x:c>
      <x:c r="F114" s="13" t="str">
        <x:v>retain individual limit</x:v>
      </x:c>
      <x:c r="G114" s="13" t="str">
        <x:v>retain individual limit</x:v>
      </x:c>
      <x:c r="H114" s="34" t="str"/>
      <x:c r="I114" s="34" t="str"/>
      <x:c r="J114" s="34" t="str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13" t="str">
        <x:v>IT-110</x:v>
      </x:c>
      <x:c r="B115" s="13" t="str">
        <x:v>ION–CAL</x:v>
      </x:c>
      <x:c r="C115" s="13" t="n">
        <x:v>14</x:v>
      </x:c>
      <x:c r="D115" s="13" t="str">
        <x:v>PTC-B</x:v>
      </x:c>
      <x:c r="E115" s="13" t="str">
        <x:v>discontinuity</x:v>
      </x:c>
      <x:c r="F115" s="13" t="str">
        <x:v>retain individual limit</x:v>
      </x:c>
      <x:c r="G115" s="13" t="str">
        <x:v>retain individual limit</x:v>
      </x:c>
      <x:c r="H115" s="34" t="str"/>
      <x:c r="I115" s="34" t="str"/>
      <x:c r="J115" s="34" t="str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13" t="str">
        <x:v>IT-111</x:v>
      </x:c>
      <x:c r="B116" s="13" t="str">
        <x:v>ION–CAL</x:v>
      </x:c>
      <x:c r="C116" s="13" t="n">
        <x:v>15</x:v>
      </x:c>
      <x:c r="D116" s="13" t="str">
        <x:v>PTC-C</x:v>
      </x:c>
      <x:c r="E116" s="13" t="str">
        <x:v>denial</x:v>
      </x:c>
      <x:c r="F116" s="13" t="str">
        <x:v>retain individual limit</x:v>
      </x:c>
      <x:c r="G116" s="13" t="str">
        <x:v>retain individual limit</x:v>
      </x:c>
      <x:c r="H116" s="34" t="str"/>
      <x:c r="I116" s="34" t="str"/>
      <x:c r="J116" s="34" t="str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13" t="str">
        <x:v>IT-112</x:v>
      </x:c>
      <x:c r="B117" s="13" t="str">
        <x:v>ION–CAL</x:v>
      </x:c>
      <x:c r="C117" s="13" t="n">
        <x:v>16</x:v>
      </x:c>
      <x:c r="D117" s="13" t="str">
        <x:v>PTC-A</x:v>
      </x:c>
      <x:c r="E117" s="13" t="str">
        <x:v>contaminated</x:v>
      </x:c>
      <x:c r="F117" s="13" t="str">
        <x:v>retain individual limit</x:v>
      </x:c>
      <x:c r="G117" s="13" t="str">
        <x:v>retain individual limit</x:v>
      </x:c>
      <x:c r="H117" s="34" t="str"/>
      <x:c r="I117" s="34" t="str"/>
      <x:c r="J117" s="34" t="str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13" t="str">
        <x:v>IT-113</x:v>
      </x:c>
      <x:c r="B118" s="13" t="str">
        <x:v>ION–CAL</x:v>
      </x:c>
      <x:c r="C118" s="13" t="n">
        <x:v>17</x:v>
      </x:c>
      <x:c r="D118" s="13" t="str">
        <x:v>PTC-B</x:v>
      </x:c>
      <x:c r="E118" s="13" t="str">
        <x:v>zero</x:v>
      </x:c>
      <x:c r="F118" s="13" t="str">
        <x:v>retain individual limit</x:v>
      </x:c>
      <x:c r="G118" s="13" t="str">
        <x:v>retain individual limit</x:v>
      </x:c>
      <x:c r="H118" s="34" t="str"/>
      <x:c r="I118" s="34" t="str"/>
      <x:c r="J118" s="34" t="str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13" t="str">
        <x:v>IT-114</x:v>
      </x:c>
      <x:c r="B119" s="13" t="str">
        <x:v>ION–CAL</x:v>
      </x:c>
      <x:c r="C119" s="13" t="n">
        <x:v>18</x:v>
      </x:c>
      <x:c r="D119" s="13" t="str">
        <x:v>PTC-C</x:v>
      </x:c>
      <x:c r="E119" s="13" t="str">
        <x:v>reference</x:v>
      </x:c>
      <x:c r="F119" s="13" t="str">
        <x:v>retain individual limit</x:v>
      </x:c>
      <x:c r="G119" s="13" t="str">
        <x:v>retain individual limit</x:v>
      </x:c>
      <x:c r="H119" s="34" t="str"/>
      <x:c r="I119" s="34" t="str"/>
      <x:c r="J119" s="34" t="str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13" t="str">
        <x:v>IT-115</x:v>
      </x:c>
      <x:c r="B120" s="13" t="str">
        <x:v>ION–CAL</x:v>
      </x:c>
      <x:c r="C120" s="13" t="n">
        <x:v>19</x:v>
      </x:c>
      <x:c r="D120" s="13" t="str">
        <x:v>PTC-A</x:v>
      </x:c>
      <x:c r="E120" s="13" t="str">
        <x:v>weak</x:v>
      </x:c>
      <x:c r="F120" s="13" t="str">
        <x:v>retain individual limit</x:v>
      </x:c>
      <x:c r="G120" s="13" t="str">
        <x:v>retain individual limit</x:v>
      </x:c>
      <x:c r="H120" s="34" t="str"/>
      <x:c r="I120" s="34" t="str"/>
      <x:c r="J120" s="34" t="str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13" t="str">
        <x:v>IT-116</x:v>
      </x:c>
      <x:c r="B121" s="13" t="str">
        <x:v>ION–CAL</x:v>
      </x:c>
      <x:c r="C121" s="13" t="n">
        <x:v>20</x:v>
      </x:c>
      <x:c r="D121" s="13" t="str">
        <x:v>PTC-B</x:v>
      </x:c>
      <x:c r="E121" s="13" t="str">
        <x:v>strong</x:v>
      </x:c>
      <x:c r="F121" s="13" t="str">
        <x:v>retain individual limit</x:v>
      </x:c>
      <x:c r="G121" s="13" t="str">
        <x:v>retain individual limit</x:v>
      </x:c>
      <x:c r="H121" s="34" t="str"/>
      <x:c r="I121" s="34" t="str"/>
      <x:c r="J121" s="34" t="str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13" t="str">
        <x:v>IT-117</x:v>
      </x:c>
      <x:c r="B122" s="13" t="str">
        <x:v>ION–CAL</x:v>
      </x:c>
      <x:c r="C122" s="13" t="n">
        <x:v>21</x:v>
      </x:c>
      <x:c r="D122" s="13" t="str">
        <x:v>PTC-C</x:v>
      </x:c>
      <x:c r="E122" s="13" t="str">
        <x:v>offset</x:v>
      </x:c>
      <x:c r="F122" s="13" t="str">
        <x:v>retain individual limit</x:v>
      </x:c>
      <x:c r="G122" s="13" t="str">
        <x:v>retain individual limit</x:v>
      </x:c>
      <x:c r="H122" s="34" t="str"/>
      <x:c r="I122" s="34" t="str"/>
      <x:c r="J122" s="34" t="str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13" t="str">
        <x:v>IT-118</x:v>
      </x:c>
      <x:c r="B123" s="13" t="str">
        <x:v>ION–CAL</x:v>
      </x:c>
      <x:c r="C123" s="13" t="n">
        <x:v>22</x:v>
      </x:c>
      <x:c r="D123" s="13" t="str">
        <x:v>PTC-A</x:v>
      </x:c>
      <x:c r="E123" s="13" t="str">
        <x:v>discontinuity</x:v>
      </x:c>
      <x:c r="F123" s="13" t="str">
        <x:v>retain individual limit</x:v>
      </x:c>
      <x:c r="G123" s="13" t="str">
        <x:v>retain individual limit</x:v>
      </x:c>
      <x:c r="H123" s="34" t="str"/>
      <x:c r="I123" s="34" t="str"/>
      <x:c r="J123" s="34" t="str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13" t="str">
        <x:v>IT-119</x:v>
      </x:c>
      <x:c r="B124" s="13" t="str">
        <x:v>ION–CAL</x:v>
      </x:c>
      <x:c r="C124" s="13" t="n">
        <x:v>23</x:v>
      </x:c>
      <x:c r="D124" s="13" t="str">
        <x:v>PTC-B</x:v>
      </x:c>
      <x:c r="E124" s="13" t="str">
        <x:v>denial</x:v>
      </x:c>
      <x:c r="F124" s="13" t="str">
        <x:v>retain individual limit</x:v>
      </x:c>
      <x:c r="G124" s="13" t="str">
        <x:v>retain individual limit</x:v>
      </x:c>
      <x:c r="H124" s="34" t="str"/>
      <x:c r="I124" s="34" t="str"/>
      <x:c r="J124" s="34" t="str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13" t="str">
        <x:v>IT-120</x:v>
      </x:c>
      <x:c r="B125" s="13" t="str">
        <x:v>ION–CAL</x:v>
      </x:c>
      <x:c r="C125" s="13" t="n">
        <x:v>24</x:v>
      </x:c>
      <x:c r="D125" s="13" t="str">
        <x:v>PTC-C</x:v>
      </x:c>
      <x:c r="E125" s="13" t="str">
        <x:v>contaminated</x:v>
      </x:c>
      <x:c r="F125" s="13" t="str">
        <x:v>retain individual limit</x:v>
      </x:c>
      <x:c r="G125" s="13" t="str">
        <x:v>retain individual limit</x:v>
      </x:c>
      <x:c r="H125" s="34" t="str"/>
      <x:c r="I125" s="34" t="str"/>
      <x:c r="J125" s="34" t="str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13" t="str">
        <x:v>IT-121</x:v>
      </x:c>
      <x:c r="B126" s="13" t="str">
        <x:v>MOL–CAL</x:v>
      </x:c>
      <x:c r="C126" s="13" t="n">
        <x:v>1</x:v>
      </x:c>
      <x:c r="D126" s="13" t="str">
        <x:v>PTC-A</x:v>
      </x:c>
      <x:c r="E126" s="13" t="str">
        <x:v>zero</x:v>
      </x:c>
      <x:c r="F126" s="13" t="str">
        <x:v>retain individual limit</x:v>
      </x:c>
      <x:c r="G126" s="13" t="str">
        <x:v>retain individual limit</x:v>
      </x:c>
      <x:c r="H126" s="34" t="str"/>
      <x:c r="I126" s="34" t="str"/>
      <x:c r="J126" s="34" t="str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13" t="str">
        <x:v>IT-122</x:v>
      </x:c>
      <x:c r="B127" s="13" t="str">
        <x:v>MOL–CAL</x:v>
      </x:c>
      <x:c r="C127" s="13" t="n">
        <x:v>2</x:v>
      </x:c>
      <x:c r="D127" s="13" t="str">
        <x:v>PTC-B</x:v>
      </x:c>
      <x:c r="E127" s="13" t="str">
        <x:v>reference</x:v>
      </x:c>
      <x:c r="F127" s="13" t="str">
        <x:v>retain individual limit</x:v>
      </x:c>
      <x:c r="G127" s="13" t="str">
        <x:v>retain individual limit</x:v>
      </x:c>
      <x:c r="H127" s="34" t="str"/>
      <x:c r="I127" s="34" t="str"/>
      <x:c r="J127" s="34" t="str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13" t="str">
        <x:v>IT-123</x:v>
      </x:c>
      <x:c r="B128" s="13" t="str">
        <x:v>MOL–CAL</x:v>
      </x:c>
      <x:c r="C128" s="13" t="n">
        <x:v>3</x:v>
      </x:c>
      <x:c r="D128" s="13" t="str">
        <x:v>PTC-C</x:v>
      </x:c>
      <x:c r="E128" s="13" t="str">
        <x:v>weak</x:v>
      </x:c>
      <x:c r="F128" s="13" t="str">
        <x:v>retain individual limit</x:v>
      </x:c>
      <x:c r="G128" s="13" t="str">
        <x:v>retain individual limit</x:v>
      </x:c>
      <x:c r="H128" s="34" t="str"/>
      <x:c r="I128" s="34" t="str"/>
      <x:c r="J128" s="34" t="str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13" t="str">
        <x:v>IT-124</x:v>
      </x:c>
      <x:c r="B129" s="13" t="str">
        <x:v>MOL–CAL</x:v>
      </x:c>
      <x:c r="C129" s="13" t="n">
        <x:v>4</x:v>
      </x:c>
      <x:c r="D129" s="13" t="str">
        <x:v>PTC-A</x:v>
      </x:c>
      <x:c r="E129" s="13" t="str">
        <x:v>strong</x:v>
      </x:c>
      <x:c r="F129" s="13" t="str">
        <x:v>retain individual limit</x:v>
      </x:c>
      <x:c r="G129" s="13" t="str">
        <x:v>retain individual limit</x:v>
      </x:c>
      <x:c r="H129" s="34" t="str"/>
      <x:c r="I129" s="34" t="str"/>
      <x:c r="J129" s="34" t="str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13" t="str">
        <x:v>IT-125</x:v>
      </x:c>
      <x:c r="B130" s="13" t="str">
        <x:v>MOL–CAL</x:v>
      </x:c>
      <x:c r="C130" s="13" t="n">
        <x:v>5</x:v>
      </x:c>
      <x:c r="D130" s="13" t="str">
        <x:v>PTC-B</x:v>
      </x:c>
      <x:c r="E130" s="13" t="str">
        <x:v>offset</x:v>
      </x:c>
      <x:c r="F130" s="13" t="str">
        <x:v>retain individual limit</x:v>
      </x:c>
      <x:c r="G130" s="13" t="str">
        <x:v>retain individual limit</x:v>
      </x:c>
      <x:c r="H130" s="34" t="str"/>
      <x:c r="I130" s="34" t="str"/>
      <x:c r="J130" s="34" t="str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13" t="str">
        <x:v>IT-126</x:v>
      </x:c>
      <x:c r="B131" s="13" t="str">
        <x:v>MOL–CAL</x:v>
      </x:c>
      <x:c r="C131" s="13" t="n">
        <x:v>6</x:v>
      </x:c>
      <x:c r="D131" s="13" t="str">
        <x:v>PTC-C</x:v>
      </x:c>
      <x:c r="E131" s="13" t="str">
        <x:v>discontinuity</x:v>
      </x:c>
      <x:c r="F131" s="13" t="str">
        <x:v>retain individual limit</x:v>
      </x:c>
      <x:c r="G131" s="13" t="str">
        <x:v>retain individual limit</x:v>
      </x:c>
      <x:c r="H131" s="34" t="str"/>
      <x:c r="I131" s="34" t="str"/>
      <x:c r="J131" s="34" t="str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13" t="str">
        <x:v>IT-127</x:v>
      </x:c>
      <x:c r="B132" s="13" t="str">
        <x:v>MOL–CAL</x:v>
      </x:c>
      <x:c r="C132" s="13" t="n">
        <x:v>7</x:v>
      </x:c>
      <x:c r="D132" s="13" t="str">
        <x:v>PTC-A</x:v>
      </x:c>
      <x:c r="E132" s="13" t="str">
        <x:v>denial</x:v>
      </x:c>
      <x:c r="F132" s="13" t="str">
        <x:v>retain individual limit</x:v>
      </x:c>
      <x:c r="G132" s="13" t="str">
        <x:v>retain individual limit</x:v>
      </x:c>
      <x:c r="H132" s="34" t="str"/>
      <x:c r="I132" s="34" t="str"/>
      <x:c r="J132" s="34" t="str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13" t="str">
        <x:v>IT-128</x:v>
      </x:c>
      <x:c r="B133" s="13" t="str">
        <x:v>MOL–CAL</x:v>
      </x:c>
      <x:c r="C133" s="13" t="n">
        <x:v>8</x:v>
      </x:c>
      <x:c r="D133" s="13" t="str">
        <x:v>PTC-B</x:v>
      </x:c>
      <x:c r="E133" s="13" t="str">
        <x:v>contaminated</x:v>
      </x:c>
      <x:c r="F133" s="13" t="str">
        <x:v>retain individual limit</x:v>
      </x:c>
      <x:c r="G133" s="13" t="str">
        <x:v>retain individual limit</x:v>
      </x:c>
      <x:c r="H133" s="34" t="str"/>
      <x:c r="I133" s="34" t="str"/>
      <x:c r="J133" s="34" t="str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13" t="str">
        <x:v>IT-129</x:v>
      </x:c>
      <x:c r="B134" s="13" t="str">
        <x:v>MOL–CAL</x:v>
      </x:c>
      <x:c r="C134" s="13" t="n">
        <x:v>9</x:v>
      </x:c>
      <x:c r="D134" s="13" t="str">
        <x:v>PTC-C</x:v>
      </x:c>
      <x:c r="E134" s="13" t="str">
        <x:v>zero</x:v>
      </x:c>
      <x:c r="F134" s="13" t="str">
        <x:v>retain individual limit</x:v>
      </x:c>
      <x:c r="G134" s="13" t="str">
        <x:v>retain individual limit</x:v>
      </x:c>
      <x:c r="H134" s="34" t="str"/>
      <x:c r="I134" s="34" t="str"/>
      <x:c r="J134" s="34" t="str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13" t="str">
        <x:v>IT-130</x:v>
      </x:c>
      <x:c r="B135" s="13" t="str">
        <x:v>MOL–CAL</x:v>
      </x:c>
      <x:c r="C135" s="13" t="n">
        <x:v>10</x:v>
      </x:c>
      <x:c r="D135" s="13" t="str">
        <x:v>PTC-A</x:v>
      </x:c>
      <x:c r="E135" s="13" t="str">
        <x:v>reference</x:v>
      </x:c>
      <x:c r="F135" s="13" t="str">
        <x:v>retain individual limit</x:v>
      </x:c>
      <x:c r="G135" s="13" t="str">
        <x:v>retain individual limit</x:v>
      </x:c>
      <x:c r="H135" s="34" t="str"/>
      <x:c r="I135" s="34" t="str"/>
      <x:c r="J135" s="34" t="str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13" t="str">
        <x:v>IT-131</x:v>
      </x:c>
      <x:c r="B136" s="13" t="str">
        <x:v>MOL–CAL</x:v>
      </x:c>
      <x:c r="C136" s="13" t="n">
        <x:v>11</x:v>
      </x:c>
      <x:c r="D136" s="13" t="str">
        <x:v>PTC-B</x:v>
      </x:c>
      <x:c r="E136" s="13" t="str">
        <x:v>weak</x:v>
      </x:c>
      <x:c r="F136" s="13" t="str">
        <x:v>retain individual limit</x:v>
      </x:c>
      <x:c r="G136" s="13" t="str">
        <x:v>retain individual limit</x:v>
      </x:c>
      <x:c r="H136" s="34" t="str"/>
      <x:c r="I136" s="34" t="str"/>
      <x:c r="J136" s="34" t="str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13" t="str">
        <x:v>IT-132</x:v>
      </x:c>
      <x:c r="B137" s="13" t="str">
        <x:v>MOL–CAL</x:v>
      </x:c>
      <x:c r="C137" s="13" t="n">
        <x:v>12</x:v>
      </x:c>
      <x:c r="D137" s="13" t="str">
        <x:v>PTC-C</x:v>
      </x:c>
      <x:c r="E137" s="13" t="str">
        <x:v>strong</x:v>
      </x:c>
      <x:c r="F137" s="13" t="str">
        <x:v>retain individual limit</x:v>
      </x:c>
      <x:c r="G137" s="13" t="str">
        <x:v>retain individual limit</x:v>
      </x:c>
      <x:c r="H137" s="34" t="str"/>
      <x:c r="I137" s="34" t="str"/>
      <x:c r="J137" s="34" t="str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13" t="str">
        <x:v>IT-133</x:v>
      </x:c>
      <x:c r="B138" s="13" t="str">
        <x:v>MOL–CAL</x:v>
      </x:c>
      <x:c r="C138" s="13" t="n">
        <x:v>13</x:v>
      </x:c>
      <x:c r="D138" s="13" t="str">
        <x:v>PTC-A</x:v>
      </x:c>
      <x:c r="E138" s="13" t="str">
        <x:v>offset</x:v>
      </x:c>
      <x:c r="F138" s="13" t="str">
        <x:v>retain individual limit</x:v>
      </x:c>
      <x:c r="G138" s="13" t="str">
        <x:v>retain individual limit</x:v>
      </x:c>
      <x:c r="H138" s="34" t="str"/>
      <x:c r="I138" s="34" t="str"/>
      <x:c r="J138" s="34" t="str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13" t="str">
        <x:v>IT-134</x:v>
      </x:c>
      <x:c r="B139" s="13" t="str">
        <x:v>MOL–CAL</x:v>
      </x:c>
      <x:c r="C139" s="13" t="n">
        <x:v>14</x:v>
      </x:c>
      <x:c r="D139" s="13" t="str">
        <x:v>PTC-B</x:v>
      </x:c>
      <x:c r="E139" s="13" t="str">
        <x:v>discontinuity</x:v>
      </x:c>
      <x:c r="F139" s="13" t="str">
        <x:v>retain individual limit</x:v>
      </x:c>
      <x:c r="G139" s="13" t="str">
        <x:v>retain individual limit</x:v>
      </x:c>
      <x:c r="H139" s="34" t="str"/>
      <x:c r="I139" s="34" t="str"/>
      <x:c r="J139" s="34" t="str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13" t="str">
        <x:v>IT-135</x:v>
      </x:c>
      <x:c r="B140" s="13" t="str">
        <x:v>MOL–CAL</x:v>
      </x:c>
      <x:c r="C140" s="13" t="n">
        <x:v>15</x:v>
      </x:c>
      <x:c r="D140" s="13" t="str">
        <x:v>PTC-C</x:v>
      </x:c>
      <x:c r="E140" s="13" t="str">
        <x:v>denial</x:v>
      </x:c>
      <x:c r="F140" s="13" t="str">
        <x:v>retain individual limit</x:v>
      </x:c>
      <x:c r="G140" s="13" t="str">
        <x:v>retain individual limit</x:v>
      </x:c>
      <x:c r="H140" s="34" t="str"/>
      <x:c r="I140" s="34" t="str"/>
      <x:c r="J140" s="34" t="str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13" t="str">
        <x:v>IT-136</x:v>
      </x:c>
      <x:c r="B141" s="13" t="str">
        <x:v>MOL–CAL</x:v>
      </x:c>
      <x:c r="C141" s="13" t="n">
        <x:v>16</x:v>
      </x:c>
      <x:c r="D141" s="13" t="str">
        <x:v>PTC-A</x:v>
      </x:c>
      <x:c r="E141" s="13" t="str">
        <x:v>contaminated</x:v>
      </x:c>
      <x:c r="F141" s="13" t="str">
        <x:v>retain individual limit</x:v>
      </x:c>
      <x:c r="G141" s="13" t="str">
        <x:v>retain individual limit</x:v>
      </x:c>
      <x:c r="H141" s="34" t="str"/>
      <x:c r="I141" s="34" t="str"/>
      <x:c r="J141" s="34" t="str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13" t="str">
        <x:v>IT-137</x:v>
      </x:c>
      <x:c r="B142" s="13" t="str">
        <x:v>MOL–CAL</x:v>
      </x:c>
      <x:c r="C142" s="13" t="n">
        <x:v>17</x:v>
      </x:c>
      <x:c r="D142" s="13" t="str">
        <x:v>PTC-B</x:v>
      </x:c>
      <x:c r="E142" s="13" t="str">
        <x:v>zero</x:v>
      </x:c>
      <x:c r="F142" s="13" t="str">
        <x:v>retain individual limit</x:v>
      </x:c>
      <x:c r="G142" s="13" t="str">
        <x:v>retain individual limit</x:v>
      </x:c>
      <x:c r="H142" s="34" t="str"/>
      <x:c r="I142" s="34" t="str"/>
      <x:c r="J142" s="34" t="str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13" t="str">
        <x:v>IT-138</x:v>
      </x:c>
      <x:c r="B143" s="13" t="str">
        <x:v>MOL–CAL</x:v>
      </x:c>
      <x:c r="C143" s="13" t="n">
        <x:v>18</x:v>
      </x:c>
      <x:c r="D143" s="13" t="str">
        <x:v>PTC-C</x:v>
      </x:c>
      <x:c r="E143" s="13" t="str">
        <x:v>reference</x:v>
      </x:c>
      <x:c r="F143" s="13" t="str">
        <x:v>retain individual limit</x:v>
      </x:c>
      <x:c r="G143" s="13" t="str">
        <x:v>retain individual limit</x:v>
      </x:c>
      <x:c r="H143" s="34" t="str"/>
      <x:c r="I143" s="34" t="str"/>
      <x:c r="J143" s="34" t="str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13" t="str">
        <x:v>IT-139</x:v>
      </x:c>
      <x:c r="B144" s="13" t="str">
        <x:v>MOL–CAL</x:v>
      </x:c>
      <x:c r="C144" s="13" t="n">
        <x:v>19</x:v>
      </x:c>
      <x:c r="D144" s="13" t="str">
        <x:v>PTC-A</x:v>
      </x:c>
      <x:c r="E144" s="13" t="str">
        <x:v>weak</x:v>
      </x:c>
      <x:c r="F144" s="13" t="str">
        <x:v>retain individual limit</x:v>
      </x:c>
      <x:c r="G144" s="13" t="str">
        <x:v>retain individual limit</x:v>
      </x:c>
      <x:c r="H144" s="34" t="str"/>
      <x:c r="I144" s="34" t="str"/>
      <x:c r="J144" s="34" t="str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13" t="str">
        <x:v>IT-140</x:v>
      </x:c>
      <x:c r="B145" s="13" t="str">
        <x:v>MOL–CAL</x:v>
      </x:c>
      <x:c r="C145" s="13" t="n">
        <x:v>20</x:v>
      </x:c>
      <x:c r="D145" s="13" t="str">
        <x:v>PTC-B</x:v>
      </x:c>
      <x:c r="E145" s="13" t="str">
        <x:v>strong</x:v>
      </x:c>
      <x:c r="F145" s="13" t="str">
        <x:v>retain individual limit</x:v>
      </x:c>
      <x:c r="G145" s="13" t="str">
        <x:v>retain individual limit</x:v>
      </x:c>
      <x:c r="H145" s="34" t="str"/>
      <x:c r="I145" s="34" t="str"/>
      <x:c r="J145" s="34" t="str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13" t="str">
        <x:v>IT-141</x:v>
      </x:c>
      <x:c r="B146" s="13" t="str">
        <x:v>MOL–CAL</x:v>
      </x:c>
      <x:c r="C146" s="13" t="n">
        <x:v>21</x:v>
      </x:c>
      <x:c r="D146" s="13" t="str">
        <x:v>PTC-C</x:v>
      </x:c>
      <x:c r="E146" s="13" t="str">
        <x:v>offset</x:v>
      </x:c>
      <x:c r="F146" s="13" t="str">
        <x:v>retain individual limit</x:v>
      </x:c>
      <x:c r="G146" s="13" t="str">
        <x:v>retain individual limit</x:v>
      </x:c>
      <x:c r="H146" s="34" t="str"/>
      <x:c r="I146" s="34" t="str"/>
      <x:c r="J146" s="34" t="str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13" t="str">
        <x:v>IT-142</x:v>
      </x:c>
      <x:c r="B147" s="13" t="str">
        <x:v>MOL–CAL</x:v>
      </x:c>
      <x:c r="C147" s="13" t="n">
        <x:v>22</x:v>
      </x:c>
      <x:c r="D147" s="13" t="str">
        <x:v>PTC-A</x:v>
      </x:c>
      <x:c r="E147" s="13" t="str">
        <x:v>discontinuity</x:v>
      </x:c>
      <x:c r="F147" s="13" t="str">
        <x:v>retain individual limit</x:v>
      </x:c>
      <x:c r="G147" s="13" t="str">
        <x:v>retain individual limit</x:v>
      </x:c>
      <x:c r="H147" s="34" t="str"/>
      <x:c r="I147" s="34" t="str"/>
      <x:c r="J147" s="34" t="str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13" t="str">
        <x:v>IT-143</x:v>
      </x:c>
      <x:c r="B148" s="13" t="str">
        <x:v>MOL–CAL</x:v>
      </x:c>
      <x:c r="C148" s="13" t="n">
        <x:v>23</x:v>
      </x:c>
      <x:c r="D148" s="13" t="str">
        <x:v>PTC-B</x:v>
      </x:c>
      <x:c r="E148" s="13" t="str">
        <x:v>denial</x:v>
      </x:c>
      <x:c r="F148" s="13" t="str">
        <x:v>retain individual limit</x:v>
      </x:c>
      <x:c r="G148" s="13" t="str">
        <x:v>retain individual limit</x:v>
      </x:c>
      <x:c r="H148" s="34" t="str"/>
      <x:c r="I148" s="34" t="str"/>
      <x:c r="J148" s="34" t="str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14" t="str">
        <x:v>IT-144</x:v>
      </x:c>
      <x:c r="B149" s="14" t="str">
        <x:v>MOL–CAL</x:v>
      </x:c>
      <x:c r="C149" s="14" t="n">
        <x:v>24</x:v>
      </x:c>
      <x:c r="D149" s="14" t="str">
        <x:v>PTC-C</x:v>
      </x:c>
      <x:c r="E149" s="14" t="str">
        <x:v>contaminated</x:v>
      </x:c>
      <x:c r="F149" s="14" t="str">
        <x:v>retain individual limit</x:v>
      </x:c>
      <x:c r="G149" s="14" t="str">
        <x:v>retain individual limit</x:v>
      </x:c>
      <x:c r="H149" s="35" t="str"/>
      <x:c r="I149" s="35" t="str"/>
      <x:c r="J149" s="35" t="str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dataValidations count="2">
    <x:dataValidation type="list" sqref="I6:I149">
      <x:formula1>",VALID,INVALID"</x:formula1>
    </x:dataValidation>
    <x:dataValidation type="list" sqref="J6:J149">
      <x:formula1>",PASS,FAIL"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16" hidden="0" customWidth="1"/>
    <x:col min="5" max="5" width="14" hidden="0" customWidth="1"/>
    <x:col min="6" max="6" width="20" hidden="0" customWidth="1"/>
    <x:col min="7" max="7" width="20" hidden="0" customWidth="1"/>
    <x:col min="8" max="8" width="16" hidden="0" customWidth="1"/>
    <x:col min="9" max="9" width="2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FRC-100 serialized module bank</x:v>
      </x:c>
      <x:c r="B2" s="3"/>
      <x:c r="C2" s="3"/>
      <x:c r="D2" s="3"/>
      <x:c r="E2" s="3"/>
      <x:c r="F2" s="3"/>
      <x:c r="G2" s="3"/>
      <x:c r="H2" s="3"/>
      <x:c r="I2" s="3"/>
      <x:c r="J2" s="3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6" hidden="0" customHeight="1">
      <x:c r="A5" s="9" t="str">
        <x:v>Module ID</x:v>
      </x:c>
      <x:c r="B5" s="10" t="str">
        <x:v>Class</x:v>
      </x:c>
      <x:c r="C5" s="10" t="str">
        <x:v>Build lineage</x:v>
      </x:c>
      <x:c r="D5" s="10" t="str">
        <x:v>Assigned campus</x:v>
      </x:c>
      <x:c r="E5" s="10" t="str">
        <x:v>Exact cell</x:v>
      </x:c>
      <x:c r="F5" s="10" t="str">
        <x:v>Qualification cycles</x:v>
      </x:c>
      <x:c r="G5" s="10" t="str">
        <x:v>Return boundary (h)</x:v>
      </x:c>
      <x:c r="H5" s="10" t="str">
        <x:v>State</x:v>
      </x:c>
      <x:c r="I5" s="11" t="str">
        <x:v>Withdrawal decision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FRC-01</x:v>
      </x:c>
      <x:c r="B6" s="12" t="str">
        <x:v>active</x:v>
      </x:c>
      <x:c r="C6" s="12" t="str">
        <x:v>M1</x:v>
      </x:c>
      <x:c r="D6" s="12" t="str">
        <x:v>PTC-A</x:v>
      </x:c>
      <x:c r="E6" s="12" t="str">
        <x:v>ER04-01</x:v>
      </x:c>
      <x:c r="F6" s="12" t="n">
        <x:v>6</x:v>
      </x:c>
      <x:c r="G6" s="12" t="n">
        <x:v>1008</x:v>
      </x:c>
      <x:c r="H6" s="33" t="str">
        <x:v>OPEN</x:v>
      </x:c>
      <x:c r="I6" s="33" t="str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FRC-02</x:v>
      </x:c>
      <x:c r="B7" s="13" t="str">
        <x:v>active</x:v>
      </x:c>
      <x:c r="C7" s="13" t="str">
        <x:v>M2</x:v>
      </x:c>
      <x:c r="D7" s="13" t="str">
        <x:v>PTC-B</x:v>
      </x:c>
      <x:c r="E7" s="13" t="str">
        <x:v>ER04-02</x:v>
      </x:c>
      <x:c r="F7" s="13" t="n">
        <x:v>6</x:v>
      </x:c>
      <x:c r="G7" s="13" t="n">
        <x:v>1008</x:v>
      </x:c>
      <x:c r="H7" s="34" t="str">
        <x:v>OPEN</x:v>
      </x:c>
      <x:c r="I7" s="34" t="str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FRC-03</x:v>
      </x:c>
      <x:c r="B8" s="13" t="str">
        <x:v>active</x:v>
      </x:c>
      <x:c r="C8" s="13" t="str">
        <x:v>M1</x:v>
      </x:c>
      <x:c r="D8" s="13" t="str">
        <x:v>PTC-C</x:v>
      </x:c>
      <x:c r="E8" s="13" t="str">
        <x:v>ER04-03</x:v>
      </x:c>
      <x:c r="F8" s="13" t="n">
        <x:v>6</x:v>
      </x:c>
      <x:c r="G8" s="13" t="n">
        <x:v>1008</x:v>
      </x:c>
      <x:c r="H8" s="34" t="str">
        <x:v>OPEN</x:v>
      </x:c>
      <x:c r="I8" s="34" t="str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FRC-04</x:v>
      </x:c>
      <x:c r="B9" s="13" t="str">
        <x:v>active</x:v>
      </x:c>
      <x:c r="C9" s="13" t="str">
        <x:v>M2</x:v>
      </x:c>
      <x:c r="D9" s="13" t="str">
        <x:v>PTC-A</x:v>
      </x:c>
      <x:c r="E9" s="13" t="str">
        <x:v>ER04-04</x:v>
      </x:c>
      <x:c r="F9" s="13" t="n">
        <x:v>6</x:v>
      </x:c>
      <x:c r="G9" s="13" t="n">
        <x:v>1008</x:v>
      </x:c>
      <x:c r="H9" s="34" t="str">
        <x:v>OPEN</x:v>
      </x:c>
      <x:c r="I9" s="34" t="str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FRC-05</x:v>
      </x:c>
      <x:c r="B10" s="13" t="str">
        <x:v>active</x:v>
      </x:c>
      <x:c r="C10" s="13" t="str">
        <x:v>M1</x:v>
      </x:c>
      <x:c r="D10" s="13" t="str">
        <x:v>PTC-B</x:v>
      </x:c>
      <x:c r="E10" s="13" t="str">
        <x:v>ER04-05</x:v>
      </x:c>
      <x:c r="F10" s="13" t="n">
        <x:v>6</x:v>
      </x:c>
      <x:c r="G10" s="13" t="n">
        <x:v>1008</x:v>
      </x:c>
      <x:c r="H10" s="34" t="str">
        <x:v>OPEN</x:v>
      </x:c>
      <x:c r="I10" s="34" t="str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3" t="str">
        <x:v>FRC-06</x:v>
      </x:c>
      <x:c r="B11" s="13" t="str">
        <x:v>active</x:v>
      </x:c>
      <x:c r="C11" s="13" t="str">
        <x:v>M2</x:v>
      </x:c>
      <x:c r="D11" s="13" t="str">
        <x:v>PTC-C</x:v>
      </x:c>
      <x:c r="E11" s="13" t="str">
        <x:v>ER04-06</x:v>
      </x:c>
      <x:c r="F11" s="13" t="n">
        <x:v>6</x:v>
      </x:c>
      <x:c r="G11" s="13" t="n">
        <x:v>1008</x:v>
      </x:c>
      <x:c r="H11" s="34" t="str">
        <x:v>OPEN</x:v>
      </x:c>
      <x:c r="I11" s="34" t="str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3" t="str">
        <x:v>FRC-07</x:v>
      </x:c>
      <x:c r="B12" s="13" t="str">
        <x:v>active</x:v>
      </x:c>
      <x:c r="C12" s="13" t="str">
        <x:v>M1</x:v>
      </x:c>
      <x:c r="D12" s="13" t="str">
        <x:v>PTC-A</x:v>
      </x:c>
      <x:c r="E12" s="13" t="str">
        <x:v>ER04-07</x:v>
      </x:c>
      <x:c r="F12" s="13" t="n">
        <x:v>6</x:v>
      </x:c>
      <x:c r="G12" s="13" t="n">
        <x:v>1008</x:v>
      </x:c>
      <x:c r="H12" s="34" t="str">
        <x:v>OPEN</x:v>
      </x:c>
      <x:c r="I12" s="34" t="str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3" t="str">
        <x:v>FRC-08</x:v>
      </x:c>
      <x:c r="B13" s="13" t="str">
        <x:v>active</x:v>
      </x:c>
      <x:c r="C13" s="13" t="str">
        <x:v>M2</x:v>
      </x:c>
      <x:c r="D13" s="13" t="str">
        <x:v>PTC-B</x:v>
      </x:c>
      <x:c r="E13" s="13" t="str">
        <x:v>ER04-08</x:v>
      </x:c>
      <x:c r="F13" s="13" t="n">
        <x:v>6</x:v>
      </x:c>
      <x:c r="G13" s="13" t="n">
        <x:v>1008</x:v>
      </x:c>
      <x:c r="H13" s="34" t="str">
        <x:v>OPEN</x:v>
      </x:c>
      <x:c r="I13" s="34" t="str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13" t="str">
        <x:v>FRC-09</x:v>
      </x:c>
      <x:c r="B14" s="13" t="str">
        <x:v>active</x:v>
      </x:c>
      <x:c r="C14" s="13" t="str">
        <x:v>M1</x:v>
      </x:c>
      <x:c r="D14" s="13" t="str">
        <x:v>PTC-C</x:v>
      </x:c>
      <x:c r="E14" s="13" t="str">
        <x:v>ER04-09</x:v>
      </x:c>
      <x:c r="F14" s="13" t="n">
        <x:v>6</x:v>
      </x:c>
      <x:c r="G14" s="13" t="n">
        <x:v>1008</x:v>
      </x:c>
      <x:c r="H14" s="34" t="str">
        <x:v>OPEN</x:v>
      </x:c>
      <x:c r="I14" s="34" t="str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3" t="str">
        <x:v>FRC-10</x:v>
      </x:c>
      <x:c r="B15" s="13" t="str">
        <x:v>active</x:v>
      </x:c>
      <x:c r="C15" s="13" t="str">
        <x:v>M2</x:v>
      </x:c>
      <x:c r="D15" s="13" t="str">
        <x:v>PTC-A</x:v>
      </x:c>
      <x:c r="E15" s="13" t="str">
        <x:v>ER04-10</x:v>
      </x:c>
      <x:c r="F15" s="13" t="n">
        <x:v>6</x:v>
      </x:c>
      <x:c r="G15" s="13" t="n">
        <x:v>1008</x:v>
      </x:c>
      <x:c r="H15" s="34" t="str">
        <x:v>OPEN</x:v>
      </x:c>
      <x:c r="I15" s="34" t="str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13" t="str">
        <x:v>FRC-11</x:v>
      </x:c>
      <x:c r="B16" s="13" t="str">
        <x:v>active</x:v>
      </x:c>
      <x:c r="C16" s="13" t="str">
        <x:v>M1</x:v>
      </x:c>
      <x:c r="D16" s="13" t="str">
        <x:v>PTC-B</x:v>
      </x:c>
      <x:c r="E16" s="13" t="str">
        <x:v>ER04-11</x:v>
      </x:c>
      <x:c r="F16" s="13" t="n">
        <x:v>6</x:v>
      </x:c>
      <x:c r="G16" s="13" t="n">
        <x:v>1008</x:v>
      </x:c>
      <x:c r="H16" s="34" t="str">
        <x:v>OPEN</x:v>
      </x:c>
      <x:c r="I16" s="34" t="str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13" t="str">
        <x:v>FRC-12</x:v>
      </x:c>
      <x:c r="B17" s="13" t="str">
        <x:v>active</x:v>
      </x:c>
      <x:c r="C17" s="13" t="str">
        <x:v>M2</x:v>
      </x:c>
      <x:c r="D17" s="13" t="str">
        <x:v>PTC-C</x:v>
      </x:c>
      <x:c r="E17" s="13" t="str">
        <x:v>ER04-12</x:v>
      </x:c>
      <x:c r="F17" s="13" t="n">
        <x:v>6</x:v>
      </x:c>
      <x:c r="G17" s="13" t="n">
        <x:v>1008</x:v>
      </x:c>
      <x:c r="H17" s="34" t="str">
        <x:v>OPEN</x:v>
      </x:c>
      <x:c r="I17" s="34" t="str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13" t="str">
        <x:v>FRC-13</x:v>
      </x:c>
      <x:c r="B18" s="13" t="str">
        <x:v>spare</x:v>
      </x:c>
      <x:c r="C18" s="13" t="str">
        <x:v>M1</x:v>
      </x:c>
      <x:c r="D18" s="13" t="str">
        <x:v>PTC-A</x:v>
      </x:c>
      <x:c r="E18" s="13" t="str"/>
      <x:c r="F18" s="13" t="n">
        <x:v>6</x:v>
      </x:c>
      <x:c r="G18" s="13" t="n">
        <x:v>1008</x:v>
      </x:c>
      <x:c r="H18" s="34" t="str">
        <x:v>OPEN</x:v>
      </x:c>
      <x:c r="I18" s="34" t="str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13" t="str">
        <x:v>FRC-14</x:v>
      </x:c>
      <x:c r="B19" s="13" t="str">
        <x:v>spare</x:v>
      </x:c>
      <x:c r="C19" s="13" t="str">
        <x:v>M2</x:v>
      </x:c>
      <x:c r="D19" s="13" t="str">
        <x:v>PTC-B</x:v>
      </x:c>
      <x:c r="E19" s="13" t="str"/>
      <x:c r="F19" s="13" t="n">
        <x:v>6</x:v>
      </x:c>
      <x:c r="G19" s="13" t="n">
        <x:v>1008</x:v>
      </x:c>
      <x:c r="H19" s="34" t="str">
        <x:v>OPEN</x:v>
      </x:c>
      <x:c r="I19" s="34" t="str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13" t="str">
        <x:v>FRC-15</x:v>
      </x:c>
      <x:c r="B20" s="13" t="str">
        <x:v>spare</x:v>
      </x:c>
      <x:c r="C20" s="13" t="str">
        <x:v>M1</x:v>
      </x:c>
      <x:c r="D20" s="13" t="str">
        <x:v>PTC-C</x:v>
      </x:c>
      <x:c r="E20" s="13" t="str"/>
      <x:c r="F20" s="13" t="n">
        <x:v>6</x:v>
      </x:c>
      <x:c r="G20" s="13" t="n">
        <x:v>1008</x:v>
      </x:c>
      <x:c r="H20" s="34" t="str">
        <x:v>OPEN</x:v>
      </x:c>
      <x:c r="I20" s="34" t="str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13" t="str">
        <x:v>FRC-16</x:v>
      </x:c>
      <x:c r="B21" s="13" t="str">
        <x:v>spare</x:v>
      </x:c>
      <x:c r="C21" s="13" t="str">
        <x:v>M2</x:v>
      </x:c>
      <x:c r="D21" s="13" t="str">
        <x:v>PTC-A</x:v>
      </x:c>
      <x:c r="E21" s="13" t="str"/>
      <x:c r="F21" s="13" t="n">
        <x:v>6</x:v>
      </x:c>
      <x:c r="G21" s="13" t="n">
        <x:v>1008</x:v>
      </x:c>
      <x:c r="H21" s="34" t="str">
        <x:v>OPEN</x:v>
      </x:c>
      <x:c r="I21" s="34" t="str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13" t="str">
        <x:v>FRC-17</x:v>
      </x:c>
      <x:c r="B22" s="13" t="str">
        <x:v>forensic</x:v>
      </x:c>
      <x:c r="C22" s="13" t="str">
        <x:v>M1</x:v>
      </x:c>
      <x:c r="D22" s="13" t="str">
        <x:v>archive</x:v>
      </x:c>
      <x:c r="E22" s="13" t="str"/>
      <x:c r="F22" s="13" t="n">
        <x:v>0</x:v>
      </x:c>
      <x:c r="G22" s="13" t="n">
        <x:v>1008</x:v>
      </x:c>
      <x:c r="H22" s="34" t="str">
        <x:v>OPEN</x:v>
      </x:c>
      <x:c r="I22" s="34" t="str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14" t="str">
        <x:v>FRC-18</x:v>
      </x:c>
      <x:c r="B23" s="14" t="str">
        <x:v>forensic</x:v>
      </x:c>
      <x:c r="C23" s="14" t="str">
        <x:v>M2</x:v>
      </x:c>
      <x:c r="D23" s="14" t="str">
        <x:v>archive</x:v>
      </x:c>
      <x:c r="E23" s="14" t="str"/>
      <x:c r="F23" s="14" t="n">
        <x:v>0</x:v>
      </x:c>
      <x:c r="G23" s="14" t="n">
        <x:v>1008</x:v>
      </x:c>
      <x:c r="H23" s="35" t="str">
        <x:v>OPEN</x:v>
      </x:c>
      <x:c r="I23" s="35" t="str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dataValidations count="1">
    <x:dataValidation type="list" sqref="H6:H23">
      <x:formula1>"OPEN,QUALIFIED,HELD,WITHDRAWN,FORENSIC"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9" hidden="0" customWidth="1"/>
    <x:col min="5" max="5" width="32" hidden="0" customWidth="1"/>
    <x:col min="6" max="6" width="20" hidden="0" customWidth="1"/>
    <x:col min="7" max="7" width="20" hidden="0" customWidth="1"/>
    <x:col min="8" max="8" width="22" hidden="0" customWidth="1"/>
    <x:col min="9" max="9" width="14" hidden="0" customWidth="1"/>
    <x:col min="10" max="10" width="12" hidden="0" customWidth="1"/>
    <x:col min="11" max="11" width="1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Ninety-six full-scale module qualification cycles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6" hidden="0" customHeight="1">
      <x:c r="A5" s="9" t="str">
        <x:v>Cycle ID</x:v>
      </x:c>
      <x:c r="B5" s="10" t="str">
        <x:v>Module ID</x:v>
      </x:c>
      <x:c r="C5" s="10" t="str">
        <x:v>Module class</x:v>
      </x:c>
      <x:c r="D5" s="10" t="str">
        <x:v>Cycle</x:v>
      </x:c>
      <x:c r="E5" s="10" t="str">
        <x:v>Cycle class</x:v>
      </x:c>
      <x:c r="F5" s="10" t="str">
        <x:v>Energetic source (kg)</x:v>
      </x:c>
      <x:c r="G5" s="10" t="str">
        <x:v>Candidate water (m³)</x:v>
      </x:c>
      <x:c r="H5" s="10" t="str">
        <x:v>Required roots</x:v>
      </x:c>
      <x:c r="I5" s="10" t="str">
        <x:v>Validity</x:v>
      </x:c>
      <x:c r="J5" s="10" t="str">
        <x:v>Credit</x:v>
      </x:c>
      <x:c r="K5" s="11" t="str">
        <x:v>Return</x:v>
      </x:c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QC-001</x:v>
      </x:c>
      <x:c r="B6" s="12" t="str">
        <x:v>FRC-01</x:v>
      </x:c>
      <x:c r="C6" s="12" t="str">
        <x:v>active</x:v>
      </x:c>
      <x:c r="D6" s="12" t="n">
        <x:v>1</x:v>
      </x:c>
      <x:c r="E6" s="12" t="str">
        <x:v>registered baseline</x:v>
      </x:c>
      <x:c r="F6" s="12" t="n">
        <x:v>100</x:v>
      </x:c>
      <x:c r="G6" s="12" t="n">
        <x:v>0</x:v>
      </x:c>
      <x:c r="H6" s="12" t="str">
        <x:v>PHO+ION+MOL+CAL</x:v>
      </x:c>
      <x:c r="I6" s="33" t="str"/>
      <x:c r="J6" s="33" t="str"/>
      <x:c r="K6" s="33" t="str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QC-002</x:v>
      </x:c>
      <x:c r="B7" s="13" t="str">
        <x:v>FRC-01</x:v>
      </x:c>
      <x:c r="C7" s="13" t="str">
        <x:v>active</x:v>
      </x:c>
      <x:c r="D7" s="13" t="n">
        <x:v>2</x:v>
      </x:c>
      <x:c r="E7" s="13" t="str">
        <x:v>photon dynamic-range challenge</x:v>
      </x:c>
      <x:c r="F7" s="13" t="n">
        <x:v>100</x:v>
      </x:c>
      <x:c r="G7" s="13" t="n">
        <x:v>0</x:v>
      </x:c>
      <x:c r="H7" s="13" t="str">
        <x:v>PHO+ION+MOL+CAL</x:v>
      </x:c>
      <x:c r="I7" s="34" t="str"/>
      <x:c r="J7" s="34" t="str"/>
      <x:c r="K7" s="34" t="str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QC-003</x:v>
      </x:c>
      <x:c r="B8" s="13" t="str">
        <x:v>FRC-01</x:v>
      </x:c>
      <x:c r="C8" s="13" t="str">
        <x:v>active</x:v>
      </x:c>
      <x:c r="D8" s="13" t="n">
        <x:v>3</x:v>
      </x:c>
      <x:c r="E8" s="13" t="str">
        <x:v>ion residue-state challenge</x:v>
      </x:c>
      <x:c r="F8" s="13" t="n">
        <x:v>100</x:v>
      </x:c>
      <x:c r="G8" s="13" t="n">
        <x:v>0</x:v>
      </x:c>
      <x:c r="H8" s="13" t="str">
        <x:v>PHO+ION+MOL+CAL</x:v>
      </x:c>
      <x:c r="I8" s="34" t="str"/>
      <x:c r="J8" s="34" t="str"/>
      <x:c r="K8" s="34" t="str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QC-004</x:v>
      </x:c>
      <x:c r="B9" s="13" t="str">
        <x:v>FRC-01</x:v>
      </x:c>
      <x:c r="C9" s="13" t="str">
        <x:v>active</x:v>
      </x:c>
      <x:c r="D9" s="13" t="n">
        <x:v>4</x:v>
      </x:c>
      <x:c r="E9" s="13" t="str">
        <x:v>product transit and collection</x:v>
      </x:c>
      <x:c r="F9" s="13" t="n">
        <x:v>100</x:v>
      </x:c>
      <x:c r="G9" s="13" t="n">
        <x:v>0</x:v>
      </x:c>
      <x:c r="H9" s="13" t="str">
        <x:v>PHO+ION+MOL+CAL</x:v>
      </x:c>
      <x:c r="I9" s="34" t="str"/>
      <x:c r="J9" s="34" t="str"/>
      <x:c r="K9" s="34" t="str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QC-005</x:v>
      </x:c>
      <x:c r="B10" s="13" t="str">
        <x:v>FRC-01</x:v>
      </x:c>
      <x:c r="C10" s="13" t="str">
        <x:v>active</x:v>
      </x:c>
      <x:c r="D10" s="13" t="n">
        <x:v>5</x:v>
      </x:c>
      <x:c r="E10" s="13" t="str">
        <x:v>denied time and network</x:v>
      </x:c>
      <x:c r="F10" s="13" t="n">
        <x:v>100</x:v>
      </x:c>
      <x:c r="G10" s="13" t="n">
        <x:v>0</x:v>
      </x:c>
      <x:c r="H10" s="13" t="str">
        <x:v>PHO+ION+MOL+CAL</x:v>
      </x:c>
      <x:c r="I10" s="34" t="str"/>
      <x:c r="J10" s="34" t="str"/>
      <x:c r="K10" s="34" t="str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3" t="str">
        <x:v>QC-006</x:v>
      </x:c>
      <x:c r="B11" s="13" t="str">
        <x:v>FRC-01</x:v>
      </x:c>
      <x:c r="C11" s="13" t="str">
        <x:v>active</x:v>
      </x:c>
      <x:c r="D11" s="13" t="n">
        <x:v>6</x:v>
      </x:c>
      <x:c r="E11" s="13" t="str">
        <x:v>heat-exposed exchange regression</x:v>
      </x:c>
      <x:c r="F11" s="13" t="n">
        <x:v>100</x:v>
      </x:c>
      <x:c r="G11" s="13" t="n">
        <x:v>0</x:v>
      </x:c>
      <x:c r="H11" s="13" t="str">
        <x:v>PHO+ION+MOL+CAL</x:v>
      </x:c>
      <x:c r="I11" s="34" t="str"/>
      <x:c r="J11" s="34" t="str"/>
      <x:c r="K11" s="34" t="str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3" t="str">
        <x:v>QC-007</x:v>
      </x:c>
      <x:c r="B12" s="13" t="str">
        <x:v>FRC-02</x:v>
      </x:c>
      <x:c r="C12" s="13" t="str">
        <x:v>active</x:v>
      </x:c>
      <x:c r="D12" s="13" t="n">
        <x:v>1</x:v>
      </x:c>
      <x:c r="E12" s="13" t="str">
        <x:v>registered baseline</x:v>
      </x:c>
      <x:c r="F12" s="13" t="n">
        <x:v>100</x:v>
      </x:c>
      <x:c r="G12" s="13" t="n">
        <x:v>0</x:v>
      </x:c>
      <x:c r="H12" s="13" t="str">
        <x:v>PHO+ION+MOL+CAL</x:v>
      </x:c>
      <x:c r="I12" s="34" t="str"/>
      <x:c r="J12" s="34" t="str"/>
      <x:c r="K12" s="34" t="str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3" t="str">
        <x:v>QC-008</x:v>
      </x:c>
      <x:c r="B13" s="13" t="str">
        <x:v>FRC-02</x:v>
      </x:c>
      <x:c r="C13" s="13" t="str">
        <x:v>active</x:v>
      </x:c>
      <x:c r="D13" s="13" t="n">
        <x:v>2</x:v>
      </x:c>
      <x:c r="E13" s="13" t="str">
        <x:v>photon dynamic-range challenge</x:v>
      </x:c>
      <x:c r="F13" s="13" t="n">
        <x:v>100</x:v>
      </x:c>
      <x:c r="G13" s="13" t="n">
        <x:v>0</x:v>
      </x:c>
      <x:c r="H13" s="13" t="str">
        <x:v>PHO+ION+MOL+CAL</x:v>
      </x:c>
      <x:c r="I13" s="34" t="str"/>
      <x:c r="J13" s="34" t="str"/>
      <x:c r="K13" s="34" t="str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13" t="str">
        <x:v>QC-009</x:v>
      </x:c>
      <x:c r="B14" s="13" t="str">
        <x:v>FRC-02</x:v>
      </x:c>
      <x:c r="C14" s="13" t="str">
        <x:v>active</x:v>
      </x:c>
      <x:c r="D14" s="13" t="n">
        <x:v>3</x:v>
      </x:c>
      <x:c r="E14" s="13" t="str">
        <x:v>ion residue-state challenge</x:v>
      </x:c>
      <x:c r="F14" s="13" t="n">
        <x:v>100</x:v>
      </x:c>
      <x:c r="G14" s="13" t="n">
        <x:v>0</x:v>
      </x:c>
      <x:c r="H14" s="13" t="str">
        <x:v>PHO+ION+MOL+CAL</x:v>
      </x:c>
      <x:c r="I14" s="34" t="str"/>
      <x:c r="J14" s="34" t="str"/>
      <x:c r="K14" s="34" t="str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3" t="str">
        <x:v>QC-010</x:v>
      </x:c>
      <x:c r="B15" s="13" t="str">
        <x:v>FRC-02</x:v>
      </x:c>
      <x:c r="C15" s="13" t="str">
        <x:v>active</x:v>
      </x:c>
      <x:c r="D15" s="13" t="n">
        <x:v>4</x:v>
      </x:c>
      <x:c r="E15" s="13" t="str">
        <x:v>product transit and collection</x:v>
      </x:c>
      <x:c r="F15" s="13" t="n">
        <x:v>100</x:v>
      </x:c>
      <x:c r="G15" s="13" t="n">
        <x:v>0</x:v>
      </x:c>
      <x:c r="H15" s="13" t="str">
        <x:v>PHO+ION+MOL+CAL</x:v>
      </x:c>
      <x:c r="I15" s="34" t="str"/>
      <x:c r="J15" s="34" t="str"/>
      <x:c r="K15" s="34" t="str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13" t="str">
        <x:v>QC-011</x:v>
      </x:c>
      <x:c r="B16" s="13" t="str">
        <x:v>FRC-02</x:v>
      </x:c>
      <x:c r="C16" s="13" t="str">
        <x:v>active</x:v>
      </x:c>
      <x:c r="D16" s="13" t="n">
        <x:v>5</x:v>
      </x:c>
      <x:c r="E16" s="13" t="str">
        <x:v>denied time and network</x:v>
      </x:c>
      <x:c r="F16" s="13" t="n">
        <x:v>100</x:v>
      </x:c>
      <x:c r="G16" s="13" t="n">
        <x:v>0</x:v>
      </x:c>
      <x:c r="H16" s="13" t="str">
        <x:v>PHO+ION+MOL+CAL</x:v>
      </x:c>
      <x:c r="I16" s="34" t="str"/>
      <x:c r="J16" s="34" t="str"/>
      <x:c r="K16" s="34" t="str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13" t="str">
        <x:v>QC-012</x:v>
      </x:c>
      <x:c r="B17" s="13" t="str">
        <x:v>FRC-02</x:v>
      </x:c>
      <x:c r="C17" s="13" t="str">
        <x:v>active</x:v>
      </x:c>
      <x:c r="D17" s="13" t="n">
        <x:v>6</x:v>
      </x:c>
      <x:c r="E17" s="13" t="str">
        <x:v>heat-exposed exchange regression</x:v>
      </x:c>
      <x:c r="F17" s="13" t="n">
        <x:v>100</x:v>
      </x:c>
      <x:c r="G17" s="13" t="n">
        <x:v>0</x:v>
      </x:c>
      <x:c r="H17" s="13" t="str">
        <x:v>PHO+ION+MOL+CAL</x:v>
      </x:c>
      <x:c r="I17" s="34" t="str"/>
      <x:c r="J17" s="34" t="str"/>
      <x:c r="K17" s="34" t="str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13" t="str">
        <x:v>QC-013</x:v>
      </x:c>
      <x:c r="B18" s="13" t="str">
        <x:v>FRC-03</x:v>
      </x:c>
      <x:c r="C18" s="13" t="str">
        <x:v>active</x:v>
      </x:c>
      <x:c r="D18" s="13" t="n">
        <x:v>1</x:v>
      </x:c>
      <x:c r="E18" s="13" t="str">
        <x:v>registered baseline</x:v>
      </x:c>
      <x:c r="F18" s="13" t="n">
        <x:v>100</x:v>
      </x:c>
      <x:c r="G18" s="13" t="n">
        <x:v>0</x:v>
      </x:c>
      <x:c r="H18" s="13" t="str">
        <x:v>PHO+ION+MOL+CAL</x:v>
      </x:c>
      <x:c r="I18" s="34" t="str"/>
      <x:c r="J18" s="34" t="str"/>
      <x:c r="K18" s="34" t="str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13" t="str">
        <x:v>QC-014</x:v>
      </x:c>
      <x:c r="B19" s="13" t="str">
        <x:v>FRC-03</x:v>
      </x:c>
      <x:c r="C19" s="13" t="str">
        <x:v>active</x:v>
      </x:c>
      <x:c r="D19" s="13" t="n">
        <x:v>2</x:v>
      </x:c>
      <x:c r="E19" s="13" t="str">
        <x:v>photon dynamic-range challenge</x:v>
      </x:c>
      <x:c r="F19" s="13" t="n">
        <x:v>100</x:v>
      </x:c>
      <x:c r="G19" s="13" t="n">
        <x:v>0</x:v>
      </x:c>
      <x:c r="H19" s="13" t="str">
        <x:v>PHO+ION+MOL+CAL</x:v>
      </x:c>
      <x:c r="I19" s="34" t="str"/>
      <x:c r="J19" s="34" t="str"/>
      <x:c r="K19" s="34" t="str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13" t="str">
        <x:v>QC-015</x:v>
      </x:c>
      <x:c r="B20" s="13" t="str">
        <x:v>FRC-03</x:v>
      </x:c>
      <x:c r="C20" s="13" t="str">
        <x:v>active</x:v>
      </x:c>
      <x:c r="D20" s="13" t="n">
        <x:v>3</x:v>
      </x:c>
      <x:c r="E20" s="13" t="str">
        <x:v>ion residue-state challenge</x:v>
      </x:c>
      <x:c r="F20" s="13" t="n">
        <x:v>100</x:v>
      </x:c>
      <x:c r="G20" s="13" t="n">
        <x:v>0</x:v>
      </x:c>
      <x:c r="H20" s="13" t="str">
        <x:v>PHO+ION+MOL+CAL</x:v>
      </x:c>
      <x:c r="I20" s="34" t="str"/>
      <x:c r="J20" s="34" t="str"/>
      <x:c r="K20" s="34" t="str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13" t="str">
        <x:v>QC-016</x:v>
      </x:c>
      <x:c r="B21" s="13" t="str">
        <x:v>FRC-03</x:v>
      </x:c>
      <x:c r="C21" s="13" t="str">
        <x:v>active</x:v>
      </x:c>
      <x:c r="D21" s="13" t="n">
        <x:v>4</x:v>
      </x:c>
      <x:c r="E21" s="13" t="str">
        <x:v>product transit and collection</x:v>
      </x:c>
      <x:c r="F21" s="13" t="n">
        <x:v>100</x:v>
      </x:c>
      <x:c r="G21" s="13" t="n">
        <x:v>0</x:v>
      </x:c>
      <x:c r="H21" s="13" t="str">
        <x:v>PHO+ION+MOL+CAL</x:v>
      </x:c>
      <x:c r="I21" s="34" t="str"/>
      <x:c r="J21" s="34" t="str"/>
      <x:c r="K21" s="34" t="str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13" t="str">
        <x:v>QC-017</x:v>
      </x:c>
      <x:c r="B22" s="13" t="str">
        <x:v>FRC-03</x:v>
      </x:c>
      <x:c r="C22" s="13" t="str">
        <x:v>active</x:v>
      </x:c>
      <x:c r="D22" s="13" t="n">
        <x:v>5</x:v>
      </x:c>
      <x:c r="E22" s="13" t="str">
        <x:v>denied time and network</x:v>
      </x:c>
      <x:c r="F22" s="13" t="n">
        <x:v>100</x:v>
      </x:c>
      <x:c r="G22" s="13" t="n">
        <x:v>0</x:v>
      </x:c>
      <x:c r="H22" s="13" t="str">
        <x:v>PHO+ION+MOL+CAL</x:v>
      </x:c>
      <x:c r="I22" s="34" t="str"/>
      <x:c r="J22" s="34" t="str"/>
      <x:c r="K22" s="34" t="str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13" t="str">
        <x:v>QC-018</x:v>
      </x:c>
      <x:c r="B23" s="13" t="str">
        <x:v>FRC-03</x:v>
      </x:c>
      <x:c r="C23" s="13" t="str">
        <x:v>active</x:v>
      </x:c>
      <x:c r="D23" s="13" t="n">
        <x:v>6</x:v>
      </x:c>
      <x:c r="E23" s="13" t="str">
        <x:v>heat-exposed exchange regression</x:v>
      </x:c>
      <x:c r="F23" s="13" t="n">
        <x:v>100</x:v>
      </x:c>
      <x:c r="G23" s="13" t="n">
        <x:v>0</x:v>
      </x:c>
      <x:c r="H23" s="13" t="str">
        <x:v>PHO+ION+MOL+CAL</x:v>
      </x:c>
      <x:c r="I23" s="34" t="str"/>
      <x:c r="J23" s="34" t="str"/>
      <x:c r="K23" s="34" t="str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13" t="str">
        <x:v>QC-019</x:v>
      </x:c>
      <x:c r="B24" s="13" t="str">
        <x:v>FRC-04</x:v>
      </x:c>
      <x:c r="C24" s="13" t="str">
        <x:v>active</x:v>
      </x:c>
      <x:c r="D24" s="13" t="n">
        <x:v>1</x:v>
      </x:c>
      <x:c r="E24" s="13" t="str">
        <x:v>registered baseline</x:v>
      </x:c>
      <x:c r="F24" s="13" t="n">
        <x:v>100</x:v>
      </x:c>
      <x:c r="G24" s="13" t="n">
        <x:v>0</x:v>
      </x:c>
      <x:c r="H24" s="13" t="str">
        <x:v>PHO+ION+MOL+CAL</x:v>
      </x:c>
      <x:c r="I24" s="34" t="str"/>
      <x:c r="J24" s="34" t="str"/>
      <x:c r="K24" s="34" t="str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13" t="str">
        <x:v>QC-020</x:v>
      </x:c>
      <x:c r="B25" s="13" t="str">
        <x:v>FRC-04</x:v>
      </x:c>
      <x:c r="C25" s="13" t="str">
        <x:v>active</x:v>
      </x:c>
      <x:c r="D25" s="13" t="n">
        <x:v>2</x:v>
      </x:c>
      <x:c r="E25" s="13" t="str">
        <x:v>photon dynamic-range challenge</x:v>
      </x:c>
      <x:c r="F25" s="13" t="n">
        <x:v>100</x:v>
      </x:c>
      <x:c r="G25" s="13" t="n">
        <x:v>0</x:v>
      </x:c>
      <x:c r="H25" s="13" t="str">
        <x:v>PHO+ION+MOL+CAL</x:v>
      </x:c>
      <x:c r="I25" s="34" t="str"/>
      <x:c r="J25" s="34" t="str"/>
      <x:c r="K25" s="34" t="str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13" t="str">
        <x:v>QC-021</x:v>
      </x:c>
      <x:c r="B26" s="13" t="str">
        <x:v>FRC-04</x:v>
      </x:c>
      <x:c r="C26" s="13" t="str">
        <x:v>active</x:v>
      </x:c>
      <x:c r="D26" s="13" t="n">
        <x:v>3</x:v>
      </x:c>
      <x:c r="E26" s="13" t="str">
        <x:v>ion residue-state challenge</x:v>
      </x:c>
      <x:c r="F26" s="13" t="n">
        <x:v>100</x:v>
      </x:c>
      <x:c r="G26" s="13" t="n">
        <x:v>0</x:v>
      </x:c>
      <x:c r="H26" s="13" t="str">
        <x:v>PHO+ION+MOL+CAL</x:v>
      </x:c>
      <x:c r="I26" s="34" t="str"/>
      <x:c r="J26" s="34" t="str"/>
      <x:c r="K26" s="34" t="str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13" t="str">
        <x:v>QC-022</x:v>
      </x:c>
      <x:c r="B27" s="13" t="str">
        <x:v>FRC-04</x:v>
      </x:c>
      <x:c r="C27" s="13" t="str">
        <x:v>active</x:v>
      </x:c>
      <x:c r="D27" s="13" t="n">
        <x:v>4</x:v>
      </x:c>
      <x:c r="E27" s="13" t="str">
        <x:v>product transit and collection</x:v>
      </x:c>
      <x:c r="F27" s="13" t="n">
        <x:v>100</x:v>
      </x:c>
      <x:c r="G27" s="13" t="n">
        <x:v>0</x:v>
      </x:c>
      <x:c r="H27" s="13" t="str">
        <x:v>PHO+ION+MOL+CAL</x:v>
      </x:c>
      <x:c r="I27" s="34" t="str"/>
      <x:c r="J27" s="34" t="str"/>
      <x:c r="K27" s="34" t="str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13" t="str">
        <x:v>QC-023</x:v>
      </x:c>
      <x:c r="B28" s="13" t="str">
        <x:v>FRC-04</x:v>
      </x:c>
      <x:c r="C28" s="13" t="str">
        <x:v>active</x:v>
      </x:c>
      <x:c r="D28" s="13" t="n">
        <x:v>5</x:v>
      </x:c>
      <x:c r="E28" s="13" t="str">
        <x:v>denied time and network</x:v>
      </x:c>
      <x:c r="F28" s="13" t="n">
        <x:v>100</x:v>
      </x:c>
      <x:c r="G28" s="13" t="n">
        <x:v>0</x:v>
      </x:c>
      <x:c r="H28" s="13" t="str">
        <x:v>PHO+ION+MOL+CAL</x:v>
      </x:c>
      <x:c r="I28" s="34" t="str"/>
      <x:c r="J28" s="34" t="str"/>
      <x:c r="K28" s="34" t="str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13" t="str">
        <x:v>QC-024</x:v>
      </x:c>
      <x:c r="B29" s="13" t="str">
        <x:v>FRC-04</x:v>
      </x:c>
      <x:c r="C29" s="13" t="str">
        <x:v>active</x:v>
      </x:c>
      <x:c r="D29" s="13" t="n">
        <x:v>6</x:v>
      </x:c>
      <x:c r="E29" s="13" t="str">
        <x:v>heat-exposed exchange regression</x:v>
      </x:c>
      <x:c r="F29" s="13" t="n">
        <x:v>100</x:v>
      </x:c>
      <x:c r="G29" s="13" t="n">
        <x:v>0</x:v>
      </x:c>
      <x:c r="H29" s="13" t="str">
        <x:v>PHO+ION+MOL+CAL</x:v>
      </x:c>
      <x:c r="I29" s="34" t="str"/>
      <x:c r="J29" s="34" t="str"/>
      <x:c r="K29" s="34" t="str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13" t="str">
        <x:v>QC-025</x:v>
      </x:c>
      <x:c r="B30" s="13" t="str">
        <x:v>FRC-05</x:v>
      </x:c>
      <x:c r="C30" s="13" t="str">
        <x:v>active</x:v>
      </x:c>
      <x:c r="D30" s="13" t="n">
        <x:v>1</x:v>
      </x:c>
      <x:c r="E30" s="13" t="str">
        <x:v>registered baseline</x:v>
      </x:c>
      <x:c r="F30" s="13" t="n">
        <x:v>100</x:v>
      </x:c>
      <x:c r="G30" s="13" t="n">
        <x:v>0</x:v>
      </x:c>
      <x:c r="H30" s="13" t="str">
        <x:v>PHO+ION+MOL+CAL</x:v>
      </x:c>
      <x:c r="I30" s="34" t="str"/>
      <x:c r="J30" s="34" t="str"/>
      <x:c r="K30" s="34" t="str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13" t="str">
        <x:v>QC-026</x:v>
      </x:c>
      <x:c r="B31" s="13" t="str">
        <x:v>FRC-05</x:v>
      </x:c>
      <x:c r="C31" s="13" t="str">
        <x:v>active</x:v>
      </x:c>
      <x:c r="D31" s="13" t="n">
        <x:v>2</x:v>
      </x:c>
      <x:c r="E31" s="13" t="str">
        <x:v>photon dynamic-range challenge</x:v>
      </x:c>
      <x:c r="F31" s="13" t="n">
        <x:v>100</x:v>
      </x:c>
      <x:c r="G31" s="13" t="n">
        <x:v>0</x:v>
      </x:c>
      <x:c r="H31" s="13" t="str">
        <x:v>PHO+ION+MOL+CAL</x:v>
      </x:c>
      <x:c r="I31" s="34" t="str"/>
      <x:c r="J31" s="34" t="str"/>
      <x:c r="K31" s="34" t="str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13" t="str">
        <x:v>QC-027</x:v>
      </x:c>
      <x:c r="B32" s="13" t="str">
        <x:v>FRC-05</x:v>
      </x:c>
      <x:c r="C32" s="13" t="str">
        <x:v>active</x:v>
      </x:c>
      <x:c r="D32" s="13" t="n">
        <x:v>3</x:v>
      </x:c>
      <x:c r="E32" s="13" t="str">
        <x:v>ion residue-state challenge</x:v>
      </x:c>
      <x:c r="F32" s="13" t="n">
        <x:v>100</x:v>
      </x:c>
      <x:c r="G32" s="13" t="n">
        <x:v>0</x:v>
      </x:c>
      <x:c r="H32" s="13" t="str">
        <x:v>PHO+ION+MOL+CAL</x:v>
      </x:c>
      <x:c r="I32" s="34" t="str"/>
      <x:c r="J32" s="34" t="str"/>
      <x:c r="K32" s="34" t="str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13" t="str">
        <x:v>QC-028</x:v>
      </x:c>
      <x:c r="B33" s="13" t="str">
        <x:v>FRC-05</x:v>
      </x:c>
      <x:c r="C33" s="13" t="str">
        <x:v>active</x:v>
      </x:c>
      <x:c r="D33" s="13" t="n">
        <x:v>4</x:v>
      </x:c>
      <x:c r="E33" s="13" t="str">
        <x:v>product transit and collection</x:v>
      </x:c>
      <x:c r="F33" s="13" t="n">
        <x:v>100</x:v>
      </x:c>
      <x:c r="G33" s="13" t="n">
        <x:v>0</x:v>
      </x:c>
      <x:c r="H33" s="13" t="str">
        <x:v>PHO+ION+MOL+CAL</x:v>
      </x:c>
      <x:c r="I33" s="34" t="str"/>
      <x:c r="J33" s="34" t="str"/>
      <x:c r="K33" s="34" t="str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13" t="str">
        <x:v>QC-029</x:v>
      </x:c>
      <x:c r="B34" s="13" t="str">
        <x:v>FRC-05</x:v>
      </x:c>
      <x:c r="C34" s="13" t="str">
        <x:v>active</x:v>
      </x:c>
      <x:c r="D34" s="13" t="n">
        <x:v>5</x:v>
      </x:c>
      <x:c r="E34" s="13" t="str">
        <x:v>denied time and network</x:v>
      </x:c>
      <x:c r="F34" s="13" t="n">
        <x:v>100</x:v>
      </x:c>
      <x:c r="G34" s="13" t="n">
        <x:v>0</x:v>
      </x:c>
      <x:c r="H34" s="13" t="str">
        <x:v>PHO+ION+MOL+CAL</x:v>
      </x:c>
      <x:c r="I34" s="34" t="str"/>
      <x:c r="J34" s="34" t="str"/>
      <x:c r="K34" s="34" t="str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13" t="str">
        <x:v>QC-030</x:v>
      </x:c>
      <x:c r="B35" s="13" t="str">
        <x:v>FRC-05</x:v>
      </x:c>
      <x:c r="C35" s="13" t="str">
        <x:v>active</x:v>
      </x:c>
      <x:c r="D35" s="13" t="n">
        <x:v>6</x:v>
      </x:c>
      <x:c r="E35" s="13" t="str">
        <x:v>heat-exposed exchange regression</x:v>
      </x:c>
      <x:c r="F35" s="13" t="n">
        <x:v>100</x:v>
      </x:c>
      <x:c r="G35" s="13" t="n">
        <x:v>0</x:v>
      </x:c>
      <x:c r="H35" s="13" t="str">
        <x:v>PHO+ION+MOL+CAL</x:v>
      </x:c>
      <x:c r="I35" s="34" t="str"/>
      <x:c r="J35" s="34" t="str"/>
      <x:c r="K35" s="34" t="str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13" t="str">
        <x:v>QC-031</x:v>
      </x:c>
      <x:c r="B36" s="13" t="str">
        <x:v>FRC-06</x:v>
      </x:c>
      <x:c r="C36" s="13" t="str">
        <x:v>active</x:v>
      </x:c>
      <x:c r="D36" s="13" t="n">
        <x:v>1</x:v>
      </x:c>
      <x:c r="E36" s="13" t="str">
        <x:v>registered baseline</x:v>
      </x:c>
      <x:c r="F36" s="13" t="n">
        <x:v>100</x:v>
      </x:c>
      <x:c r="G36" s="13" t="n">
        <x:v>0</x:v>
      </x:c>
      <x:c r="H36" s="13" t="str">
        <x:v>PHO+ION+MOL+CAL</x:v>
      </x:c>
      <x:c r="I36" s="34" t="str"/>
      <x:c r="J36" s="34" t="str"/>
      <x:c r="K36" s="34" t="str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13" t="str">
        <x:v>QC-032</x:v>
      </x:c>
      <x:c r="B37" s="13" t="str">
        <x:v>FRC-06</x:v>
      </x:c>
      <x:c r="C37" s="13" t="str">
        <x:v>active</x:v>
      </x:c>
      <x:c r="D37" s="13" t="n">
        <x:v>2</x:v>
      </x:c>
      <x:c r="E37" s="13" t="str">
        <x:v>photon dynamic-range challenge</x:v>
      </x:c>
      <x:c r="F37" s="13" t="n">
        <x:v>100</x:v>
      </x:c>
      <x:c r="G37" s="13" t="n">
        <x:v>0</x:v>
      </x:c>
      <x:c r="H37" s="13" t="str">
        <x:v>PHO+ION+MOL+CAL</x:v>
      </x:c>
      <x:c r="I37" s="34" t="str"/>
      <x:c r="J37" s="34" t="str"/>
      <x:c r="K37" s="34" t="str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13" t="str">
        <x:v>QC-033</x:v>
      </x:c>
      <x:c r="B38" s="13" t="str">
        <x:v>FRC-06</x:v>
      </x:c>
      <x:c r="C38" s="13" t="str">
        <x:v>active</x:v>
      </x:c>
      <x:c r="D38" s="13" t="n">
        <x:v>3</x:v>
      </x:c>
      <x:c r="E38" s="13" t="str">
        <x:v>ion residue-state challenge</x:v>
      </x:c>
      <x:c r="F38" s="13" t="n">
        <x:v>100</x:v>
      </x:c>
      <x:c r="G38" s="13" t="n">
        <x:v>0</x:v>
      </x:c>
      <x:c r="H38" s="13" t="str">
        <x:v>PHO+ION+MOL+CAL</x:v>
      </x:c>
      <x:c r="I38" s="34" t="str"/>
      <x:c r="J38" s="34" t="str"/>
      <x:c r="K38" s="34" t="str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13" t="str">
        <x:v>QC-034</x:v>
      </x:c>
      <x:c r="B39" s="13" t="str">
        <x:v>FRC-06</x:v>
      </x:c>
      <x:c r="C39" s="13" t="str">
        <x:v>active</x:v>
      </x:c>
      <x:c r="D39" s="13" t="n">
        <x:v>4</x:v>
      </x:c>
      <x:c r="E39" s="13" t="str">
        <x:v>product transit and collection</x:v>
      </x:c>
      <x:c r="F39" s="13" t="n">
        <x:v>100</x:v>
      </x:c>
      <x:c r="G39" s="13" t="n">
        <x:v>0</x:v>
      </x:c>
      <x:c r="H39" s="13" t="str">
        <x:v>PHO+ION+MOL+CAL</x:v>
      </x:c>
      <x:c r="I39" s="34" t="str"/>
      <x:c r="J39" s="34" t="str"/>
      <x:c r="K39" s="34" t="str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13" t="str">
        <x:v>QC-035</x:v>
      </x:c>
      <x:c r="B40" s="13" t="str">
        <x:v>FRC-06</x:v>
      </x:c>
      <x:c r="C40" s="13" t="str">
        <x:v>active</x:v>
      </x:c>
      <x:c r="D40" s="13" t="n">
        <x:v>5</x:v>
      </x:c>
      <x:c r="E40" s="13" t="str">
        <x:v>denied time and network</x:v>
      </x:c>
      <x:c r="F40" s="13" t="n">
        <x:v>100</x:v>
      </x:c>
      <x:c r="G40" s="13" t="n">
        <x:v>0</x:v>
      </x:c>
      <x:c r="H40" s="13" t="str">
        <x:v>PHO+ION+MOL+CAL</x:v>
      </x:c>
      <x:c r="I40" s="34" t="str"/>
      <x:c r="J40" s="34" t="str"/>
      <x:c r="K40" s="34" t="str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13" t="str">
        <x:v>QC-036</x:v>
      </x:c>
      <x:c r="B41" s="13" t="str">
        <x:v>FRC-06</x:v>
      </x:c>
      <x:c r="C41" s="13" t="str">
        <x:v>active</x:v>
      </x:c>
      <x:c r="D41" s="13" t="n">
        <x:v>6</x:v>
      </x:c>
      <x:c r="E41" s="13" t="str">
        <x:v>heat-exposed exchange regression</x:v>
      </x:c>
      <x:c r="F41" s="13" t="n">
        <x:v>100</x:v>
      </x:c>
      <x:c r="G41" s="13" t="n">
        <x:v>0</x:v>
      </x:c>
      <x:c r="H41" s="13" t="str">
        <x:v>PHO+ION+MOL+CAL</x:v>
      </x:c>
      <x:c r="I41" s="34" t="str"/>
      <x:c r="J41" s="34" t="str"/>
      <x:c r="K41" s="34" t="str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13" t="str">
        <x:v>QC-037</x:v>
      </x:c>
      <x:c r="B42" s="13" t="str">
        <x:v>FRC-07</x:v>
      </x:c>
      <x:c r="C42" s="13" t="str">
        <x:v>active</x:v>
      </x:c>
      <x:c r="D42" s="13" t="n">
        <x:v>1</x:v>
      </x:c>
      <x:c r="E42" s="13" t="str">
        <x:v>registered baseline</x:v>
      </x:c>
      <x:c r="F42" s="13" t="n">
        <x:v>100</x:v>
      </x:c>
      <x:c r="G42" s="13" t="n">
        <x:v>0</x:v>
      </x:c>
      <x:c r="H42" s="13" t="str">
        <x:v>PHO+ION+MOL+CAL</x:v>
      </x:c>
      <x:c r="I42" s="34" t="str"/>
      <x:c r="J42" s="34" t="str"/>
      <x:c r="K42" s="34" t="str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13" t="str">
        <x:v>QC-038</x:v>
      </x:c>
      <x:c r="B43" s="13" t="str">
        <x:v>FRC-07</x:v>
      </x:c>
      <x:c r="C43" s="13" t="str">
        <x:v>active</x:v>
      </x:c>
      <x:c r="D43" s="13" t="n">
        <x:v>2</x:v>
      </x:c>
      <x:c r="E43" s="13" t="str">
        <x:v>photon dynamic-range challenge</x:v>
      </x:c>
      <x:c r="F43" s="13" t="n">
        <x:v>100</x:v>
      </x:c>
      <x:c r="G43" s="13" t="n">
        <x:v>0</x:v>
      </x:c>
      <x:c r="H43" s="13" t="str">
        <x:v>PHO+ION+MOL+CAL</x:v>
      </x:c>
      <x:c r="I43" s="34" t="str"/>
      <x:c r="J43" s="34" t="str"/>
      <x:c r="K43" s="34" t="str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13" t="str">
        <x:v>QC-039</x:v>
      </x:c>
      <x:c r="B44" s="13" t="str">
        <x:v>FRC-07</x:v>
      </x:c>
      <x:c r="C44" s="13" t="str">
        <x:v>active</x:v>
      </x:c>
      <x:c r="D44" s="13" t="n">
        <x:v>3</x:v>
      </x:c>
      <x:c r="E44" s="13" t="str">
        <x:v>ion residue-state challenge</x:v>
      </x:c>
      <x:c r="F44" s="13" t="n">
        <x:v>100</x:v>
      </x:c>
      <x:c r="G44" s="13" t="n">
        <x:v>0</x:v>
      </x:c>
      <x:c r="H44" s="13" t="str">
        <x:v>PHO+ION+MOL+CAL</x:v>
      </x:c>
      <x:c r="I44" s="34" t="str"/>
      <x:c r="J44" s="34" t="str"/>
      <x:c r="K44" s="34" t="str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13" t="str">
        <x:v>QC-040</x:v>
      </x:c>
      <x:c r="B45" s="13" t="str">
        <x:v>FRC-07</x:v>
      </x:c>
      <x:c r="C45" s="13" t="str">
        <x:v>active</x:v>
      </x:c>
      <x:c r="D45" s="13" t="n">
        <x:v>4</x:v>
      </x:c>
      <x:c r="E45" s="13" t="str">
        <x:v>product transit and collection</x:v>
      </x:c>
      <x:c r="F45" s="13" t="n">
        <x:v>100</x:v>
      </x:c>
      <x:c r="G45" s="13" t="n">
        <x:v>0</x:v>
      </x:c>
      <x:c r="H45" s="13" t="str">
        <x:v>PHO+ION+MOL+CAL</x:v>
      </x:c>
      <x:c r="I45" s="34" t="str"/>
      <x:c r="J45" s="34" t="str"/>
      <x:c r="K45" s="34" t="str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13" t="str">
        <x:v>QC-041</x:v>
      </x:c>
      <x:c r="B46" s="13" t="str">
        <x:v>FRC-07</x:v>
      </x:c>
      <x:c r="C46" s="13" t="str">
        <x:v>active</x:v>
      </x:c>
      <x:c r="D46" s="13" t="n">
        <x:v>5</x:v>
      </x:c>
      <x:c r="E46" s="13" t="str">
        <x:v>denied time and network</x:v>
      </x:c>
      <x:c r="F46" s="13" t="n">
        <x:v>100</x:v>
      </x:c>
      <x:c r="G46" s="13" t="n">
        <x:v>0</x:v>
      </x:c>
      <x:c r="H46" s="13" t="str">
        <x:v>PHO+ION+MOL+CAL</x:v>
      </x:c>
      <x:c r="I46" s="34" t="str"/>
      <x:c r="J46" s="34" t="str"/>
      <x:c r="K46" s="34" t="str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13" t="str">
        <x:v>QC-042</x:v>
      </x:c>
      <x:c r="B47" s="13" t="str">
        <x:v>FRC-07</x:v>
      </x:c>
      <x:c r="C47" s="13" t="str">
        <x:v>active</x:v>
      </x:c>
      <x:c r="D47" s="13" t="n">
        <x:v>6</x:v>
      </x:c>
      <x:c r="E47" s="13" t="str">
        <x:v>heat-exposed exchange regression</x:v>
      </x:c>
      <x:c r="F47" s="13" t="n">
        <x:v>100</x:v>
      </x:c>
      <x:c r="G47" s="13" t="n">
        <x:v>0</x:v>
      </x:c>
      <x:c r="H47" s="13" t="str">
        <x:v>PHO+ION+MOL+CAL</x:v>
      </x:c>
      <x:c r="I47" s="34" t="str"/>
      <x:c r="J47" s="34" t="str"/>
      <x:c r="K47" s="34" t="str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13" t="str">
        <x:v>QC-043</x:v>
      </x:c>
      <x:c r="B48" s="13" t="str">
        <x:v>FRC-08</x:v>
      </x:c>
      <x:c r="C48" s="13" t="str">
        <x:v>active</x:v>
      </x:c>
      <x:c r="D48" s="13" t="n">
        <x:v>1</x:v>
      </x:c>
      <x:c r="E48" s="13" t="str">
        <x:v>registered baseline</x:v>
      </x:c>
      <x:c r="F48" s="13" t="n">
        <x:v>100</x:v>
      </x:c>
      <x:c r="G48" s="13" t="n">
        <x:v>0</x:v>
      </x:c>
      <x:c r="H48" s="13" t="str">
        <x:v>PHO+ION+MOL+CAL</x:v>
      </x:c>
      <x:c r="I48" s="34" t="str"/>
      <x:c r="J48" s="34" t="str"/>
      <x:c r="K48" s="34" t="str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13" t="str">
        <x:v>QC-044</x:v>
      </x:c>
      <x:c r="B49" s="13" t="str">
        <x:v>FRC-08</x:v>
      </x:c>
      <x:c r="C49" s="13" t="str">
        <x:v>active</x:v>
      </x:c>
      <x:c r="D49" s="13" t="n">
        <x:v>2</x:v>
      </x:c>
      <x:c r="E49" s="13" t="str">
        <x:v>photon dynamic-range challenge</x:v>
      </x:c>
      <x:c r="F49" s="13" t="n">
        <x:v>100</x:v>
      </x:c>
      <x:c r="G49" s="13" t="n">
        <x:v>0</x:v>
      </x:c>
      <x:c r="H49" s="13" t="str">
        <x:v>PHO+ION+MOL+CAL</x:v>
      </x:c>
      <x:c r="I49" s="34" t="str"/>
      <x:c r="J49" s="34" t="str"/>
      <x:c r="K49" s="34" t="str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13" t="str">
        <x:v>QC-045</x:v>
      </x:c>
      <x:c r="B50" s="13" t="str">
        <x:v>FRC-08</x:v>
      </x:c>
      <x:c r="C50" s="13" t="str">
        <x:v>active</x:v>
      </x:c>
      <x:c r="D50" s="13" t="n">
        <x:v>3</x:v>
      </x:c>
      <x:c r="E50" s="13" t="str">
        <x:v>ion residue-state challenge</x:v>
      </x:c>
      <x:c r="F50" s="13" t="n">
        <x:v>100</x:v>
      </x:c>
      <x:c r="G50" s="13" t="n">
        <x:v>0</x:v>
      </x:c>
      <x:c r="H50" s="13" t="str">
        <x:v>PHO+ION+MOL+CAL</x:v>
      </x:c>
      <x:c r="I50" s="34" t="str"/>
      <x:c r="J50" s="34" t="str"/>
      <x:c r="K50" s="34" t="str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13" t="str">
        <x:v>QC-046</x:v>
      </x:c>
      <x:c r="B51" s="13" t="str">
        <x:v>FRC-08</x:v>
      </x:c>
      <x:c r="C51" s="13" t="str">
        <x:v>active</x:v>
      </x:c>
      <x:c r="D51" s="13" t="n">
        <x:v>4</x:v>
      </x:c>
      <x:c r="E51" s="13" t="str">
        <x:v>product transit and collection</x:v>
      </x:c>
      <x:c r="F51" s="13" t="n">
        <x:v>100</x:v>
      </x:c>
      <x:c r="G51" s="13" t="n">
        <x:v>0</x:v>
      </x:c>
      <x:c r="H51" s="13" t="str">
        <x:v>PHO+ION+MOL+CAL</x:v>
      </x:c>
      <x:c r="I51" s="34" t="str"/>
      <x:c r="J51" s="34" t="str"/>
      <x:c r="K51" s="34" t="str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13" t="str">
        <x:v>QC-047</x:v>
      </x:c>
      <x:c r="B52" s="13" t="str">
        <x:v>FRC-08</x:v>
      </x:c>
      <x:c r="C52" s="13" t="str">
        <x:v>active</x:v>
      </x:c>
      <x:c r="D52" s="13" t="n">
        <x:v>5</x:v>
      </x:c>
      <x:c r="E52" s="13" t="str">
        <x:v>denied time and network</x:v>
      </x:c>
      <x:c r="F52" s="13" t="n">
        <x:v>100</x:v>
      </x:c>
      <x:c r="G52" s="13" t="n">
        <x:v>0</x:v>
      </x:c>
      <x:c r="H52" s="13" t="str">
        <x:v>PHO+ION+MOL+CAL</x:v>
      </x:c>
      <x:c r="I52" s="34" t="str"/>
      <x:c r="J52" s="34" t="str"/>
      <x:c r="K52" s="34" t="str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13" t="str">
        <x:v>QC-048</x:v>
      </x:c>
      <x:c r="B53" s="13" t="str">
        <x:v>FRC-08</x:v>
      </x:c>
      <x:c r="C53" s="13" t="str">
        <x:v>active</x:v>
      </x:c>
      <x:c r="D53" s="13" t="n">
        <x:v>6</x:v>
      </x:c>
      <x:c r="E53" s="13" t="str">
        <x:v>heat-exposed exchange regression</x:v>
      </x:c>
      <x:c r="F53" s="13" t="n">
        <x:v>100</x:v>
      </x:c>
      <x:c r="G53" s="13" t="n">
        <x:v>0</x:v>
      </x:c>
      <x:c r="H53" s="13" t="str">
        <x:v>PHO+ION+MOL+CAL</x:v>
      </x:c>
      <x:c r="I53" s="34" t="str"/>
      <x:c r="J53" s="34" t="str"/>
      <x:c r="K53" s="34" t="str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13" t="str">
        <x:v>QC-049</x:v>
      </x:c>
      <x:c r="B54" s="13" t="str">
        <x:v>FRC-09</x:v>
      </x:c>
      <x:c r="C54" s="13" t="str">
        <x:v>active</x:v>
      </x:c>
      <x:c r="D54" s="13" t="n">
        <x:v>1</x:v>
      </x:c>
      <x:c r="E54" s="13" t="str">
        <x:v>registered baseline</x:v>
      </x:c>
      <x:c r="F54" s="13" t="n">
        <x:v>100</x:v>
      </x:c>
      <x:c r="G54" s="13" t="n">
        <x:v>0</x:v>
      </x:c>
      <x:c r="H54" s="13" t="str">
        <x:v>PHO+ION+MOL+CAL</x:v>
      </x:c>
      <x:c r="I54" s="34" t="str"/>
      <x:c r="J54" s="34" t="str"/>
      <x:c r="K54" s="34" t="str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13" t="str">
        <x:v>QC-050</x:v>
      </x:c>
      <x:c r="B55" s="13" t="str">
        <x:v>FRC-09</x:v>
      </x:c>
      <x:c r="C55" s="13" t="str">
        <x:v>active</x:v>
      </x:c>
      <x:c r="D55" s="13" t="n">
        <x:v>2</x:v>
      </x:c>
      <x:c r="E55" s="13" t="str">
        <x:v>photon dynamic-range challenge</x:v>
      </x:c>
      <x:c r="F55" s="13" t="n">
        <x:v>100</x:v>
      </x:c>
      <x:c r="G55" s="13" t="n">
        <x:v>0</x:v>
      </x:c>
      <x:c r="H55" s="13" t="str">
        <x:v>PHO+ION+MOL+CAL</x:v>
      </x:c>
      <x:c r="I55" s="34" t="str"/>
      <x:c r="J55" s="34" t="str"/>
      <x:c r="K55" s="34" t="str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13" t="str">
        <x:v>QC-051</x:v>
      </x:c>
      <x:c r="B56" s="13" t="str">
        <x:v>FRC-09</x:v>
      </x:c>
      <x:c r="C56" s="13" t="str">
        <x:v>active</x:v>
      </x:c>
      <x:c r="D56" s="13" t="n">
        <x:v>3</x:v>
      </x:c>
      <x:c r="E56" s="13" t="str">
        <x:v>ion residue-state challenge</x:v>
      </x:c>
      <x:c r="F56" s="13" t="n">
        <x:v>100</x:v>
      </x:c>
      <x:c r="G56" s="13" t="n">
        <x:v>0</x:v>
      </x:c>
      <x:c r="H56" s="13" t="str">
        <x:v>PHO+ION+MOL+CAL</x:v>
      </x:c>
      <x:c r="I56" s="34" t="str"/>
      <x:c r="J56" s="34" t="str"/>
      <x:c r="K56" s="34" t="str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13" t="str">
        <x:v>QC-052</x:v>
      </x:c>
      <x:c r="B57" s="13" t="str">
        <x:v>FRC-09</x:v>
      </x:c>
      <x:c r="C57" s="13" t="str">
        <x:v>active</x:v>
      </x:c>
      <x:c r="D57" s="13" t="n">
        <x:v>4</x:v>
      </x:c>
      <x:c r="E57" s="13" t="str">
        <x:v>product transit and collection</x:v>
      </x:c>
      <x:c r="F57" s="13" t="n">
        <x:v>100</x:v>
      </x:c>
      <x:c r="G57" s="13" t="n">
        <x:v>0</x:v>
      </x:c>
      <x:c r="H57" s="13" t="str">
        <x:v>PHO+ION+MOL+CAL</x:v>
      </x:c>
      <x:c r="I57" s="34" t="str"/>
      <x:c r="J57" s="34" t="str"/>
      <x:c r="K57" s="34" t="str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13" t="str">
        <x:v>QC-053</x:v>
      </x:c>
      <x:c r="B58" s="13" t="str">
        <x:v>FRC-09</x:v>
      </x:c>
      <x:c r="C58" s="13" t="str">
        <x:v>active</x:v>
      </x:c>
      <x:c r="D58" s="13" t="n">
        <x:v>5</x:v>
      </x:c>
      <x:c r="E58" s="13" t="str">
        <x:v>denied time and network</x:v>
      </x:c>
      <x:c r="F58" s="13" t="n">
        <x:v>100</x:v>
      </x:c>
      <x:c r="G58" s="13" t="n">
        <x:v>0</x:v>
      </x:c>
      <x:c r="H58" s="13" t="str">
        <x:v>PHO+ION+MOL+CAL</x:v>
      </x:c>
      <x:c r="I58" s="34" t="str"/>
      <x:c r="J58" s="34" t="str"/>
      <x:c r="K58" s="34" t="str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13" t="str">
        <x:v>QC-054</x:v>
      </x:c>
      <x:c r="B59" s="13" t="str">
        <x:v>FRC-09</x:v>
      </x:c>
      <x:c r="C59" s="13" t="str">
        <x:v>active</x:v>
      </x:c>
      <x:c r="D59" s="13" t="n">
        <x:v>6</x:v>
      </x:c>
      <x:c r="E59" s="13" t="str">
        <x:v>heat-exposed exchange regression</x:v>
      </x:c>
      <x:c r="F59" s="13" t="n">
        <x:v>100</x:v>
      </x:c>
      <x:c r="G59" s="13" t="n">
        <x:v>0</x:v>
      </x:c>
      <x:c r="H59" s="13" t="str">
        <x:v>PHO+ION+MOL+CAL</x:v>
      </x:c>
      <x:c r="I59" s="34" t="str"/>
      <x:c r="J59" s="34" t="str"/>
      <x:c r="K59" s="34" t="str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13" t="str">
        <x:v>QC-055</x:v>
      </x:c>
      <x:c r="B60" s="13" t="str">
        <x:v>FRC-10</x:v>
      </x:c>
      <x:c r="C60" s="13" t="str">
        <x:v>active</x:v>
      </x:c>
      <x:c r="D60" s="13" t="n">
        <x:v>1</x:v>
      </x:c>
      <x:c r="E60" s="13" t="str">
        <x:v>registered baseline</x:v>
      </x:c>
      <x:c r="F60" s="13" t="n">
        <x:v>100</x:v>
      </x:c>
      <x:c r="G60" s="13" t="n">
        <x:v>0</x:v>
      </x:c>
      <x:c r="H60" s="13" t="str">
        <x:v>PHO+ION+MOL+CAL</x:v>
      </x:c>
      <x:c r="I60" s="34" t="str"/>
      <x:c r="J60" s="34" t="str"/>
      <x:c r="K60" s="34" t="str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13" t="str">
        <x:v>QC-056</x:v>
      </x:c>
      <x:c r="B61" s="13" t="str">
        <x:v>FRC-10</x:v>
      </x:c>
      <x:c r="C61" s="13" t="str">
        <x:v>active</x:v>
      </x:c>
      <x:c r="D61" s="13" t="n">
        <x:v>2</x:v>
      </x:c>
      <x:c r="E61" s="13" t="str">
        <x:v>photon dynamic-range challenge</x:v>
      </x:c>
      <x:c r="F61" s="13" t="n">
        <x:v>100</x:v>
      </x:c>
      <x:c r="G61" s="13" t="n">
        <x:v>0</x:v>
      </x:c>
      <x:c r="H61" s="13" t="str">
        <x:v>PHO+ION+MOL+CAL</x:v>
      </x:c>
      <x:c r="I61" s="34" t="str"/>
      <x:c r="J61" s="34" t="str"/>
      <x:c r="K61" s="34" t="str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13" t="str">
        <x:v>QC-057</x:v>
      </x:c>
      <x:c r="B62" s="13" t="str">
        <x:v>FRC-10</x:v>
      </x:c>
      <x:c r="C62" s="13" t="str">
        <x:v>active</x:v>
      </x:c>
      <x:c r="D62" s="13" t="n">
        <x:v>3</x:v>
      </x:c>
      <x:c r="E62" s="13" t="str">
        <x:v>ion residue-state challenge</x:v>
      </x:c>
      <x:c r="F62" s="13" t="n">
        <x:v>100</x:v>
      </x:c>
      <x:c r="G62" s="13" t="n">
        <x:v>0</x:v>
      </x:c>
      <x:c r="H62" s="13" t="str">
        <x:v>PHO+ION+MOL+CAL</x:v>
      </x:c>
      <x:c r="I62" s="34" t="str"/>
      <x:c r="J62" s="34" t="str"/>
      <x:c r="K62" s="34" t="str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13" t="str">
        <x:v>QC-058</x:v>
      </x:c>
      <x:c r="B63" s="13" t="str">
        <x:v>FRC-10</x:v>
      </x:c>
      <x:c r="C63" s="13" t="str">
        <x:v>active</x:v>
      </x:c>
      <x:c r="D63" s="13" t="n">
        <x:v>4</x:v>
      </x:c>
      <x:c r="E63" s="13" t="str">
        <x:v>product transit and collection</x:v>
      </x:c>
      <x:c r="F63" s="13" t="n">
        <x:v>100</x:v>
      </x:c>
      <x:c r="G63" s="13" t="n">
        <x:v>0</x:v>
      </x:c>
      <x:c r="H63" s="13" t="str">
        <x:v>PHO+ION+MOL+CAL</x:v>
      </x:c>
      <x:c r="I63" s="34" t="str"/>
      <x:c r="J63" s="34" t="str"/>
      <x:c r="K63" s="34" t="str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13" t="str">
        <x:v>QC-059</x:v>
      </x:c>
      <x:c r="B64" s="13" t="str">
        <x:v>FRC-10</x:v>
      </x:c>
      <x:c r="C64" s="13" t="str">
        <x:v>active</x:v>
      </x:c>
      <x:c r="D64" s="13" t="n">
        <x:v>5</x:v>
      </x:c>
      <x:c r="E64" s="13" t="str">
        <x:v>denied time and network</x:v>
      </x:c>
      <x:c r="F64" s="13" t="n">
        <x:v>100</x:v>
      </x:c>
      <x:c r="G64" s="13" t="n">
        <x:v>0</x:v>
      </x:c>
      <x:c r="H64" s="13" t="str">
        <x:v>PHO+ION+MOL+CAL</x:v>
      </x:c>
      <x:c r="I64" s="34" t="str"/>
      <x:c r="J64" s="34" t="str"/>
      <x:c r="K64" s="34" t="str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13" t="str">
        <x:v>QC-060</x:v>
      </x:c>
      <x:c r="B65" s="13" t="str">
        <x:v>FRC-10</x:v>
      </x:c>
      <x:c r="C65" s="13" t="str">
        <x:v>active</x:v>
      </x:c>
      <x:c r="D65" s="13" t="n">
        <x:v>6</x:v>
      </x:c>
      <x:c r="E65" s="13" t="str">
        <x:v>heat-exposed exchange regression</x:v>
      </x:c>
      <x:c r="F65" s="13" t="n">
        <x:v>100</x:v>
      </x:c>
      <x:c r="G65" s="13" t="n">
        <x:v>0</x:v>
      </x:c>
      <x:c r="H65" s="13" t="str">
        <x:v>PHO+ION+MOL+CAL</x:v>
      </x:c>
      <x:c r="I65" s="34" t="str"/>
      <x:c r="J65" s="34" t="str"/>
      <x:c r="K65" s="34" t="str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13" t="str">
        <x:v>QC-061</x:v>
      </x:c>
      <x:c r="B66" s="13" t="str">
        <x:v>FRC-11</x:v>
      </x:c>
      <x:c r="C66" s="13" t="str">
        <x:v>active</x:v>
      </x:c>
      <x:c r="D66" s="13" t="n">
        <x:v>1</x:v>
      </x:c>
      <x:c r="E66" s="13" t="str">
        <x:v>registered baseline</x:v>
      </x:c>
      <x:c r="F66" s="13" t="n">
        <x:v>100</x:v>
      </x:c>
      <x:c r="G66" s="13" t="n">
        <x:v>0</x:v>
      </x:c>
      <x:c r="H66" s="13" t="str">
        <x:v>PHO+ION+MOL+CAL</x:v>
      </x:c>
      <x:c r="I66" s="34" t="str"/>
      <x:c r="J66" s="34" t="str"/>
      <x:c r="K66" s="34" t="str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13" t="str">
        <x:v>QC-062</x:v>
      </x:c>
      <x:c r="B67" s="13" t="str">
        <x:v>FRC-11</x:v>
      </x:c>
      <x:c r="C67" s="13" t="str">
        <x:v>active</x:v>
      </x:c>
      <x:c r="D67" s="13" t="n">
        <x:v>2</x:v>
      </x:c>
      <x:c r="E67" s="13" t="str">
        <x:v>photon dynamic-range challenge</x:v>
      </x:c>
      <x:c r="F67" s="13" t="n">
        <x:v>100</x:v>
      </x:c>
      <x:c r="G67" s="13" t="n">
        <x:v>0</x:v>
      </x:c>
      <x:c r="H67" s="13" t="str">
        <x:v>PHO+ION+MOL+CAL</x:v>
      </x:c>
      <x:c r="I67" s="34" t="str"/>
      <x:c r="J67" s="34" t="str"/>
      <x:c r="K67" s="34" t="str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13" t="str">
        <x:v>QC-063</x:v>
      </x:c>
      <x:c r="B68" s="13" t="str">
        <x:v>FRC-11</x:v>
      </x:c>
      <x:c r="C68" s="13" t="str">
        <x:v>active</x:v>
      </x:c>
      <x:c r="D68" s="13" t="n">
        <x:v>3</x:v>
      </x:c>
      <x:c r="E68" s="13" t="str">
        <x:v>ion residue-state challenge</x:v>
      </x:c>
      <x:c r="F68" s="13" t="n">
        <x:v>100</x:v>
      </x:c>
      <x:c r="G68" s="13" t="n">
        <x:v>0</x:v>
      </x:c>
      <x:c r="H68" s="13" t="str">
        <x:v>PHO+ION+MOL+CAL</x:v>
      </x:c>
      <x:c r="I68" s="34" t="str"/>
      <x:c r="J68" s="34" t="str"/>
      <x:c r="K68" s="34" t="str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13" t="str">
        <x:v>QC-064</x:v>
      </x:c>
      <x:c r="B69" s="13" t="str">
        <x:v>FRC-11</x:v>
      </x:c>
      <x:c r="C69" s="13" t="str">
        <x:v>active</x:v>
      </x:c>
      <x:c r="D69" s="13" t="n">
        <x:v>4</x:v>
      </x:c>
      <x:c r="E69" s="13" t="str">
        <x:v>product transit and collection</x:v>
      </x:c>
      <x:c r="F69" s="13" t="n">
        <x:v>100</x:v>
      </x:c>
      <x:c r="G69" s="13" t="n">
        <x:v>0</x:v>
      </x:c>
      <x:c r="H69" s="13" t="str">
        <x:v>PHO+ION+MOL+CAL</x:v>
      </x:c>
      <x:c r="I69" s="34" t="str"/>
      <x:c r="J69" s="34" t="str"/>
      <x:c r="K69" s="34" t="str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13" t="str">
        <x:v>QC-065</x:v>
      </x:c>
      <x:c r="B70" s="13" t="str">
        <x:v>FRC-11</x:v>
      </x:c>
      <x:c r="C70" s="13" t="str">
        <x:v>active</x:v>
      </x:c>
      <x:c r="D70" s="13" t="n">
        <x:v>5</x:v>
      </x:c>
      <x:c r="E70" s="13" t="str">
        <x:v>denied time and network</x:v>
      </x:c>
      <x:c r="F70" s="13" t="n">
        <x:v>100</x:v>
      </x:c>
      <x:c r="G70" s="13" t="n">
        <x:v>0</x:v>
      </x:c>
      <x:c r="H70" s="13" t="str">
        <x:v>PHO+ION+MOL+CAL</x:v>
      </x:c>
      <x:c r="I70" s="34" t="str"/>
      <x:c r="J70" s="34" t="str"/>
      <x:c r="K70" s="34" t="str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13" t="str">
        <x:v>QC-066</x:v>
      </x:c>
      <x:c r="B71" s="13" t="str">
        <x:v>FRC-11</x:v>
      </x:c>
      <x:c r="C71" s="13" t="str">
        <x:v>active</x:v>
      </x:c>
      <x:c r="D71" s="13" t="n">
        <x:v>6</x:v>
      </x:c>
      <x:c r="E71" s="13" t="str">
        <x:v>heat-exposed exchange regression</x:v>
      </x:c>
      <x:c r="F71" s="13" t="n">
        <x:v>100</x:v>
      </x:c>
      <x:c r="G71" s="13" t="n">
        <x:v>0</x:v>
      </x:c>
      <x:c r="H71" s="13" t="str">
        <x:v>PHO+ION+MOL+CAL</x:v>
      </x:c>
      <x:c r="I71" s="34" t="str"/>
      <x:c r="J71" s="34" t="str"/>
      <x:c r="K71" s="34" t="str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13" t="str">
        <x:v>QC-067</x:v>
      </x:c>
      <x:c r="B72" s="13" t="str">
        <x:v>FRC-12</x:v>
      </x:c>
      <x:c r="C72" s="13" t="str">
        <x:v>active</x:v>
      </x:c>
      <x:c r="D72" s="13" t="n">
        <x:v>1</x:v>
      </x:c>
      <x:c r="E72" s="13" t="str">
        <x:v>registered baseline</x:v>
      </x:c>
      <x:c r="F72" s="13" t="n">
        <x:v>100</x:v>
      </x:c>
      <x:c r="G72" s="13" t="n">
        <x:v>0</x:v>
      </x:c>
      <x:c r="H72" s="13" t="str">
        <x:v>PHO+ION+MOL+CAL</x:v>
      </x:c>
      <x:c r="I72" s="34" t="str"/>
      <x:c r="J72" s="34" t="str"/>
      <x:c r="K72" s="34" t="str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13" t="str">
        <x:v>QC-068</x:v>
      </x:c>
      <x:c r="B73" s="13" t="str">
        <x:v>FRC-12</x:v>
      </x:c>
      <x:c r="C73" s="13" t="str">
        <x:v>active</x:v>
      </x:c>
      <x:c r="D73" s="13" t="n">
        <x:v>2</x:v>
      </x:c>
      <x:c r="E73" s="13" t="str">
        <x:v>photon dynamic-range challenge</x:v>
      </x:c>
      <x:c r="F73" s="13" t="n">
        <x:v>100</x:v>
      </x:c>
      <x:c r="G73" s="13" t="n">
        <x:v>0</x:v>
      </x:c>
      <x:c r="H73" s="13" t="str">
        <x:v>PHO+ION+MOL+CAL</x:v>
      </x:c>
      <x:c r="I73" s="34" t="str"/>
      <x:c r="J73" s="34" t="str"/>
      <x:c r="K73" s="34" t="str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13" t="str">
        <x:v>QC-069</x:v>
      </x:c>
      <x:c r="B74" s="13" t="str">
        <x:v>FRC-12</x:v>
      </x:c>
      <x:c r="C74" s="13" t="str">
        <x:v>active</x:v>
      </x:c>
      <x:c r="D74" s="13" t="n">
        <x:v>3</x:v>
      </x:c>
      <x:c r="E74" s="13" t="str">
        <x:v>ion residue-state challenge</x:v>
      </x:c>
      <x:c r="F74" s="13" t="n">
        <x:v>100</x:v>
      </x:c>
      <x:c r="G74" s="13" t="n">
        <x:v>0</x:v>
      </x:c>
      <x:c r="H74" s="13" t="str">
        <x:v>PHO+ION+MOL+CAL</x:v>
      </x:c>
      <x:c r="I74" s="34" t="str"/>
      <x:c r="J74" s="34" t="str"/>
      <x:c r="K74" s="34" t="str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13" t="str">
        <x:v>QC-070</x:v>
      </x:c>
      <x:c r="B75" s="13" t="str">
        <x:v>FRC-12</x:v>
      </x:c>
      <x:c r="C75" s="13" t="str">
        <x:v>active</x:v>
      </x:c>
      <x:c r="D75" s="13" t="n">
        <x:v>4</x:v>
      </x:c>
      <x:c r="E75" s="13" t="str">
        <x:v>product transit and collection</x:v>
      </x:c>
      <x:c r="F75" s="13" t="n">
        <x:v>100</x:v>
      </x:c>
      <x:c r="G75" s="13" t="n">
        <x:v>0</x:v>
      </x:c>
      <x:c r="H75" s="13" t="str">
        <x:v>PHO+ION+MOL+CAL</x:v>
      </x:c>
      <x:c r="I75" s="34" t="str"/>
      <x:c r="J75" s="34" t="str"/>
      <x:c r="K75" s="34" t="str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13" t="str">
        <x:v>QC-071</x:v>
      </x:c>
      <x:c r="B76" s="13" t="str">
        <x:v>FRC-12</x:v>
      </x:c>
      <x:c r="C76" s="13" t="str">
        <x:v>active</x:v>
      </x:c>
      <x:c r="D76" s="13" t="n">
        <x:v>5</x:v>
      </x:c>
      <x:c r="E76" s="13" t="str">
        <x:v>denied time and network</x:v>
      </x:c>
      <x:c r="F76" s="13" t="n">
        <x:v>100</x:v>
      </x:c>
      <x:c r="G76" s="13" t="n">
        <x:v>0</x:v>
      </x:c>
      <x:c r="H76" s="13" t="str">
        <x:v>PHO+ION+MOL+CAL</x:v>
      </x:c>
      <x:c r="I76" s="34" t="str"/>
      <x:c r="J76" s="34" t="str"/>
      <x:c r="K76" s="34" t="str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13" t="str">
        <x:v>QC-072</x:v>
      </x:c>
      <x:c r="B77" s="13" t="str">
        <x:v>FRC-12</x:v>
      </x:c>
      <x:c r="C77" s="13" t="str">
        <x:v>active</x:v>
      </x:c>
      <x:c r="D77" s="13" t="n">
        <x:v>6</x:v>
      </x:c>
      <x:c r="E77" s="13" t="str">
        <x:v>heat-exposed exchange regression</x:v>
      </x:c>
      <x:c r="F77" s="13" t="n">
        <x:v>100</x:v>
      </x:c>
      <x:c r="G77" s="13" t="n">
        <x:v>0</x:v>
      </x:c>
      <x:c r="H77" s="13" t="str">
        <x:v>PHO+ION+MOL+CAL</x:v>
      </x:c>
      <x:c r="I77" s="34" t="str"/>
      <x:c r="J77" s="34" t="str"/>
      <x:c r="K77" s="34" t="str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13" t="str">
        <x:v>QC-073</x:v>
      </x:c>
      <x:c r="B78" s="13" t="str">
        <x:v>FRC-13</x:v>
      </x:c>
      <x:c r="C78" s="13" t="str">
        <x:v>spare</x:v>
      </x:c>
      <x:c r="D78" s="13" t="n">
        <x:v>1</x:v>
      </x:c>
      <x:c r="E78" s="13" t="str">
        <x:v>registered baseline</x:v>
      </x:c>
      <x:c r="F78" s="13" t="n">
        <x:v>100</x:v>
      </x:c>
      <x:c r="G78" s="13" t="n">
        <x:v>0</x:v>
      </x:c>
      <x:c r="H78" s="13" t="str">
        <x:v>PHO+ION+MOL+CAL</x:v>
      </x:c>
      <x:c r="I78" s="34" t="str"/>
      <x:c r="J78" s="34" t="str"/>
      <x:c r="K78" s="34" t="str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13" t="str">
        <x:v>QC-074</x:v>
      </x:c>
      <x:c r="B79" s="13" t="str">
        <x:v>FRC-13</x:v>
      </x:c>
      <x:c r="C79" s="13" t="str">
        <x:v>spare</x:v>
      </x:c>
      <x:c r="D79" s="13" t="n">
        <x:v>2</x:v>
      </x:c>
      <x:c r="E79" s="13" t="str">
        <x:v>photon dynamic-range challenge</x:v>
      </x:c>
      <x:c r="F79" s="13" t="n">
        <x:v>100</x:v>
      </x:c>
      <x:c r="G79" s="13" t="n">
        <x:v>0</x:v>
      </x:c>
      <x:c r="H79" s="13" t="str">
        <x:v>PHO+ION+MOL+CAL</x:v>
      </x:c>
      <x:c r="I79" s="34" t="str"/>
      <x:c r="J79" s="34" t="str"/>
      <x:c r="K79" s="34" t="str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13" t="str">
        <x:v>QC-075</x:v>
      </x:c>
      <x:c r="B80" s="13" t="str">
        <x:v>FRC-13</x:v>
      </x:c>
      <x:c r="C80" s="13" t="str">
        <x:v>spare</x:v>
      </x:c>
      <x:c r="D80" s="13" t="n">
        <x:v>3</x:v>
      </x:c>
      <x:c r="E80" s="13" t="str">
        <x:v>ion residue-state challenge</x:v>
      </x:c>
      <x:c r="F80" s="13" t="n">
        <x:v>100</x:v>
      </x:c>
      <x:c r="G80" s="13" t="n">
        <x:v>0</x:v>
      </x:c>
      <x:c r="H80" s="13" t="str">
        <x:v>PHO+ION+MOL+CAL</x:v>
      </x:c>
      <x:c r="I80" s="34" t="str"/>
      <x:c r="J80" s="34" t="str"/>
      <x:c r="K80" s="34" t="str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13" t="str">
        <x:v>QC-076</x:v>
      </x:c>
      <x:c r="B81" s="13" t="str">
        <x:v>FRC-13</x:v>
      </x:c>
      <x:c r="C81" s="13" t="str">
        <x:v>spare</x:v>
      </x:c>
      <x:c r="D81" s="13" t="n">
        <x:v>4</x:v>
      </x:c>
      <x:c r="E81" s="13" t="str">
        <x:v>product transit and collection</x:v>
      </x:c>
      <x:c r="F81" s="13" t="n">
        <x:v>100</x:v>
      </x:c>
      <x:c r="G81" s="13" t="n">
        <x:v>0</x:v>
      </x:c>
      <x:c r="H81" s="13" t="str">
        <x:v>PHO+ION+MOL+CAL</x:v>
      </x:c>
      <x:c r="I81" s="34" t="str"/>
      <x:c r="J81" s="34" t="str"/>
      <x:c r="K81" s="34" t="str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13" t="str">
        <x:v>QC-077</x:v>
      </x:c>
      <x:c r="B82" s="13" t="str">
        <x:v>FRC-13</x:v>
      </x:c>
      <x:c r="C82" s="13" t="str">
        <x:v>spare</x:v>
      </x:c>
      <x:c r="D82" s="13" t="n">
        <x:v>5</x:v>
      </x:c>
      <x:c r="E82" s="13" t="str">
        <x:v>denied time and network</x:v>
      </x:c>
      <x:c r="F82" s="13" t="n">
        <x:v>100</x:v>
      </x:c>
      <x:c r="G82" s="13" t="n">
        <x:v>0</x:v>
      </x:c>
      <x:c r="H82" s="13" t="str">
        <x:v>PHO+ION+MOL+CAL</x:v>
      </x:c>
      <x:c r="I82" s="34" t="str"/>
      <x:c r="J82" s="34" t="str"/>
      <x:c r="K82" s="34" t="str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13" t="str">
        <x:v>QC-078</x:v>
      </x:c>
      <x:c r="B83" s="13" t="str">
        <x:v>FRC-13</x:v>
      </x:c>
      <x:c r="C83" s="13" t="str">
        <x:v>spare</x:v>
      </x:c>
      <x:c r="D83" s="13" t="n">
        <x:v>6</x:v>
      </x:c>
      <x:c r="E83" s="13" t="str">
        <x:v>heat-exposed exchange regression</x:v>
      </x:c>
      <x:c r="F83" s="13" t="n">
        <x:v>100</x:v>
      </x:c>
      <x:c r="G83" s="13" t="n">
        <x:v>0</x:v>
      </x:c>
      <x:c r="H83" s="13" t="str">
        <x:v>PHO+ION+MOL+CAL</x:v>
      </x:c>
      <x:c r="I83" s="34" t="str"/>
      <x:c r="J83" s="34" t="str"/>
      <x:c r="K83" s="34" t="str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13" t="str">
        <x:v>QC-079</x:v>
      </x:c>
      <x:c r="B84" s="13" t="str">
        <x:v>FRC-14</x:v>
      </x:c>
      <x:c r="C84" s="13" t="str">
        <x:v>spare</x:v>
      </x:c>
      <x:c r="D84" s="13" t="n">
        <x:v>1</x:v>
      </x:c>
      <x:c r="E84" s="13" t="str">
        <x:v>registered baseline</x:v>
      </x:c>
      <x:c r="F84" s="13" t="n">
        <x:v>100</x:v>
      </x:c>
      <x:c r="G84" s="13" t="n">
        <x:v>0</x:v>
      </x:c>
      <x:c r="H84" s="13" t="str">
        <x:v>PHO+ION+MOL+CAL</x:v>
      </x:c>
      <x:c r="I84" s="34" t="str"/>
      <x:c r="J84" s="34" t="str"/>
      <x:c r="K84" s="34" t="str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13" t="str">
        <x:v>QC-080</x:v>
      </x:c>
      <x:c r="B85" s="13" t="str">
        <x:v>FRC-14</x:v>
      </x:c>
      <x:c r="C85" s="13" t="str">
        <x:v>spare</x:v>
      </x:c>
      <x:c r="D85" s="13" t="n">
        <x:v>2</x:v>
      </x:c>
      <x:c r="E85" s="13" t="str">
        <x:v>photon dynamic-range challenge</x:v>
      </x:c>
      <x:c r="F85" s="13" t="n">
        <x:v>100</x:v>
      </x:c>
      <x:c r="G85" s="13" t="n">
        <x:v>0</x:v>
      </x:c>
      <x:c r="H85" s="13" t="str">
        <x:v>PHO+ION+MOL+CAL</x:v>
      </x:c>
      <x:c r="I85" s="34" t="str"/>
      <x:c r="J85" s="34" t="str"/>
      <x:c r="K85" s="34" t="str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13" t="str">
        <x:v>QC-081</x:v>
      </x:c>
      <x:c r="B86" s="13" t="str">
        <x:v>FRC-14</x:v>
      </x:c>
      <x:c r="C86" s="13" t="str">
        <x:v>spare</x:v>
      </x:c>
      <x:c r="D86" s="13" t="n">
        <x:v>3</x:v>
      </x:c>
      <x:c r="E86" s="13" t="str">
        <x:v>ion residue-state challenge</x:v>
      </x:c>
      <x:c r="F86" s="13" t="n">
        <x:v>100</x:v>
      </x:c>
      <x:c r="G86" s="13" t="n">
        <x:v>0</x:v>
      </x:c>
      <x:c r="H86" s="13" t="str">
        <x:v>PHO+ION+MOL+CAL</x:v>
      </x:c>
      <x:c r="I86" s="34" t="str"/>
      <x:c r="J86" s="34" t="str"/>
      <x:c r="K86" s="34" t="str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13" t="str">
        <x:v>QC-082</x:v>
      </x:c>
      <x:c r="B87" s="13" t="str">
        <x:v>FRC-14</x:v>
      </x:c>
      <x:c r="C87" s="13" t="str">
        <x:v>spare</x:v>
      </x:c>
      <x:c r="D87" s="13" t="n">
        <x:v>4</x:v>
      </x:c>
      <x:c r="E87" s="13" t="str">
        <x:v>product transit and collection</x:v>
      </x:c>
      <x:c r="F87" s="13" t="n">
        <x:v>100</x:v>
      </x:c>
      <x:c r="G87" s="13" t="n">
        <x:v>0</x:v>
      </x:c>
      <x:c r="H87" s="13" t="str">
        <x:v>PHO+ION+MOL+CAL</x:v>
      </x:c>
      <x:c r="I87" s="34" t="str"/>
      <x:c r="J87" s="34" t="str"/>
      <x:c r="K87" s="34" t="str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13" t="str">
        <x:v>QC-083</x:v>
      </x:c>
      <x:c r="B88" s="13" t="str">
        <x:v>FRC-14</x:v>
      </x:c>
      <x:c r="C88" s="13" t="str">
        <x:v>spare</x:v>
      </x:c>
      <x:c r="D88" s="13" t="n">
        <x:v>5</x:v>
      </x:c>
      <x:c r="E88" s="13" t="str">
        <x:v>denied time and network</x:v>
      </x:c>
      <x:c r="F88" s="13" t="n">
        <x:v>100</x:v>
      </x:c>
      <x:c r="G88" s="13" t="n">
        <x:v>0</x:v>
      </x:c>
      <x:c r="H88" s="13" t="str">
        <x:v>PHO+ION+MOL+CAL</x:v>
      </x:c>
      <x:c r="I88" s="34" t="str"/>
      <x:c r="J88" s="34" t="str"/>
      <x:c r="K88" s="34" t="str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13" t="str">
        <x:v>QC-084</x:v>
      </x:c>
      <x:c r="B89" s="13" t="str">
        <x:v>FRC-14</x:v>
      </x:c>
      <x:c r="C89" s="13" t="str">
        <x:v>spare</x:v>
      </x:c>
      <x:c r="D89" s="13" t="n">
        <x:v>6</x:v>
      </x:c>
      <x:c r="E89" s="13" t="str">
        <x:v>heat-exposed exchange regression</x:v>
      </x:c>
      <x:c r="F89" s="13" t="n">
        <x:v>100</x:v>
      </x:c>
      <x:c r="G89" s="13" t="n">
        <x:v>0</x:v>
      </x:c>
      <x:c r="H89" s="13" t="str">
        <x:v>PHO+ION+MOL+CAL</x:v>
      </x:c>
      <x:c r="I89" s="34" t="str"/>
      <x:c r="J89" s="34" t="str"/>
      <x:c r="K89" s="34" t="str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13" t="str">
        <x:v>QC-085</x:v>
      </x:c>
      <x:c r="B90" s="13" t="str">
        <x:v>FRC-15</x:v>
      </x:c>
      <x:c r="C90" s="13" t="str">
        <x:v>spare</x:v>
      </x:c>
      <x:c r="D90" s="13" t="n">
        <x:v>1</x:v>
      </x:c>
      <x:c r="E90" s="13" t="str">
        <x:v>registered baseline</x:v>
      </x:c>
      <x:c r="F90" s="13" t="n">
        <x:v>100</x:v>
      </x:c>
      <x:c r="G90" s="13" t="n">
        <x:v>0</x:v>
      </x:c>
      <x:c r="H90" s="13" t="str">
        <x:v>PHO+ION+MOL+CAL</x:v>
      </x:c>
      <x:c r="I90" s="34" t="str"/>
      <x:c r="J90" s="34" t="str"/>
      <x:c r="K90" s="34" t="str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13" t="str">
        <x:v>QC-086</x:v>
      </x:c>
      <x:c r="B91" s="13" t="str">
        <x:v>FRC-15</x:v>
      </x:c>
      <x:c r="C91" s="13" t="str">
        <x:v>spare</x:v>
      </x:c>
      <x:c r="D91" s="13" t="n">
        <x:v>2</x:v>
      </x:c>
      <x:c r="E91" s="13" t="str">
        <x:v>photon dynamic-range challenge</x:v>
      </x:c>
      <x:c r="F91" s="13" t="n">
        <x:v>100</x:v>
      </x:c>
      <x:c r="G91" s="13" t="n">
        <x:v>0</x:v>
      </x:c>
      <x:c r="H91" s="13" t="str">
        <x:v>PHO+ION+MOL+CAL</x:v>
      </x:c>
      <x:c r="I91" s="34" t="str"/>
      <x:c r="J91" s="34" t="str"/>
      <x:c r="K91" s="34" t="str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13" t="str">
        <x:v>QC-087</x:v>
      </x:c>
      <x:c r="B92" s="13" t="str">
        <x:v>FRC-15</x:v>
      </x:c>
      <x:c r="C92" s="13" t="str">
        <x:v>spare</x:v>
      </x:c>
      <x:c r="D92" s="13" t="n">
        <x:v>3</x:v>
      </x:c>
      <x:c r="E92" s="13" t="str">
        <x:v>ion residue-state challenge</x:v>
      </x:c>
      <x:c r="F92" s="13" t="n">
        <x:v>100</x:v>
      </x:c>
      <x:c r="G92" s="13" t="n">
        <x:v>0</x:v>
      </x:c>
      <x:c r="H92" s="13" t="str">
        <x:v>PHO+ION+MOL+CAL</x:v>
      </x:c>
      <x:c r="I92" s="34" t="str"/>
      <x:c r="J92" s="34" t="str"/>
      <x:c r="K92" s="34" t="str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13" t="str">
        <x:v>QC-088</x:v>
      </x:c>
      <x:c r="B93" s="13" t="str">
        <x:v>FRC-15</x:v>
      </x:c>
      <x:c r="C93" s="13" t="str">
        <x:v>spare</x:v>
      </x:c>
      <x:c r="D93" s="13" t="n">
        <x:v>4</x:v>
      </x:c>
      <x:c r="E93" s="13" t="str">
        <x:v>product transit and collection</x:v>
      </x:c>
      <x:c r="F93" s="13" t="n">
        <x:v>100</x:v>
      </x:c>
      <x:c r="G93" s="13" t="n">
        <x:v>0</x:v>
      </x:c>
      <x:c r="H93" s="13" t="str">
        <x:v>PHO+ION+MOL+CAL</x:v>
      </x:c>
      <x:c r="I93" s="34" t="str"/>
      <x:c r="J93" s="34" t="str"/>
      <x:c r="K93" s="34" t="str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13" t="str">
        <x:v>QC-089</x:v>
      </x:c>
      <x:c r="B94" s="13" t="str">
        <x:v>FRC-15</x:v>
      </x:c>
      <x:c r="C94" s="13" t="str">
        <x:v>spare</x:v>
      </x:c>
      <x:c r="D94" s="13" t="n">
        <x:v>5</x:v>
      </x:c>
      <x:c r="E94" s="13" t="str">
        <x:v>denied time and network</x:v>
      </x:c>
      <x:c r="F94" s="13" t="n">
        <x:v>100</x:v>
      </x:c>
      <x:c r="G94" s="13" t="n">
        <x:v>0</x:v>
      </x:c>
      <x:c r="H94" s="13" t="str">
        <x:v>PHO+ION+MOL+CAL</x:v>
      </x:c>
      <x:c r="I94" s="34" t="str"/>
      <x:c r="J94" s="34" t="str"/>
      <x:c r="K94" s="34" t="str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13" t="str">
        <x:v>QC-090</x:v>
      </x:c>
      <x:c r="B95" s="13" t="str">
        <x:v>FRC-15</x:v>
      </x:c>
      <x:c r="C95" s="13" t="str">
        <x:v>spare</x:v>
      </x:c>
      <x:c r="D95" s="13" t="n">
        <x:v>6</x:v>
      </x:c>
      <x:c r="E95" s="13" t="str">
        <x:v>heat-exposed exchange regression</x:v>
      </x:c>
      <x:c r="F95" s="13" t="n">
        <x:v>100</x:v>
      </x:c>
      <x:c r="G95" s="13" t="n">
        <x:v>0</x:v>
      </x:c>
      <x:c r="H95" s="13" t="str">
        <x:v>PHO+ION+MOL+CAL</x:v>
      </x:c>
      <x:c r="I95" s="34" t="str"/>
      <x:c r="J95" s="34" t="str"/>
      <x:c r="K95" s="34" t="str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13" t="str">
        <x:v>QC-091</x:v>
      </x:c>
      <x:c r="B96" s="13" t="str">
        <x:v>FRC-16</x:v>
      </x:c>
      <x:c r="C96" s="13" t="str">
        <x:v>spare</x:v>
      </x:c>
      <x:c r="D96" s="13" t="n">
        <x:v>1</x:v>
      </x:c>
      <x:c r="E96" s="13" t="str">
        <x:v>registered baseline</x:v>
      </x:c>
      <x:c r="F96" s="13" t="n">
        <x:v>100</x:v>
      </x:c>
      <x:c r="G96" s="13" t="n">
        <x:v>0</x:v>
      </x:c>
      <x:c r="H96" s="13" t="str">
        <x:v>PHO+ION+MOL+CAL</x:v>
      </x:c>
      <x:c r="I96" s="34" t="str"/>
      <x:c r="J96" s="34" t="str"/>
      <x:c r="K96" s="34" t="str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13" t="str">
        <x:v>QC-092</x:v>
      </x:c>
      <x:c r="B97" s="13" t="str">
        <x:v>FRC-16</x:v>
      </x:c>
      <x:c r="C97" s="13" t="str">
        <x:v>spare</x:v>
      </x:c>
      <x:c r="D97" s="13" t="n">
        <x:v>2</x:v>
      </x:c>
      <x:c r="E97" s="13" t="str">
        <x:v>photon dynamic-range challenge</x:v>
      </x:c>
      <x:c r="F97" s="13" t="n">
        <x:v>100</x:v>
      </x:c>
      <x:c r="G97" s="13" t="n">
        <x:v>0</x:v>
      </x:c>
      <x:c r="H97" s="13" t="str">
        <x:v>PHO+ION+MOL+CAL</x:v>
      </x:c>
      <x:c r="I97" s="34" t="str"/>
      <x:c r="J97" s="34" t="str"/>
      <x:c r="K97" s="34" t="str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13" t="str">
        <x:v>QC-093</x:v>
      </x:c>
      <x:c r="B98" s="13" t="str">
        <x:v>FRC-16</x:v>
      </x:c>
      <x:c r="C98" s="13" t="str">
        <x:v>spare</x:v>
      </x:c>
      <x:c r="D98" s="13" t="n">
        <x:v>3</x:v>
      </x:c>
      <x:c r="E98" s="13" t="str">
        <x:v>ion residue-state challenge</x:v>
      </x:c>
      <x:c r="F98" s="13" t="n">
        <x:v>100</x:v>
      </x:c>
      <x:c r="G98" s="13" t="n">
        <x:v>0</x:v>
      </x:c>
      <x:c r="H98" s="13" t="str">
        <x:v>PHO+ION+MOL+CAL</x:v>
      </x:c>
      <x:c r="I98" s="34" t="str"/>
      <x:c r="J98" s="34" t="str"/>
      <x:c r="K98" s="34" t="str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13" t="str">
        <x:v>QC-094</x:v>
      </x:c>
      <x:c r="B99" s="13" t="str">
        <x:v>FRC-16</x:v>
      </x:c>
      <x:c r="C99" s="13" t="str">
        <x:v>spare</x:v>
      </x:c>
      <x:c r="D99" s="13" t="n">
        <x:v>4</x:v>
      </x:c>
      <x:c r="E99" s="13" t="str">
        <x:v>product transit and collection</x:v>
      </x:c>
      <x:c r="F99" s="13" t="n">
        <x:v>100</x:v>
      </x:c>
      <x:c r="G99" s="13" t="n">
        <x:v>0</x:v>
      </x:c>
      <x:c r="H99" s="13" t="str">
        <x:v>PHO+ION+MOL+CAL</x:v>
      </x:c>
      <x:c r="I99" s="34" t="str"/>
      <x:c r="J99" s="34" t="str"/>
      <x:c r="K99" s="34" t="str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13" t="str">
        <x:v>QC-095</x:v>
      </x:c>
      <x:c r="B100" s="13" t="str">
        <x:v>FRC-16</x:v>
      </x:c>
      <x:c r="C100" s="13" t="str">
        <x:v>spare</x:v>
      </x:c>
      <x:c r="D100" s="13" t="n">
        <x:v>5</x:v>
      </x:c>
      <x:c r="E100" s="13" t="str">
        <x:v>denied time and network</x:v>
      </x:c>
      <x:c r="F100" s="13" t="n">
        <x:v>100</x:v>
      </x:c>
      <x:c r="G100" s="13" t="n">
        <x:v>0</x:v>
      </x:c>
      <x:c r="H100" s="13" t="str">
        <x:v>PHO+ION+MOL+CAL</x:v>
      </x:c>
      <x:c r="I100" s="34" t="str"/>
      <x:c r="J100" s="34" t="str"/>
      <x:c r="K100" s="34" t="str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14" t="str">
        <x:v>QC-096</x:v>
      </x:c>
      <x:c r="B101" s="14" t="str">
        <x:v>FRC-16</x:v>
      </x:c>
      <x:c r="C101" s="14" t="str">
        <x:v>spare</x:v>
      </x:c>
      <x:c r="D101" s="14" t="n">
        <x:v>6</x:v>
      </x:c>
      <x:c r="E101" s="14" t="str">
        <x:v>heat-exposed exchange regression</x:v>
      </x:c>
      <x:c r="F101" s="14" t="n">
        <x:v>100</x:v>
      </x:c>
      <x:c r="G101" s="14" t="n">
        <x:v>0</x:v>
      </x:c>
      <x:c r="H101" s="14" t="str">
        <x:v>PHO+ION+MOL+CAL</x:v>
      </x:c>
      <x:c r="I101" s="35" t="str"/>
      <x:c r="J101" s="35" t="str"/>
      <x:c r="K101" s="35" t="str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dataValidations count="3">
    <x:dataValidation type="list" sqref="I6:I101">
      <x:formula1>",VALID,INVALID"</x:formula1>
    </x:dataValidation>
    <x:dataValidation type="list" sqref="J6:J101">
      <x:formula1>",PASS,FAIL"</x:formula1>
    </x:dataValidation>
    <x:dataValidation type="list" sqref="K6:K101">
      <x:formula1>",OPEN,PASS,FAIL"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11" hidden="0" customWidth="1"/>
    <x:col min="3" max="3" width="24" hidden="0" customWidth="1"/>
    <x:col min="4" max="4" width="15" hidden="0" customWidth="1"/>
    <x:col min="5" max="5" width="15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38" hidden="0" customWidth="1"/>
    <x:col min="15" max="15" width="1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ER-04 exact class and invalid-attempt reserve register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6" hidden="0" customHeight="1">
      <x:c r="A5" s="9" t="str">
        <x:v>Event ID</x:v>
      </x:c>
      <x:c r="B5" s="10" t="str">
        <x:v>Role</x:v>
      </x:c>
      <x:c r="C5" s="10" t="str">
        <x:v>Campus</x:v>
      </x:c>
      <x:c r="D5" s="10" t="str">
        <x:v>Source lineage</x:v>
      </x:c>
      <x:c r="E5" s="10" t="str">
        <x:v>Module lineage</x:v>
      </x:c>
      <x:c r="F5" s="10" t="str">
        <x:v>Module ID</x:v>
      </x:c>
      <x:c r="G5" s="10" t="str">
        <x:v>Source (kg)</x:v>
      </x:c>
      <x:c r="H5" s="10" t="str">
        <x:v>Candidate water (m³)</x:v>
      </x:c>
      <x:c r="I5" s="10" t="str">
        <x:v>Ignition opportunity</x:v>
      </x:c>
      <x:c r="J5" s="10" t="str">
        <x:v>PHO</x:v>
      </x:c>
      <x:c r="K5" s="10" t="str">
        <x:v>ION</x:v>
      </x:c>
      <x:c r="L5" s="10" t="str">
        <x:v>MOL</x:v>
      </x:c>
      <x:c r="M5" s="10" t="str">
        <x:v>CAL</x:v>
      </x:c>
      <x:c r="N5" s="10" t="str">
        <x:v>Disposition</x:v>
      </x:c>
      <x:c r="O5" s="11" t="str">
        <x:v>Flame credit</x:v>
      </x:c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ER04-01</x:v>
      </x:c>
      <x:c r="B6" s="12" t="str">
        <x:v>required</x:v>
      </x:c>
      <x:c r="C6" s="12" t="str">
        <x:v>PTC-A</x:v>
      </x:c>
      <x:c r="D6" s="12" t="str">
        <x:v>S1</x:v>
      </x:c>
      <x:c r="E6" s="12" t="str">
        <x:v>M1</x:v>
      </x:c>
      <x:c r="F6" s="12" t="str">
        <x:v>FRC-01</x:v>
      </x:c>
      <x:c r="G6" s="12" t="n">
        <x:v>100</x:v>
      </x:c>
      <x:c r="H6" s="12" t="n">
        <x:v>0</x:v>
      </x:c>
      <x:c r="I6" s="33" t="str">
        <x:v>OPEN</x:v>
      </x:c>
      <x:c r="J6" s="33" t="str"/>
      <x:c r="K6" s="33" t="str"/>
      <x:c r="L6" s="33" t="str"/>
      <x:c r="M6" s="33" t="str"/>
      <x:c r="N6" s="33" t="str">
        <x:v>OPEN</x:v>
      </x:c>
      <x:c r="O6" s="36" t="n">
        <x:f>IF(N6="VALID-FLAME-BOUNDED",1,0)</x:f>
        <x:v>0</x:v>
      </x:c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ER04-02</x:v>
      </x:c>
      <x:c r="B7" s="13" t="str">
        <x:v>required</x:v>
      </x:c>
      <x:c r="C7" s="13" t="str">
        <x:v>PTC-A</x:v>
      </x:c>
      <x:c r="D7" s="13" t="str">
        <x:v>S1</x:v>
      </x:c>
      <x:c r="E7" s="13" t="str">
        <x:v>M2</x:v>
      </x:c>
      <x:c r="F7" s="13" t="str">
        <x:v>FRC-02</x:v>
      </x:c>
      <x:c r="G7" s="13" t="n">
        <x:v>100</x:v>
      </x:c>
      <x:c r="H7" s="13" t="n">
        <x:v>0</x:v>
      </x:c>
      <x:c r="I7" s="34" t="str">
        <x:v>OPEN</x:v>
      </x:c>
      <x:c r="J7" s="34" t="str"/>
      <x:c r="K7" s="34" t="str"/>
      <x:c r="L7" s="34" t="str"/>
      <x:c r="M7" s="34" t="str"/>
      <x:c r="N7" s="34" t="str">
        <x:v>OPEN</x:v>
      </x:c>
      <x:c r="O7" s="37" t="n">
        <x:f>IF(N7="VALID-FLAME-BOUNDED",1,0)</x:f>
        <x:v>0</x:v>
      </x:c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ER04-03</x:v>
      </x:c>
      <x:c r="B8" s="13" t="str">
        <x:v>required</x:v>
      </x:c>
      <x:c r="C8" s="13" t="str">
        <x:v>PTC-A</x:v>
      </x:c>
      <x:c r="D8" s="13" t="str">
        <x:v>S2</x:v>
      </x:c>
      <x:c r="E8" s="13" t="str">
        <x:v>M1</x:v>
      </x:c>
      <x:c r="F8" s="13" t="str">
        <x:v>FRC-03</x:v>
      </x:c>
      <x:c r="G8" s="13" t="n">
        <x:v>100</x:v>
      </x:c>
      <x:c r="H8" s="13" t="n">
        <x:v>0</x:v>
      </x:c>
      <x:c r="I8" s="34" t="str">
        <x:v>OPEN</x:v>
      </x:c>
      <x:c r="J8" s="34" t="str"/>
      <x:c r="K8" s="34" t="str"/>
      <x:c r="L8" s="34" t="str"/>
      <x:c r="M8" s="34" t="str"/>
      <x:c r="N8" s="34" t="str">
        <x:v>OPEN</x:v>
      </x:c>
      <x:c r="O8" s="37" t="n">
        <x:f>IF(N8="VALID-FLAME-BOUNDED",1,0)</x:f>
        <x:v>0</x:v>
      </x:c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ER04-04</x:v>
      </x:c>
      <x:c r="B9" s="13" t="str">
        <x:v>required</x:v>
      </x:c>
      <x:c r="C9" s="13" t="str">
        <x:v>PTC-A</x:v>
      </x:c>
      <x:c r="D9" s="13" t="str">
        <x:v>S2</x:v>
      </x:c>
      <x:c r="E9" s="13" t="str">
        <x:v>M2</x:v>
      </x:c>
      <x:c r="F9" s="13" t="str">
        <x:v>FRC-04</x:v>
      </x:c>
      <x:c r="G9" s="13" t="n">
        <x:v>100</x:v>
      </x:c>
      <x:c r="H9" s="13" t="n">
        <x:v>0</x:v>
      </x:c>
      <x:c r="I9" s="34" t="str">
        <x:v>OPEN</x:v>
      </x:c>
      <x:c r="J9" s="34" t="str"/>
      <x:c r="K9" s="34" t="str"/>
      <x:c r="L9" s="34" t="str"/>
      <x:c r="M9" s="34" t="str"/>
      <x:c r="N9" s="34" t="str">
        <x:v>OPEN</x:v>
      </x:c>
      <x:c r="O9" s="37" t="n">
        <x:f>IF(N9="VALID-FLAME-BOUNDED",1,0)</x:f>
        <x:v>0</x:v>
      </x:c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ER04-05</x:v>
      </x:c>
      <x:c r="B10" s="13" t="str">
        <x:v>required</x:v>
      </x:c>
      <x:c r="C10" s="13" t="str">
        <x:v>PTC-B</x:v>
      </x:c>
      <x:c r="D10" s="13" t="str">
        <x:v>S1</x:v>
      </x:c>
      <x:c r="E10" s="13" t="str">
        <x:v>M1</x:v>
      </x:c>
      <x:c r="F10" s="13" t="str">
        <x:v>FRC-05</x:v>
      </x:c>
      <x:c r="G10" s="13" t="n">
        <x:v>100</x:v>
      </x:c>
      <x:c r="H10" s="13" t="n">
        <x:v>0</x:v>
      </x:c>
      <x:c r="I10" s="34" t="str">
        <x:v>OPEN</x:v>
      </x:c>
      <x:c r="J10" s="34" t="str"/>
      <x:c r="K10" s="34" t="str"/>
      <x:c r="L10" s="34" t="str"/>
      <x:c r="M10" s="34" t="str"/>
      <x:c r="N10" s="34" t="str">
        <x:v>OPEN</x:v>
      </x:c>
      <x:c r="O10" s="37" t="n">
        <x:f>IF(N10="VALID-FLAME-BOUNDED",1,0)</x:f>
        <x:v>0</x:v>
      </x:c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3" t="str">
        <x:v>ER04-06</x:v>
      </x:c>
      <x:c r="B11" s="13" t="str">
        <x:v>required</x:v>
      </x:c>
      <x:c r="C11" s="13" t="str">
        <x:v>PTC-B</x:v>
      </x:c>
      <x:c r="D11" s="13" t="str">
        <x:v>S1</x:v>
      </x:c>
      <x:c r="E11" s="13" t="str">
        <x:v>M2</x:v>
      </x:c>
      <x:c r="F11" s="13" t="str">
        <x:v>FRC-06</x:v>
      </x:c>
      <x:c r="G11" s="13" t="n">
        <x:v>100</x:v>
      </x:c>
      <x:c r="H11" s="13" t="n">
        <x:v>0</x:v>
      </x:c>
      <x:c r="I11" s="34" t="str">
        <x:v>OPEN</x:v>
      </x:c>
      <x:c r="J11" s="34" t="str"/>
      <x:c r="K11" s="34" t="str"/>
      <x:c r="L11" s="34" t="str"/>
      <x:c r="M11" s="34" t="str"/>
      <x:c r="N11" s="34" t="str">
        <x:v>OPEN</x:v>
      </x:c>
      <x:c r="O11" s="37" t="n">
        <x:f>IF(N11="VALID-FLAME-BOUNDED",1,0)</x:f>
        <x:v>0</x:v>
      </x:c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3" t="str">
        <x:v>ER04-07</x:v>
      </x:c>
      <x:c r="B12" s="13" t="str">
        <x:v>required</x:v>
      </x:c>
      <x:c r="C12" s="13" t="str">
        <x:v>PTC-B</x:v>
      </x:c>
      <x:c r="D12" s="13" t="str">
        <x:v>S2</x:v>
      </x:c>
      <x:c r="E12" s="13" t="str">
        <x:v>M1</x:v>
      </x:c>
      <x:c r="F12" s="13" t="str">
        <x:v>FRC-07</x:v>
      </x:c>
      <x:c r="G12" s="13" t="n">
        <x:v>100</x:v>
      </x:c>
      <x:c r="H12" s="13" t="n">
        <x:v>0</x:v>
      </x:c>
      <x:c r="I12" s="34" t="str">
        <x:v>OPEN</x:v>
      </x:c>
      <x:c r="J12" s="34" t="str"/>
      <x:c r="K12" s="34" t="str"/>
      <x:c r="L12" s="34" t="str"/>
      <x:c r="M12" s="34" t="str"/>
      <x:c r="N12" s="34" t="str">
        <x:v>OPEN</x:v>
      </x:c>
      <x:c r="O12" s="37" t="n">
        <x:f>IF(N12="VALID-FLAME-BOUNDED",1,0)</x:f>
        <x:v>0</x:v>
      </x:c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3" t="str">
        <x:v>ER04-08</x:v>
      </x:c>
      <x:c r="B13" s="13" t="str">
        <x:v>required</x:v>
      </x:c>
      <x:c r="C13" s="13" t="str">
        <x:v>PTC-B</x:v>
      </x:c>
      <x:c r="D13" s="13" t="str">
        <x:v>S2</x:v>
      </x:c>
      <x:c r="E13" s="13" t="str">
        <x:v>M2</x:v>
      </x:c>
      <x:c r="F13" s="13" t="str">
        <x:v>FRC-08</x:v>
      </x:c>
      <x:c r="G13" s="13" t="n">
        <x:v>100</x:v>
      </x:c>
      <x:c r="H13" s="13" t="n">
        <x:v>0</x:v>
      </x:c>
      <x:c r="I13" s="34" t="str">
        <x:v>OPEN</x:v>
      </x:c>
      <x:c r="J13" s="34" t="str"/>
      <x:c r="K13" s="34" t="str"/>
      <x:c r="L13" s="34" t="str"/>
      <x:c r="M13" s="34" t="str"/>
      <x:c r="N13" s="34" t="str">
        <x:v>OPEN</x:v>
      </x:c>
      <x:c r="O13" s="37" t="n">
        <x:f>IF(N13="VALID-FLAME-BOUNDED",1,0)</x:f>
        <x:v>0</x:v>
      </x:c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13" t="str">
        <x:v>ER04-09</x:v>
      </x:c>
      <x:c r="B14" s="13" t="str">
        <x:v>required</x:v>
      </x:c>
      <x:c r="C14" s="13" t="str">
        <x:v>PTC-C</x:v>
      </x:c>
      <x:c r="D14" s="13" t="str">
        <x:v>S1</x:v>
      </x:c>
      <x:c r="E14" s="13" t="str">
        <x:v>M1</x:v>
      </x:c>
      <x:c r="F14" s="13" t="str">
        <x:v>FRC-09</x:v>
      </x:c>
      <x:c r="G14" s="13" t="n">
        <x:v>100</x:v>
      </x:c>
      <x:c r="H14" s="13" t="n">
        <x:v>0</x:v>
      </x:c>
      <x:c r="I14" s="34" t="str">
        <x:v>OPEN</x:v>
      </x:c>
      <x:c r="J14" s="34" t="str"/>
      <x:c r="K14" s="34" t="str"/>
      <x:c r="L14" s="34" t="str"/>
      <x:c r="M14" s="34" t="str"/>
      <x:c r="N14" s="34" t="str">
        <x:v>OPEN</x:v>
      </x:c>
      <x:c r="O14" s="37" t="n">
        <x:f>IF(N14="VALID-FLAME-BOUNDED",1,0)</x:f>
        <x:v>0</x:v>
      </x:c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3" t="str">
        <x:v>ER04-10</x:v>
      </x:c>
      <x:c r="B15" s="13" t="str">
        <x:v>required</x:v>
      </x:c>
      <x:c r="C15" s="13" t="str">
        <x:v>PTC-C</x:v>
      </x:c>
      <x:c r="D15" s="13" t="str">
        <x:v>S1</x:v>
      </x:c>
      <x:c r="E15" s="13" t="str">
        <x:v>M2</x:v>
      </x:c>
      <x:c r="F15" s="13" t="str">
        <x:v>FRC-10</x:v>
      </x:c>
      <x:c r="G15" s="13" t="n">
        <x:v>100</x:v>
      </x:c>
      <x:c r="H15" s="13" t="n">
        <x:v>0</x:v>
      </x:c>
      <x:c r="I15" s="34" t="str">
        <x:v>OPEN</x:v>
      </x:c>
      <x:c r="J15" s="34" t="str"/>
      <x:c r="K15" s="34" t="str"/>
      <x:c r="L15" s="34" t="str"/>
      <x:c r="M15" s="34" t="str"/>
      <x:c r="N15" s="34" t="str">
        <x:v>OPEN</x:v>
      </x:c>
      <x:c r="O15" s="37" t="n">
        <x:f>IF(N15="VALID-FLAME-BOUNDED",1,0)</x:f>
        <x:v>0</x:v>
      </x:c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13" t="str">
        <x:v>ER04-11</x:v>
      </x:c>
      <x:c r="B16" s="13" t="str">
        <x:v>required</x:v>
      </x:c>
      <x:c r="C16" s="13" t="str">
        <x:v>PTC-C</x:v>
      </x:c>
      <x:c r="D16" s="13" t="str">
        <x:v>S2</x:v>
      </x:c>
      <x:c r="E16" s="13" t="str">
        <x:v>M1</x:v>
      </x:c>
      <x:c r="F16" s="13" t="str">
        <x:v>FRC-11</x:v>
      </x:c>
      <x:c r="G16" s="13" t="n">
        <x:v>100</x:v>
      </x:c>
      <x:c r="H16" s="13" t="n">
        <x:v>0</x:v>
      </x:c>
      <x:c r="I16" s="34" t="str">
        <x:v>OPEN</x:v>
      </x:c>
      <x:c r="J16" s="34" t="str"/>
      <x:c r="K16" s="34" t="str"/>
      <x:c r="L16" s="34" t="str"/>
      <x:c r="M16" s="34" t="str"/>
      <x:c r="N16" s="34" t="str">
        <x:v>OPEN</x:v>
      </x:c>
      <x:c r="O16" s="37" t="n">
        <x:f>IF(N16="VALID-FLAME-BOUNDED",1,0)</x:f>
        <x:v>0</x:v>
      </x:c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13" t="str">
        <x:v>ER04-12</x:v>
      </x:c>
      <x:c r="B17" s="13" t="str">
        <x:v>required</x:v>
      </x:c>
      <x:c r="C17" s="13" t="str">
        <x:v>PTC-C</x:v>
      </x:c>
      <x:c r="D17" s="13" t="str">
        <x:v>S2</x:v>
      </x:c>
      <x:c r="E17" s="13" t="str">
        <x:v>M2</x:v>
      </x:c>
      <x:c r="F17" s="13" t="str">
        <x:v>FRC-12</x:v>
      </x:c>
      <x:c r="G17" s="13" t="n">
        <x:v>100</x:v>
      </x:c>
      <x:c r="H17" s="13" t="n">
        <x:v>0</x:v>
      </x:c>
      <x:c r="I17" s="34" t="str">
        <x:v>OPEN</x:v>
      </x:c>
      <x:c r="J17" s="34" t="str"/>
      <x:c r="K17" s="34" t="str"/>
      <x:c r="L17" s="34" t="str"/>
      <x:c r="M17" s="34" t="str"/>
      <x:c r="N17" s="34" t="str">
        <x:v>OPEN</x:v>
      </x:c>
      <x:c r="O17" s="37" t="n">
        <x:f>IF(N17="VALID-FLAME-BOUNDED",1,0)</x:f>
        <x:v>0</x:v>
      </x:c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13" t="str">
        <x:v>ER04-R1</x:v>
      </x:c>
      <x:c r="B18" s="13" t="str">
        <x:v>reserve</x:v>
      </x:c>
      <x:c r="C18" s="13" t="str">
        <x:v>same as invalid predecessor</x:v>
      </x:c>
      <x:c r="D18" s="13" t="str">
        <x:v>same</x:v>
      </x:c>
      <x:c r="E18" s="13" t="str">
        <x:v>same</x:v>
      </x:c>
      <x:c r="F18" s="13" t="str">
        <x:v>unassigned</x:v>
      </x:c>
      <x:c r="G18" s="13" t="n">
        <x:v>100</x:v>
      </x:c>
      <x:c r="H18" s="13" t="n">
        <x:v>0</x:v>
      </x:c>
      <x:c r="I18" s="34" t="str">
        <x:v>DORMANT</x:v>
      </x:c>
      <x:c r="J18" s="34" t="str"/>
      <x:c r="K18" s="34" t="str"/>
      <x:c r="L18" s="34" t="str"/>
      <x:c r="M18" s="34" t="str"/>
      <x:c r="N18" s="34" t="str">
        <x:v>DORMANT</x:v>
      </x:c>
      <x:c r="O18" s="37" t="n">
        <x:f>IF(N18="VALID-FLAME-BOUNDED",1,0)</x:f>
        <x:v>0</x:v>
      </x:c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13" t="str">
        <x:v>ER04-R2</x:v>
      </x:c>
      <x:c r="B19" s="13" t="str">
        <x:v>reserve</x:v>
      </x:c>
      <x:c r="C19" s="13" t="str">
        <x:v>same as invalid predecessor</x:v>
      </x:c>
      <x:c r="D19" s="13" t="str">
        <x:v>same</x:v>
      </x:c>
      <x:c r="E19" s="13" t="str">
        <x:v>same</x:v>
      </x:c>
      <x:c r="F19" s="13" t="str">
        <x:v>unassigned</x:v>
      </x:c>
      <x:c r="G19" s="13" t="n">
        <x:v>100</x:v>
      </x:c>
      <x:c r="H19" s="13" t="n">
        <x:v>0</x:v>
      </x:c>
      <x:c r="I19" s="34" t="str">
        <x:v>DORMANT</x:v>
      </x:c>
      <x:c r="J19" s="34" t="str"/>
      <x:c r="K19" s="34" t="str"/>
      <x:c r="L19" s="34" t="str"/>
      <x:c r="M19" s="34" t="str"/>
      <x:c r="N19" s="34" t="str">
        <x:v>DORMANT</x:v>
      </x:c>
      <x:c r="O19" s="37" t="n">
        <x:f>IF(N19="VALID-FLAME-BOUNDED",1,0)</x:f>
        <x:v>0</x:v>
      </x:c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13" t="str">
        <x:v>ER04-R3</x:v>
      </x:c>
      <x:c r="B20" s="13" t="str">
        <x:v>reserve</x:v>
      </x:c>
      <x:c r="C20" s="13" t="str">
        <x:v>same as invalid predecessor</x:v>
      </x:c>
      <x:c r="D20" s="13" t="str">
        <x:v>same</x:v>
      </x:c>
      <x:c r="E20" s="13" t="str">
        <x:v>same</x:v>
      </x:c>
      <x:c r="F20" s="13" t="str">
        <x:v>unassigned</x:v>
      </x:c>
      <x:c r="G20" s="13" t="n">
        <x:v>100</x:v>
      </x:c>
      <x:c r="H20" s="13" t="n">
        <x:v>0</x:v>
      </x:c>
      <x:c r="I20" s="34" t="str">
        <x:v>DORMANT</x:v>
      </x:c>
      <x:c r="J20" s="34" t="str"/>
      <x:c r="K20" s="34" t="str"/>
      <x:c r="L20" s="34" t="str"/>
      <x:c r="M20" s="34" t="str"/>
      <x:c r="N20" s="34" t="str">
        <x:v>DORMANT</x:v>
      </x:c>
      <x:c r="O20" s="37" t="n">
        <x:f>IF(N20="VALID-FLAME-BOUNDED",1,0)</x:f>
        <x:v>0</x:v>
      </x:c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14" t="str">
        <x:v>ER04-R4</x:v>
      </x:c>
      <x:c r="B21" s="14" t="str">
        <x:v>reserve</x:v>
      </x:c>
      <x:c r="C21" s="14" t="str">
        <x:v>same as invalid predecessor</x:v>
      </x:c>
      <x:c r="D21" s="14" t="str">
        <x:v>same</x:v>
      </x:c>
      <x:c r="E21" s="14" t="str">
        <x:v>same</x:v>
      </x:c>
      <x:c r="F21" s="14" t="str">
        <x:v>unassigned</x:v>
      </x:c>
      <x:c r="G21" s="14" t="n">
        <x:v>100</x:v>
      </x:c>
      <x:c r="H21" s="14" t="n">
        <x:v>0</x:v>
      </x:c>
      <x:c r="I21" s="35" t="str">
        <x:v>DORMANT</x:v>
      </x:c>
      <x:c r="J21" s="35" t="str"/>
      <x:c r="K21" s="35" t="str"/>
      <x:c r="L21" s="35" t="str"/>
      <x:c r="M21" s="35" t="str"/>
      <x:c r="N21" s="35" t="str">
        <x:v>DORMANT</x:v>
      </x:c>
      <x:c r="O21" s="38" t="n">
        <x:f>IF(N21="VALID-FLAME-BOUNDED",1,0)</x:f>
        <x:v>0</x:v>
      </x:c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24" hidden="0" customHeight="1">
      <x:c r="A24" s="30" t="str">
        <x:v>Class measure</x:v>
      </x:c>
      <x:c r="B24" s="31" t="str">
        <x:v>Result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 t="str">
        <x:v>Required credits</x:v>
      </x:c>
      <x:c r="B25" s="74" t="n">
        <x:v>12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 t="str">
        <x:v>Current flame credits</x:v>
      </x:c>
      <x:c r="B26" s="74" t="n">
        <x:f>SUM(O6:O17)</x:f>
        <x:v>0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 t="str">
        <x:v>Required cells still open</x:v>
      </x:c>
      <x:c r="B27" s="74" t="n">
        <x:f>B25-B26</x:f>
        <x:v>12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75" t="str">
        <x:v>Class state</x:v>
      </x:c>
      <x:c r="B28" s="76" t="str">
        <x:f>IF(B26=B25,"ELIGIBLE FOR BOARD","OPEN")</x:f>
        <x:v>OPEN</x:v>
      </x:c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dataValidations count="1">
    <x:dataValidation type="list" sqref="N6:N21">
      <x:formula1>"OPEN,DORMANT,INVALID,VALID-NO-FLAME,VALID-FLAME-BOUNDED,VALID-FLAME-ADVERSE,VALID-PUBLIC-INTERVENTION,VALID-INDETERMINATE-TRANSFORMATION"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4" hidden="0" customWidth="1"/>
    <x:col min="3" max="3" width="16" hidden="0" customWidth="1"/>
    <x:col min="4" max="4" width="22" hidden="0" customWidth="1"/>
    <x:col min="5" max="5" width="22" hidden="0" customWidth="1"/>
    <x:col min="6" max="6" width="30" hidden="0" customWidth="1"/>
    <x:col min="7" max="7" width="1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Validity, physical outcome and credit are separate</x:v>
      </x:c>
      <x:c r="B2" s="3"/>
      <x:c r="C2" s="3"/>
      <x:c r="D2" s="3"/>
      <x:c r="E2" s="3"/>
      <x:c r="F2" s="3"/>
      <x:c r="G2" s="3"/>
      <x:c r="H2" s="3"/>
      <x:c r="I2" s="3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4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6" hidden="0" customHeight="1">
      <x:c r="A5" s="9" t="str">
        <x:v>Disposition</x:v>
      </x:c>
      <x:c r="B5" s="10" t="str">
        <x:v>Validity</x:v>
      </x:c>
      <x:c r="C5" s="10" t="str">
        <x:v>Opportunity</x:v>
      </x:c>
      <x:c r="D5" s="10" t="str">
        <x:v>Flame state</x:v>
      </x:c>
      <x:c r="E5" s="10" t="str">
        <x:v>Transformation</x:v>
      </x:c>
      <x:c r="F5" s="10" t="str">
        <x:v>Thermal consequence</x:v>
      </x:c>
      <x:c r="G5" s="11" t="str">
        <x:v>Class credit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INVALID</x:v>
      </x:c>
      <x:c r="B6" s="12" t="str">
        <x:v>failed</x:v>
      </x:c>
      <x:c r="C6" s="12" t="str">
        <x:v>any</x:v>
      </x:c>
      <x:c r="D6" s="12" t="str">
        <x:v>undecided</x:v>
      </x:c>
      <x:c r="E6" s="12" t="str">
        <x:v>undecided</x:v>
      </x:c>
      <x:c r="F6" s="12" t="str">
        <x:v>undecided</x:v>
      </x:c>
      <x:c r="G6" s="12" t="n">
        <x:v>0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VALID-NO-FLAME</x:v>
      </x:c>
      <x:c r="B7" s="13" t="str">
        <x:v>passed</x:v>
      </x:c>
      <x:c r="C7" s="13" t="str">
        <x:v>valid</x:v>
      </x:c>
      <x:c r="D7" s="13" t="str">
        <x:v>numeric zero</x:v>
      </x:c>
      <x:c r="E7" s="13" t="str">
        <x:v>source recovered</x:v>
      </x:c>
      <x:c r="F7" s="13" t="str">
        <x:v>numeric zero or bounded residual</x:v>
      </x:c>
      <x:c r="G7" s="13" t="n">
        <x:v>0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VALID-FLAME-BOUNDED</x:v>
      </x:c>
      <x:c r="B8" s="13" t="str">
        <x:v>passed</x:v>
      </x:c>
      <x:c r="C8" s="13" t="str">
        <x:v>valid</x:v>
      </x:c>
      <x:c r="D8" s="13" t="str">
        <x:v>PHO and ION pass</x:v>
      </x:c>
      <x:c r="E8" s="13" t="str">
        <x:v>MOL pass</x:v>
      </x:c>
      <x:c r="F8" s="13" t="str">
        <x:v>CAL pass</x:v>
      </x:c>
      <x:c r="G8" s="13" t="n">
        <x:v>1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VALID-FLAME-ADVERSE</x:v>
      </x:c>
      <x:c r="B9" s="13" t="str">
        <x:v>passed</x:v>
      </x:c>
      <x:c r="C9" s="13" t="str">
        <x:v>valid</x:v>
      </x:c>
      <x:c r="D9" s="13" t="str">
        <x:v>flame occurred</x:v>
      </x:c>
      <x:c r="E9" s="13" t="str">
        <x:v>any</x:v>
      </x:c>
      <x:c r="F9" s="13" t="str">
        <x:v>one or more hard limits fail</x:v>
      </x:c>
      <x:c r="G9" s="13" t="n">
        <x:v>0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VALID-PUBLIC-INTERVENTION</x:v>
      </x:c>
      <x:c r="B10" s="13" t="str">
        <x:v>passed</x:v>
      </x:c>
      <x:c r="C10" s="13" t="str">
        <x:v>any</x:v>
      </x:c>
      <x:c r="D10" s="13" t="str">
        <x:v>any</x:v>
      </x:c>
      <x:c r="E10" s="13" t="str">
        <x:v>any</x:v>
      </x:c>
      <x:c r="F10" s="13" t="str">
        <x:v>public action bounded site</x:v>
      </x:c>
      <x:c r="G10" s="13" t="n">
        <x:v>0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4" t="str">
        <x:v>VALID-INDETERMINATE-TRANSFORMATION</x:v>
      </x:c>
      <x:c r="B11" s="14" t="str">
        <x:v>passed</x:v>
      </x:c>
      <x:c r="C11" s="14" t="str">
        <x:v>valid</x:v>
      </x:c>
      <x:c r="D11" s="14" t="str">
        <x:v>PHO and ION pass</x:v>
      </x:c>
      <x:c r="E11" s="14" t="str">
        <x:v>MOL open/fail</x:v>
      </x:c>
      <x:c r="F11" s="14" t="str">
        <x:v>any</x:v>
      </x:c>
      <x:c r="G11" s="14" t="n">
        <x:v>0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4" hidden="0" customHeight="1">
      <x:c r="A14" s="30" t="str">
        <x:v>Rule</x:v>
      </x:c>
      <x:c r="B14" s="31" t="str">
        <x:v>Invalid reserve?</x:v>
      </x:c>
      <x:c r="C14" s="31" t="str">
        <x:v>Prospective repair?</x:v>
      </x:c>
      <x:c r="D14" s="32" t="str">
        <x:v>Original retained?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2" t="str">
        <x:v>invalid attempt</x:v>
      </x:c>
      <x:c r="B15" s="12" t="str">
        <x:v>yes</x:v>
      </x:c>
      <x:c r="C15" s="12" t="str">
        <x:v>cause dependent</x:v>
      </x:c>
      <x:c r="D15" s="12" t="str">
        <x:v>yes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13" t="str">
        <x:v>valid no-flame</x:v>
      </x:c>
      <x:c r="B16" s="13" t="str">
        <x:v>no</x:v>
      </x:c>
      <x:c r="C16" s="13" t="str">
        <x:v>yes; new proposition</x:v>
      </x:c>
      <x:c r="D16" s="13" t="str">
        <x:v>yes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13" t="str">
        <x:v>valid adverse</x:v>
      </x:c>
      <x:c r="B17" s="13" t="str">
        <x:v>no</x:v>
      </x:c>
      <x:c r="C17" s="13" t="str">
        <x:v>failure-specific amendment</x:v>
      </x:c>
      <x:c r="D17" s="13" t="str">
        <x:v>yes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14" t="str">
        <x:v>public intervention</x:v>
      </x:c>
      <x:c r="B18" s="14" t="str">
        <x:v>no</x:v>
      </x:c>
      <x:c r="C18" s="14" t="str">
        <x:v>failure-specific amendment</x:v>
      </x:c>
      <x:c r="D18" s="14" t="str">
        <x:v>yes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48" hidden="0" customWidth="1"/>
    <x:col min="4" max="4" width="28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Causal event and return clock</x:v>
      </x:c>
      <x:c r="B2" s="3"/>
      <x:c r="C2" s="3"/>
      <x:c r="D2" s="3"/>
      <x:c r="E2" s="3"/>
      <x:c r="F2" s="3"/>
      <x:c r="G2" s="3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4" hidden="0" customHeight="1">
      <x:c r="A5" s="9" t="str">
        <x:v>Order</x:v>
      </x:c>
      <x:c r="B5" s="10" t="str">
        <x:v>Time</x:v>
      </x:c>
      <x:c r="C5" s="10" t="str">
        <x:v>Event or state</x:v>
      </x:c>
      <x:c r="D5" s="11" t="str">
        <x:v>Authority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n">
        <x:v>-96</x:v>
      </x:c>
      <x:c r="B6" s="12" t="str">
        <x:v>T-96 h</x:v>
      </x:c>
      <x:c r="C6" s="12" t="str">
        <x:v>configuration and exact cell freeze</x:v>
      </x:c>
      <x:c r="D6" s="12" t="str">
        <x:v>configuration authority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n">
        <x:v>-0.5</x:v>
      </x:c>
      <x:c r="B7" s="13" t="str">
        <x:v>T-30 min</x:v>
      </x:c>
      <x:c r="C7" s="13" t="str">
        <x:v>native evidence armed</x:v>
      </x:c>
      <x:c r="D7" s="13" t="str">
        <x:v>evidence custody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n">
        <x:v>-0.0167</x:v>
      </x:c>
      <x:c r="B8" s="13" t="str">
        <x:v>T-60 s</x:v>
      </x:c>
      <x:c r="C8" s="13" t="str">
        <x:v>full-rate acquisition</x:v>
      </x:c>
      <x:c r="D8" s="13" t="str">
        <x:v>root custodians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n">
        <x:v>0</x:v>
      </x:c>
      <x:c r="B9" s="13" t="str">
        <x:v>T0</x:v>
      </x:c>
      <x:c r="C9" s="13" t="str">
        <x:v>public source command</x:v>
      </x:c>
      <x:c r="D9" s="13" t="str">
        <x:v>source controller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n">
        <x:v>0.0042</x:v>
      </x:c>
      <x:c r="B10" s="13" t="str">
        <x:v>T+15–25 s</x:v>
      </x:c>
      <x:c r="C10" s="13" t="str">
        <x:v>one ignition opportunity</x:v>
      </x:c>
      <x:c r="D10" s="13" t="str">
        <x:v>ignition authority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3" t="n">
        <x:v>0.0083</x:v>
      </x:c>
      <x:c r="B11" s="13" t="str">
        <x:v>T+30 s</x:v>
      </x:c>
      <x:c r="C11" s="13" t="str">
        <x:v>new uncontrolled source decision</x:v>
      </x:c>
      <x:c r="D11" s="13" t="str">
        <x:v>source authority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3" t="n">
        <x:v>0.0333</x:v>
      </x:c>
      <x:c r="B12" s="13" t="str">
        <x:v>T+120 s</x:v>
      </x:c>
      <x:c r="C12" s="13" t="str">
        <x:v>scheduled source end</x:v>
      </x:c>
      <x:c r="D12" s="13" t="str">
        <x:v>public source controller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3" t="n">
        <x:v>0.25</x:v>
      </x:c>
      <x:c r="B13" s="13" t="str">
        <x:v>T+15 min</x:v>
      </x:c>
      <x:c r="C13" s="13" t="str">
        <x:v>initial four-root interval closes</x:v>
      </x:c>
      <x:c r="D13" s="13" t="str">
        <x:v>root custodians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13" t="n">
        <x:v>0.5</x:v>
      </x:c>
      <x:c r="B14" s="13" t="str">
        <x:v>T+30 min</x:v>
      </x:c>
      <x:c r="C14" s="13" t="str">
        <x:v>public-intervention interval closes</x:v>
      </x:c>
      <x:c r="D14" s="13" t="str">
        <x:v>public safety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3" t="n">
        <x:v>1</x:v>
      </x:c>
      <x:c r="B15" s="13" t="str">
        <x:v>T+60 min</x:v>
      </x:c>
      <x:c r="C15" s="13" t="str">
        <x:v>remote-entry class only</x:v>
      </x:c>
      <x:c r="D15" s="13" t="str">
        <x:v>site safety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13" t="n">
        <x:v>6</x:v>
      </x:c>
      <x:c r="B16" s="13" t="str">
        <x:v>T+6 h</x:v>
      </x:c>
      <x:c r="C16" s="13" t="str">
        <x:v>high-rate tail closes if state permits</x:v>
      </x:c>
      <x:c r="D16" s="13" t="str">
        <x:v>evidence custody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13" t="n">
        <x:v>24</x:v>
      </x:c>
      <x:c r="B17" s="13" t="str">
        <x:v>T+24 h</x:v>
      </x:c>
      <x:c r="C17" s="13" t="str">
        <x:v>source, product, energy and water accounts due</x:v>
      </x:c>
      <x:c r="D17" s="13" t="str">
        <x:v>account custodians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13" t="n">
        <x:v>72</x:v>
      </x:c>
      <x:c r="B18" s="13" t="str">
        <x:v>T+72 h</x:v>
      </x:c>
      <x:c r="C18" s="13" t="str">
        <x:v>first return observation and packet freeze</x:v>
      </x:c>
      <x:c r="D18" s="13" t="str">
        <x:v>return and evidence boards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13" t="n">
        <x:v>336</x:v>
      </x:c>
      <x:c r="B19" s="13" t="str">
        <x:v>T+336 h</x:v>
      </x:c>
      <x:c r="C19" s="13" t="str">
        <x:v>materials and route inspection</x:v>
      </x:c>
      <x:c r="D19" s="13" t="str">
        <x:v>return board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13" t="n">
        <x:v>672</x:v>
      </x:c>
      <x:c r="B20" s="13" t="str">
        <x:v>T+672 h</x:v>
      </x:c>
      <x:c r="C20" s="13" t="str">
        <x:v>contamination and calibration observation</x:v>
      </x:c>
      <x:c r="D20" s="13" t="str">
        <x:v>return board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14" t="n">
        <x:v>1008</x:v>
      </x:c>
      <x:c r="B21" s="14" t="str">
        <x:v>T+1,008 h</x:v>
      </x:c>
      <x:c r="C21" s="14" t="str">
        <x:v>fixed-boundary return decision</x:v>
      </x:c>
      <x:c r="D21" s="14" t="str">
        <x:v>independent return board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38" hidden="0" customWidth="1"/>
    <x:col min="5" max="5" width="26" hidden="0" customWidth="1"/>
    <x:col min="6" max="6" width="24" hidden="0" customWidth="1"/>
    <x:col min="7" max="7" width="1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Eighty event gates</x:v>
      </x:c>
      <x:c r="B2" s="3"/>
      <x:c r="C2" s="3"/>
      <x:c r="D2" s="3"/>
      <x:c r="E2" s="3"/>
      <x:c r="F2" s="3"/>
      <x:c r="G2" s="3"/>
      <x:c r="H2" s="3"/>
      <x:c r="I2" s="3"/>
      <x:c r="J2" s="3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4" hidden="0" customHeight="1">
      <x:c r="A5" s="9" t="str">
        <x:v>Gate ID</x:v>
      </x:c>
      <x:c r="B5" s="10" t="str">
        <x:v>Phase</x:v>
      </x:c>
      <x:c r="C5" s="10" t="str">
        <x:v>Domain</x:v>
      </x:c>
      <x:c r="D5" s="10" t="str">
        <x:v>Requirement</x:v>
      </x:c>
      <x:c r="E5" s="10" t="str">
        <x:v>Owner</x:v>
      </x:c>
      <x:c r="F5" s="10" t="str">
        <x:v>Observed record</x:v>
      </x:c>
      <x:c r="G5" s="11" t="str">
        <x:v>State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G-001</x:v>
      </x:c>
      <x:c r="B6" s="12" t="str">
        <x:v>entry</x:v>
      </x:c>
      <x:c r="C6" s="12" t="str">
        <x:v>identity</x:v>
      </x:c>
      <x:c r="D6" s="12" t="str">
        <x:v>entry identity hard gate</x:v>
      </x:c>
      <x:c r="E6" s="12" t="str">
        <x:v>identity authority</x:v>
      </x:c>
      <x:c r="F6" s="33" t="str"/>
      <x:c r="G6" s="33" t="str">
        <x:v>OPEN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G-002</x:v>
      </x:c>
      <x:c r="B7" s="13" t="str">
        <x:v>entry</x:v>
      </x:c>
      <x:c r="C7" s="13" t="str">
        <x:v>capacity</x:v>
      </x:c>
      <x:c r="D7" s="13" t="str">
        <x:v>entry capacity hard gate</x:v>
      </x:c>
      <x:c r="E7" s="13" t="str">
        <x:v>capacity authority</x:v>
      </x:c>
      <x:c r="F7" s="34" t="str"/>
      <x:c r="G7" s="34" t="str">
        <x:v>OPEN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G-003</x:v>
      </x:c>
      <x:c r="B8" s="13" t="str">
        <x:v>entry</x:v>
      </x:c>
      <x:c r="C8" s="13" t="str">
        <x:v>state</x:v>
      </x:c>
      <x:c r="D8" s="13" t="str">
        <x:v>entry state hard gate</x:v>
      </x:c>
      <x:c r="E8" s="13" t="str">
        <x:v>state authority</x:v>
      </x:c>
      <x:c r="F8" s="34" t="str"/>
      <x:c r="G8" s="34" t="str">
        <x:v>OPEN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G-004</x:v>
      </x:c>
      <x:c r="B9" s="13" t="str">
        <x:v>entry</x:v>
      </x:c>
      <x:c r="C9" s="13" t="str">
        <x:v>authority</x:v>
      </x:c>
      <x:c r="D9" s="13" t="str">
        <x:v>entry authority hard gate</x:v>
      </x:c>
      <x:c r="E9" s="13" t="str">
        <x:v>authority authority</x:v>
      </x:c>
      <x:c r="F9" s="34" t="str"/>
      <x:c r="G9" s="34" t="str">
        <x:v>OPEN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G-005</x:v>
      </x:c>
      <x:c r="B10" s="13" t="str">
        <x:v>entry</x:v>
      </x:c>
      <x:c r="C10" s="13" t="str">
        <x:v>calibration</x:v>
      </x:c>
      <x:c r="D10" s="13" t="str">
        <x:v>entry calibration hard gate</x:v>
      </x:c>
      <x:c r="E10" s="13" t="str">
        <x:v>calibration authority</x:v>
      </x:c>
      <x:c r="F10" s="34" t="str"/>
      <x:c r="G10" s="34" t="str">
        <x:v>OPEN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3" t="str">
        <x:v>G-006</x:v>
      </x:c>
      <x:c r="B11" s="13" t="str">
        <x:v>entry</x:v>
      </x:c>
      <x:c r="C11" s="13" t="str">
        <x:v>time</x:v>
      </x:c>
      <x:c r="D11" s="13" t="str">
        <x:v>entry time hard gate</x:v>
      </x:c>
      <x:c r="E11" s="13" t="str">
        <x:v>time authority</x:v>
      </x:c>
      <x:c r="F11" s="34" t="str"/>
      <x:c r="G11" s="34" t="str">
        <x:v>OPEN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3" t="str">
        <x:v>G-007</x:v>
      </x:c>
      <x:c r="B12" s="13" t="str">
        <x:v>entry</x:v>
      </x:c>
      <x:c r="C12" s="13" t="str">
        <x:v>custody</x:v>
      </x:c>
      <x:c r="D12" s="13" t="str">
        <x:v>entry custody hard gate</x:v>
      </x:c>
      <x:c r="E12" s="13" t="str">
        <x:v>custody authority</x:v>
      </x:c>
      <x:c r="F12" s="34" t="str"/>
      <x:c r="G12" s="34" t="str">
        <x:v>OPEN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3" t="str">
        <x:v>G-008</x:v>
      </x:c>
      <x:c r="B13" s="13" t="str">
        <x:v>entry</x:v>
      </x:c>
      <x:c r="C13" s="13" t="str">
        <x:v>replay</x:v>
      </x:c>
      <x:c r="D13" s="13" t="str">
        <x:v>entry replay hard gate</x:v>
      </x:c>
      <x:c r="E13" s="13" t="str">
        <x:v>replay authority</x:v>
      </x:c>
      <x:c r="F13" s="34" t="str"/>
      <x:c r="G13" s="34" t="str">
        <x:v>OPEN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13" t="str">
        <x:v>G-009</x:v>
      </x:c>
      <x:c r="B14" s="13" t="str">
        <x:v>arming</x:v>
      </x:c>
      <x:c r="C14" s="13" t="str">
        <x:v>identity</x:v>
      </x:c>
      <x:c r="D14" s="13" t="str">
        <x:v>arming identity hard gate</x:v>
      </x:c>
      <x:c r="E14" s="13" t="str">
        <x:v>identity authority</x:v>
      </x:c>
      <x:c r="F14" s="34" t="str"/>
      <x:c r="G14" s="34" t="str">
        <x:v>OPEN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3" t="str">
        <x:v>G-010</x:v>
      </x:c>
      <x:c r="B15" s="13" t="str">
        <x:v>arming</x:v>
      </x:c>
      <x:c r="C15" s="13" t="str">
        <x:v>capacity</x:v>
      </x:c>
      <x:c r="D15" s="13" t="str">
        <x:v>arming capacity hard gate</x:v>
      </x:c>
      <x:c r="E15" s="13" t="str">
        <x:v>capacity authority</x:v>
      </x:c>
      <x:c r="F15" s="34" t="str"/>
      <x:c r="G15" s="34" t="str">
        <x:v>OPEN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13" t="str">
        <x:v>G-011</x:v>
      </x:c>
      <x:c r="B16" s="13" t="str">
        <x:v>arming</x:v>
      </x:c>
      <x:c r="C16" s="13" t="str">
        <x:v>state</x:v>
      </x:c>
      <x:c r="D16" s="13" t="str">
        <x:v>arming state hard gate</x:v>
      </x:c>
      <x:c r="E16" s="13" t="str">
        <x:v>state authority</x:v>
      </x:c>
      <x:c r="F16" s="34" t="str"/>
      <x:c r="G16" s="34" t="str">
        <x:v>OPEN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13" t="str">
        <x:v>G-012</x:v>
      </x:c>
      <x:c r="B17" s="13" t="str">
        <x:v>arming</x:v>
      </x:c>
      <x:c r="C17" s="13" t="str">
        <x:v>authority</x:v>
      </x:c>
      <x:c r="D17" s="13" t="str">
        <x:v>arming authority hard gate</x:v>
      </x:c>
      <x:c r="E17" s="13" t="str">
        <x:v>authority authority</x:v>
      </x:c>
      <x:c r="F17" s="34" t="str"/>
      <x:c r="G17" s="34" t="str">
        <x:v>OPEN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13" t="str">
        <x:v>G-013</x:v>
      </x:c>
      <x:c r="B18" s="13" t="str">
        <x:v>arming</x:v>
      </x:c>
      <x:c r="C18" s="13" t="str">
        <x:v>calibration</x:v>
      </x:c>
      <x:c r="D18" s="13" t="str">
        <x:v>arming calibration hard gate</x:v>
      </x:c>
      <x:c r="E18" s="13" t="str">
        <x:v>calibration authority</x:v>
      </x:c>
      <x:c r="F18" s="34" t="str"/>
      <x:c r="G18" s="34" t="str">
        <x:v>OPEN</x:v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13" t="str">
        <x:v>G-014</x:v>
      </x:c>
      <x:c r="B19" s="13" t="str">
        <x:v>arming</x:v>
      </x:c>
      <x:c r="C19" s="13" t="str">
        <x:v>time</x:v>
      </x:c>
      <x:c r="D19" s="13" t="str">
        <x:v>arming time hard gate</x:v>
      </x:c>
      <x:c r="E19" s="13" t="str">
        <x:v>time authority</x:v>
      </x:c>
      <x:c r="F19" s="34" t="str"/>
      <x:c r="G19" s="34" t="str">
        <x:v>OPEN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13" t="str">
        <x:v>G-015</x:v>
      </x:c>
      <x:c r="B20" s="13" t="str">
        <x:v>arming</x:v>
      </x:c>
      <x:c r="C20" s="13" t="str">
        <x:v>custody</x:v>
      </x:c>
      <x:c r="D20" s="13" t="str">
        <x:v>arming custody hard gate</x:v>
      </x:c>
      <x:c r="E20" s="13" t="str">
        <x:v>custody authority</x:v>
      </x:c>
      <x:c r="F20" s="34" t="str"/>
      <x:c r="G20" s="34" t="str">
        <x:v>OPEN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13" t="str">
        <x:v>G-016</x:v>
      </x:c>
      <x:c r="B21" s="13" t="str">
        <x:v>arming</x:v>
      </x:c>
      <x:c r="C21" s="13" t="str">
        <x:v>replay</x:v>
      </x:c>
      <x:c r="D21" s="13" t="str">
        <x:v>arming replay hard gate</x:v>
      </x:c>
      <x:c r="E21" s="13" t="str">
        <x:v>replay authority</x:v>
      </x:c>
      <x:c r="F21" s="34" t="str"/>
      <x:c r="G21" s="34" t="str">
        <x:v>OPEN</x:v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13" t="str">
        <x:v>G-017</x:v>
      </x:c>
      <x:c r="B22" s="13" t="str">
        <x:v>source</x:v>
      </x:c>
      <x:c r="C22" s="13" t="str">
        <x:v>identity</x:v>
      </x:c>
      <x:c r="D22" s="13" t="str">
        <x:v>source identity hard gate</x:v>
      </x:c>
      <x:c r="E22" s="13" t="str">
        <x:v>identity authority</x:v>
      </x:c>
      <x:c r="F22" s="34" t="str"/>
      <x:c r="G22" s="34" t="str">
        <x:v>OPEN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13" t="str">
        <x:v>G-018</x:v>
      </x:c>
      <x:c r="B23" s="13" t="str">
        <x:v>source</x:v>
      </x:c>
      <x:c r="C23" s="13" t="str">
        <x:v>capacity</x:v>
      </x:c>
      <x:c r="D23" s="13" t="str">
        <x:v>source capacity hard gate</x:v>
      </x:c>
      <x:c r="E23" s="13" t="str">
        <x:v>capacity authority</x:v>
      </x:c>
      <x:c r="F23" s="34" t="str"/>
      <x:c r="G23" s="34" t="str">
        <x:v>OPEN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13" t="str">
        <x:v>G-019</x:v>
      </x:c>
      <x:c r="B24" s="13" t="str">
        <x:v>source</x:v>
      </x:c>
      <x:c r="C24" s="13" t="str">
        <x:v>state</x:v>
      </x:c>
      <x:c r="D24" s="13" t="str">
        <x:v>source state hard gate</x:v>
      </x:c>
      <x:c r="E24" s="13" t="str">
        <x:v>state authority</x:v>
      </x:c>
      <x:c r="F24" s="34" t="str"/>
      <x:c r="G24" s="34" t="str">
        <x:v>OPEN</x:v>
      </x:c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13" t="str">
        <x:v>G-020</x:v>
      </x:c>
      <x:c r="B25" s="13" t="str">
        <x:v>source</x:v>
      </x:c>
      <x:c r="C25" s="13" t="str">
        <x:v>authority</x:v>
      </x:c>
      <x:c r="D25" s="13" t="str">
        <x:v>source authority hard gate</x:v>
      </x:c>
      <x:c r="E25" s="13" t="str">
        <x:v>authority authority</x:v>
      </x:c>
      <x:c r="F25" s="34" t="str"/>
      <x:c r="G25" s="34" t="str">
        <x:v>OPEN</x:v>
      </x:c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13" t="str">
        <x:v>G-021</x:v>
      </x:c>
      <x:c r="B26" s="13" t="str">
        <x:v>source</x:v>
      </x:c>
      <x:c r="C26" s="13" t="str">
        <x:v>calibration</x:v>
      </x:c>
      <x:c r="D26" s="13" t="str">
        <x:v>source calibration hard gate</x:v>
      </x:c>
      <x:c r="E26" s="13" t="str">
        <x:v>calibration authority</x:v>
      </x:c>
      <x:c r="F26" s="34" t="str"/>
      <x:c r="G26" s="34" t="str">
        <x:v>OPEN</x:v>
      </x:c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13" t="str">
        <x:v>G-022</x:v>
      </x:c>
      <x:c r="B27" s="13" t="str">
        <x:v>source</x:v>
      </x:c>
      <x:c r="C27" s="13" t="str">
        <x:v>time</x:v>
      </x:c>
      <x:c r="D27" s="13" t="str">
        <x:v>source time hard gate</x:v>
      </x:c>
      <x:c r="E27" s="13" t="str">
        <x:v>time authority</x:v>
      </x:c>
      <x:c r="F27" s="34" t="str"/>
      <x:c r="G27" s="34" t="str">
        <x:v>OPEN</x:v>
      </x:c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13" t="str">
        <x:v>G-023</x:v>
      </x:c>
      <x:c r="B28" s="13" t="str">
        <x:v>source</x:v>
      </x:c>
      <x:c r="C28" s="13" t="str">
        <x:v>custody</x:v>
      </x:c>
      <x:c r="D28" s="13" t="str">
        <x:v>source custody hard gate</x:v>
      </x:c>
      <x:c r="E28" s="13" t="str">
        <x:v>custody authority</x:v>
      </x:c>
      <x:c r="F28" s="34" t="str"/>
      <x:c r="G28" s="34" t="str">
        <x:v>OPEN</x:v>
      </x:c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13" t="str">
        <x:v>G-024</x:v>
      </x:c>
      <x:c r="B29" s="13" t="str">
        <x:v>source</x:v>
      </x:c>
      <x:c r="C29" s="13" t="str">
        <x:v>replay</x:v>
      </x:c>
      <x:c r="D29" s="13" t="str">
        <x:v>source replay hard gate</x:v>
      </x:c>
      <x:c r="E29" s="13" t="str">
        <x:v>replay authority</x:v>
      </x:c>
      <x:c r="F29" s="34" t="str"/>
      <x:c r="G29" s="34" t="str">
        <x:v>OPEN</x:v>
      </x:c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13" t="str">
        <x:v>G-025</x:v>
      </x:c>
      <x:c r="B30" s="13" t="str">
        <x:v>opportunity</x:v>
      </x:c>
      <x:c r="C30" s="13" t="str">
        <x:v>identity</x:v>
      </x:c>
      <x:c r="D30" s="13" t="str">
        <x:v>opportunity identity hard gate</x:v>
      </x:c>
      <x:c r="E30" s="13" t="str">
        <x:v>identity authority</x:v>
      </x:c>
      <x:c r="F30" s="34" t="str"/>
      <x:c r="G30" s="34" t="str">
        <x:v>OPEN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13" t="str">
        <x:v>G-026</x:v>
      </x:c>
      <x:c r="B31" s="13" t="str">
        <x:v>opportunity</x:v>
      </x:c>
      <x:c r="C31" s="13" t="str">
        <x:v>capacity</x:v>
      </x:c>
      <x:c r="D31" s="13" t="str">
        <x:v>opportunity capacity hard gate</x:v>
      </x:c>
      <x:c r="E31" s="13" t="str">
        <x:v>capacity authority</x:v>
      </x:c>
      <x:c r="F31" s="34" t="str"/>
      <x:c r="G31" s="34" t="str">
        <x:v>OPEN</x:v>
      </x:c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13" t="str">
        <x:v>G-027</x:v>
      </x:c>
      <x:c r="B32" s="13" t="str">
        <x:v>opportunity</x:v>
      </x:c>
      <x:c r="C32" s="13" t="str">
        <x:v>state</x:v>
      </x:c>
      <x:c r="D32" s="13" t="str">
        <x:v>opportunity state hard gate</x:v>
      </x:c>
      <x:c r="E32" s="13" t="str">
        <x:v>state authority</x:v>
      </x:c>
      <x:c r="F32" s="34" t="str"/>
      <x:c r="G32" s="34" t="str">
        <x:v>OPEN</x:v>
      </x:c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13" t="str">
        <x:v>G-028</x:v>
      </x:c>
      <x:c r="B33" s="13" t="str">
        <x:v>opportunity</x:v>
      </x:c>
      <x:c r="C33" s="13" t="str">
        <x:v>authority</x:v>
      </x:c>
      <x:c r="D33" s="13" t="str">
        <x:v>opportunity authority hard gate</x:v>
      </x:c>
      <x:c r="E33" s="13" t="str">
        <x:v>authority authority</x:v>
      </x:c>
      <x:c r="F33" s="34" t="str"/>
      <x:c r="G33" s="34" t="str">
        <x:v>OPEN</x:v>
      </x:c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13" t="str">
        <x:v>G-029</x:v>
      </x:c>
      <x:c r="B34" s="13" t="str">
        <x:v>opportunity</x:v>
      </x:c>
      <x:c r="C34" s="13" t="str">
        <x:v>calibration</x:v>
      </x:c>
      <x:c r="D34" s="13" t="str">
        <x:v>opportunity calibration hard gate</x:v>
      </x:c>
      <x:c r="E34" s="13" t="str">
        <x:v>calibration authority</x:v>
      </x:c>
      <x:c r="F34" s="34" t="str"/>
      <x:c r="G34" s="34" t="str">
        <x:v>OPEN</x:v>
      </x:c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13" t="str">
        <x:v>G-030</x:v>
      </x:c>
      <x:c r="B35" s="13" t="str">
        <x:v>opportunity</x:v>
      </x:c>
      <x:c r="C35" s="13" t="str">
        <x:v>time</x:v>
      </x:c>
      <x:c r="D35" s="13" t="str">
        <x:v>opportunity time hard gate</x:v>
      </x:c>
      <x:c r="E35" s="13" t="str">
        <x:v>time authority</x:v>
      </x:c>
      <x:c r="F35" s="34" t="str"/>
      <x:c r="G35" s="34" t="str">
        <x:v>OPEN</x:v>
      </x:c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13" t="str">
        <x:v>G-031</x:v>
      </x:c>
      <x:c r="B36" s="13" t="str">
        <x:v>opportunity</x:v>
      </x:c>
      <x:c r="C36" s="13" t="str">
        <x:v>custody</x:v>
      </x:c>
      <x:c r="D36" s="13" t="str">
        <x:v>opportunity custody hard gate</x:v>
      </x:c>
      <x:c r="E36" s="13" t="str">
        <x:v>custody authority</x:v>
      </x:c>
      <x:c r="F36" s="34" t="str"/>
      <x:c r="G36" s="34" t="str">
        <x:v>OPEN</x:v>
      </x:c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13" t="str">
        <x:v>G-032</x:v>
      </x:c>
      <x:c r="B37" s="13" t="str">
        <x:v>opportunity</x:v>
      </x:c>
      <x:c r="C37" s="13" t="str">
        <x:v>replay</x:v>
      </x:c>
      <x:c r="D37" s="13" t="str">
        <x:v>opportunity replay hard gate</x:v>
      </x:c>
      <x:c r="E37" s="13" t="str">
        <x:v>replay authority</x:v>
      </x:c>
      <x:c r="F37" s="34" t="str"/>
      <x:c r="G37" s="34" t="str">
        <x:v>OPEN</x:v>
      </x:c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13" t="str">
        <x:v>G-033</x:v>
      </x:c>
      <x:c r="B38" s="13" t="str">
        <x:v>flame</x:v>
      </x:c>
      <x:c r="C38" s="13" t="str">
        <x:v>identity</x:v>
      </x:c>
      <x:c r="D38" s="13" t="str">
        <x:v>flame identity hard gate</x:v>
      </x:c>
      <x:c r="E38" s="13" t="str">
        <x:v>identity authority</x:v>
      </x:c>
      <x:c r="F38" s="34" t="str"/>
      <x:c r="G38" s="34" t="str">
        <x:v>OPEN</x:v>
      </x:c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13" t="str">
        <x:v>G-034</x:v>
      </x:c>
      <x:c r="B39" s="13" t="str">
        <x:v>flame</x:v>
      </x:c>
      <x:c r="C39" s="13" t="str">
        <x:v>capacity</x:v>
      </x:c>
      <x:c r="D39" s="13" t="str">
        <x:v>flame capacity hard gate</x:v>
      </x:c>
      <x:c r="E39" s="13" t="str">
        <x:v>capacity authority</x:v>
      </x:c>
      <x:c r="F39" s="34" t="str"/>
      <x:c r="G39" s="34" t="str">
        <x:v>OPEN</x:v>
      </x:c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13" t="str">
        <x:v>G-035</x:v>
      </x:c>
      <x:c r="B40" s="13" t="str">
        <x:v>flame</x:v>
      </x:c>
      <x:c r="C40" s="13" t="str">
        <x:v>state</x:v>
      </x:c>
      <x:c r="D40" s="13" t="str">
        <x:v>flame state hard gate</x:v>
      </x:c>
      <x:c r="E40" s="13" t="str">
        <x:v>state authority</x:v>
      </x:c>
      <x:c r="F40" s="34" t="str"/>
      <x:c r="G40" s="34" t="str">
        <x:v>OPEN</x:v>
      </x:c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13" t="str">
        <x:v>G-036</x:v>
      </x:c>
      <x:c r="B41" s="13" t="str">
        <x:v>flame</x:v>
      </x:c>
      <x:c r="C41" s="13" t="str">
        <x:v>authority</x:v>
      </x:c>
      <x:c r="D41" s="13" t="str">
        <x:v>flame authority hard gate</x:v>
      </x:c>
      <x:c r="E41" s="13" t="str">
        <x:v>authority authority</x:v>
      </x:c>
      <x:c r="F41" s="34" t="str"/>
      <x:c r="G41" s="34" t="str">
        <x:v>OPEN</x:v>
      </x:c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13" t="str">
        <x:v>G-037</x:v>
      </x:c>
      <x:c r="B42" s="13" t="str">
        <x:v>flame</x:v>
      </x:c>
      <x:c r="C42" s="13" t="str">
        <x:v>calibration</x:v>
      </x:c>
      <x:c r="D42" s="13" t="str">
        <x:v>flame calibration hard gate</x:v>
      </x:c>
      <x:c r="E42" s="13" t="str">
        <x:v>calibration authority</x:v>
      </x:c>
      <x:c r="F42" s="34" t="str"/>
      <x:c r="G42" s="34" t="str">
        <x:v>OPEN</x:v>
      </x:c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13" t="str">
        <x:v>G-038</x:v>
      </x:c>
      <x:c r="B43" s="13" t="str">
        <x:v>flame</x:v>
      </x:c>
      <x:c r="C43" s="13" t="str">
        <x:v>time</x:v>
      </x:c>
      <x:c r="D43" s="13" t="str">
        <x:v>flame time hard gate</x:v>
      </x:c>
      <x:c r="E43" s="13" t="str">
        <x:v>time authority</x:v>
      </x:c>
      <x:c r="F43" s="34" t="str"/>
      <x:c r="G43" s="34" t="str">
        <x:v>OPEN</x:v>
      </x:c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13" t="str">
        <x:v>G-039</x:v>
      </x:c>
      <x:c r="B44" s="13" t="str">
        <x:v>flame</x:v>
      </x:c>
      <x:c r="C44" s="13" t="str">
        <x:v>custody</x:v>
      </x:c>
      <x:c r="D44" s="13" t="str">
        <x:v>flame custody hard gate</x:v>
      </x:c>
      <x:c r="E44" s="13" t="str">
        <x:v>custody authority</x:v>
      </x:c>
      <x:c r="F44" s="34" t="str"/>
      <x:c r="G44" s="34" t="str">
        <x:v>OPEN</x:v>
      </x:c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13" t="str">
        <x:v>G-040</x:v>
      </x:c>
      <x:c r="B45" s="13" t="str">
        <x:v>flame</x:v>
      </x:c>
      <x:c r="C45" s="13" t="str">
        <x:v>replay</x:v>
      </x:c>
      <x:c r="D45" s="13" t="str">
        <x:v>flame replay hard gate</x:v>
      </x:c>
      <x:c r="E45" s="13" t="str">
        <x:v>replay authority</x:v>
      </x:c>
      <x:c r="F45" s="34" t="str"/>
      <x:c r="G45" s="34" t="str">
        <x:v>OPEN</x:v>
      </x:c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13" t="str">
        <x:v>G-041</x:v>
      </x:c>
      <x:c r="B46" s="13" t="str">
        <x:v>transformation</x:v>
      </x:c>
      <x:c r="C46" s="13" t="str">
        <x:v>identity</x:v>
      </x:c>
      <x:c r="D46" s="13" t="str">
        <x:v>transformation identity hard gate</x:v>
      </x:c>
      <x:c r="E46" s="13" t="str">
        <x:v>identity authority</x:v>
      </x:c>
      <x:c r="F46" s="34" t="str"/>
      <x:c r="G46" s="34" t="str">
        <x:v>OPEN</x:v>
      </x:c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13" t="str">
        <x:v>G-042</x:v>
      </x:c>
      <x:c r="B47" s="13" t="str">
        <x:v>transformation</x:v>
      </x:c>
      <x:c r="C47" s="13" t="str">
        <x:v>capacity</x:v>
      </x:c>
      <x:c r="D47" s="13" t="str">
        <x:v>transformation capacity hard gate</x:v>
      </x:c>
      <x:c r="E47" s="13" t="str">
        <x:v>capacity authority</x:v>
      </x:c>
      <x:c r="F47" s="34" t="str"/>
      <x:c r="G47" s="34" t="str">
        <x:v>OPEN</x:v>
      </x:c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13" t="str">
        <x:v>G-043</x:v>
      </x:c>
      <x:c r="B48" s="13" t="str">
        <x:v>transformation</x:v>
      </x:c>
      <x:c r="C48" s="13" t="str">
        <x:v>state</x:v>
      </x:c>
      <x:c r="D48" s="13" t="str">
        <x:v>transformation state hard gate</x:v>
      </x:c>
      <x:c r="E48" s="13" t="str">
        <x:v>state authority</x:v>
      </x:c>
      <x:c r="F48" s="34" t="str"/>
      <x:c r="G48" s="34" t="str">
        <x:v>OPEN</x:v>
      </x:c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13" t="str">
        <x:v>G-044</x:v>
      </x:c>
      <x:c r="B49" s="13" t="str">
        <x:v>transformation</x:v>
      </x:c>
      <x:c r="C49" s="13" t="str">
        <x:v>authority</x:v>
      </x:c>
      <x:c r="D49" s="13" t="str">
        <x:v>transformation authority hard gate</x:v>
      </x:c>
      <x:c r="E49" s="13" t="str">
        <x:v>authority authority</x:v>
      </x:c>
      <x:c r="F49" s="34" t="str"/>
      <x:c r="G49" s="34" t="str">
        <x:v>OPEN</x:v>
      </x:c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13" t="str">
        <x:v>G-045</x:v>
      </x:c>
      <x:c r="B50" s="13" t="str">
        <x:v>transformation</x:v>
      </x:c>
      <x:c r="C50" s="13" t="str">
        <x:v>calibration</x:v>
      </x:c>
      <x:c r="D50" s="13" t="str">
        <x:v>transformation calibration hard gate</x:v>
      </x:c>
      <x:c r="E50" s="13" t="str">
        <x:v>calibration authority</x:v>
      </x:c>
      <x:c r="F50" s="34" t="str"/>
      <x:c r="G50" s="34" t="str">
        <x:v>OPEN</x:v>
      </x:c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13" t="str">
        <x:v>G-046</x:v>
      </x:c>
      <x:c r="B51" s="13" t="str">
        <x:v>transformation</x:v>
      </x:c>
      <x:c r="C51" s="13" t="str">
        <x:v>time</x:v>
      </x:c>
      <x:c r="D51" s="13" t="str">
        <x:v>transformation time hard gate</x:v>
      </x:c>
      <x:c r="E51" s="13" t="str">
        <x:v>time authority</x:v>
      </x:c>
      <x:c r="F51" s="34" t="str"/>
      <x:c r="G51" s="34" t="str">
        <x:v>OPEN</x:v>
      </x:c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13" t="str">
        <x:v>G-047</x:v>
      </x:c>
      <x:c r="B52" s="13" t="str">
        <x:v>transformation</x:v>
      </x:c>
      <x:c r="C52" s="13" t="str">
        <x:v>custody</x:v>
      </x:c>
      <x:c r="D52" s="13" t="str">
        <x:v>transformation custody hard gate</x:v>
      </x:c>
      <x:c r="E52" s="13" t="str">
        <x:v>custody authority</x:v>
      </x:c>
      <x:c r="F52" s="34" t="str"/>
      <x:c r="G52" s="34" t="str">
        <x:v>OPEN</x:v>
      </x:c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13" t="str">
        <x:v>G-048</x:v>
      </x:c>
      <x:c r="B53" s="13" t="str">
        <x:v>transformation</x:v>
      </x:c>
      <x:c r="C53" s="13" t="str">
        <x:v>replay</x:v>
      </x:c>
      <x:c r="D53" s="13" t="str">
        <x:v>transformation replay hard gate</x:v>
      </x:c>
      <x:c r="E53" s="13" t="str">
        <x:v>replay authority</x:v>
      </x:c>
      <x:c r="F53" s="34" t="str"/>
      <x:c r="G53" s="34" t="str">
        <x:v>OPEN</x:v>
      </x:c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13" t="str">
        <x:v>G-049</x:v>
      </x:c>
      <x:c r="B54" s="13" t="str">
        <x:v>thermal</x:v>
      </x:c>
      <x:c r="C54" s="13" t="str">
        <x:v>identity</x:v>
      </x:c>
      <x:c r="D54" s="13" t="str">
        <x:v>thermal identity hard gate</x:v>
      </x:c>
      <x:c r="E54" s="13" t="str">
        <x:v>identity authority</x:v>
      </x:c>
      <x:c r="F54" s="34" t="str"/>
      <x:c r="G54" s="34" t="str">
        <x:v>OPEN</x:v>
      </x:c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13" t="str">
        <x:v>G-050</x:v>
      </x:c>
      <x:c r="B55" s="13" t="str">
        <x:v>thermal</x:v>
      </x:c>
      <x:c r="C55" s="13" t="str">
        <x:v>capacity</x:v>
      </x:c>
      <x:c r="D55" s="13" t="str">
        <x:v>thermal capacity hard gate</x:v>
      </x:c>
      <x:c r="E55" s="13" t="str">
        <x:v>capacity authority</x:v>
      </x:c>
      <x:c r="F55" s="34" t="str"/>
      <x:c r="G55" s="34" t="str">
        <x:v>OPEN</x:v>
      </x:c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13" t="str">
        <x:v>G-051</x:v>
      </x:c>
      <x:c r="B56" s="13" t="str">
        <x:v>thermal</x:v>
      </x:c>
      <x:c r="C56" s="13" t="str">
        <x:v>state</x:v>
      </x:c>
      <x:c r="D56" s="13" t="str">
        <x:v>thermal state hard gate</x:v>
      </x:c>
      <x:c r="E56" s="13" t="str">
        <x:v>state authority</x:v>
      </x:c>
      <x:c r="F56" s="34" t="str"/>
      <x:c r="G56" s="34" t="str">
        <x:v>OPEN</x:v>
      </x:c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13" t="str">
        <x:v>G-052</x:v>
      </x:c>
      <x:c r="B57" s="13" t="str">
        <x:v>thermal</x:v>
      </x:c>
      <x:c r="C57" s="13" t="str">
        <x:v>authority</x:v>
      </x:c>
      <x:c r="D57" s="13" t="str">
        <x:v>thermal authority hard gate</x:v>
      </x:c>
      <x:c r="E57" s="13" t="str">
        <x:v>authority authority</x:v>
      </x:c>
      <x:c r="F57" s="34" t="str"/>
      <x:c r="G57" s="34" t="str">
        <x:v>OPEN</x:v>
      </x:c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13" t="str">
        <x:v>G-053</x:v>
      </x:c>
      <x:c r="B58" s="13" t="str">
        <x:v>thermal</x:v>
      </x:c>
      <x:c r="C58" s="13" t="str">
        <x:v>calibration</x:v>
      </x:c>
      <x:c r="D58" s="13" t="str">
        <x:v>thermal calibration hard gate</x:v>
      </x:c>
      <x:c r="E58" s="13" t="str">
        <x:v>calibration authority</x:v>
      </x:c>
      <x:c r="F58" s="34" t="str"/>
      <x:c r="G58" s="34" t="str">
        <x:v>OPEN</x:v>
      </x:c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13" t="str">
        <x:v>G-054</x:v>
      </x:c>
      <x:c r="B59" s="13" t="str">
        <x:v>thermal</x:v>
      </x:c>
      <x:c r="C59" s="13" t="str">
        <x:v>time</x:v>
      </x:c>
      <x:c r="D59" s="13" t="str">
        <x:v>thermal time hard gate</x:v>
      </x:c>
      <x:c r="E59" s="13" t="str">
        <x:v>time authority</x:v>
      </x:c>
      <x:c r="F59" s="34" t="str"/>
      <x:c r="G59" s="34" t="str">
        <x:v>OPEN</x:v>
      </x:c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13" t="str">
        <x:v>G-055</x:v>
      </x:c>
      <x:c r="B60" s="13" t="str">
        <x:v>thermal</x:v>
      </x:c>
      <x:c r="C60" s="13" t="str">
        <x:v>custody</x:v>
      </x:c>
      <x:c r="D60" s="13" t="str">
        <x:v>thermal custody hard gate</x:v>
      </x:c>
      <x:c r="E60" s="13" t="str">
        <x:v>custody authority</x:v>
      </x:c>
      <x:c r="F60" s="34" t="str"/>
      <x:c r="G60" s="34" t="str">
        <x:v>OPEN</x:v>
      </x:c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13" t="str">
        <x:v>G-056</x:v>
      </x:c>
      <x:c r="B61" s="13" t="str">
        <x:v>thermal</x:v>
      </x:c>
      <x:c r="C61" s="13" t="str">
        <x:v>replay</x:v>
      </x:c>
      <x:c r="D61" s="13" t="str">
        <x:v>thermal replay hard gate</x:v>
      </x:c>
      <x:c r="E61" s="13" t="str">
        <x:v>replay authority</x:v>
      </x:c>
      <x:c r="F61" s="34" t="str"/>
      <x:c r="G61" s="34" t="str">
        <x:v>OPEN</x:v>
      </x:c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13" t="str">
        <x:v>G-057</x:v>
      </x:c>
      <x:c r="B62" s="13" t="str">
        <x:v>safe end</x:v>
      </x:c>
      <x:c r="C62" s="13" t="str">
        <x:v>identity</x:v>
      </x:c>
      <x:c r="D62" s="13" t="str">
        <x:v>safe end identity hard gate</x:v>
      </x:c>
      <x:c r="E62" s="13" t="str">
        <x:v>identity authority</x:v>
      </x:c>
      <x:c r="F62" s="34" t="str"/>
      <x:c r="G62" s="34" t="str">
        <x:v>OPEN</x:v>
      </x:c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13" t="str">
        <x:v>G-058</x:v>
      </x:c>
      <x:c r="B63" s="13" t="str">
        <x:v>safe end</x:v>
      </x:c>
      <x:c r="C63" s="13" t="str">
        <x:v>capacity</x:v>
      </x:c>
      <x:c r="D63" s="13" t="str">
        <x:v>safe end capacity hard gate</x:v>
      </x:c>
      <x:c r="E63" s="13" t="str">
        <x:v>capacity authority</x:v>
      </x:c>
      <x:c r="F63" s="34" t="str"/>
      <x:c r="G63" s="34" t="str">
        <x:v>OPEN</x:v>
      </x:c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13" t="str">
        <x:v>G-059</x:v>
      </x:c>
      <x:c r="B64" s="13" t="str">
        <x:v>safe end</x:v>
      </x:c>
      <x:c r="C64" s="13" t="str">
        <x:v>state</x:v>
      </x:c>
      <x:c r="D64" s="13" t="str">
        <x:v>safe end state hard gate</x:v>
      </x:c>
      <x:c r="E64" s="13" t="str">
        <x:v>state authority</x:v>
      </x:c>
      <x:c r="F64" s="34" t="str"/>
      <x:c r="G64" s="34" t="str">
        <x:v>OPEN</x:v>
      </x:c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13" t="str">
        <x:v>G-060</x:v>
      </x:c>
      <x:c r="B65" s="13" t="str">
        <x:v>safe end</x:v>
      </x:c>
      <x:c r="C65" s="13" t="str">
        <x:v>authority</x:v>
      </x:c>
      <x:c r="D65" s="13" t="str">
        <x:v>safe end authority hard gate</x:v>
      </x:c>
      <x:c r="E65" s="13" t="str">
        <x:v>authority authority</x:v>
      </x:c>
      <x:c r="F65" s="34" t="str"/>
      <x:c r="G65" s="34" t="str">
        <x:v>OPEN</x:v>
      </x:c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13" t="str">
        <x:v>G-061</x:v>
      </x:c>
      <x:c r="B66" s="13" t="str">
        <x:v>safe end</x:v>
      </x:c>
      <x:c r="C66" s="13" t="str">
        <x:v>calibration</x:v>
      </x:c>
      <x:c r="D66" s="13" t="str">
        <x:v>safe end calibration hard gate</x:v>
      </x:c>
      <x:c r="E66" s="13" t="str">
        <x:v>calibration authority</x:v>
      </x:c>
      <x:c r="F66" s="34" t="str"/>
      <x:c r="G66" s="34" t="str">
        <x:v>OPEN</x:v>
      </x:c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13" t="str">
        <x:v>G-062</x:v>
      </x:c>
      <x:c r="B67" s="13" t="str">
        <x:v>safe end</x:v>
      </x:c>
      <x:c r="C67" s="13" t="str">
        <x:v>time</x:v>
      </x:c>
      <x:c r="D67" s="13" t="str">
        <x:v>safe end time hard gate</x:v>
      </x:c>
      <x:c r="E67" s="13" t="str">
        <x:v>time authority</x:v>
      </x:c>
      <x:c r="F67" s="34" t="str"/>
      <x:c r="G67" s="34" t="str">
        <x:v>OPEN</x:v>
      </x:c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13" t="str">
        <x:v>G-063</x:v>
      </x:c>
      <x:c r="B68" s="13" t="str">
        <x:v>safe end</x:v>
      </x:c>
      <x:c r="C68" s="13" t="str">
        <x:v>custody</x:v>
      </x:c>
      <x:c r="D68" s="13" t="str">
        <x:v>safe end custody hard gate</x:v>
      </x:c>
      <x:c r="E68" s="13" t="str">
        <x:v>custody authority</x:v>
      </x:c>
      <x:c r="F68" s="34" t="str"/>
      <x:c r="G68" s="34" t="str">
        <x:v>OPEN</x:v>
      </x:c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13" t="str">
        <x:v>G-064</x:v>
      </x:c>
      <x:c r="B69" s="13" t="str">
        <x:v>safe end</x:v>
      </x:c>
      <x:c r="C69" s="13" t="str">
        <x:v>replay</x:v>
      </x:c>
      <x:c r="D69" s="13" t="str">
        <x:v>safe end replay hard gate</x:v>
      </x:c>
      <x:c r="E69" s="13" t="str">
        <x:v>replay authority</x:v>
      </x:c>
      <x:c r="F69" s="34" t="str"/>
      <x:c r="G69" s="34" t="str">
        <x:v>OPEN</x:v>
      </x:c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13" t="str">
        <x:v>G-065</x:v>
      </x:c>
      <x:c r="B70" s="13" t="str">
        <x:v>accounts</x:v>
      </x:c>
      <x:c r="C70" s="13" t="str">
        <x:v>identity</x:v>
      </x:c>
      <x:c r="D70" s="13" t="str">
        <x:v>accounts identity hard gate</x:v>
      </x:c>
      <x:c r="E70" s="13" t="str">
        <x:v>identity authority</x:v>
      </x:c>
      <x:c r="F70" s="34" t="str"/>
      <x:c r="G70" s="34" t="str">
        <x:v>OPEN</x:v>
      </x:c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13" t="str">
        <x:v>G-066</x:v>
      </x:c>
      <x:c r="B71" s="13" t="str">
        <x:v>accounts</x:v>
      </x:c>
      <x:c r="C71" s="13" t="str">
        <x:v>capacity</x:v>
      </x:c>
      <x:c r="D71" s="13" t="str">
        <x:v>accounts capacity hard gate</x:v>
      </x:c>
      <x:c r="E71" s="13" t="str">
        <x:v>capacity authority</x:v>
      </x:c>
      <x:c r="F71" s="34" t="str"/>
      <x:c r="G71" s="34" t="str">
        <x:v>OPEN</x:v>
      </x:c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13" t="str">
        <x:v>G-067</x:v>
      </x:c>
      <x:c r="B72" s="13" t="str">
        <x:v>accounts</x:v>
      </x:c>
      <x:c r="C72" s="13" t="str">
        <x:v>state</x:v>
      </x:c>
      <x:c r="D72" s="13" t="str">
        <x:v>accounts state hard gate</x:v>
      </x:c>
      <x:c r="E72" s="13" t="str">
        <x:v>state authority</x:v>
      </x:c>
      <x:c r="F72" s="34" t="str"/>
      <x:c r="G72" s="34" t="str">
        <x:v>OPEN</x:v>
      </x:c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13" t="str">
        <x:v>G-068</x:v>
      </x:c>
      <x:c r="B73" s="13" t="str">
        <x:v>accounts</x:v>
      </x:c>
      <x:c r="C73" s="13" t="str">
        <x:v>authority</x:v>
      </x:c>
      <x:c r="D73" s="13" t="str">
        <x:v>accounts authority hard gate</x:v>
      </x:c>
      <x:c r="E73" s="13" t="str">
        <x:v>authority authority</x:v>
      </x:c>
      <x:c r="F73" s="34" t="str"/>
      <x:c r="G73" s="34" t="str">
        <x:v>OPEN</x:v>
      </x:c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13" t="str">
        <x:v>G-069</x:v>
      </x:c>
      <x:c r="B74" s="13" t="str">
        <x:v>accounts</x:v>
      </x:c>
      <x:c r="C74" s="13" t="str">
        <x:v>calibration</x:v>
      </x:c>
      <x:c r="D74" s="13" t="str">
        <x:v>accounts calibration hard gate</x:v>
      </x:c>
      <x:c r="E74" s="13" t="str">
        <x:v>calibration authority</x:v>
      </x:c>
      <x:c r="F74" s="34" t="str"/>
      <x:c r="G74" s="34" t="str">
        <x:v>OPEN</x:v>
      </x:c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13" t="str">
        <x:v>G-070</x:v>
      </x:c>
      <x:c r="B75" s="13" t="str">
        <x:v>accounts</x:v>
      </x:c>
      <x:c r="C75" s="13" t="str">
        <x:v>time</x:v>
      </x:c>
      <x:c r="D75" s="13" t="str">
        <x:v>accounts time hard gate</x:v>
      </x:c>
      <x:c r="E75" s="13" t="str">
        <x:v>time authority</x:v>
      </x:c>
      <x:c r="F75" s="34" t="str"/>
      <x:c r="G75" s="34" t="str">
        <x:v>OPEN</x:v>
      </x:c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13" t="str">
        <x:v>G-071</x:v>
      </x:c>
      <x:c r="B76" s="13" t="str">
        <x:v>accounts</x:v>
      </x:c>
      <x:c r="C76" s="13" t="str">
        <x:v>custody</x:v>
      </x:c>
      <x:c r="D76" s="13" t="str">
        <x:v>accounts custody hard gate</x:v>
      </x:c>
      <x:c r="E76" s="13" t="str">
        <x:v>custody authority</x:v>
      </x:c>
      <x:c r="F76" s="34" t="str"/>
      <x:c r="G76" s="34" t="str">
        <x:v>OPEN</x:v>
      </x:c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13" t="str">
        <x:v>G-072</x:v>
      </x:c>
      <x:c r="B77" s="13" t="str">
        <x:v>accounts</x:v>
      </x:c>
      <x:c r="C77" s="13" t="str">
        <x:v>replay</x:v>
      </x:c>
      <x:c r="D77" s="13" t="str">
        <x:v>accounts replay hard gate</x:v>
      </x:c>
      <x:c r="E77" s="13" t="str">
        <x:v>replay authority</x:v>
      </x:c>
      <x:c r="F77" s="34" t="str"/>
      <x:c r="G77" s="34" t="str">
        <x:v>OPEN</x:v>
      </x:c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13" t="str">
        <x:v>G-073</x:v>
      </x:c>
      <x:c r="B78" s="13" t="str">
        <x:v>return</x:v>
      </x:c>
      <x:c r="C78" s="13" t="str">
        <x:v>identity</x:v>
      </x:c>
      <x:c r="D78" s="13" t="str">
        <x:v>return identity hard gate</x:v>
      </x:c>
      <x:c r="E78" s="13" t="str">
        <x:v>identity authority</x:v>
      </x:c>
      <x:c r="F78" s="34" t="str"/>
      <x:c r="G78" s="34" t="str">
        <x:v>OPEN</x:v>
      </x:c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13" t="str">
        <x:v>G-074</x:v>
      </x:c>
      <x:c r="B79" s="13" t="str">
        <x:v>return</x:v>
      </x:c>
      <x:c r="C79" s="13" t="str">
        <x:v>capacity</x:v>
      </x:c>
      <x:c r="D79" s="13" t="str">
        <x:v>return capacity hard gate</x:v>
      </x:c>
      <x:c r="E79" s="13" t="str">
        <x:v>capacity authority</x:v>
      </x:c>
      <x:c r="F79" s="34" t="str"/>
      <x:c r="G79" s="34" t="str">
        <x:v>OPEN</x:v>
      </x:c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13" t="str">
        <x:v>G-075</x:v>
      </x:c>
      <x:c r="B80" s="13" t="str">
        <x:v>return</x:v>
      </x:c>
      <x:c r="C80" s="13" t="str">
        <x:v>state</x:v>
      </x:c>
      <x:c r="D80" s="13" t="str">
        <x:v>return state hard gate</x:v>
      </x:c>
      <x:c r="E80" s="13" t="str">
        <x:v>state authority</x:v>
      </x:c>
      <x:c r="F80" s="34" t="str"/>
      <x:c r="G80" s="34" t="str">
        <x:v>OPEN</x:v>
      </x:c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13" t="str">
        <x:v>G-076</x:v>
      </x:c>
      <x:c r="B81" s="13" t="str">
        <x:v>return</x:v>
      </x:c>
      <x:c r="C81" s="13" t="str">
        <x:v>authority</x:v>
      </x:c>
      <x:c r="D81" s="13" t="str">
        <x:v>return authority hard gate</x:v>
      </x:c>
      <x:c r="E81" s="13" t="str">
        <x:v>authority authority</x:v>
      </x:c>
      <x:c r="F81" s="34" t="str"/>
      <x:c r="G81" s="34" t="str">
        <x:v>OPEN</x:v>
      </x:c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13" t="str">
        <x:v>G-077</x:v>
      </x:c>
      <x:c r="B82" s="13" t="str">
        <x:v>return</x:v>
      </x:c>
      <x:c r="C82" s="13" t="str">
        <x:v>calibration</x:v>
      </x:c>
      <x:c r="D82" s="13" t="str">
        <x:v>return calibration hard gate</x:v>
      </x:c>
      <x:c r="E82" s="13" t="str">
        <x:v>calibration authority</x:v>
      </x:c>
      <x:c r="F82" s="34" t="str"/>
      <x:c r="G82" s="34" t="str">
        <x:v>OPEN</x:v>
      </x:c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13" t="str">
        <x:v>G-078</x:v>
      </x:c>
      <x:c r="B83" s="13" t="str">
        <x:v>return</x:v>
      </x:c>
      <x:c r="C83" s="13" t="str">
        <x:v>time</x:v>
      </x:c>
      <x:c r="D83" s="13" t="str">
        <x:v>return time hard gate</x:v>
      </x:c>
      <x:c r="E83" s="13" t="str">
        <x:v>time authority</x:v>
      </x:c>
      <x:c r="F83" s="34" t="str"/>
      <x:c r="G83" s="34" t="str">
        <x:v>OPEN</x:v>
      </x:c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13" t="str">
        <x:v>G-079</x:v>
      </x:c>
      <x:c r="B84" s="13" t="str">
        <x:v>return</x:v>
      </x:c>
      <x:c r="C84" s="13" t="str">
        <x:v>custody</x:v>
      </x:c>
      <x:c r="D84" s="13" t="str">
        <x:v>return custody hard gate</x:v>
      </x:c>
      <x:c r="E84" s="13" t="str">
        <x:v>custody authority</x:v>
      </x:c>
      <x:c r="F84" s="34" t="str"/>
      <x:c r="G84" s="34" t="str">
        <x:v>OPEN</x:v>
      </x:c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14" t="str">
        <x:v>G-080</x:v>
      </x:c>
      <x:c r="B85" s="14" t="str">
        <x:v>return</x:v>
      </x:c>
      <x:c r="C85" s="14" t="str">
        <x:v>replay</x:v>
      </x:c>
      <x:c r="D85" s="14" t="str">
        <x:v>return replay hard gate</x:v>
      </x:c>
      <x:c r="E85" s="14" t="str">
        <x:v>replay authority</x:v>
      </x:c>
      <x:c r="F85" s="35" t="str"/>
      <x:c r="G85" s="35" t="str">
        <x:v>OPEN</x:v>
      </x:c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dataValidations count="1">
    <x:dataValidation type="list" sqref="G6:G85">
      <x:formula1>"OPEN,PASS,FAIL,N.A."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22" hidden="0" customWidth="1"/>
    <x:col min="5" max="5" width="14" hidden="0" customWidth="1"/>
    <x:col min="6" max="6" width="14" hidden="0" customWidth="1"/>
    <x:col min="7" max="7" width="26" hidden="0" customWidth="1"/>
    <x:col min="8" max="8" width="24" hidden="0" customWidth="1"/>
    <x:col min="9" max="9" width="1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Three hundred twenty required event evidence records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4" hidden="0" customHeight="1">
      <x:c r="A5" s="9" t="str">
        <x:v>Record ID</x:v>
      </x:c>
      <x:c r="B5" s="10" t="str">
        <x:v>Root or account</x:v>
      </x:c>
      <x:c r="C5" s="10" t="str">
        <x:v>Phase</x:v>
      </x:c>
      <x:c r="D5" s="10" t="str">
        <x:v>Record class</x:v>
      </x:c>
      <x:c r="E5" s="10" t="str">
        <x:v>Native trunk</x:v>
      </x:c>
      <x:c r="F5" s="10" t="str">
        <x:v>Time root</x:v>
      </x:c>
      <x:c r="G5" s="10" t="str">
        <x:v>Custodian</x:v>
      </x:c>
      <x:c r="H5" s="10" t="str">
        <x:v>Observed object</x:v>
      </x:c>
      <x:c r="I5" s="11" t="str">
        <x:v>State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ER-001</x:v>
      </x:c>
      <x:c r="B6" s="12" t="str">
        <x:v>PHO</x:v>
      </x:c>
      <x:c r="C6" s="12" t="str">
        <x:v>entry</x:v>
      </x:c>
      <x:c r="D6" s="12" t="str">
        <x:v>identity</x:v>
      </x:c>
      <x:c r="E6" s="12" t="str">
        <x:v>T1</x:v>
      </x:c>
      <x:c r="F6" s="12" t="str">
        <x:v>LT1</x:v>
      </x:c>
      <x:c r="G6" s="12" t="str">
        <x:v>PHO custodian</x:v>
      </x:c>
      <x:c r="H6" s="33" t="str"/>
      <x:c r="I6" s="33" t="str">
        <x:v>OPEN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ER-002</x:v>
      </x:c>
      <x:c r="B7" s="13" t="str">
        <x:v>ION</x:v>
      </x:c>
      <x:c r="C7" s="13" t="str">
        <x:v>entry</x:v>
      </x:c>
      <x:c r="D7" s="13" t="str">
        <x:v>identity</x:v>
      </x:c>
      <x:c r="E7" s="13" t="str">
        <x:v>T2</x:v>
      </x:c>
      <x:c r="F7" s="13" t="str">
        <x:v>LT2</x:v>
      </x:c>
      <x:c r="G7" s="13" t="str">
        <x:v>ION custodian</x:v>
      </x:c>
      <x:c r="H7" s="34" t="str"/>
      <x:c r="I7" s="34" t="str">
        <x:v>OPEN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ER-003</x:v>
      </x:c>
      <x:c r="B8" s="13" t="str">
        <x:v>MOL</x:v>
      </x:c>
      <x:c r="C8" s="13" t="str">
        <x:v>entry</x:v>
      </x:c>
      <x:c r="D8" s="13" t="str">
        <x:v>identity</x:v>
      </x:c>
      <x:c r="E8" s="13" t="str">
        <x:v>T3</x:v>
      </x:c>
      <x:c r="F8" s="13" t="str">
        <x:v>LT3</x:v>
      </x:c>
      <x:c r="G8" s="13" t="str">
        <x:v>MOL custodian</x:v>
      </x:c>
      <x:c r="H8" s="34" t="str"/>
      <x:c r="I8" s="34" t="str">
        <x:v>OPEN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ER-004</x:v>
      </x:c>
      <x:c r="B9" s="13" t="str">
        <x:v>CAL</x:v>
      </x:c>
      <x:c r="C9" s="13" t="str">
        <x:v>entry</x:v>
      </x:c>
      <x:c r="D9" s="13" t="str">
        <x:v>identity</x:v>
      </x:c>
      <x:c r="E9" s="13" t="str">
        <x:v>T1</x:v>
      </x:c>
      <x:c r="F9" s="13" t="str">
        <x:v>LT4</x:v>
      </x:c>
      <x:c r="G9" s="13" t="str">
        <x:v>CAL custodian</x:v>
      </x:c>
      <x:c r="H9" s="34" t="str"/>
      <x:c r="I9" s="34" t="str">
        <x:v>OPEN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ER-005</x:v>
      </x:c>
      <x:c r="B10" s="13" t="str">
        <x:v>source account</x:v>
      </x:c>
      <x:c r="C10" s="13" t="str">
        <x:v>entry</x:v>
      </x:c>
      <x:c r="D10" s="13" t="str">
        <x:v>identity</x:v>
      </x:c>
      <x:c r="E10" s="13" t="str">
        <x:v>T2</x:v>
      </x:c>
      <x:c r="F10" s="13" t="str">
        <x:v>LT1</x:v>
      </x:c>
      <x:c r="G10" s="13" t="str">
        <x:v>source account custodian</x:v>
      </x:c>
      <x:c r="H10" s="34" t="str"/>
      <x:c r="I10" s="34" t="str">
        <x:v>OPEN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3" t="str">
        <x:v>ER-006</x:v>
      </x:c>
      <x:c r="B11" s="13" t="str">
        <x:v>opportunity</x:v>
      </x:c>
      <x:c r="C11" s="13" t="str">
        <x:v>entry</x:v>
      </x:c>
      <x:c r="D11" s="13" t="str">
        <x:v>configuration</x:v>
      </x:c>
      <x:c r="E11" s="13" t="str">
        <x:v>T3</x:v>
      </x:c>
      <x:c r="F11" s="13" t="str">
        <x:v>LT2</x:v>
      </x:c>
      <x:c r="G11" s="13" t="str">
        <x:v>opportunity custodian</x:v>
      </x:c>
      <x:c r="H11" s="34" t="str"/>
      <x:c r="I11" s="34" t="str">
        <x:v>OPEN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3" t="str">
        <x:v>ER-007</x:v>
      </x:c>
      <x:c r="B12" s="13" t="str">
        <x:v>safe end</x:v>
      </x:c>
      <x:c r="C12" s="13" t="str">
        <x:v>entry</x:v>
      </x:c>
      <x:c r="D12" s="13" t="str">
        <x:v>configuration</x:v>
      </x:c>
      <x:c r="E12" s="13" t="str">
        <x:v>T1</x:v>
      </x:c>
      <x:c r="F12" s="13" t="str">
        <x:v>LT3</x:v>
      </x:c>
      <x:c r="G12" s="13" t="str">
        <x:v>safe end custodian</x:v>
      </x:c>
      <x:c r="H12" s="34" t="str"/>
      <x:c r="I12" s="34" t="str">
        <x:v>OPEN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3" t="str">
        <x:v>ER-008</x:v>
      </x:c>
      <x:c r="B13" s="13" t="str">
        <x:v>return</x:v>
      </x:c>
      <x:c r="C13" s="13" t="str">
        <x:v>entry</x:v>
      </x:c>
      <x:c r="D13" s="13" t="str">
        <x:v>configuration</x:v>
      </x:c>
      <x:c r="E13" s="13" t="str">
        <x:v>T2</x:v>
      </x:c>
      <x:c r="F13" s="13" t="str">
        <x:v>LT4</x:v>
      </x:c>
      <x:c r="G13" s="13" t="str">
        <x:v>return custodian</x:v>
      </x:c>
      <x:c r="H13" s="34" t="str"/>
      <x:c r="I13" s="34" t="str">
        <x:v>OPEN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13" t="str">
        <x:v>ER-009</x:v>
      </x:c>
      <x:c r="B14" s="13" t="str">
        <x:v>PHO</x:v>
      </x:c>
      <x:c r="C14" s="13" t="str">
        <x:v>entry</x:v>
      </x:c>
      <x:c r="D14" s="13" t="str">
        <x:v>configuration</x:v>
      </x:c>
      <x:c r="E14" s="13" t="str">
        <x:v>T3</x:v>
      </x:c>
      <x:c r="F14" s="13" t="str">
        <x:v>LT1</x:v>
      </x:c>
      <x:c r="G14" s="13" t="str">
        <x:v>PHO custodian</x:v>
      </x:c>
      <x:c r="H14" s="34" t="str"/>
      <x:c r="I14" s="34" t="str">
        <x:v>OPEN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3" t="str">
        <x:v>ER-010</x:v>
      </x:c>
      <x:c r="B15" s="13" t="str">
        <x:v>ION</x:v>
      </x:c>
      <x:c r="C15" s="13" t="str">
        <x:v>entry</x:v>
      </x:c>
      <x:c r="D15" s="13" t="str">
        <x:v>configuration</x:v>
      </x:c>
      <x:c r="E15" s="13" t="str">
        <x:v>T1</x:v>
      </x:c>
      <x:c r="F15" s="13" t="str">
        <x:v>LT2</x:v>
      </x:c>
      <x:c r="G15" s="13" t="str">
        <x:v>ION custodian</x:v>
      </x:c>
      <x:c r="H15" s="34" t="str"/>
      <x:c r="I15" s="34" t="str">
        <x:v>OPEN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13" t="str">
        <x:v>ER-011</x:v>
      </x:c>
      <x:c r="B16" s="13" t="str">
        <x:v>MOL</x:v>
      </x:c>
      <x:c r="C16" s="13" t="str">
        <x:v>entry</x:v>
      </x:c>
      <x:c r="D16" s="13" t="str">
        <x:v>calibration</x:v>
      </x:c>
      <x:c r="E16" s="13" t="str">
        <x:v>T2</x:v>
      </x:c>
      <x:c r="F16" s="13" t="str">
        <x:v>LT3</x:v>
      </x:c>
      <x:c r="G16" s="13" t="str">
        <x:v>MOL custodian</x:v>
      </x:c>
      <x:c r="H16" s="34" t="str"/>
      <x:c r="I16" s="34" t="str">
        <x:v>OPEN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13" t="str">
        <x:v>ER-012</x:v>
      </x:c>
      <x:c r="B17" s="13" t="str">
        <x:v>CAL</x:v>
      </x:c>
      <x:c r="C17" s="13" t="str">
        <x:v>entry</x:v>
      </x:c>
      <x:c r="D17" s="13" t="str">
        <x:v>calibration</x:v>
      </x:c>
      <x:c r="E17" s="13" t="str">
        <x:v>T3</x:v>
      </x:c>
      <x:c r="F17" s="13" t="str">
        <x:v>LT4</x:v>
      </x:c>
      <x:c r="G17" s="13" t="str">
        <x:v>CAL custodian</x:v>
      </x:c>
      <x:c r="H17" s="34" t="str"/>
      <x:c r="I17" s="34" t="str">
        <x:v>OPEN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13" t="str">
        <x:v>ER-013</x:v>
      </x:c>
      <x:c r="B18" s="13" t="str">
        <x:v>source account</x:v>
      </x:c>
      <x:c r="C18" s="13" t="str">
        <x:v>entry</x:v>
      </x:c>
      <x:c r="D18" s="13" t="str">
        <x:v>calibration</x:v>
      </x:c>
      <x:c r="E18" s="13" t="str">
        <x:v>T1</x:v>
      </x:c>
      <x:c r="F18" s="13" t="str">
        <x:v>LT1</x:v>
      </x:c>
      <x:c r="G18" s="13" t="str">
        <x:v>source account custodian</x:v>
      </x:c>
      <x:c r="H18" s="34" t="str"/>
      <x:c r="I18" s="34" t="str">
        <x:v>OPEN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13" t="str">
        <x:v>ER-014</x:v>
      </x:c>
      <x:c r="B19" s="13" t="str">
        <x:v>opportunity</x:v>
      </x:c>
      <x:c r="C19" s="13" t="str">
        <x:v>entry</x:v>
      </x:c>
      <x:c r="D19" s="13" t="str">
        <x:v>calibration</x:v>
      </x:c>
      <x:c r="E19" s="13" t="str">
        <x:v>T2</x:v>
      </x:c>
      <x:c r="F19" s="13" t="str">
        <x:v>LT2</x:v>
      </x:c>
      <x:c r="G19" s="13" t="str">
        <x:v>opportunity custodian</x:v>
      </x:c>
      <x:c r="H19" s="34" t="str"/>
      <x:c r="I19" s="34" t="str">
        <x:v>OPEN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13" t="str">
        <x:v>ER-015</x:v>
      </x:c>
      <x:c r="B20" s="13" t="str">
        <x:v>safe end</x:v>
      </x:c>
      <x:c r="C20" s="13" t="str">
        <x:v>entry</x:v>
      </x:c>
      <x:c r="D20" s="13" t="str">
        <x:v>calibration</x:v>
      </x:c>
      <x:c r="E20" s="13" t="str">
        <x:v>T3</x:v>
      </x:c>
      <x:c r="F20" s="13" t="str">
        <x:v>LT3</x:v>
      </x:c>
      <x:c r="G20" s="13" t="str">
        <x:v>safe end custodian</x:v>
      </x:c>
      <x:c r="H20" s="34" t="str"/>
      <x:c r="I20" s="34" t="str">
        <x:v>OPEN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13" t="str">
        <x:v>ER-016</x:v>
      </x:c>
      <x:c r="B21" s="13" t="str">
        <x:v>return</x:v>
      </x:c>
      <x:c r="C21" s="13" t="str">
        <x:v>entry</x:v>
      </x:c>
      <x:c r="D21" s="13" t="str">
        <x:v>native observation</x:v>
      </x:c>
      <x:c r="E21" s="13" t="str">
        <x:v>T1</x:v>
      </x:c>
      <x:c r="F21" s="13" t="str">
        <x:v>LT4</x:v>
      </x:c>
      <x:c r="G21" s="13" t="str">
        <x:v>return custodian</x:v>
      </x:c>
      <x:c r="H21" s="34" t="str"/>
      <x:c r="I21" s="34" t="str">
        <x:v>OPEN</x:v>
      </x:c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13" t="str">
        <x:v>ER-017</x:v>
      </x:c>
      <x:c r="B22" s="13" t="str">
        <x:v>PHO</x:v>
      </x:c>
      <x:c r="C22" s="13" t="str">
        <x:v>entry</x:v>
      </x:c>
      <x:c r="D22" s="13" t="str">
        <x:v>native observation</x:v>
      </x:c>
      <x:c r="E22" s="13" t="str">
        <x:v>T2</x:v>
      </x:c>
      <x:c r="F22" s="13" t="str">
        <x:v>LT1</x:v>
      </x:c>
      <x:c r="G22" s="13" t="str">
        <x:v>PHO custodian</x:v>
      </x:c>
      <x:c r="H22" s="34" t="str"/>
      <x:c r="I22" s="34" t="str">
        <x:v>OPEN</x:v>
      </x:c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13" t="str">
        <x:v>ER-018</x:v>
      </x:c>
      <x:c r="B23" s="13" t="str">
        <x:v>ION</x:v>
      </x:c>
      <x:c r="C23" s="13" t="str">
        <x:v>entry</x:v>
      </x:c>
      <x:c r="D23" s="13" t="str">
        <x:v>native observation</x:v>
      </x:c>
      <x:c r="E23" s="13" t="str">
        <x:v>T3</x:v>
      </x:c>
      <x:c r="F23" s="13" t="str">
        <x:v>LT2</x:v>
      </x:c>
      <x:c r="G23" s="13" t="str">
        <x:v>ION custodian</x:v>
      </x:c>
      <x:c r="H23" s="34" t="str"/>
      <x:c r="I23" s="34" t="str">
        <x:v>OPEN</x:v>
      </x:c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13" t="str">
        <x:v>ER-019</x:v>
      </x:c>
      <x:c r="B24" s="13" t="str">
        <x:v>MOL</x:v>
      </x:c>
      <x:c r="C24" s="13" t="str">
        <x:v>entry</x:v>
      </x:c>
      <x:c r="D24" s="13" t="str">
        <x:v>native observation</x:v>
      </x:c>
      <x:c r="E24" s="13" t="str">
        <x:v>T1</x:v>
      </x:c>
      <x:c r="F24" s="13" t="str">
        <x:v>LT3</x:v>
      </x:c>
      <x:c r="G24" s="13" t="str">
        <x:v>MOL custodian</x:v>
      </x:c>
      <x:c r="H24" s="34" t="str"/>
      <x:c r="I24" s="34" t="str">
        <x:v>OPEN</x:v>
      </x:c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13" t="str">
        <x:v>ER-020</x:v>
      </x:c>
      <x:c r="B25" s="13" t="str">
        <x:v>CAL</x:v>
      </x:c>
      <x:c r="C25" s="13" t="str">
        <x:v>entry</x:v>
      </x:c>
      <x:c r="D25" s="13" t="str">
        <x:v>native observation</x:v>
      </x:c>
      <x:c r="E25" s="13" t="str">
        <x:v>T2</x:v>
      </x:c>
      <x:c r="F25" s="13" t="str">
        <x:v>LT4</x:v>
      </x:c>
      <x:c r="G25" s="13" t="str">
        <x:v>CAL custodian</x:v>
      </x:c>
      <x:c r="H25" s="34" t="str"/>
      <x:c r="I25" s="34" t="str">
        <x:v>OPEN</x:v>
      </x:c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13" t="str">
        <x:v>ER-021</x:v>
      </x:c>
      <x:c r="B26" s="13" t="str">
        <x:v>source account</x:v>
      </x:c>
      <x:c r="C26" s="13" t="str">
        <x:v>entry</x:v>
      </x:c>
      <x:c r="D26" s="13" t="str">
        <x:v>causal time</x:v>
      </x:c>
      <x:c r="E26" s="13" t="str">
        <x:v>T3</x:v>
      </x:c>
      <x:c r="F26" s="13" t="str">
        <x:v>LT1</x:v>
      </x:c>
      <x:c r="G26" s="13" t="str">
        <x:v>source account custodian</x:v>
      </x:c>
      <x:c r="H26" s="34" t="str"/>
      <x:c r="I26" s="34" t="str">
        <x:v>OPEN</x:v>
      </x:c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13" t="str">
        <x:v>ER-022</x:v>
      </x:c>
      <x:c r="B27" s="13" t="str">
        <x:v>opportunity</x:v>
      </x:c>
      <x:c r="C27" s="13" t="str">
        <x:v>entry</x:v>
      </x:c>
      <x:c r="D27" s="13" t="str">
        <x:v>causal time</x:v>
      </x:c>
      <x:c r="E27" s="13" t="str">
        <x:v>T1</x:v>
      </x:c>
      <x:c r="F27" s="13" t="str">
        <x:v>LT2</x:v>
      </x:c>
      <x:c r="G27" s="13" t="str">
        <x:v>opportunity custodian</x:v>
      </x:c>
      <x:c r="H27" s="34" t="str"/>
      <x:c r="I27" s="34" t="str">
        <x:v>OPEN</x:v>
      </x:c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13" t="str">
        <x:v>ER-023</x:v>
      </x:c>
      <x:c r="B28" s="13" t="str">
        <x:v>safe end</x:v>
      </x:c>
      <x:c r="C28" s="13" t="str">
        <x:v>entry</x:v>
      </x:c>
      <x:c r="D28" s="13" t="str">
        <x:v>causal time</x:v>
      </x:c>
      <x:c r="E28" s="13" t="str">
        <x:v>T2</x:v>
      </x:c>
      <x:c r="F28" s="13" t="str">
        <x:v>LT3</x:v>
      </x:c>
      <x:c r="G28" s="13" t="str">
        <x:v>safe end custodian</x:v>
      </x:c>
      <x:c r="H28" s="34" t="str"/>
      <x:c r="I28" s="34" t="str">
        <x:v>OPEN</x:v>
      </x:c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13" t="str">
        <x:v>ER-024</x:v>
      </x:c>
      <x:c r="B29" s="13" t="str">
        <x:v>return</x:v>
      </x:c>
      <x:c r="C29" s="13" t="str">
        <x:v>entry</x:v>
      </x:c>
      <x:c r="D29" s="13" t="str">
        <x:v>causal time</x:v>
      </x:c>
      <x:c r="E29" s="13" t="str">
        <x:v>T3</x:v>
      </x:c>
      <x:c r="F29" s="13" t="str">
        <x:v>LT4</x:v>
      </x:c>
      <x:c r="G29" s="13" t="str">
        <x:v>return custodian</x:v>
      </x:c>
      <x:c r="H29" s="34" t="str"/>
      <x:c r="I29" s="34" t="str">
        <x:v>OPEN</x:v>
      </x:c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13" t="str">
        <x:v>ER-025</x:v>
      </x:c>
      <x:c r="B30" s="13" t="str">
        <x:v>PHO</x:v>
      </x:c>
      <x:c r="C30" s="13" t="str">
        <x:v>entry</x:v>
      </x:c>
      <x:c r="D30" s="13" t="str">
        <x:v>causal time</x:v>
      </x:c>
      <x:c r="E30" s="13" t="str">
        <x:v>T1</x:v>
      </x:c>
      <x:c r="F30" s="13" t="str">
        <x:v>LT1</x:v>
      </x:c>
      <x:c r="G30" s="13" t="str">
        <x:v>PHO custodian</x:v>
      </x:c>
      <x:c r="H30" s="34" t="str"/>
      <x:c r="I30" s="34" t="str">
        <x:v>OPEN</x:v>
      </x:c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13" t="str">
        <x:v>ER-026</x:v>
      </x:c>
      <x:c r="B31" s="13" t="str">
        <x:v>ION</x:v>
      </x:c>
      <x:c r="C31" s="13" t="str">
        <x:v>entry</x:v>
      </x:c>
      <x:c r="D31" s="13" t="str">
        <x:v>custody</x:v>
      </x:c>
      <x:c r="E31" s="13" t="str">
        <x:v>T2</x:v>
      </x:c>
      <x:c r="F31" s="13" t="str">
        <x:v>LT2</x:v>
      </x:c>
      <x:c r="G31" s="13" t="str">
        <x:v>ION custodian</x:v>
      </x:c>
      <x:c r="H31" s="34" t="str"/>
      <x:c r="I31" s="34" t="str">
        <x:v>OPEN</x:v>
      </x:c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13" t="str">
        <x:v>ER-027</x:v>
      </x:c>
      <x:c r="B32" s="13" t="str">
        <x:v>MOL</x:v>
      </x:c>
      <x:c r="C32" s="13" t="str">
        <x:v>entry</x:v>
      </x:c>
      <x:c r="D32" s="13" t="str">
        <x:v>custody</x:v>
      </x:c>
      <x:c r="E32" s="13" t="str">
        <x:v>T3</x:v>
      </x:c>
      <x:c r="F32" s="13" t="str">
        <x:v>LT3</x:v>
      </x:c>
      <x:c r="G32" s="13" t="str">
        <x:v>MOL custodian</x:v>
      </x:c>
      <x:c r="H32" s="34" t="str"/>
      <x:c r="I32" s="34" t="str">
        <x:v>OPEN</x:v>
      </x:c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13" t="str">
        <x:v>ER-028</x:v>
      </x:c>
      <x:c r="B33" s="13" t="str">
        <x:v>CAL</x:v>
      </x:c>
      <x:c r="C33" s="13" t="str">
        <x:v>entry</x:v>
      </x:c>
      <x:c r="D33" s="13" t="str">
        <x:v>custody</x:v>
      </x:c>
      <x:c r="E33" s="13" t="str">
        <x:v>T1</x:v>
      </x:c>
      <x:c r="F33" s="13" t="str">
        <x:v>LT4</x:v>
      </x:c>
      <x:c r="G33" s="13" t="str">
        <x:v>CAL custodian</x:v>
      </x:c>
      <x:c r="H33" s="34" t="str"/>
      <x:c r="I33" s="34" t="str">
        <x:v>OPEN</x:v>
      </x:c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13" t="str">
        <x:v>ER-029</x:v>
      </x:c>
      <x:c r="B34" s="13" t="str">
        <x:v>source account</x:v>
      </x:c>
      <x:c r="C34" s="13" t="str">
        <x:v>entry</x:v>
      </x:c>
      <x:c r="D34" s="13" t="str">
        <x:v>custody</x:v>
      </x:c>
      <x:c r="E34" s="13" t="str">
        <x:v>T2</x:v>
      </x:c>
      <x:c r="F34" s="13" t="str">
        <x:v>LT1</x:v>
      </x:c>
      <x:c r="G34" s="13" t="str">
        <x:v>source account custodian</x:v>
      </x:c>
      <x:c r="H34" s="34" t="str"/>
      <x:c r="I34" s="34" t="str">
        <x:v>OPEN</x:v>
      </x:c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13" t="str">
        <x:v>ER-030</x:v>
      </x:c>
      <x:c r="B35" s="13" t="str">
        <x:v>opportunity</x:v>
      </x:c>
      <x:c r="C35" s="13" t="str">
        <x:v>entry</x:v>
      </x:c>
      <x:c r="D35" s="13" t="str">
        <x:v>custody</x:v>
      </x:c>
      <x:c r="E35" s="13" t="str">
        <x:v>T3</x:v>
      </x:c>
      <x:c r="F35" s="13" t="str">
        <x:v>LT2</x:v>
      </x:c>
      <x:c r="G35" s="13" t="str">
        <x:v>opportunity custodian</x:v>
      </x:c>
      <x:c r="H35" s="34" t="str"/>
      <x:c r="I35" s="34" t="str">
        <x:v>OPEN</x:v>
      </x:c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13" t="str">
        <x:v>ER-031</x:v>
      </x:c>
      <x:c r="B36" s="13" t="str">
        <x:v>safe end</x:v>
      </x:c>
      <x:c r="C36" s="13" t="str">
        <x:v>entry</x:v>
      </x:c>
      <x:c r="D36" s="13" t="str">
        <x:v>uncertainty</x:v>
      </x:c>
      <x:c r="E36" s="13" t="str">
        <x:v>T1</x:v>
      </x:c>
      <x:c r="F36" s="13" t="str">
        <x:v>LT3</x:v>
      </x:c>
      <x:c r="G36" s="13" t="str">
        <x:v>safe end custodian</x:v>
      </x:c>
      <x:c r="H36" s="34" t="str"/>
      <x:c r="I36" s="34" t="str">
        <x:v>OPEN</x:v>
      </x:c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13" t="str">
        <x:v>ER-032</x:v>
      </x:c>
      <x:c r="B37" s="13" t="str">
        <x:v>return</x:v>
      </x:c>
      <x:c r="C37" s="13" t="str">
        <x:v>entry</x:v>
      </x:c>
      <x:c r="D37" s="13" t="str">
        <x:v>uncertainty</x:v>
      </x:c>
      <x:c r="E37" s="13" t="str">
        <x:v>T2</x:v>
      </x:c>
      <x:c r="F37" s="13" t="str">
        <x:v>LT4</x:v>
      </x:c>
      <x:c r="G37" s="13" t="str">
        <x:v>return custodian</x:v>
      </x:c>
      <x:c r="H37" s="34" t="str"/>
      <x:c r="I37" s="34" t="str">
        <x:v>OPEN</x:v>
      </x:c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13" t="str">
        <x:v>ER-033</x:v>
      </x:c>
      <x:c r="B38" s="13" t="str">
        <x:v>PHO</x:v>
      </x:c>
      <x:c r="C38" s="13" t="str">
        <x:v>entry</x:v>
      </x:c>
      <x:c r="D38" s="13" t="str">
        <x:v>uncertainty</x:v>
      </x:c>
      <x:c r="E38" s="13" t="str">
        <x:v>T3</x:v>
      </x:c>
      <x:c r="F38" s="13" t="str">
        <x:v>LT1</x:v>
      </x:c>
      <x:c r="G38" s="13" t="str">
        <x:v>PHO custodian</x:v>
      </x:c>
      <x:c r="H38" s="34" t="str"/>
      <x:c r="I38" s="34" t="str">
        <x:v>OPEN</x:v>
      </x:c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13" t="str">
        <x:v>ER-034</x:v>
      </x:c>
      <x:c r="B39" s="13" t="str">
        <x:v>ION</x:v>
      </x:c>
      <x:c r="C39" s="13" t="str">
        <x:v>entry</x:v>
      </x:c>
      <x:c r="D39" s="13" t="str">
        <x:v>uncertainty</x:v>
      </x:c>
      <x:c r="E39" s="13" t="str">
        <x:v>T1</x:v>
      </x:c>
      <x:c r="F39" s="13" t="str">
        <x:v>LT2</x:v>
      </x:c>
      <x:c r="G39" s="13" t="str">
        <x:v>ION custodian</x:v>
      </x:c>
      <x:c r="H39" s="34" t="str"/>
      <x:c r="I39" s="34" t="str">
        <x:v>OPEN</x:v>
      </x:c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13" t="str">
        <x:v>ER-035</x:v>
      </x:c>
      <x:c r="B40" s="13" t="str">
        <x:v>MOL</x:v>
      </x:c>
      <x:c r="C40" s="13" t="str">
        <x:v>entry</x:v>
      </x:c>
      <x:c r="D40" s="13" t="str">
        <x:v>uncertainty</x:v>
      </x:c>
      <x:c r="E40" s="13" t="str">
        <x:v>T2</x:v>
      </x:c>
      <x:c r="F40" s="13" t="str">
        <x:v>LT3</x:v>
      </x:c>
      <x:c r="G40" s="13" t="str">
        <x:v>MOL custodian</x:v>
      </x:c>
      <x:c r="H40" s="34" t="str"/>
      <x:c r="I40" s="34" t="str">
        <x:v>OPEN</x:v>
      </x:c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13" t="str">
        <x:v>ER-036</x:v>
      </x:c>
      <x:c r="B41" s="13" t="str">
        <x:v>CAL</x:v>
      </x:c>
      <x:c r="C41" s="13" t="str">
        <x:v>entry</x:v>
      </x:c>
      <x:c r="D41" s="13" t="str">
        <x:v>disposition</x:v>
      </x:c>
      <x:c r="E41" s="13" t="str">
        <x:v>T3</x:v>
      </x:c>
      <x:c r="F41" s="13" t="str">
        <x:v>LT4</x:v>
      </x:c>
      <x:c r="G41" s="13" t="str">
        <x:v>CAL custodian</x:v>
      </x:c>
      <x:c r="H41" s="34" t="str"/>
      <x:c r="I41" s="34" t="str">
        <x:v>OPEN</x:v>
      </x:c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13" t="str">
        <x:v>ER-037</x:v>
      </x:c>
      <x:c r="B42" s="13" t="str">
        <x:v>source account</x:v>
      </x:c>
      <x:c r="C42" s="13" t="str">
        <x:v>entry</x:v>
      </x:c>
      <x:c r="D42" s="13" t="str">
        <x:v>disposition</x:v>
      </x:c>
      <x:c r="E42" s="13" t="str">
        <x:v>T1</x:v>
      </x:c>
      <x:c r="F42" s="13" t="str">
        <x:v>LT1</x:v>
      </x:c>
      <x:c r="G42" s="13" t="str">
        <x:v>source account custodian</x:v>
      </x:c>
      <x:c r="H42" s="34" t="str"/>
      <x:c r="I42" s="34" t="str">
        <x:v>OPEN</x:v>
      </x:c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13" t="str">
        <x:v>ER-038</x:v>
      </x:c>
      <x:c r="B43" s="13" t="str">
        <x:v>opportunity</x:v>
      </x:c>
      <x:c r="C43" s="13" t="str">
        <x:v>entry</x:v>
      </x:c>
      <x:c r="D43" s="13" t="str">
        <x:v>disposition</x:v>
      </x:c>
      <x:c r="E43" s="13" t="str">
        <x:v>T2</x:v>
      </x:c>
      <x:c r="F43" s="13" t="str">
        <x:v>LT2</x:v>
      </x:c>
      <x:c r="G43" s="13" t="str">
        <x:v>opportunity custodian</x:v>
      </x:c>
      <x:c r="H43" s="34" t="str"/>
      <x:c r="I43" s="34" t="str">
        <x:v>OPEN</x:v>
      </x:c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13" t="str">
        <x:v>ER-039</x:v>
      </x:c>
      <x:c r="B44" s="13" t="str">
        <x:v>safe end</x:v>
      </x:c>
      <x:c r="C44" s="13" t="str">
        <x:v>entry</x:v>
      </x:c>
      <x:c r="D44" s="13" t="str">
        <x:v>disposition</x:v>
      </x:c>
      <x:c r="E44" s="13" t="str">
        <x:v>T3</x:v>
      </x:c>
      <x:c r="F44" s="13" t="str">
        <x:v>LT3</x:v>
      </x:c>
      <x:c r="G44" s="13" t="str">
        <x:v>safe end custodian</x:v>
      </x:c>
      <x:c r="H44" s="34" t="str"/>
      <x:c r="I44" s="34" t="str">
        <x:v>OPEN</x:v>
      </x:c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13" t="str">
        <x:v>ER-040</x:v>
      </x:c>
      <x:c r="B45" s="13" t="str">
        <x:v>return</x:v>
      </x:c>
      <x:c r="C45" s="13" t="str">
        <x:v>entry</x:v>
      </x:c>
      <x:c r="D45" s="13" t="str">
        <x:v>disposition</x:v>
      </x:c>
      <x:c r="E45" s="13" t="str">
        <x:v>T1</x:v>
      </x:c>
      <x:c r="F45" s="13" t="str">
        <x:v>LT4</x:v>
      </x:c>
      <x:c r="G45" s="13" t="str">
        <x:v>return custodian</x:v>
      </x:c>
      <x:c r="H45" s="34" t="str"/>
      <x:c r="I45" s="34" t="str">
        <x:v>OPEN</x:v>
      </x:c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13" t="str">
        <x:v>ER-041</x:v>
      </x:c>
      <x:c r="B46" s="13" t="str">
        <x:v>PHO</x:v>
      </x:c>
      <x:c r="C46" s="13" t="str">
        <x:v>arming</x:v>
      </x:c>
      <x:c r="D46" s="13" t="str">
        <x:v>identity</x:v>
      </x:c>
      <x:c r="E46" s="13" t="str">
        <x:v>T2</x:v>
      </x:c>
      <x:c r="F46" s="13" t="str">
        <x:v>LT1</x:v>
      </x:c>
      <x:c r="G46" s="13" t="str">
        <x:v>PHO custodian</x:v>
      </x:c>
      <x:c r="H46" s="34" t="str"/>
      <x:c r="I46" s="34" t="str">
        <x:v>OPEN</x:v>
      </x:c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13" t="str">
        <x:v>ER-042</x:v>
      </x:c>
      <x:c r="B47" s="13" t="str">
        <x:v>ION</x:v>
      </x:c>
      <x:c r="C47" s="13" t="str">
        <x:v>arming</x:v>
      </x:c>
      <x:c r="D47" s="13" t="str">
        <x:v>identity</x:v>
      </x:c>
      <x:c r="E47" s="13" t="str">
        <x:v>T3</x:v>
      </x:c>
      <x:c r="F47" s="13" t="str">
        <x:v>LT2</x:v>
      </x:c>
      <x:c r="G47" s="13" t="str">
        <x:v>ION custodian</x:v>
      </x:c>
      <x:c r="H47" s="34" t="str"/>
      <x:c r="I47" s="34" t="str">
        <x:v>OPEN</x:v>
      </x:c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13" t="str">
        <x:v>ER-043</x:v>
      </x:c>
      <x:c r="B48" s="13" t="str">
        <x:v>MOL</x:v>
      </x:c>
      <x:c r="C48" s="13" t="str">
        <x:v>arming</x:v>
      </x:c>
      <x:c r="D48" s="13" t="str">
        <x:v>identity</x:v>
      </x:c>
      <x:c r="E48" s="13" t="str">
        <x:v>T1</x:v>
      </x:c>
      <x:c r="F48" s="13" t="str">
        <x:v>LT3</x:v>
      </x:c>
      <x:c r="G48" s="13" t="str">
        <x:v>MOL custodian</x:v>
      </x:c>
      <x:c r="H48" s="34" t="str"/>
      <x:c r="I48" s="34" t="str">
        <x:v>OPEN</x:v>
      </x:c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13" t="str">
        <x:v>ER-044</x:v>
      </x:c>
      <x:c r="B49" s="13" t="str">
        <x:v>CAL</x:v>
      </x:c>
      <x:c r="C49" s="13" t="str">
        <x:v>arming</x:v>
      </x:c>
      <x:c r="D49" s="13" t="str">
        <x:v>identity</x:v>
      </x:c>
      <x:c r="E49" s="13" t="str">
        <x:v>T2</x:v>
      </x:c>
      <x:c r="F49" s="13" t="str">
        <x:v>LT4</x:v>
      </x:c>
      <x:c r="G49" s="13" t="str">
        <x:v>CAL custodian</x:v>
      </x:c>
      <x:c r="H49" s="34" t="str"/>
      <x:c r="I49" s="34" t="str">
        <x:v>OPEN</x:v>
      </x:c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13" t="str">
        <x:v>ER-045</x:v>
      </x:c>
      <x:c r="B50" s="13" t="str">
        <x:v>source account</x:v>
      </x:c>
      <x:c r="C50" s="13" t="str">
        <x:v>arming</x:v>
      </x:c>
      <x:c r="D50" s="13" t="str">
        <x:v>identity</x:v>
      </x:c>
      <x:c r="E50" s="13" t="str">
        <x:v>T3</x:v>
      </x:c>
      <x:c r="F50" s="13" t="str">
        <x:v>LT1</x:v>
      </x:c>
      <x:c r="G50" s="13" t="str">
        <x:v>source account custodian</x:v>
      </x:c>
      <x:c r="H50" s="34" t="str"/>
      <x:c r="I50" s="34" t="str">
        <x:v>OPEN</x:v>
      </x:c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13" t="str">
        <x:v>ER-046</x:v>
      </x:c>
      <x:c r="B51" s="13" t="str">
        <x:v>opportunity</x:v>
      </x:c>
      <x:c r="C51" s="13" t="str">
        <x:v>arming</x:v>
      </x:c>
      <x:c r="D51" s="13" t="str">
        <x:v>configuration</x:v>
      </x:c>
      <x:c r="E51" s="13" t="str">
        <x:v>T1</x:v>
      </x:c>
      <x:c r="F51" s="13" t="str">
        <x:v>LT2</x:v>
      </x:c>
      <x:c r="G51" s="13" t="str">
        <x:v>opportunity custodian</x:v>
      </x:c>
      <x:c r="H51" s="34" t="str"/>
      <x:c r="I51" s="34" t="str">
        <x:v>OPEN</x:v>
      </x:c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13" t="str">
        <x:v>ER-047</x:v>
      </x:c>
      <x:c r="B52" s="13" t="str">
        <x:v>safe end</x:v>
      </x:c>
      <x:c r="C52" s="13" t="str">
        <x:v>arming</x:v>
      </x:c>
      <x:c r="D52" s="13" t="str">
        <x:v>configuration</x:v>
      </x:c>
      <x:c r="E52" s="13" t="str">
        <x:v>T2</x:v>
      </x:c>
      <x:c r="F52" s="13" t="str">
        <x:v>LT3</x:v>
      </x:c>
      <x:c r="G52" s="13" t="str">
        <x:v>safe end custodian</x:v>
      </x:c>
      <x:c r="H52" s="34" t="str"/>
      <x:c r="I52" s="34" t="str">
        <x:v>OPEN</x:v>
      </x:c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13" t="str">
        <x:v>ER-048</x:v>
      </x:c>
      <x:c r="B53" s="13" t="str">
        <x:v>return</x:v>
      </x:c>
      <x:c r="C53" s="13" t="str">
        <x:v>arming</x:v>
      </x:c>
      <x:c r="D53" s="13" t="str">
        <x:v>configuration</x:v>
      </x:c>
      <x:c r="E53" s="13" t="str">
        <x:v>T3</x:v>
      </x:c>
      <x:c r="F53" s="13" t="str">
        <x:v>LT4</x:v>
      </x:c>
      <x:c r="G53" s="13" t="str">
        <x:v>return custodian</x:v>
      </x:c>
      <x:c r="H53" s="34" t="str"/>
      <x:c r="I53" s="34" t="str">
        <x:v>OPEN</x:v>
      </x:c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13" t="str">
        <x:v>ER-049</x:v>
      </x:c>
      <x:c r="B54" s="13" t="str">
        <x:v>PHO</x:v>
      </x:c>
      <x:c r="C54" s="13" t="str">
        <x:v>arming</x:v>
      </x:c>
      <x:c r="D54" s="13" t="str">
        <x:v>configuration</x:v>
      </x:c>
      <x:c r="E54" s="13" t="str">
        <x:v>T1</x:v>
      </x:c>
      <x:c r="F54" s="13" t="str">
        <x:v>LT1</x:v>
      </x:c>
      <x:c r="G54" s="13" t="str">
        <x:v>PHO custodian</x:v>
      </x:c>
      <x:c r="H54" s="34" t="str"/>
      <x:c r="I54" s="34" t="str">
        <x:v>OPEN</x:v>
      </x:c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13" t="str">
        <x:v>ER-050</x:v>
      </x:c>
      <x:c r="B55" s="13" t="str">
        <x:v>ION</x:v>
      </x:c>
      <x:c r="C55" s="13" t="str">
        <x:v>arming</x:v>
      </x:c>
      <x:c r="D55" s="13" t="str">
        <x:v>configuration</x:v>
      </x:c>
      <x:c r="E55" s="13" t="str">
        <x:v>T2</x:v>
      </x:c>
      <x:c r="F55" s="13" t="str">
        <x:v>LT2</x:v>
      </x:c>
      <x:c r="G55" s="13" t="str">
        <x:v>ION custodian</x:v>
      </x:c>
      <x:c r="H55" s="34" t="str"/>
      <x:c r="I55" s="34" t="str">
        <x:v>OPEN</x:v>
      </x:c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13" t="str">
        <x:v>ER-051</x:v>
      </x:c>
      <x:c r="B56" s="13" t="str">
        <x:v>MOL</x:v>
      </x:c>
      <x:c r="C56" s="13" t="str">
        <x:v>arming</x:v>
      </x:c>
      <x:c r="D56" s="13" t="str">
        <x:v>calibration</x:v>
      </x:c>
      <x:c r="E56" s="13" t="str">
        <x:v>T3</x:v>
      </x:c>
      <x:c r="F56" s="13" t="str">
        <x:v>LT3</x:v>
      </x:c>
      <x:c r="G56" s="13" t="str">
        <x:v>MOL custodian</x:v>
      </x:c>
      <x:c r="H56" s="34" t="str"/>
      <x:c r="I56" s="34" t="str">
        <x:v>OPEN</x:v>
      </x:c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13" t="str">
        <x:v>ER-052</x:v>
      </x:c>
      <x:c r="B57" s="13" t="str">
        <x:v>CAL</x:v>
      </x:c>
      <x:c r="C57" s="13" t="str">
        <x:v>arming</x:v>
      </x:c>
      <x:c r="D57" s="13" t="str">
        <x:v>calibration</x:v>
      </x:c>
      <x:c r="E57" s="13" t="str">
        <x:v>T1</x:v>
      </x:c>
      <x:c r="F57" s="13" t="str">
        <x:v>LT4</x:v>
      </x:c>
      <x:c r="G57" s="13" t="str">
        <x:v>CAL custodian</x:v>
      </x:c>
      <x:c r="H57" s="34" t="str"/>
      <x:c r="I57" s="34" t="str">
        <x:v>OPEN</x:v>
      </x:c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13" t="str">
        <x:v>ER-053</x:v>
      </x:c>
      <x:c r="B58" s="13" t="str">
        <x:v>source account</x:v>
      </x:c>
      <x:c r="C58" s="13" t="str">
        <x:v>arming</x:v>
      </x:c>
      <x:c r="D58" s="13" t="str">
        <x:v>calibration</x:v>
      </x:c>
      <x:c r="E58" s="13" t="str">
        <x:v>T2</x:v>
      </x:c>
      <x:c r="F58" s="13" t="str">
        <x:v>LT1</x:v>
      </x:c>
      <x:c r="G58" s="13" t="str">
        <x:v>source account custodian</x:v>
      </x:c>
      <x:c r="H58" s="34" t="str"/>
      <x:c r="I58" s="34" t="str">
        <x:v>OPEN</x:v>
      </x:c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13" t="str">
        <x:v>ER-054</x:v>
      </x:c>
      <x:c r="B59" s="13" t="str">
        <x:v>opportunity</x:v>
      </x:c>
      <x:c r="C59" s="13" t="str">
        <x:v>arming</x:v>
      </x:c>
      <x:c r="D59" s="13" t="str">
        <x:v>calibration</x:v>
      </x:c>
      <x:c r="E59" s="13" t="str">
        <x:v>T3</x:v>
      </x:c>
      <x:c r="F59" s="13" t="str">
        <x:v>LT2</x:v>
      </x:c>
      <x:c r="G59" s="13" t="str">
        <x:v>opportunity custodian</x:v>
      </x:c>
      <x:c r="H59" s="34" t="str"/>
      <x:c r="I59" s="34" t="str">
        <x:v>OPEN</x:v>
      </x:c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13" t="str">
        <x:v>ER-055</x:v>
      </x:c>
      <x:c r="B60" s="13" t="str">
        <x:v>safe end</x:v>
      </x:c>
      <x:c r="C60" s="13" t="str">
        <x:v>arming</x:v>
      </x:c>
      <x:c r="D60" s="13" t="str">
        <x:v>calibration</x:v>
      </x:c>
      <x:c r="E60" s="13" t="str">
        <x:v>T1</x:v>
      </x:c>
      <x:c r="F60" s="13" t="str">
        <x:v>LT3</x:v>
      </x:c>
      <x:c r="G60" s="13" t="str">
        <x:v>safe end custodian</x:v>
      </x:c>
      <x:c r="H60" s="34" t="str"/>
      <x:c r="I60" s="34" t="str">
        <x:v>OPEN</x:v>
      </x:c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13" t="str">
        <x:v>ER-056</x:v>
      </x:c>
      <x:c r="B61" s="13" t="str">
        <x:v>return</x:v>
      </x:c>
      <x:c r="C61" s="13" t="str">
        <x:v>arming</x:v>
      </x:c>
      <x:c r="D61" s="13" t="str">
        <x:v>native observation</x:v>
      </x:c>
      <x:c r="E61" s="13" t="str">
        <x:v>T2</x:v>
      </x:c>
      <x:c r="F61" s="13" t="str">
        <x:v>LT4</x:v>
      </x:c>
      <x:c r="G61" s="13" t="str">
        <x:v>return custodian</x:v>
      </x:c>
      <x:c r="H61" s="34" t="str"/>
      <x:c r="I61" s="34" t="str">
        <x:v>OPEN</x:v>
      </x:c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13" t="str">
        <x:v>ER-057</x:v>
      </x:c>
      <x:c r="B62" s="13" t="str">
        <x:v>PHO</x:v>
      </x:c>
      <x:c r="C62" s="13" t="str">
        <x:v>arming</x:v>
      </x:c>
      <x:c r="D62" s="13" t="str">
        <x:v>native observation</x:v>
      </x:c>
      <x:c r="E62" s="13" t="str">
        <x:v>T3</x:v>
      </x:c>
      <x:c r="F62" s="13" t="str">
        <x:v>LT1</x:v>
      </x:c>
      <x:c r="G62" s="13" t="str">
        <x:v>PHO custodian</x:v>
      </x:c>
      <x:c r="H62" s="34" t="str"/>
      <x:c r="I62" s="34" t="str">
        <x:v>OPEN</x:v>
      </x:c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13" t="str">
        <x:v>ER-058</x:v>
      </x:c>
      <x:c r="B63" s="13" t="str">
        <x:v>ION</x:v>
      </x:c>
      <x:c r="C63" s="13" t="str">
        <x:v>arming</x:v>
      </x:c>
      <x:c r="D63" s="13" t="str">
        <x:v>native observation</x:v>
      </x:c>
      <x:c r="E63" s="13" t="str">
        <x:v>T1</x:v>
      </x:c>
      <x:c r="F63" s="13" t="str">
        <x:v>LT2</x:v>
      </x:c>
      <x:c r="G63" s="13" t="str">
        <x:v>ION custodian</x:v>
      </x:c>
      <x:c r="H63" s="34" t="str"/>
      <x:c r="I63" s="34" t="str">
        <x:v>OPEN</x:v>
      </x:c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13" t="str">
        <x:v>ER-059</x:v>
      </x:c>
      <x:c r="B64" s="13" t="str">
        <x:v>MOL</x:v>
      </x:c>
      <x:c r="C64" s="13" t="str">
        <x:v>arming</x:v>
      </x:c>
      <x:c r="D64" s="13" t="str">
        <x:v>native observation</x:v>
      </x:c>
      <x:c r="E64" s="13" t="str">
        <x:v>T2</x:v>
      </x:c>
      <x:c r="F64" s="13" t="str">
        <x:v>LT3</x:v>
      </x:c>
      <x:c r="G64" s="13" t="str">
        <x:v>MOL custodian</x:v>
      </x:c>
      <x:c r="H64" s="34" t="str"/>
      <x:c r="I64" s="34" t="str">
        <x:v>OPEN</x:v>
      </x:c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13" t="str">
        <x:v>ER-060</x:v>
      </x:c>
      <x:c r="B65" s="13" t="str">
        <x:v>CAL</x:v>
      </x:c>
      <x:c r="C65" s="13" t="str">
        <x:v>arming</x:v>
      </x:c>
      <x:c r="D65" s="13" t="str">
        <x:v>native observation</x:v>
      </x:c>
      <x:c r="E65" s="13" t="str">
        <x:v>T3</x:v>
      </x:c>
      <x:c r="F65" s="13" t="str">
        <x:v>LT4</x:v>
      </x:c>
      <x:c r="G65" s="13" t="str">
        <x:v>CAL custodian</x:v>
      </x:c>
      <x:c r="H65" s="34" t="str"/>
      <x:c r="I65" s="34" t="str">
        <x:v>OPEN</x:v>
      </x:c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13" t="str">
        <x:v>ER-061</x:v>
      </x:c>
      <x:c r="B66" s="13" t="str">
        <x:v>source account</x:v>
      </x:c>
      <x:c r="C66" s="13" t="str">
        <x:v>arming</x:v>
      </x:c>
      <x:c r="D66" s="13" t="str">
        <x:v>causal time</x:v>
      </x:c>
      <x:c r="E66" s="13" t="str">
        <x:v>T1</x:v>
      </x:c>
      <x:c r="F66" s="13" t="str">
        <x:v>LT1</x:v>
      </x:c>
      <x:c r="G66" s="13" t="str">
        <x:v>source account custodian</x:v>
      </x:c>
      <x:c r="H66" s="34" t="str"/>
      <x:c r="I66" s="34" t="str">
        <x:v>OPEN</x:v>
      </x:c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13" t="str">
        <x:v>ER-062</x:v>
      </x:c>
      <x:c r="B67" s="13" t="str">
        <x:v>opportunity</x:v>
      </x:c>
      <x:c r="C67" s="13" t="str">
        <x:v>arming</x:v>
      </x:c>
      <x:c r="D67" s="13" t="str">
        <x:v>causal time</x:v>
      </x:c>
      <x:c r="E67" s="13" t="str">
        <x:v>T2</x:v>
      </x:c>
      <x:c r="F67" s="13" t="str">
        <x:v>LT2</x:v>
      </x:c>
      <x:c r="G67" s="13" t="str">
        <x:v>opportunity custodian</x:v>
      </x:c>
      <x:c r="H67" s="34" t="str"/>
      <x:c r="I67" s="34" t="str">
        <x:v>OPEN</x:v>
      </x:c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13" t="str">
        <x:v>ER-063</x:v>
      </x:c>
      <x:c r="B68" s="13" t="str">
        <x:v>safe end</x:v>
      </x:c>
      <x:c r="C68" s="13" t="str">
        <x:v>arming</x:v>
      </x:c>
      <x:c r="D68" s="13" t="str">
        <x:v>causal time</x:v>
      </x:c>
      <x:c r="E68" s="13" t="str">
        <x:v>T3</x:v>
      </x:c>
      <x:c r="F68" s="13" t="str">
        <x:v>LT3</x:v>
      </x:c>
      <x:c r="G68" s="13" t="str">
        <x:v>safe end custodian</x:v>
      </x:c>
      <x:c r="H68" s="34" t="str"/>
      <x:c r="I68" s="34" t="str">
        <x:v>OPEN</x:v>
      </x:c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13" t="str">
        <x:v>ER-064</x:v>
      </x:c>
      <x:c r="B69" s="13" t="str">
        <x:v>return</x:v>
      </x:c>
      <x:c r="C69" s="13" t="str">
        <x:v>arming</x:v>
      </x:c>
      <x:c r="D69" s="13" t="str">
        <x:v>causal time</x:v>
      </x:c>
      <x:c r="E69" s="13" t="str">
        <x:v>T1</x:v>
      </x:c>
      <x:c r="F69" s="13" t="str">
        <x:v>LT4</x:v>
      </x:c>
      <x:c r="G69" s="13" t="str">
        <x:v>return custodian</x:v>
      </x:c>
      <x:c r="H69" s="34" t="str"/>
      <x:c r="I69" s="34" t="str">
        <x:v>OPEN</x:v>
      </x:c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13" t="str">
        <x:v>ER-065</x:v>
      </x:c>
      <x:c r="B70" s="13" t="str">
        <x:v>PHO</x:v>
      </x:c>
      <x:c r="C70" s="13" t="str">
        <x:v>arming</x:v>
      </x:c>
      <x:c r="D70" s="13" t="str">
        <x:v>causal time</x:v>
      </x:c>
      <x:c r="E70" s="13" t="str">
        <x:v>T2</x:v>
      </x:c>
      <x:c r="F70" s="13" t="str">
        <x:v>LT1</x:v>
      </x:c>
      <x:c r="G70" s="13" t="str">
        <x:v>PHO custodian</x:v>
      </x:c>
      <x:c r="H70" s="34" t="str"/>
      <x:c r="I70" s="34" t="str">
        <x:v>OPEN</x:v>
      </x:c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13" t="str">
        <x:v>ER-066</x:v>
      </x:c>
      <x:c r="B71" s="13" t="str">
        <x:v>ION</x:v>
      </x:c>
      <x:c r="C71" s="13" t="str">
        <x:v>arming</x:v>
      </x:c>
      <x:c r="D71" s="13" t="str">
        <x:v>custody</x:v>
      </x:c>
      <x:c r="E71" s="13" t="str">
        <x:v>T3</x:v>
      </x:c>
      <x:c r="F71" s="13" t="str">
        <x:v>LT2</x:v>
      </x:c>
      <x:c r="G71" s="13" t="str">
        <x:v>ION custodian</x:v>
      </x:c>
      <x:c r="H71" s="34" t="str"/>
      <x:c r="I71" s="34" t="str">
        <x:v>OPEN</x:v>
      </x:c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13" t="str">
        <x:v>ER-067</x:v>
      </x:c>
      <x:c r="B72" s="13" t="str">
        <x:v>MOL</x:v>
      </x:c>
      <x:c r="C72" s="13" t="str">
        <x:v>arming</x:v>
      </x:c>
      <x:c r="D72" s="13" t="str">
        <x:v>custody</x:v>
      </x:c>
      <x:c r="E72" s="13" t="str">
        <x:v>T1</x:v>
      </x:c>
      <x:c r="F72" s="13" t="str">
        <x:v>LT3</x:v>
      </x:c>
      <x:c r="G72" s="13" t="str">
        <x:v>MOL custodian</x:v>
      </x:c>
      <x:c r="H72" s="34" t="str"/>
      <x:c r="I72" s="34" t="str">
        <x:v>OPEN</x:v>
      </x:c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13" t="str">
        <x:v>ER-068</x:v>
      </x:c>
      <x:c r="B73" s="13" t="str">
        <x:v>CAL</x:v>
      </x:c>
      <x:c r="C73" s="13" t="str">
        <x:v>arming</x:v>
      </x:c>
      <x:c r="D73" s="13" t="str">
        <x:v>custody</x:v>
      </x:c>
      <x:c r="E73" s="13" t="str">
        <x:v>T2</x:v>
      </x:c>
      <x:c r="F73" s="13" t="str">
        <x:v>LT4</x:v>
      </x:c>
      <x:c r="G73" s="13" t="str">
        <x:v>CAL custodian</x:v>
      </x:c>
      <x:c r="H73" s="34" t="str"/>
      <x:c r="I73" s="34" t="str">
        <x:v>OPEN</x:v>
      </x:c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13" t="str">
        <x:v>ER-069</x:v>
      </x:c>
      <x:c r="B74" s="13" t="str">
        <x:v>source account</x:v>
      </x:c>
      <x:c r="C74" s="13" t="str">
        <x:v>arming</x:v>
      </x:c>
      <x:c r="D74" s="13" t="str">
        <x:v>custody</x:v>
      </x:c>
      <x:c r="E74" s="13" t="str">
        <x:v>T3</x:v>
      </x:c>
      <x:c r="F74" s="13" t="str">
        <x:v>LT1</x:v>
      </x:c>
      <x:c r="G74" s="13" t="str">
        <x:v>source account custodian</x:v>
      </x:c>
      <x:c r="H74" s="34" t="str"/>
      <x:c r="I74" s="34" t="str">
        <x:v>OPEN</x:v>
      </x:c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13" t="str">
        <x:v>ER-070</x:v>
      </x:c>
      <x:c r="B75" s="13" t="str">
        <x:v>opportunity</x:v>
      </x:c>
      <x:c r="C75" s="13" t="str">
        <x:v>arming</x:v>
      </x:c>
      <x:c r="D75" s="13" t="str">
        <x:v>custody</x:v>
      </x:c>
      <x:c r="E75" s="13" t="str">
        <x:v>T1</x:v>
      </x:c>
      <x:c r="F75" s="13" t="str">
        <x:v>LT2</x:v>
      </x:c>
      <x:c r="G75" s="13" t="str">
        <x:v>opportunity custodian</x:v>
      </x:c>
      <x:c r="H75" s="34" t="str"/>
      <x:c r="I75" s="34" t="str">
        <x:v>OPEN</x:v>
      </x:c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13" t="str">
        <x:v>ER-071</x:v>
      </x:c>
      <x:c r="B76" s="13" t="str">
        <x:v>safe end</x:v>
      </x:c>
      <x:c r="C76" s="13" t="str">
        <x:v>arming</x:v>
      </x:c>
      <x:c r="D76" s="13" t="str">
        <x:v>uncertainty</x:v>
      </x:c>
      <x:c r="E76" s="13" t="str">
        <x:v>T2</x:v>
      </x:c>
      <x:c r="F76" s="13" t="str">
        <x:v>LT3</x:v>
      </x:c>
      <x:c r="G76" s="13" t="str">
        <x:v>safe end custodian</x:v>
      </x:c>
      <x:c r="H76" s="34" t="str"/>
      <x:c r="I76" s="34" t="str">
        <x:v>OPEN</x:v>
      </x:c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13" t="str">
        <x:v>ER-072</x:v>
      </x:c>
      <x:c r="B77" s="13" t="str">
        <x:v>return</x:v>
      </x:c>
      <x:c r="C77" s="13" t="str">
        <x:v>arming</x:v>
      </x:c>
      <x:c r="D77" s="13" t="str">
        <x:v>uncertainty</x:v>
      </x:c>
      <x:c r="E77" s="13" t="str">
        <x:v>T3</x:v>
      </x:c>
      <x:c r="F77" s="13" t="str">
        <x:v>LT4</x:v>
      </x:c>
      <x:c r="G77" s="13" t="str">
        <x:v>return custodian</x:v>
      </x:c>
      <x:c r="H77" s="34" t="str"/>
      <x:c r="I77" s="34" t="str">
        <x:v>OPEN</x:v>
      </x:c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13" t="str">
        <x:v>ER-073</x:v>
      </x:c>
      <x:c r="B78" s="13" t="str">
        <x:v>PHO</x:v>
      </x:c>
      <x:c r="C78" s="13" t="str">
        <x:v>arming</x:v>
      </x:c>
      <x:c r="D78" s="13" t="str">
        <x:v>uncertainty</x:v>
      </x:c>
      <x:c r="E78" s="13" t="str">
        <x:v>T1</x:v>
      </x:c>
      <x:c r="F78" s="13" t="str">
        <x:v>LT1</x:v>
      </x:c>
      <x:c r="G78" s="13" t="str">
        <x:v>PHO custodian</x:v>
      </x:c>
      <x:c r="H78" s="34" t="str"/>
      <x:c r="I78" s="34" t="str">
        <x:v>OPEN</x:v>
      </x:c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13" t="str">
        <x:v>ER-074</x:v>
      </x:c>
      <x:c r="B79" s="13" t="str">
        <x:v>ION</x:v>
      </x:c>
      <x:c r="C79" s="13" t="str">
        <x:v>arming</x:v>
      </x:c>
      <x:c r="D79" s="13" t="str">
        <x:v>uncertainty</x:v>
      </x:c>
      <x:c r="E79" s="13" t="str">
        <x:v>T2</x:v>
      </x:c>
      <x:c r="F79" s="13" t="str">
        <x:v>LT2</x:v>
      </x:c>
      <x:c r="G79" s="13" t="str">
        <x:v>ION custodian</x:v>
      </x:c>
      <x:c r="H79" s="34" t="str"/>
      <x:c r="I79" s="34" t="str">
        <x:v>OPEN</x:v>
      </x:c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13" t="str">
        <x:v>ER-075</x:v>
      </x:c>
      <x:c r="B80" s="13" t="str">
        <x:v>MOL</x:v>
      </x:c>
      <x:c r="C80" s="13" t="str">
        <x:v>arming</x:v>
      </x:c>
      <x:c r="D80" s="13" t="str">
        <x:v>uncertainty</x:v>
      </x:c>
      <x:c r="E80" s="13" t="str">
        <x:v>T3</x:v>
      </x:c>
      <x:c r="F80" s="13" t="str">
        <x:v>LT3</x:v>
      </x:c>
      <x:c r="G80" s="13" t="str">
        <x:v>MOL custodian</x:v>
      </x:c>
      <x:c r="H80" s="34" t="str"/>
      <x:c r="I80" s="34" t="str">
        <x:v>OPEN</x:v>
      </x:c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13" t="str">
        <x:v>ER-076</x:v>
      </x:c>
      <x:c r="B81" s="13" t="str">
        <x:v>CAL</x:v>
      </x:c>
      <x:c r="C81" s="13" t="str">
        <x:v>arming</x:v>
      </x:c>
      <x:c r="D81" s="13" t="str">
        <x:v>disposition</x:v>
      </x:c>
      <x:c r="E81" s="13" t="str">
        <x:v>T1</x:v>
      </x:c>
      <x:c r="F81" s="13" t="str">
        <x:v>LT4</x:v>
      </x:c>
      <x:c r="G81" s="13" t="str">
        <x:v>CAL custodian</x:v>
      </x:c>
      <x:c r="H81" s="34" t="str"/>
      <x:c r="I81" s="34" t="str">
        <x:v>OPEN</x:v>
      </x:c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13" t="str">
        <x:v>ER-077</x:v>
      </x:c>
      <x:c r="B82" s="13" t="str">
        <x:v>source account</x:v>
      </x:c>
      <x:c r="C82" s="13" t="str">
        <x:v>arming</x:v>
      </x:c>
      <x:c r="D82" s="13" t="str">
        <x:v>disposition</x:v>
      </x:c>
      <x:c r="E82" s="13" t="str">
        <x:v>T2</x:v>
      </x:c>
      <x:c r="F82" s="13" t="str">
        <x:v>LT1</x:v>
      </x:c>
      <x:c r="G82" s="13" t="str">
        <x:v>source account custodian</x:v>
      </x:c>
      <x:c r="H82" s="34" t="str"/>
      <x:c r="I82" s="34" t="str">
        <x:v>OPEN</x:v>
      </x:c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13" t="str">
        <x:v>ER-078</x:v>
      </x:c>
      <x:c r="B83" s="13" t="str">
        <x:v>opportunity</x:v>
      </x:c>
      <x:c r="C83" s="13" t="str">
        <x:v>arming</x:v>
      </x:c>
      <x:c r="D83" s="13" t="str">
        <x:v>disposition</x:v>
      </x:c>
      <x:c r="E83" s="13" t="str">
        <x:v>T3</x:v>
      </x:c>
      <x:c r="F83" s="13" t="str">
        <x:v>LT2</x:v>
      </x:c>
      <x:c r="G83" s="13" t="str">
        <x:v>opportunity custodian</x:v>
      </x:c>
      <x:c r="H83" s="34" t="str"/>
      <x:c r="I83" s="34" t="str">
        <x:v>OPEN</x:v>
      </x:c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13" t="str">
        <x:v>ER-079</x:v>
      </x:c>
      <x:c r="B84" s="13" t="str">
        <x:v>safe end</x:v>
      </x:c>
      <x:c r="C84" s="13" t="str">
        <x:v>arming</x:v>
      </x:c>
      <x:c r="D84" s="13" t="str">
        <x:v>disposition</x:v>
      </x:c>
      <x:c r="E84" s="13" t="str">
        <x:v>T1</x:v>
      </x:c>
      <x:c r="F84" s="13" t="str">
        <x:v>LT3</x:v>
      </x:c>
      <x:c r="G84" s="13" t="str">
        <x:v>safe end custodian</x:v>
      </x:c>
      <x:c r="H84" s="34" t="str"/>
      <x:c r="I84" s="34" t="str">
        <x:v>OPEN</x:v>
      </x:c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13" t="str">
        <x:v>ER-080</x:v>
      </x:c>
      <x:c r="B85" s="13" t="str">
        <x:v>return</x:v>
      </x:c>
      <x:c r="C85" s="13" t="str">
        <x:v>arming</x:v>
      </x:c>
      <x:c r="D85" s="13" t="str">
        <x:v>disposition</x:v>
      </x:c>
      <x:c r="E85" s="13" t="str">
        <x:v>T2</x:v>
      </x:c>
      <x:c r="F85" s="13" t="str">
        <x:v>LT4</x:v>
      </x:c>
      <x:c r="G85" s="13" t="str">
        <x:v>return custodian</x:v>
      </x:c>
      <x:c r="H85" s="34" t="str"/>
      <x:c r="I85" s="34" t="str">
        <x:v>OPEN</x:v>
      </x:c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13" t="str">
        <x:v>ER-081</x:v>
      </x:c>
      <x:c r="B86" s="13" t="str">
        <x:v>PHO</x:v>
      </x:c>
      <x:c r="C86" s="13" t="str">
        <x:v>source</x:v>
      </x:c>
      <x:c r="D86" s="13" t="str">
        <x:v>identity</x:v>
      </x:c>
      <x:c r="E86" s="13" t="str">
        <x:v>T3</x:v>
      </x:c>
      <x:c r="F86" s="13" t="str">
        <x:v>LT1</x:v>
      </x:c>
      <x:c r="G86" s="13" t="str">
        <x:v>PHO custodian</x:v>
      </x:c>
      <x:c r="H86" s="34" t="str"/>
      <x:c r="I86" s="34" t="str">
        <x:v>OPEN</x:v>
      </x:c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13" t="str">
        <x:v>ER-082</x:v>
      </x:c>
      <x:c r="B87" s="13" t="str">
        <x:v>ION</x:v>
      </x:c>
      <x:c r="C87" s="13" t="str">
        <x:v>source</x:v>
      </x:c>
      <x:c r="D87" s="13" t="str">
        <x:v>identity</x:v>
      </x:c>
      <x:c r="E87" s="13" t="str">
        <x:v>T1</x:v>
      </x:c>
      <x:c r="F87" s="13" t="str">
        <x:v>LT2</x:v>
      </x:c>
      <x:c r="G87" s="13" t="str">
        <x:v>ION custodian</x:v>
      </x:c>
      <x:c r="H87" s="34" t="str"/>
      <x:c r="I87" s="34" t="str">
        <x:v>OPEN</x:v>
      </x:c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13" t="str">
        <x:v>ER-083</x:v>
      </x:c>
      <x:c r="B88" s="13" t="str">
        <x:v>MOL</x:v>
      </x:c>
      <x:c r="C88" s="13" t="str">
        <x:v>source</x:v>
      </x:c>
      <x:c r="D88" s="13" t="str">
        <x:v>identity</x:v>
      </x:c>
      <x:c r="E88" s="13" t="str">
        <x:v>T2</x:v>
      </x:c>
      <x:c r="F88" s="13" t="str">
        <x:v>LT3</x:v>
      </x:c>
      <x:c r="G88" s="13" t="str">
        <x:v>MOL custodian</x:v>
      </x:c>
      <x:c r="H88" s="34" t="str"/>
      <x:c r="I88" s="34" t="str">
        <x:v>OPEN</x:v>
      </x:c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13" t="str">
        <x:v>ER-084</x:v>
      </x:c>
      <x:c r="B89" s="13" t="str">
        <x:v>CAL</x:v>
      </x:c>
      <x:c r="C89" s="13" t="str">
        <x:v>source</x:v>
      </x:c>
      <x:c r="D89" s="13" t="str">
        <x:v>identity</x:v>
      </x:c>
      <x:c r="E89" s="13" t="str">
        <x:v>T3</x:v>
      </x:c>
      <x:c r="F89" s="13" t="str">
        <x:v>LT4</x:v>
      </x:c>
      <x:c r="G89" s="13" t="str">
        <x:v>CAL custodian</x:v>
      </x:c>
      <x:c r="H89" s="34" t="str"/>
      <x:c r="I89" s="34" t="str">
        <x:v>OPEN</x:v>
      </x:c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13" t="str">
        <x:v>ER-085</x:v>
      </x:c>
      <x:c r="B90" s="13" t="str">
        <x:v>source account</x:v>
      </x:c>
      <x:c r="C90" s="13" t="str">
        <x:v>source</x:v>
      </x:c>
      <x:c r="D90" s="13" t="str">
        <x:v>identity</x:v>
      </x:c>
      <x:c r="E90" s="13" t="str">
        <x:v>T1</x:v>
      </x:c>
      <x:c r="F90" s="13" t="str">
        <x:v>LT1</x:v>
      </x:c>
      <x:c r="G90" s="13" t="str">
        <x:v>source account custodian</x:v>
      </x:c>
      <x:c r="H90" s="34" t="str"/>
      <x:c r="I90" s="34" t="str">
        <x:v>OPEN</x:v>
      </x:c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13" t="str">
        <x:v>ER-086</x:v>
      </x:c>
      <x:c r="B91" s="13" t="str">
        <x:v>opportunity</x:v>
      </x:c>
      <x:c r="C91" s="13" t="str">
        <x:v>source</x:v>
      </x:c>
      <x:c r="D91" s="13" t="str">
        <x:v>configuration</x:v>
      </x:c>
      <x:c r="E91" s="13" t="str">
        <x:v>T2</x:v>
      </x:c>
      <x:c r="F91" s="13" t="str">
        <x:v>LT2</x:v>
      </x:c>
      <x:c r="G91" s="13" t="str">
        <x:v>opportunity custodian</x:v>
      </x:c>
      <x:c r="H91" s="34" t="str"/>
      <x:c r="I91" s="34" t="str">
        <x:v>OPEN</x:v>
      </x:c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13" t="str">
        <x:v>ER-087</x:v>
      </x:c>
      <x:c r="B92" s="13" t="str">
        <x:v>safe end</x:v>
      </x:c>
      <x:c r="C92" s="13" t="str">
        <x:v>source</x:v>
      </x:c>
      <x:c r="D92" s="13" t="str">
        <x:v>configuration</x:v>
      </x:c>
      <x:c r="E92" s="13" t="str">
        <x:v>T3</x:v>
      </x:c>
      <x:c r="F92" s="13" t="str">
        <x:v>LT3</x:v>
      </x:c>
      <x:c r="G92" s="13" t="str">
        <x:v>safe end custodian</x:v>
      </x:c>
      <x:c r="H92" s="34" t="str"/>
      <x:c r="I92" s="34" t="str">
        <x:v>OPEN</x:v>
      </x:c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13" t="str">
        <x:v>ER-088</x:v>
      </x:c>
      <x:c r="B93" s="13" t="str">
        <x:v>return</x:v>
      </x:c>
      <x:c r="C93" s="13" t="str">
        <x:v>source</x:v>
      </x:c>
      <x:c r="D93" s="13" t="str">
        <x:v>configuration</x:v>
      </x:c>
      <x:c r="E93" s="13" t="str">
        <x:v>T1</x:v>
      </x:c>
      <x:c r="F93" s="13" t="str">
        <x:v>LT4</x:v>
      </x:c>
      <x:c r="G93" s="13" t="str">
        <x:v>return custodian</x:v>
      </x:c>
      <x:c r="H93" s="34" t="str"/>
      <x:c r="I93" s="34" t="str">
        <x:v>OPEN</x:v>
      </x:c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13" t="str">
        <x:v>ER-089</x:v>
      </x:c>
      <x:c r="B94" s="13" t="str">
        <x:v>PHO</x:v>
      </x:c>
      <x:c r="C94" s="13" t="str">
        <x:v>source</x:v>
      </x:c>
      <x:c r="D94" s="13" t="str">
        <x:v>configuration</x:v>
      </x:c>
      <x:c r="E94" s="13" t="str">
        <x:v>T2</x:v>
      </x:c>
      <x:c r="F94" s="13" t="str">
        <x:v>LT1</x:v>
      </x:c>
      <x:c r="G94" s="13" t="str">
        <x:v>PHO custodian</x:v>
      </x:c>
      <x:c r="H94" s="34" t="str"/>
      <x:c r="I94" s="34" t="str">
        <x:v>OPEN</x:v>
      </x:c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13" t="str">
        <x:v>ER-090</x:v>
      </x:c>
      <x:c r="B95" s="13" t="str">
        <x:v>ION</x:v>
      </x:c>
      <x:c r="C95" s="13" t="str">
        <x:v>source</x:v>
      </x:c>
      <x:c r="D95" s="13" t="str">
        <x:v>configuration</x:v>
      </x:c>
      <x:c r="E95" s="13" t="str">
        <x:v>T3</x:v>
      </x:c>
      <x:c r="F95" s="13" t="str">
        <x:v>LT2</x:v>
      </x:c>
      <x:c r="G95" s="13" t="str">
        <x:v>ION custodian</x:v>
      </x:c>
      <x:c r="H95" s="34" t="str"/>
      <x:c r="I95" s="34" t="str">
        <x:v>OPEN</x:v>
      </x:c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13" t="str">
        <x:v>ER-091</x:v>
      </x:c>
      <x:c r="B96" s="13" t="str">
        <x:v>MOL</x:v>
      </x:c>
      <x:c r="C96" s="13" t="str">
        <x:v>source</x:v>
      </x:c>
      <x:c r="D96" s="13" t="str">
        <x:v>calibration</x:v>
      </x:c>
      <x:c r="E96" s="13" t="str">
        <x:v>T1</x:v>
      </x:c>
      <x:c r="F96" s="13" t="str">
        <x:v>LT3</x:v>
      </x:c>
      <x:c r="G96" s="13" t="str">
        <x:v>MOL custodian</x:v>
      </x:c>
      <x:c r="H96" s="34" t="str"/>
      <x:c r="I96" s="34" t="str">
        <x:v>OPEN</x:v>
      </x:c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13" t="str">
        <x:v>ER-092</x:v>
      </x:c>
      <x:c r="B97" s="13" t="str">
        <x:v>CAL</x:v>
      </x:c>
      <x:c r="C97" s="13" t="str">
        <x:v>source</x:v>
      </x:c>
      <x:c r="D97" s="13" t="str">
        <x:v>calibration</x:v>
      </x:c>
      <x:c r="E97" s="13" t="str">
        <x:v>T2</x:v>
      </x:c>
      <x:c r="F97" s="13" t="str">
        <x:v>LT4</x:v>
      </x:c>
      <x:c r="G97" s="13" t="str">
        <x:v>CAL custodian</x:v>
      </x:c>
      <x:c r="H97" s="34" t="str"/>
      <x:c r="I97" s="34" t="str">
        <x:v>OPEN</x:v>
      </x:c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13" t="str">
        <x:v>ER-093</x:v>
      </x:c>
      <x:c r="B98" s="13" t="str">
        <x:v>source account</x:v>
      </x:c>
      <x:c r="C98" s="13" t="str">
        <x:v>source</x:v>
      </x:c>
      <x:c r="D98" s="13" t="str">
        <x:v>calibration</x:v>
      </x:c>
      <x:c r="E98" s="13" t="str">
        <x:v>T3</x:v>
      </x:c>
      <x:c r="F98" s="13" t="str">
        <x:v>LT1</x:v>
      </x:c>
      <x:c r="G98" s="13" t="str">
        <x:v>source account custodian</x:v>
      </x:c>
      <x:c r="H98" s="34" t="str"/>
      <x:c r="I98" s="34" t="str">
        <x:v>OPEN</x:v>
      </x:c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13" t="str">
        <x:v>ER-094</x:v>
      </x:c>
      <x:c r="B99" s="13" t="str">
        <x:v>opportunity</x:v>
      </x:c>
      <x:c r="C99" s="13" t="str">
        <x:v>source</x:v>
      </x:c>
      <x:c r="D99" s="13" t="str">
        <x:v>calibration</x:v>
      </x:c>
      <x:c r="E99" s="13" t="str">
        <x:v>T1</x:v>
      </x:c>
      <x:c r="F99" s="13" t="str">
        <x:v>LT2</x:v>
      </x:c>
      <x:c r="G99" s="13" t="str">
        <x:v>opportunity custodian</x:v>
      </x:c>
      <x:c r="H99" s="34" t="str"/>
      <x:c r="I99" s="34" t="str">
        <x:v>OPEN</x:v>
      </x:c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13" t="str">
        <x:v>ER-095</x:v>
      </x:c>
      <x:c r="B100" s="13" t="str">
        <x:v>safe end</x:v>
      </x:c>
      <x:c r="C100" s="13" t="str">
        <x:v>source</x:v>
      </x:c>
      <x:c r="D100" s="13" t="str">
        <x:v>calibration</x:v>
      </x:c>
      <x:c r="E100" s="13" t="str">
        <x:v>T2</x:v>
      </x:c>
      <x:c r="F100" s="13" t="str">
        <x:v>LT3</x:v>
      </x:c>
      <x:c r="G100" s="13" t="str">
        <x:v>safe end custodian</x:v>
      </x:c>
      <x:c r="H100" s="34" t="str"/>
      <x:c r="I100" s="34" t="str">
        <x:v>OPEN</x:v>
      </x:c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13" t="str">
        <x:v>ER-096</x:v>
      </x:c>
      <x:c r="B101" s="13" t="str">
        <x:v>return</x:v>
      </x:c>
      <x:c r="C101" s="13" t="str">
        <x:v>source</x:v>
      </x:c>
      <x:c r="D101" s="13" t="str">
        <x:v>native observation</x:v>
      </x:c>
      <x:c r="E101" s="13" t="str">
        <x:v>T3</x:v>
      </x:c>
      <x:c r="F101" s="13" t="str">
        <x:v>LT4</x:v>
      </x:c>
      <x:c r="G101" s="13" t="str">
        <x:v>return custodian</x:v>
      </x:c>
      <x:c r="H101" s="34" t="str"/>
      <x:c r="I101" s="34" t="str">
        <x:v>OPEN</x:v>
      </x:c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13" t="str">
        <x:v>ER-097</x:v>
      </x:c>
      <x:c r="B102" s="13" t="str">
        <x:v>PHO</x:v>
      </x:c>
      <x:c r="C102" s="13" t="str">
        <x:v>source</x:v>
      </x:c>
      <x:c r="D102" s="13" t="str">
        <x:v>native observation</x:v>
      </x:c>
      <x:c r="E102" s="13" t="str">
        <x:v>T1</x:v>
      </x:c>
      <x:c r="F102" s="13" t="str">
        <x:v>LT1</x:v>
      </x:c>
      <x:c r="G102" s="13" t="str">
        <x:v>PHO custodian</x:v>
      </x:c>
      <x:c r="H102" s="34" t="str"/>
      <x:c r="I102" s="34" t="str">
        <x:v>OPEN</x:v>
      </x:c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13" t="str">
        <x:v>ER-098</x:v>
      </x:c>
      <x:c r="B103" s="13" t="str">
        <x:v>ION</x:v>
      </x:c>
      <x:c r="C103" s="13" t="str">
        <x:v>source</x:v>
      </x:c>
      <x:c r="D103" s="13" t="str">
        <x:v>native observation</x:v>
      </x:c>
      <x:c r="E103" s="13" t="str">
        <x:v>T2</x:v>
      </x:c>
      <x:c r="F103" s="13" t="str">
        <x:v>LT2</x:v>
      </x:c>
      <x:c r="G103" s="13" t="str">
        <x:v>ION custodian</x:v>
      </x:c>
      <x:c r="H103" s="34" t="str"/>
      <x:c r="I103" s="34" t="str">
        <x:v>OPEN</x:v>
      </x:c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13" t="str">
        <x:v>ER-099</x:v>
      </x:c>
      <x:c r="B104" s="13" t="str">
        <x:v>MOL</x:v>
      </x:c>
      <x:c r="C104" s="13" t="str">
        <x:v>source</x:v>
      </x:c>
      <x:c r="D104" s="13" t="str">
        <x:v>native observation</x:v>
      </x:c>
      <x:c r="E104" s="13" t="str">
        <x:v>T3</x:v>
      </x:c>
      <x:c r="F104" s="13" t="str">
        <x:v>LT3</x:v>
      </x:c>
      <x:c r="G104" s="13" t="str">
        <x:v>MOL custodian</x:v>
      </x:c>
      <x:c r="H104" s="34" t="str"/>
      <x:c r="I104" s="34" t="str">
        <x:v>OPEN</x:v>
      </x:c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13" t="str">
        <x:v>ER-100</x:v>
      </x:c>
      <x:c r="B105" s="13" t="str">
        <x:v>CAL</x:v>
      </x:c>
      <x:c r="C105" s="13" t="str">
        <x:v>source</x:v>
      </x:c>
      <x:c r="D105" s="13" t="str">
        <x:v>native observation</x:v>
      </x:c>
      <x:c r="E105" s="13" t="str">
        <x:v>T1</x:v>
      </x:c>
      <x:c r="F105" s="13" t="str">
        <x:v>LT4</x:v>
      </x:c>
      <x:c r="G105" s="13" t="str">
        <x:v>CAL custodian</x:v>
      </x:c>
      <x:c r="H105" s="34" t="str"/>
      <x:c r="I105" s="34" t="str">
        <x:v>OPEN</x:v>
      </x:c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13" t="str">
        <x:v>ER-101</x:v>
      </x:c>
      <x:c r="B106" s="13" t="str">
        <x:v>source account</x:v>
      </x:c>
      <x:c r="C106" s="13" t="str">
        <x:v>source</x:v>
      </x:c>
      <x:c r="D106" s="13" t="str">
        <x:v>causal time</x:v>
      </x:c>
      <x:c r="E106" s="13" t="str">
        <x:v>T2</x:v>
      </x:c>
      <x:c r="F106" s="13" t="str">
        <x:v>LT1</x:v>
      </x:c>
      <x:c r="G106" s="13" t="str">
        <x:v>source account custodian</x:v>
      </x:c>
      <x:c r="H106" s="34" t="str"/>
      <x:c r="I106" s="34" t="str">
        <x:v>OPEN</x:v>
      </x:c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13" t="str">
        <x:v>ER-102</x:v>
      </x:c>
      <x:c r="B107" s="13" t="str">
        <x:v>opportunity</x:v>
      </x:c>
      <x:c r="C107" s="13" t="str">
        <x:v>source</x:v>
      </x:c>
      <x:c r="D107" s="13" t="str">
        <x:v>causal time</x:v>
      </x:c>
      <x:c r="E107" s="13" t="str">
        <x:v>T3</x:v>
      </x:c>
      <x:c r="F107" s="13" t="str">
        <x:v>LT2</x:v>
      </x:c>
      <x:c r="G107" s="13" t="str">
        <x:v>opportunity custodian</x:v>
      </x:c>
      <x:c r="H107" s="34" t="str"/>
      <x:c r="I107" s="34" t="str">
        <x:v>OPEN</x:v>
      </x:c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13" t="str">
        <x:v>ER-103</x:v>
      </x:c>
      <x:c r="B108" s="13" t="str">
        <x:v>safe end</x:v>
      </x:c>
      <x:c r="C108" s="13" t="str">
        <x:v>source</x:v>
      </x:c>
      <x:c r="D108" s="13" t="str">
        <x:v>causal time</x:v>
      </x:c>
      <x:c r="E108" s="13" t="str">
        <x:v>T1</x:v>
      </x:c>
      <x:c r="F108" s="13" t="str">
        <x:v>LT3</x:v>
      </x:c>
      <x:c r="G108" s="13" t="str">
        <x:v>safe end custodian</x:v>
      </x:c>
      <x:c r="H108" s="34" t="str"/>
      <x:c r="I108" s="34" t="str">
        <x:v>OPEN</x:v>
      </x:c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13" t="str">
        <x:v>ER-104</x:v>
      </x:c>
      <x:c r="B109" s="13" t="str">
        <x:v>return</x:v>
      </x:c>
      <x:c r="C109" s="13" t="str">
        <x:v>source</x:v>
      </x:c>
      <x:c r="D109" s="13" t="str">
        <x:v>causal time</x:v>
      </x:c>
      <x:c r="E109" s="13" t="str">
        <x:v>T2</x:v>
      </x:c>
      <x:c r="F109" s="13" t="str">
        <x:v>LT4</x:v>
      </x:c>
      <x:c r="G109" s="13" t="str">
        <x:v>return custodian</x:v>
      </x:c>
      <x:c r="H109" s="34" t="str"/>
      <x:c r="I109" s="34" t="str">
        <x:v>OPEN</x:v>
      </x:c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13" t="str">
        <x:v>ER-105</x:v>
      </x:c>
      <x:c r="B110" s="13" t="str">
        <x:v>PHO</x:v>
      </x:c>
      <x:c r="C110" s="13" t="str">
        <x:v>source</x:v>
      </x:c>
      <x:c r="D110" s="13" t="str">
        <x:v>causal time</x:v>
      </x:c>
      <x:c r="E110" s="13" t="str">
        <x:v>T3</x:v>
      </x:c>
      <x:c r="F110" s="13" t="str">
        <x:v>LT1</x:v>
      </x:c>
      <x:c r="G110" s="13" t="str">
        <x:v>PHO custodian</x:v>
      </x:c>
      <x:c r="H110" s="34" t="str"/>
      <x:c r="I110" s="34" t="str">
        <x:v>OPEN</x:v>
      </x:c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13" t="str">
        <x:v>ER-106</x:v>
      </x:c>
      <x:c r="B111" s="13" t="str">
        <x:v>ION</x:v>
      </x:c>
      <x:c r="C111" s="13" t="str">
        <x:v>source</x:v>
      </x:c>
      <x:c r="D111" s="13" t="str">
        <x:v>custody</x:v>
      </x:c>
      <x:c r="E111" s="13" t="str">
        <x:v>T1</x:v>
      </x:c>
      <x:c r="F111" s="13" t="str">
        <x:v>LT2</x:v>
      </x:c>
      <x:c r="G111" s="13" t="str">
        <x:v>ION custodian</x:v>
      </x:c>
      <x:c r="H111" s="34" t="str"/>
      <x:c r="I111" s="34" t="str">
        <x:v>OPEN</x:v>
      </x:c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13" t="str">
        <x:v>ER-107</x:v>
      </x:c>
      <x:c r="B112" s="13" t="str">
        <x:v>MOL</x:v>
      </x:c>
      <x:c r="C112" s="13" t="str">
        <x:v>source</x:v>
      </x:c>
      <x:c r="D112" s="13" t="str">
        <x:v>custody</x:v>
      </x:c>
      <x:c r="E112" s="13" t="str">
        <x:v>T2</x:v>
      </x:c>
      <x:c r="F112" s="13" t="str">
        <x:v>LT3</x:v>
      </x:c>
      <x:c r="G112" s="13" t="str">
        <x:v>MOL custodian</x:v>
      </x:c>
      <x:c r="H112" s="34" t="str"/>
      <x:c r="I112" s="34" t="str">
        <x:v>OPEN</x:v>
      </x:c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13" t="str">
        <x:v>ER-108</x:v>
      </x:c>
      <x:c r="B113" s="13" t="str">
        <x:v>CAL</x:v>
      </x:c>
      <x:c r="C113" s="13" t="str">
        <x:v>source</x:v>
      </x:c>
      <x:c r="D113" s="13" t="str">
        <x:v>custody</x:v>
      </x:c>
      <x:c r="E113" s="13" t="str">
        <x:v>T3</x:v>
      </x:c>
      <x:c r="F113" s="13" t="str">
        <x:v>LT4</x:v>
      </x:c>
      <x:c r="G113" s="13" t="str">
        <x:v>CAL custodian</x:v>
      </x:c>
      <x:c r="H113" s="34" t="str"/>
      <x:c r="I113" s="34" t="str">
        <x:v>OPEN</x:v>
      </x:c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13" t="str">
        <x:v>ER-109</x:v>
      </x:c>
      <x:c r="B114" s="13" t="str">
        <x:v>source account</x:v>
      </x:c>
      <x:c r="C114" s="13" t="str">
        <x:v>source</x:v>
      </x:c>
      <x:c r="D114" s="13" t="str">
        <x:v>custody</x:v>
      </x:c>
      <x:c r="E114" s="13" t="str">
        <x:v>T1</x:v>
      </x:c>
      <x:c r="F114" s="13" t="str">
        <x:v>LT1</x:v>
      </x:c>
      <x:c r="G114" s="13" t="str">
        <x:v>source account custodian</x:v>
      </x:c>
      <x:c r="H114" s="34" t="str"/>
      <x:c r="I114" s="34" t="str">
        <x:v>OPEN</x:v>
      </x:c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13" t="str">
        <x:v>ER-110</x:v>
      </x:c>
      <x:c r="B115" s="13" t="str">
        <x:v>opportunity</x:v>
      </x:c>
      <x:c r="C115" s="13" t="str">
        <x:v>source</x:v>
      </x:c>
      <x:c r="D115" s="13" t="str">
        <x:v>custody</x:v>
      </x:c>
      <x:c r="E115" s="13" t="str">
        <x:v>T2</x:v>
      </x:c>
      <x:c r="F115" s="13" t="str">
        <x:v>LT2</x:v>
      </x:c>
      <x:c r="G115" s="13" t="str">
        <x:v>opportunity custodian</x:v>
      </x:c>
      <x:c r="H115" s="34" t="str"/>
      <x:c r="I115" s="34" t="str">
        <x:v>OPEN</x:v>
      </x:c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13" t="str">
        <x:v>ER-111</x:v>
      </x:c>
      <x:c r="B116" s="13" t="str">
        <x:v>safe end</x:v>
      </x:c>
      <x:c r="C116" s="13" t="str">
        <x:v>source</x:v>
      </x:c>
      <x:c r="D116" s="13" t="str">
        <x:v>uncertainty</x:v>
      </x:c>
      <x:c r="E116" s="13" t="str">
        <x:v>T3</x:v>
      </x:c>
      <x:c r="F116" s="13" t="str">
        <x:v>LT3</x:v>
      </x:c>
      <x:c r="G116" s="13" t="str">
        <x:v>safe end custodian</x:v>
      </x:c>
      <x:c r="H116" s="34" t="str"/>
      <x:c r="I116" s="34" t="str">
        <x:v>OPEN</x:v>
      </x:c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13" t="str">
        <x:v>ER-112</x:v>
      </x:c>
      <x:c r="B117" s="13" t="str">
        <x:v>return</x:v>
      </x:c>
      <x:c r="C117" s="13" t="str">
        <x:v>source</x:v>
      </x:c>
      <x:c r="D117" s="13" t="str">
        <x:v>uncertainty</x:v>
      </x:c>
      <x:c r="E117" s="13" t="str">
        <x:v>T1</x:v>
      </x:c>
      <x:c r="F117" s="13" t="str">
        <x:v>LT4</x:v>
      </x:c>
      <x:c r="G117" s="13" t="str">
        <x:v>return custodian</x:v>
      </x:c>
      <x:c r="H117" s="34" t="str"/>
      <x:c r="I117" s="34" t="str">
        <x:v>OPEN</x:v>
      </x:c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13" t="str">
        <x:v>ER-113</x:v>
      </x:c>
      <x:c r="B118" s="13" t="str">
        <x:v>PHO</x:v>
      </x:c>
      <x:c r="C118" s="13" t="str">
        <x:v>source</x:v>
      </x:c>
      <x:c r="D118" s="13" t="str">
        <x:v>uncertainty</x:v>
      </x:c>
      <x:c r="E118" s="13" t="str">
        <x:v>T2</x:v>
      </x:c>
      <x:c r="F118" s="13" t="str">
        <x:v>LT1</x:v>
      </x:c>
      <x:c r="G118" s="13" t="str">
        <x:v>PHO custodian</x:v>
      </x:c>
      <x:c r="H118" s="34" t="str"/>
      <x:c r="I118" s="34" t="str">
        <x:v>OPEN</x:v>
      </x:c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13" t="str">
        <x:v>ER-114</x:v>
      </x:c>
      <x:c r="B119" s="13" t="str">
        <x:v>ION</x:v>
      </x:c>
      <x:c r="C119" s="13" t="str">
        <x:v>source</x:v>
      </x:c>
      <x:c r="D119" s="13" t="str">
        <x:v>uncertainty</x:v>
      </x:c>
      <x:c r="E119" s="13" t="str">
        <x:v>T3</x:v>
      </x:c>
      <x:c r="F119" s="13" t="str">
        <x:v>LT2</x:v>
      </x:c>
      <x:c r="G119" s="13" t="str">
        <x:v>ION custodian</x:v>
      </x:c>
      <x:c r="H119" s="34" t="str"/>
      <x:c r="I119" s="34" t="str">
        <x:v>OPEN</x:v>
      </x:c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13" t="str">
        <x:v>ER-115</x:v>
      </x:c>
      <x:c r="B120" s="13" t="str">
        <x:v>MOL</x:v>
      </x:c>
      <x:c r="C120" s="13" t="str">
        <x:v>source</x:v>
      </x:c>
      <x:c r="D120" s="13" t="str">
        <x:v>uncertainty</x:v>
      </x:c>
      <x:c r="E120" s="13" t="str">
        <x:v>T1</x:v>
      </x:c>
      <x:c r="F120" s="13" t="str">
        <x:v>LT3</x:v>
      </x:c>
      <x:c r="G120" s="13" t="str">
        <x:v>MOL custodian</x:v>
      </x:c>
      <x:c r="H120" s="34" t="str"/>
      <x:c r="I120" s="34" t="str">
        <x:v>OPEN</x:v>
      </x:c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13" t="str">
        <x:v>ER-116</x:v>
      </x:c>
      <x:c r="B121" s="13" t="str">
        <x:v>CAL</x:v>
      </x:c>
      <x:c r="C121" s="13" t="str">
        <x:v>source</x:v>
      </x:c>
      <x:c r="D121" s="13" t="str">
        <x:v>disposition</x:v>
      </x:c>
      <x:c r="E121" s="13" t="str">
        <x:v>T2</x:v>
      </x:c>
      <x:c r="F121" s="13" t="str">
        <x:v>LT4</x:v>
      </x:c>
      <x:c r="G121" s="13" t="str">
        <x:v>CAL custodian</x:v>
      </x:c>
      <x:c r="H121" s="34" t="str"/>
      <x:c r="I121" s="34" t="str">
        <x:v>OPEN</x:v>
      </x:c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13" t="str">
        <x:v>ER-117</x:v>
      </x:c>
      <x:c r="B122" s="13" t="str">
        <x:v>source account</x:v>
      </x:c>
      <x:c r="C122" s="13" t="str">
        <x:v>source</x:v>
      </x:c>
      <x:c r="D122" s="13" t="str">
        <x:v>disposition</x:v>
      </x:c>
      <x:c r="E122" s="13" t="str">
        <x:v>T3</x:v>
      </x:c>
      <x:c r="F122" s="13" t="str">
        <x:v>LT1</x:v>
      </x:c>
      <x:c r="G122" s="13" t="str">
        <x:v>source account custodian</x:v>
      </x:c>
      <x:c r="H122" s="34" t="str"/>
      <x:c r="I122" s="34" t="str">
        <x:v>OPEN</x:v>
      </x:c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13" t="str">
        <x:v>ER-118</x:v>
      </x:c>
      <x:c r="B123" s="13" t="str">
        <x:v>opportunity</x:v>
      </x:c>
      <x:c r="C123" s="13" t="str">
        <x:v>source</x:v>
      </x:c>
      <x:c r="D123" s="13" t="str">
        <x:v>disposition</x:v>
      </x:c>
      <x:c r="E123" s="13" t="str">
        <x:v>T1</x:v>
      </x:c>
      <x:c r="F123" s="13" t="str">
        <x:v>LT2</x:v>
      </x:c>
      <x:c r="G123" s="13" t="str">
        <x:v>opportunity custodian</x:v>
      </x:c>
      <x:c r="H123" s="34" t="str"/>
      <x:c r="I123" s="34" t="str">
        <x:v>OPEN</x:v>
      </x:c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13" t="str">
        <x:v>ER-119</x:v>
      </x:c>
      <x:c r="B124" s="13" t="str">
        <x:v>safe end</x:v>
      </x:c>
      <x:c r="C124" s="13" t="str">
        <x:v>source</x:v>
      </x:c>
      <x:c r="D124" s="13" t="str">
        <x:v>disposition</x:v>
      </x:c>
      <x:c r="E124" s="13" t="str">
        <x:v>T2</x:v>
      </x:c>
      <x:c r="F124" s="13" t="str">
        <x:v>LT3</x:v>
      </x:c>
      <x:c r="G124" s="13" t="str">
        <x:v>safe end custodian</x:v>
      </x:c>
      <x:c r="H124" s="34" t="str"/>
      <x:c r="I124" s="34" t="str">
        <x:v>OPEN</x:v>
      </x:c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13" t="str">
        <x:v>ER-120</x:v>
      </x:c>
      <x:c r="B125" s="13" t="str">
        <x:v>return</x:v>
      </x:c>
      <x:c r="C125" s="13" t="str">
        <x:v>source</x:v>
      </x:c>
      <x:c r="D125" s="13" t="str">
        <x:v>disposition</x:v>
      </x:c>
      <x:c r="E125" s="13" t="str">
        <x:v>T3</x:v>
      </x:c>
      <x:c r="F125" s="13" t="str">
        <x:v>LT4</x:v>
      </x:c>
      <x:c r="G125" s="13" t="str">
        <x:v>return custodian</x:v>
      </x:c>
      <x:c r="H125" s="34" t="str"/>
      <x:c r="I125" s="34" t="str">
        <x:v>OPEN</x:v>
      </x:c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13" t="str">
        <x:v>ER-121</x:v>
      </x:c>
      <x:c r="B126" s="13" t="str">
        <x:v>PHO</x:v>
      </x:c>
      <x:c r="C126" s="13" t="str">
        <x:v>opportunity</x:v>
      </x:c>
      <x:c r="D126" s="13" t="str">
        <x:v>identity</x:v>
      </x:c>
      <x:c r="E126" s="13" t="str">
        <x:v>T1</x:v>
      </x:c>
      <x:c r="F126" s="13" t="str">
        <x:v>LT1</x:v>
      </x:c>
      <x:c r="G126" s="13" t="str">
        <x:v>PHO custodian</x:v>
      </x:c>
      <x:c r="H126" s="34" t="str"/>
      <x:c r="I126" s="34" t="str">
        <x:v>OPEN</x:v>
      </x:c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13" t="str">
        <x:v>ER-122</x:v>
      </x:c>
      <x:c r="B127" s="13" t="str">
        <x:v>ION</x:v>
      </x:c>
      <x:c r="C127" s="13" t="str">
        <x:v>opportunity</x:v>
      </x:c>
      <x:c r="D127" s="13" t="str">
        <x:v>identity</x:v>
      </x:c>
      <x:c r="E127" s="13" t="str">
        <x:v>T2</x:v>
      </x:c>
      <x:c r="F127" s="13" t="str">
        <x:v>LT2</x:v>
      </x:c>
      <x:c r="G127" s="13" t="str">
        <x:v>ION custodian</x:v>
      </x:c>
      <x:c r="H127" s="34" t="str"/>
      <x:c r="I127" s="34" t="str">
        <x:v>OPEN</x:v>
      </x:c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13" t="str">
        <x:v>ER-123</x:v>
      </x:c>
      <x:c r="B128" s="13" t="str">
        <x:v>MOL</x:v>
      </x:c>
      <x:c r="C128" s="13" t="str">
        <x:v>opportunity</x:v>
      </x:c>
      <x:c r="D128" s="13" t="str">
        <x:v>identity</x:v>
      </x:c>
      <x:c r="E128" s="13" t="str">
        <x:v>T3</x:v>
      </x:c>
      <x:c r="F128" s="13" t="str">
        <x:v>LT3</x:v>
      </x:c>
      <x:c r="G128" s="13" t="str">
        <x:v>MOL custodian</x:v>
      </x:c>
      <x:c r="H128" s="34" t="str"/>
      <x:c r="I128" s="34" t="str">
        <x:v>OPEN</x:v>
      </x:c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13" t="str">
        <x:v>ER-124</x:v>
      </x:c>
      <x:c r="B129" s="13" t="str">
        <x:v>CAL</x:v>
      </x:c>
      <x:c r="C129" s="13" t="str">
        <x:v>opportunity</x:v>
      </x:c>
      <x:c r="D129" s="13" t="str">
        <x:v>identity</x:v>
      </x:c>
      <x:c r="E129" s="13" t="str">
        <x:v>T1</x:v>
      </x:c>
      <x:c r="F129" s="13" t="str">
        <x:v>LT4</x:v>
      </x:c>
      <x:c r="G129" s="13" t="str">
        <x:v>CAL custodian</x:v>
      </x:c>
      <x:c r="H129" s="34" t="str"/>
      <x:c r="I129" s="34" t="str">
        <x:v>OPEN</x:v>
      </x:c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13" t="str">
        <x:v>ER-125</x:v>
      </x:c>
      <x:c r="B130" s="13" t="str">
        <x:v>source account</x:v>
      </x:c>
      <x:c r="C130" s="13" t="str">
        <x:v>opportunity</x:v>
      </x:c>
      <x:c r="D130" s="13" t="str">
        <x:v>identity</x:v>
      </x:c>
      <x:c r="E130" s="13" t="str">
        <x:v>T2</x:v>
      </x:c>
      <x:c r="F130" s="13" t="str">
        <x:v>LT1</x:v>
      </x:c>
      <x:c r="G130" s="13" t="str">
        <x:v>source account custodian</x:v>
      </x:c>
      <x:c r="H130" s="34" t="str"/>
      <x:c r="I130" s="34" t="str">
        <x:v>OPEN</x:v>
      </x:c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13" t="str">
        <x:v>ER-126</x:v>
      </x:c>
      <x:c r="B131" s="13" t="str">
        <x:v>opportunity</x:v>
      </x:c>
      <x:c r="C131" s="13" t="str">
        <x:v>opportunity</x:v>
      </x:c>
      <x:c r="D131" s="13" t="str">
        <x:v>configuration</x:v>
      </x:c>
      <x:c r="E131" s="13" t="str">
        <x:v>T3</x:v>
      </x:c>
      <x:c r="F131" s="13" t="str">
        <x:v>LT2</x:v>
      </x:c>
      <x:c r="G131" s="13" t="str">
        <x:v>opportunity custodian</x:v>
      </x:c>
      <x:c r="H131" s="34" t="str"/>
      <x:c r="I131" s="34" t="str">
        <x:v>OPEN</x:v>
      </x:c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13" t="str">
        <x:v>ER-127</x:v>
      </x:c>
      <x:c r="B132" s="13" t="str">
        <x:v>safe end</x:v>
      </x:c>
      <x:c r="C132" s="13" t="str">
        <x:v>opportunity</x:v>
      </x:c>
      <x:c r="D132" s="13" t="str">
        <x:v>configuration</x:v>
      </x:c>
      <x:c r="E132" s="13" t="str">
        <x:v>T1</x:v>
      </x:c>
      <x:c r="F132" s="13" t="str">
        <x:v>LT3</x:v>
      </x:c>
      <x:c r="G132" s="13" t="str">
        <x:v>safe end custodian</x:v>
      </x:c>
      <x:c r="H132" s="34" t="str"/>
      <x:c r="I132" s="34" t="str">
        <x:v>OPEN</x:v>
      </x:c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13" t="str">
        <x:v>ER-128</x:v>
      </x:c>
      <x:c r="B133" s="13" t="str">
        <x:v>return</x:v>
      </x:c>
      <x:c r="C133" s="13" t="str">
        <x:v>opportunity</x:v>
      </x:c>
      <x:c r="D133" s="13" t="str">
        <x:v>configuration</x:v>
      </x:c>
      <x:c r="E133" s="13" t="str">
        <x:v>T2</x:v>
      </x:c>
      <x:c r="F133" s="13" t="str">
        <x:v>LT4</x:v>
      </x:c>
      <x:c r="G133" s="13" t="str">
        <x:v>return custodian</x:v>
      </x:c>
      <x:c r="H133" s="34" t="str"/>
      <x:c r="I133" s="34" t="str">
        <x:v>OPEN</x:v>
      </x:c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13" t="str">
        <x:v>ER-129</x:v>
      </x:c>
      <x:c r="B134" s="13" t="str">
        <x:v>PHO</x:v>
      </x:c>
      <x:c r="C134" s="13" t="str">
        <x:v>opportunity</x:v>
      </x:c>
      <x:c r="D134" s="13" t="str">
        <x:v>configuration</x:v>
      </x:c>
      <x:c r="E134" s="13" t="str">
        <x:v>T3</x:v>
      </x:c>
      <x:c r="F134" s="13" t="str">
        <x:v>LT1</x:v>
      </x:c>
      <x:c r="G134" s="13" t="str">
        <x:v>PHO custodian</x:v>
      </x:c>
      <x:c r="H134" s="34" t="str"/>
      <x:c r="I134" s="34" t="str">
        <x:v>OPEN</x:v>
      </x:c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13" t="str">
        <x:v>ER-130</x:v>
      </x:c>
      <x:c r="B135" s="13" t="str">
        <x:v>ION</x:v>
      </x:c>
      <x:c r="C135" s="13" t="str">
        <x:v>opportunity</x:v>
      </x:c>
      <x:c r="D135" s="13" t="str">
        <x:v>configuration</x:v>
      </x:c>
      <x:c r="E135" s="13" t="str">
        <x:v>T1</x:v>
      </x:c>
      <x:c r="F135" s="13" t="str">
        <x:v>LT2</x:v>
      </x:c>
      <x:c r="G135" s="13" t="str">
        <x:v>ION custodian</x:v>
      </x:c>
      <x:c r="H135" s="34" t="str"/>
      <x:c r="I135" s="34" t="str">
        <x:v>OPEN</x:v>
      </x:c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13" t="str">
        <x:v>ER-131</x:v>
      </x:c>
      <x:c r="B136" s="13" t="str">
        <x:v>MOL</x:v>
      </x:c>
      <x:c r="C136" s="13" t="str">
        <x:v>opportunity</x:v>
      </x:c>
      <x:c r="D136" s="13" t="str">
        <x:v>calibration</x:v>
      </x:c>
      <x:c r="E136" s="13" t="str">
        <x:v>T2</x:v>
      </x:c>
      <x:c r="F136" s="13" t="str">
        <x:v>LT3</x:v>
      </x:c>
      <x:c r="G136" s="13" t="str">
        <x:v>MOL custodian</x:v>
      </x:c>
      <x:c r="H136" s="34" t="str"/>
      <x:c r="I136" s="34" t="str">
        <x:v>OPEN</x:v>
      </x:c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13" t="str">
        <x:v>ER-132</x:v>
      </x:c>
      <x:c r="B137" s="13" t="str">
        <x:v>CAL</x:v>
      </x:c>
      <x:c r="C137" s="13" t="str">
        <x:v>opportunity</x:v>
      </x:c>
      <x:c r="D137" s="13" t="str">
        <x:v>calibration</x:v>
      </x:c>
      <x:c r="E137" s="13" t="str">
        <x:v>T3</x:v>
      </x:c>
      <x:c r="F137" s="13" t="str">
        <x:v>LT4</x:v>
      </x:c>
      <x:c r="G137" s="13" t="str">
        <x:v>CAL custodian</x:v>
      </x:c>
      <x:c r="H137" s="34" t="str"/>
      <x:c r="I137" s="34" t="str">
        <x:v>OPEN</x:v>
      </x:c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13" t="str">
        <x:v>ER-133</x:v>
      </x:c>
      <x:c r="B138" s="13" t="str">
        <x:v>source account</x:v>
      </x:c>
      <x:c r="C138" s="13" t="str">
        <x:v>opportunity</x:v>
      </x:c>
      <x:c r="D138" s="13" t="str">
        <x:v>calibration</x:v>
      </x:c>
      <x:c r="E138" s="13" t="str">
        <x:v>T1</x:v>
      </x:c>
      <x:c r="F138" s="13" t="str">
        <x:v>LT1</x:v>
      </x:c>
      <x:c r="G138" s="13" t="str">
        <x:v>source account custodian</x:v>
      </x:c>
      <x:c r="H138" s="34" t="str"/>
      <x:c r="I138" s="34" t="str">
        <x:v>OPEN</x:v>
      </x:c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13" t="str">
        <x:v>ER-134</x:v>
      </x:c>
      <x:c r="B139" s="13" t="str">
        <x:v>opportunity</x:v>
      </x:c>
      <x:c r="C139" s="13" t="str">
        <x:v>opportunity</x:v>
      </x:c>
      <x:c r="D139" s="13" t="str">
        <x:v>calibration</x:v>
      </x:c>
      <x:c r="E139" s="13" t="str">
        <x:v>T2</x:v>
      </x:c>
      <x:c r="F139" s="13" t="str">
        <x:v>LT2</x:v>
      </x:c>
      <x:c r="G139" s="13" t="str">
        <x:v>opportunity custodian</x:v>
      </x:c>
      <x:c r="H139" s="34" t="str"/>
      <x:c r="I139" s="34" t="str">
        <x:v>OPEN</x:v>
      </x:c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13" t="str">
        <x:v>ER-135</x:v>
      </x:c>
      <x:c r="B140" s="13" t="str">
        <x:v>safe end</x:v>
      </x:c>
      <x:c r="C140" s="13" t="str">
        <x:v>opportunity</x:v>
      </x:c>
      <x:c r="D140" s="13" t="str">
        <x:v>calibration</x:v>
      </x:c>
      <x:c r="E140" s="13" t="str">
        <x:v>T3</x:v>
      </x:c>
      <x:c r="F140" s="13" t="str">
        <x:v>LT3</x:v>
      </x:c>
      <x:c r="G140" s="13" t="str">
        <x:v>safe end custodian</x:v>
      </x:c>
      <x:c r="H140" s="34" t="str"/>
      <x:c r="I140" s="34" t="str">
        <x:v>OPEN</x:v>
      </x:c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13" t="str">
        <x:v>ER-136</x:v>
      </x:c>
      <x:c r="B141" s="13" t="str">
        <x:v>return</x:v>
      </x:c>
      <x:c r="C141" s="13" t="str">
        <x:v>opportunity</x:v>
      </x:c>
      <x:c r="D141" s="13" t="str">
        <x:v>native observation</x:v>
      </x:c>
      <x:c r="E141" s="13" t="str">
        <x:v>T1</x:v>
      </x:c>
      <x:c r="F141" s="13" t="str">
        <x:v>LT4</x:v>
      </x:c>
      <x:c r="G141" s="13" t="str">
        <x:v>return custodian</x:v>
      </x:c>
      <x:c r="H141" s="34" t="str"/>
      <x:c r="I141" s="34" t="str">
        <x:v>OPEN</x:v>
      </x:c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13" t="str">
        <x:v>ER-137</x:v>
      </x:c>
      <x:c r="B142" s="13" t="str">
        <x:v>PHO</x:v>
      </x:c>
      <x:c r="C142" s="13" t="str">
        <x:v>opportunity</x:v>
      </x:c>
      <x:c r="D142" s="13" t="str">
        <x:v>native observation</x:v>
      </x:c>
      <x:c r="E142" s="13" t="str">
        <x:v>T2</x:v>
      </x:c>
      <x:c r="F142" s="13" t="str">
        <x:v>LT1</x:v>
      </x:c>
      <x:c r="G142" s="13" t="str">
        <x:v>PHO custodian</x:v>
      </x:c>
      <x:c r="H142" s="34" t="str"/>
      <x:c r="I142" s="34" t="str">
        <x:v>OPEN</x:v>
      </x:c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13" t="str">
        <x:v>ER-138</x:v>
      </x:c>
      <x:c r="B143" s="13" t="str">
        <x:v>ION</x:v>
      </x:c>
      <x:c r="C143" s="13" t="str">
        <x:v>opportunity</x:v>
      </x:c>
      <x:c r="D143" s="13" t="str">
        <x:v>native observation</x:v>
      </x:c>
      <x:c r="E143" s="13" t="str">
        <x:v>T3</x:v>
      </x:c>
      <x:c r="F143" s="13" t="str">
        <x:v>LT2</x:v>
      </x:c>
      <x:c r="G143" s="13" t="str">
        <x:v>ION custodian</x:v>
      </x:c>
      <x:c r="H143" s="34" t="str"/>
      <x:c r="I143" s="34" t="str">
        <x:v>OPEN</x:v>
      </x:c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13" t="str">
        <x:v>ER-139</x:v>
      </x:c>
      <x:c r="B144" s="13" t="str">
        <x:v>MOL</x:v>
      </x:c>
      <x:c r="C144" s="13" t="str">
        <x:v>opportunity</x:v>
      </x:c>
      <x:c r="D144" s="13" t="str">
        <x:v>native observation</x:v>
      </x:c>
      <x:c r="E144" s="13" t="str">
        <x:v>T1</x:v>
      </x:c>
      <x:c r="F144" s="13" t="str">
        <x:v>LT3</x:v>
      </x:c>
      <x:c r="G144" s="13" t="str">
        <x:v>MOL custodian</x:v>
      </x:c>
      <x:c r="H144" s="34" t="str"/>
      <x:c r="I144" s="34" t="str">
        <x:v>OPEN</x:v>
      </x:c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13" t="str">
        <x:v>ER-140</x:v>
      </x:c>
      <x:c r="B145" s="13" t="str">
        <x:v>CAL</x:v>
      </x:c>
      <x:c r="C145" s="13" t="str">
        <x:v>opportunity</x:v>
      </x:c>
      <x:c r="D145" s="13" t="str">
        <x:v>native observation</x:v>
      </x:c>
      <x:c r="E145" s="13" t="str">
        <x:v>T2</x:v>
      </x:c>
      <x:c r="F145" s="13" t="str">
        <x:v>LT4</x:v>
      </x:c>
      <x:c r="G145" s="13" t="str">
        <x:v>CAL custodian</x:v>
      </x:c>
      <x:c r="H145" s="34" t="str"/>
      <x:c r="I145" s="34" t="str">
        <x:v>OPEN</x:v>
      </x:c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13" t="str">
        <x:v>ER-141</x:v>
      </x:c>
      <x:c r="B146" s="13" t="str">
        <x:v>source account</x:v>
      </x:c>
      <x:c r="C146" s="13" t="str">
        <x:v>opportunity</x:v>
      </x:c>
      <x:c r="D146" s="13" t="str">
        <x:v>causal time</x:v>
      </x:c>
      <x:c r="E146" s="13" t="str">
        <x:v>T3</x:v>
      </x:c>
      <x:c r="F146" s="13" t="str">
        <x:v>LT1</x:v>
      </x:c>
      <x:c r="G146" s="13" t="str">
        <x:v>source account custodian</x:v>
      </x:c>
      <x:c r="H146" s="34" t="str"/>
      <x:c r="I146" s="34" t="str">
        <x:v>OPEN</x:v>
      </x:c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13" t="str">
        <x:v>ER-142</x:v>
      </x:c>
      <x:c r="B147" s="13" t="str">
        <x:v>opportunity</x:v>
      </x:c>
      <x:c r="C147" s="13" t="str">
        <x:v>opportunity</x:v>
      </x:c>
      <x:c r="D147" s="13" t="str">
        <x:v>causal time</x:v>
      </x:c>
      <x:c r="E147" s="13" t="str">
        <x:v>T1</x:v>
      </x:c>
      <x:c r="F147" s="13" t="str">
        <x:v>LT2</x:v>
      </x:c>
      <x:c r="G147" s="13" t="str">
        <x:v>opportunity custodian</x:v>
      </x:c>
      <x:c r="H147" s="34" t="str"/>
      <x:c r="I147" s="34" t="str">
        <x:v>OPEN</x:v>
      </x:c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13" t="str">
        <x:v>ER-143</x:v>
      </x:c>
      <x:c r="B148" s="13" t="str">
        <x:v>safe end</x:v>
      </x:c>
      <x:c r="C148" s="13" t="str">
        <x:v>opportunity</x:v>
      </x:c>
      <x:c r="D148" s="13" t="str">
        <x:v>causal time</x:v>
      </x:c>
      <x:c r="E148" s="13" t="str">
        <x:v>T2</x:v>
      </x:c>
      <x:c r="F148" s="13" t="str">
        <x:v>LT3</x:v>
      </x:c>
      <x:c r="G148" s="13" t="str">
        <x:v>safe end custodian</x:v>
      </x:c>
      <x:c r="H148" s="34" t="str"/>
      <x:c r="I148" s="34" t="str">
        <x:v>OPEN</x:v>
      </x:c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13" t="str">
        <x:v>ER-144</x:v>
      </x:c>
      <x:c r="B149" s="13" t="str">
        <x:v>return</x:v>
      </x:c>
      <x:c r="C149" s="13" t="str">
        <x:v>opportunity</x:v>
      </x:c>
      <x:c r="D149" s="13" t="str">
        <x:v>causal time</x:v>
      </x:c>
      <x:c r="E149" s="13" t="str">
        <x:v>T3</x:v>
      </x:c>
      <x:c r="F149" s="13" t="str">
        <x:v>LT4</x:v>
      </x:c>
      <x:c r="G149" s="13" t="str">
        <x:v>return custodian</x:v>
      </x:c>
      <x:c r="H149" s="34" t="str"/>
      <x:c r="I149" s="34" t="str">
        <x:v>OPEN</x:v>
      </x:c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13" t="str">
        <x:v>ER-145</x:v>
      </x:c>
      <x:c r="B150" s="13" t="str">
        <x:v>PHO</x:v>
      </x:c>
      <x:c r="C150" s="13" t="str">
        <x:v>opportunity</x:v>
      </x:c>
      <x:c r="D150" s="13" t="str">
        <x:v>causal time</x:v>
      </x:c>
      <x:c r="E150" s="13" t="str">
        <x:v>T1</x:v>
      </x:c>
      <x:c r="F150" s="13" t="str">
        <x:v>LT1</x:v>
      </x:c>
      <x:c r="G150" s="13" t="str">
        <x:v>PHO custodian</x:v>
      </x:c>
      <x:c r="H150" s="34" t="str"/>
      <x:c r="I150" s="34" t="str">
        <x:v>OPEN</x:v>
      </x:c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13" t="str">
        <x:v>ER-146</x:v>
      </x:c>
      <x:c r="B151" s="13" t="str">
        <x:v>ION</x:v>
      </x:c>
      <x:c r="C151" s="13" t="str">
        <x:v>opportunity</x:v>
      </x:c>
      <x:c r="D151" s="13" t="str">
        <x:v>custody</x:v>
      </x:c>
      <x:c r="E151" s="13" t="str">
        <x:v>T2</x:v>
      </x:c>
      <x:c r="F151" s="13" t="str">
        <x:v>LT2</x:v>
      </x:c>
      <x:c r="G151" s="13" t="str">
        <x:v>ION custodian</x:v>
      </x:c>
      <x:c r="H151" s="34" t="str"/>
      <x:c r="I151" s="34" t="str">
        <x:v>OPEN</x:v>
      </x:c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13" t="str">
        <x:v>ER-147</x:v>
      </x:c>
      <x:c r="B152" s="13" t="str">
        <x:v>MOL</x:v>
      </x:c>
      <x:c r="C152" s="13" t="str">
        <x:v>opportunity</x:v>
      </x:c>
      <x:c r="D152" s="13" t="str">
        <x:v>custody</x:v>
      </x:c>
      <x:c r="E152" s="13" t="str">
        <x:v>T3</x:v>
      </x:c>
      <x:c r="F152" s="13" t="str">
        <x:v>LT3</x:v>
      </x:c>
      <x:c r="G152" s="13" t="str">
        <x:v>MOL custodian</x:v>
      </x:c>
      <x:c r="H152" s="34" t="str"/>
      <x:c r="I152" s="34" t="str">
        <x:v>OPEN</x:v>
      </x:c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13" t="str">
        <x:v>ER-148</x:v>
      </x:c>
      <x:c r="B153" s="13" t="str">
        <x:v>CAL</x:v>
      </x:c>
      <x:c r="C153" s="13" t="str">
        <x:v>opportunity</x:v>
      </x:c>
      <x:c r="D153" s="13" t="str">
        <x:v>custody</x:v>
      </x:c>
      <x:c r="E153" s="13" t="str">
        <x:v>T1</x:v>
      </x:c>
      <x:c r="F153" s="13" t="str">
        <x:v>LT4</x:v>
      </x:c>
      <x:c r="G153" s="13" t="str">
        <x:v>CAL custodian</x:v>
      </x:c>
      <x:c r="H153" s="34" t="str"/>
      <x:c r="I153" s="34" t="str">
        <x:v>OPEN</x:v>
      </x:c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13" t="str">
        <x:v>ER-149</x:v>
      </x:c>
      <x:c r="B154" s="13" t="str">
        <x:v>source account</x:v>
      </x:c>
      <x:c r="C154" s="13" t="str">
        <x:v>opportunity</x:v>
      </x:c>
      <x:c r="D154" s="13" t="str">
        <x:v>custody</x:v>
      </x:c>
      <x:c r="E154" s="13" t="str">
        <x:v>T2</x:v>
      </x:c>
      <x:c r="F154" s="13" t="str">
        <x:v>LT1</x:v>
      </x:c>
      <x:c r="G154" s="13" t="str">
        <x:v>source account custodian</x:v>
      </x:c>
      <x:c r="H154" s="34" t="str"/>
      <x:c r="I154" s="34" t="str">
        <x:v>OPEN</x:v>
      </x:c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13" t="str">
        <x:v>ER-150</x:v>
      </x:c>
      <x:c r="B155" s="13" t="str">
        <x:v>opportunity</x:v>
      </x:c>
      <x:c r="C155" s="13" t="str">
        <x:v>opportunity</x:v>
      </x:c>
      <x:c r="D155" s="13" t="str">
        <x:v>custody</x:v>
      </x:c>
      <x:c r="E155" s="13" t="str">
        <x:v>T3</x:v>
      </x:c>
      <x:c r="F155" s="13" t="str">
        <x:v>LT2</x:v>
      </x:c>
      <x:c r="G155" s="13" t="str">
        <x:v>opportunity custodian</x:v>
      </x:c>
      <x:c r="H155" s="34" t="str"/>
      <x:c r="I155" s="34" t="str">
        <x:v>OPEN</x:v>
      </x:c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13" t="str">
        <x:v>ER-151</x:v>
      </x:c>
      <x:c r="B156" s="13" t="str">
        <x:v>safe end</x:v>
      </x:c>
      <x:c r="C156" s="13" t="str">
        <x:v>opportunity</x:v>
      </x:c>
      <x:c r="D156" s="13" t="str">
        <x:v>uncertainty</x:v>
      </x:c>
      <x:c r="E156" s="13" t="str">
        <x:v>T1</x:v>
      </x:c>
      <x:c r="F156" s="13" t="str">
        <x:v>LT3</x:v>
      </x:c>
      <x:c r="G156" s="13" t="str">
        <x:v>safe end custodian</x:v>
      </x:c>
      <x:c r="H156" s="34" t="str"/>
      <x:c r="I156" s="34" t="str">
        <x:v>OPEN</x:v>
      </x:c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13" t="str">
        <x:v>ER-152</x:v>
      </x:c>
      <x:c r="B157" s="13" t="str">
        <x:v>return</x:v>
      </x:c>
      <x:c r="C157" s="13" t="str">
        <x:v>opportunity</x:v>
      </x:c>
      <x:c r="D157" s="13" t="str">
        <x:v>uncertainty</x:v>
      </x:c>
      <x:c r="E157" s="13" t="str">
        <x:v>T2</x:v>
      </x:c>
      <x:c r="F157" s="13" t="str">
        <x:v>LT4</x:v>
      </x:c>
      <x:c r="G157" s="13" t="str">
        <x:v>return custodian</x:v>
      </x:c>
      <x:c r="H157" s="34" t="str"/>
      <x:c r="I157" s="34" t="str">
        <x:v>OPEN</x:v>
      </x:c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13" t="str">
        <x:v>ER-153</x:v>
      </x:c>
      <x:c r="B158" s="13" t="str">
        <x:v>PHO</x:v>
      </x:c>
      <x:c r="C158" s="13" t="str">
        <x:v>opportunity</x:v>
      </x:c>
      <x:c r="D158" s="13" t="str">
        <x:v>uncertainty</x:v>
      </x:c>
      <x:c r="E158" s="13" t="str">
        <x:v>T3</x:v>
      </x:c>
      <x:c r="F158" s="13" t="str">
        <x:v>LT1</x:v>
      </x:c>
      <x:c r="G158" s="13" t="str">
        <x:v>PHO custodian</x:v>
      </x:c>
      <x:c r="H158" s="34" t="str"/>
      <x:c r="I158" s="34" t="str">
        <x:v>OPEN</x:v>
      </x:c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13" t="str">
        <x:v>ER-154</x:v>
      </x:c>
      <x:c r="B159" s="13" t="str">
        <x:v>ION</x:v>
      </x:c>
      <x:c r="C159" s="13" t="str">
        <x:v>opportunity</x:v>
      </x:c>
      <x:c r="D159" s="13" t="str">
        <x:v>uncertainty</x:v>
      </x:c>
      <x:c r="E159" s="13" t="str">
        <x:v>T1</x:v>
      </x:c>
      <x:c r="F159" s="13" t="str">
        <x:v>LT2</x:v>
      </x:c>
      <x:c r="G159" s="13" t="str">
        <x:v>ION custodian</x:v>
      </x:c>
      <x:c r="H159" s="34" t="str"/>
      <x:c r="I159" s="34" t="str">
        <x:v>OPEN</x:v>
      </x:c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13" t="str">
        <x:v>ER-155</x:v>
      </x:c>
      <x:c r="B160" s="13" t="str">
        <x:v>MOL</x:v>
      </x:c>
      <x:c r="C160" s="13" t="str">
        <x:v>opportunity</x:v>
      </x:c>
      <x:c r="D160" s="13" t="str">
        <x:v>uncertainty</x:v>
      </x:c>
      <x:c r="E160" s="13" t="str">
        <x:v>T2</x:v>
      </x:c>
      <x:c r="F160" s="13" t="str">
        <x:v>LT3</x:v>
      </x:c>
      <x:c r="G160" s="13" t="str">
        <x:v>MOL custodian</x:v>
      </x:c>
      <x:c r="H160" s="34" t="str"/>
      <x:c r="I160" s="34" t="str">
        <x:v>OPEN</x:v>
      </x:c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13" t="str">
        <x:v>ER-156</x:v>
      </x:c>
      <x:c r="B161" s="13" t="str">
        <x:v>CAL</x:v>
      </x:c>
      <x:c r="C161" s="13" t="str">
        <x:v>opportunity</x:v>
      </x:c>
      <x:c r="D161" s="13" t="str">
        <x:v>disposition</x:v>
      </x:c>
      <x:c r="E161" s="13" t="str">
        <x:v>T3</x:v>
      </x:c>
      <x:c r="F161" s="13" t="str">
        <x:v>LT4</x:v>
      </x:c>
      <x:c r="G161" s="13" t="str">
        <x:v>CAL custodian</x:v>
      </x:c>
      <x:c r="H161" s="34" t="str"/>
      <x:c r="I161" s="34" t="str">
        <x:v>OPEN</x:v>
      </x:c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13" t="str">
        <x:v>ER-157</x:v>
      </x:c>
      <x:c r="B162" s="13" t="str">
        <x:v>source account</x:v>
      </x:c>
      <x:c r="C162" s="13" t="str">
        <x:v>opportunity</x:v>
      </x:c>
      <x:c r="D162" s="13" t="str">
        <x:v>disposition</x:v>
      </x:c>
      <x:c r="E162" s="13" t="str">
        <x:v>T1</x:v>
      </x:c>
      <x:c r="F162" s="13" t="str">
        <x:v>LT1</x:v>
      </x:c>
      <x:c r="G162" s="13" t="str">
        <x:v>source account custodian</x:v>
      </x:c>
      <x:c r="H162" s="34" t="str"/>
      <x:c r="I162" s="34" t="str">
        <x:v>OPEN</x:v>
      </x:c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13" t="str">
        <x:v>ER-158</x:v>
      </x:c>
      <x:c r="B163" s="13" t="str">
        <x:v>opportunity</x:v>
      </x:c>
      <x:c r="C163" s="13" t="str">
        <x:v>opportunity</x:v>
      </x:c>
      <x:c r="D163" s="13" t="str">
        <x:v>disposition</x:v>
      </x:c>
      <x:c r="E163" s="13" t="str">
        <x:v>T2</x:v>
      </x:c>
      <x:c r="F163" s="13" t="str">
        <x:v>LT2</x:v>
      </x:c>
      <x:c r="G163" s="13" t="str">
        <x:v>opportunity custodian</x:v>
      </x:c>
      <x:c r="H163" s="34" t="str"/>
      <x:c r="I163" s="34" t="str">
        <x:v>OPEN</x:v>
      </x:c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13" t="str">
        <x:v>ER-159</x:v>
      </x:c>
      <x:c r="B164" s="13" t="str">
        <x:v>safe end</x:v>
      </x:c>
      <x:c r="C164" s="13" t="str">
        <x:v>opportunity</x:v>
      </x:c>
      <x:c r="D164" s="13" t="str">
        <x:v>disposition</x:v>
      </x:c>
      <x:c r="E164" s="13" t="str">
        <x:v>T3</x:v>
      </x:c>
      <x:c r="F164" s="13" t="str">
        <x:v>LT3</x:v>
      </x:c>
      <x:c r="G164" s="13" t="str">
        <x:v>safe end custodian</x:v>
      </x:c>
      <x:c r="H164" s="34" t="str"/>
      <x:c r="I164" s="34" t="str">
        <x:v>OPEN</x:v>
      </x:c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13" t="str">
        <x:v>ER-160</x:v>
      </x:c>
      <x:c r="B165" s="13" t="str">
        <x:v>return</x:v>
      </x:c>
      <x:c r="C165" s="13" t="str">
        <x:v>opportunity</x:v>
      </x:c>
      <x:c r="D165" s="13" t="str">
        <x:v>disposition</x:v>
      </x:c>
      <x:c r="E165" s="13" t="str">
        <x:v>T1</x:v>
      </x:c>
      <x:c r="F165" s="13" t="str">
        <x:v>LT4</x:v>
      </x:c>
      <x:c r="G165" s="13" t="str">
        <x:v>return custodian</x:v>
      </x:c>
      <x:c r="H165" s="34" t="str"/>
      <x:c r="I165" s="34" t="str">
        <x:v>OPEN</x:v>
      </x:c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13" t="str">
        <x:v>ER-161</x:v>
      </x:c>
      <x:c r="B166" s="13" t="str">
        <x:v>PHO</x:v>
      </x:c>
      <x:c r="C166" s="13" t="str">
        <x:v>reaction</x:v>
      </x:c>
      <x:c r="D166" s="13" t="str">
        <x:v>identity</x:v>
      </x:c>
      <x:c r="E166" s="13" t="str">
        <x:v>T2</x:v>
      </x:c>
      <x:c r="F166" s="13" t="str">
        <x:v>LT1</x:v>
      </x:c>
      <x:c r="G166" s="13" t="str">
        <x:v>PHO custodian</x:v>
      </x:c>
      <x:c r="H166" s="34" t="str"/>
      <x:c r="I166" s="34" t="str">
        <x:v>OPEN</x:v>
      </x:c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13" t="str">
        <x:v>ER-162</x:v>
      </x:c>
      <x:c r="B167" s="13" t="str">
        <x:v>ION</x:v>
      </x:c>
      <x:c r="C167" s="13" t="str">
        <x:v>reaction</x:v>
      </x:c>
      <x:c r="D167" s="13" t="str">
        <x:v>identity</x:v>
      </x:c>
      <x:c r="E167" s="13" t="str">
        <x:v>T3</x:v>
      </x:c>
      <x:c r="F167" s="13" t="str">
        <x:v>LT2</x:v>
      </x:c>
      <x:c r="G167" s="13" t="str">
        <x:v>ION custodian</x:v>
      </x:c>
      <x:c r="H167" s="34" t="str"/>
      <x:c r="I167" s="34" t="str">
        <x:v>OPEN</x:v>
      </x:c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13" t="str">
        <x:v>ER-163</x:v>
      </x:c>
      <x:c r="B168" s="13" t="str">
        <x:v>MOL</x:v>
      </x:c>
      <x:c r="C168" s="13" t="str">
        <x:v>reaction</x:v>
      </x:c>
      <x:c r="D168" s="13" t="str">
        <x:v>identity</x:v>
      </x:c>
      <x:c r="E168" s="13" t="str">
        <x:v>T1</x:v>
      </x:c>
      <x:c r="F168" s="13" t="str">
        <x:v>LT3</x:v>
      </x:c>
      <x:c r="G168" s="13" t="str">
        <x:v>MOL custodian</x:v>
      </x:c>
      <x:c r="H168" s="34" t="str"/>
      <x:c r="I168" s="34" t="str">
        <x:v>OPEN</x:v>
      </x:c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13" t="str">
        <x:v>ER-164</x:v>
      </x:c>
      <x:c r="B169" s="13" t="str">
        <x:v>CAL</x:v>
      </x:c>
      <x:c r="C169" s="13" t="str">
        <x:v>reaction</x:v>
      </x:c>
      <x:c r="D169" s="13" t="str">
        <x:v>identity</x:v>
      </x:c>
      <x:c r="E169" s="13" t="str">
        <x:v>T2</x:v>
      </x:c>
      <x:c r="F169" s="13" t="str">
        <x:v>LT4</x:v>
      </x:c>
      <x:c r="G169" s="13" t="str">
        <x:v>CAL custodian</x:v>
      </x:c>
      <x:c r="H169" s="34" t="str"/>
      <x:c r="I169" s="34" t="str">
        <x:v>OPEN</x:v>
      </x:c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13" t="str">
        <x:v>ER-165</x:v>
      </x:c>
      <x:c r="B170" s="13" t="str">
        <x:v>source account</x:v>
      </x:c>
      <x:c r="C170" s="13" t="str">
        <x:v>reaction</x:v>
      </x:c>
      <x:c r="D170" s="13" t="str">
        <x:v>identity</x:v>
      </x:c>
      <x:c r="E170" s="13" t="str">
        <x:v>T3</x:v>
      </x:c>
      <x:c r="F170" s="13" t="str">
        <x:v>LT1</x:v>
      </x:c>
      <x:c r="G170" s="13" t="str">
        <x:v>source account custodian</x:v>
      </x:c>
      <x:c r="H170" s="34" t="str"/>
      <x:c r="I170" s="34" t="str">
        <x:v>OPEN</x:v>
      </x:c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13" t="str">
        <x:v>ER-166</x:v>
      </x:c>
      <x:c r="B171" s="13" t="str">
        <x:v>opportunity</x:v>
      </x:c>
      <x:c r="C171" s="13" t="str">
        <x:v>reaction</x:v>
      </x:c>
      <x:c r="D171" s="13" t="str">
        <x:v>configuration</x:v>
      </x:c>
      <x:c r="E171" s="13" t="str">
        <x:v>T1</x:v>
      </x:c>
      <x:c r="F171" s="13" t="str">
        <x:v>LT2</x:v>
      </x:c>
      <x:c r="G171" s="13" t="str">
        <x:v>opportunity custodian</x:v>
      </x:c>
      <x:c r="H171" s="34" t="str"/>
      <x:c r="I171" s="34" t="str">
        <x:v>OPEN</x:v>
      </x:c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13" t="str">
        <x:v>ER-167</x:v>
      </x:c>
      <x:c r="B172" s="13" t="str">
        <x:v>safe end</x:v>
      </x:c>
      <x:c r="C172" s="13" t="str">
        <x:v>reaction</x:v>
      </x:c>
      <x:c r="D172" s="13" t="str">
        <x:v>configuration</x:v>
      </x:c>
      <x:c r="E172" s="13" t="str">
        <x:v>T2</x:v>
      </x:c>
      <x:c r="F172" s="13" t="str">
        <x:v>LT3</x:v>
      </x:c>
      <x:c r="G172" s="13" t="str">
        <x:v>safe end custodian</x:v>
      </x:c>
      <x:c r="H172" s="34" t="str"/>
      <x:c r="I172" s="34" t="str">
        <x:v>OPEN</x:v>
      </x:c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13" t="str">
        <x:v>ER-168</x:v>
      </x:c>
      <x:c r="B173" s="13" t="str">
        <x:v>return</x:v>
      </x:c>
      <x:c r="C173" s="13" t="str">
        <x:v>reaction</x:v>
      </x:c>
      <x:c r="D173" s="13" t="str">
        <x:v>configuration</x:v>
      </x:c>
      <x:c r="E173" s="13" t="str">
        <x:v>T3</x:v>
      </x:c>
      <x:c r="F173" s="13" t="str">
        <x:v>LT4</x:v>
      </x:c>
      <x:c r="G173" s="13" t="str">
        <x:v>return custodian</x:v>
      </x:c>
      <x:c r="H173" s="34" t="str"/>
      <x:c r="I173" s="34" t="str">
        <x:v>OPEN</x:v>
      </x:c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13" t="str">
        <x:v>ER-169</x:v>
      </x:c>
      <x:c r="B174" s="13" t="str">
        <x:v>PHO</x:v>
      </x:c>
      <x:c r="C174" s="13" t="str">
        <x:v>reaction</x:v>
      </x:c>
      <x:c r="D174" s="13" t="str">
        <x:v>configuration</x:v>
      </x:c>
      <x:c r="E174" s="13" t="str">
        <x:v>T1</x:v>
      </x:c>
      <x:c r="F174" s="13" t="str">
        <x:v>LT1</x:v>
      </x:c>
      <x:c r="G174" s="13" t="str">
        <x:v>PHO custodian</x:v>
      </x:c>
      <x:c r="H174" s="34" t="str"/>
      <x:c r="I174" s="34" t="str">
        <x:v>OPEN</x:v>
      </x:c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13" t="str">
        <x:v>ER-170</x:v>
      </x:c>
      <x:c r="B175" s="13" t="str">
        <x:v>ION</x:v>
      </x:c>
      <x:c r="C175" s="13" t="str">
        <x:v>reaction</x:v>
      </x:c>
      <x:c r="D175" s="13" t="str">
        <x:v>configuration</x:v>
      </x:c>
      <x:c r="E175" s="13" t="str">
        <x:v>T2</x:v>
      </x:c>
      <x:c r="F175" s="13" t="str">
        <x:v>LT2</x:v>
      </x:c>
      <x:c r="G175" s="13" t="str">
        <x:v>ION custodian</x:v>
      </x:c>
      <x:c r="H175" s="34" t="str"/>
      <x:c r="I175" s="34" t="str">
        <x:v>OPEN</x:v>
      </x:c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13" t="str">
        <x:v>ER-171</x:v>
      </x:c>
      <x:c r="B176" s="13" t="str">
        <x:v>MOL</x:v>
      </x:c>
      <x:c r="C176" s="13" t="str">
        <x:v>reaction</x:v>
      </x:c>
      <x:c r="D176" s="13" t="str">
        <x:v>calibration</x:v>
      </x:c>
      <x:c r="E176" s="13" t="str">
        <x:v>T3</x:v>
      </x:c>
      <x:c r="F176" s="13" t="str">
        <x:v>LT3</x:v>
      </x:c>
      <x:c r="G176" s="13" t="str">
        <x:v>MOL custodian</x:v>
      </x:c>
      <x:c r="H176" s="34" t="str"/>
      <x:c r="I176" s="34" t="str">
        <x:v>OPEN</x:v>
      </x:c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13" t="str">
        <x:v>ER-172</x:v>
      </x:c>
      <x:c r="B177" s="13" t="str">
        <x:v>CAL</x:v>
      </x:c>
      <x:c r="C177" s="13" t="str">
        <x:v>reaction</x:v>
      </x:c>
      <x:c r="D177" s="13" t="str">
        <x:v>calibration</x:v>
      </x:c>
      <x:c r="E177" s="13" t="str">
        <x:v>T1</x:v>
      </x:c>
      <x:c r="F177" s="13" t="str">
        <x:v>LT4</x:v>
      </x:c>
      <x:c r="G177" s="13" t="str">
        <x:v>CAL custodian</x:v>
      </x:c>
      <x:c r="H177" s="34" t="str"/>
      <x:c r="I177" s="34" t="str">
        <x:v>OPEN</x:v>
      </x:c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13" t="str">
        <x:v>ER-173</x:v>
      </x:c>
      <x:c r="B178" s="13" t="str">
        <x:v>source account</x:v>
      </x:c>
      <x:c r="C178" s="13" t="str">
        <x:v>reaction</x:v>
      </x:c>
      <x:c r="D178" s="13" t="str">
        <x:v>calibration</x:v>
      </x:c>
      <x:c r="E178" s="13" t="str">
        <x:v>T2</x:v>
      </x:c>
      <x:c r="F178" s="13" t="str">
        <x:v>LT1</x:v>
      </x:c>
      <x:c r="G178" s="13" t="str">
        <x:v>source account custodian</x:v>
      </x:c>
      <x:c r="H178" s="34" t="str"/>
      <x:c r="I178" s="34" t="str">
        <x:v>OPEN</x:v>
      </x:c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13" t="str">
        <x:v>ER-174</x:v>
      </x:c>
      <x:c r="B179" s="13" t="str">
        <x:v>opportunity</x:v>
      </x:c>
      <x:c r="C179" s="13" t="str">
        <x:v>reaction</x:v>
      </x:c>
      <x:c r="D179" s="13" t="str">
        <x:v>calibration</x:v>
      </x:c>
      <x:c r="E179" s="13" t="str">
        <x:v>T3</x:v>
      </x:c>
      <x:c r="F179" s="13" t="str">
        <x:v>LT2</x:v>
      </x:c>
      <x:c r="G179" s="13" t="str">
        <x:v>opportunity custodian</x:v>
      </x:c>
      <x:c r="H179" s="34" t="str"/>
      <x:c r="I179" s="34" t="str">
        <x:v>OPEN</x:v>
      </x:c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13" t="str">
        <x:v>ER-175</x:v>
      </x:c>
      <x:c r="B180" s="13" t="str">
        <x:v>safe end</x:v>
      </x:c>
      <x:c r="C180" s="13" t="str">
        <x:v>reaction</x:v>
      </x:c>
      <x:c r="D180" s="13" t="str">
        <x:v>calibration</x:v>
      </x:c>
      <x:c r="E180" s="13" t="str">
        <x:v>T1</x:v>
      </x:c>
      <x:c r="F180" s="13" t="str">
        <x:v>LT3</x:v>
      </x:c>
      <x:c r="G180" s="13" t="str">
        <x:v>safe end custodian</x:v>
      </x:c>
      <x:c r="H180" s="34" t="str"/>
      <x:c r="I180" s="34" t="str">
        <x:v>OPEN</x:v>
      </x:c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13" t="str">
        <x:v>ER-176</x:v>
      </x:c>
      <x:c r="B181" s="13" t="str">
        <x:v>return</x:v>
      </x:c>
      <x:c r="C181" s="13" t="str">
        <x:v>reaction</x:v>
      </x:c>
      <x:c r="D181" s="13" t="str">
        <x:v>native observation</x:v>
      </x:c>
      <x:c r="E181" s="13" t="str">
        <x:v>T2</x:v>
      </x:c>
      <x:c r="F181" s="13" t="str">
        <x:v>LT4</x:v>
      </x:c>
      <x:c r="G181" s="13" t="str">
        <x:v>return custodian</x:v>
      </x:c>
      <x:c r="H181" s="34" t="str"/>
      <x:c r="I181" s="34" t="str">
        <x:v>OPEN</x:v>
      </x:c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13" t="str">
        <x:v>ER-177</x:v>
      </x:c>
      <x:c r="B182" s="13" t="str">
        <x:v>PHO</x:v>
      </x:c>
      <x:c r="C182" s="13" t="str">
        <x:v>reaction</x:v>
      </x:c>
      <x:c r="D182" s="13" t="str">
        <x:v>native observation</x:v>
      </x:c>
      <x:c r="E182" s="13" t="str">
        <x:v>T3</x:v>
      </x:c>
      <x:c r="F182" s="13" t="str">
        <x:v>LT1</x:v>
      </x:c>
      <x:c r="G182" s="13" t="str">
        <x:v>PHO custodian</x:v>
      </x:c>
      <x:c r="H182" s="34" t="str"/>
      <x:c r="I182" s="34" t="str">
        <x:v>OPEN</x:v>
      </x:c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13" t="str">
        <x:v>ER-178</x:v>
      </x:c>
      <x:c r="B183" s="13" t="str">
        <x:v>ION</x:v>
      </x:c>
      <x:c r="C183" s="13" t="str">
        <x:v>reaction</x:v>
      </x:c>
      <x:c r="D183" s="13" t="str">
        <x:v>native observation</x:v>
      </x:c>
      <x:c r="E183" s="13" t="str">
        <x:v>T1</x:v>
      </x:c>
      <x:c r="F183" s="13" t="str">
        <x:v>LT2</x:v>
      </x:c>
      <x:c r="G183" s="13" t="str">
        <x:v>ION custodian</x:v>
      </x:c>
      <x:c r="H183" s="34" t="str"/>
      <x:c r="I183" s="34" t="str">
        <x:v>OPEN</x:v>
      </x:c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13" t="str">
        <x:v>ER-179</x:v>
      </x:c>
      <x:c r="B184" s="13" t="str">
        <x:v>MOL</x:v>
      </x:c>
      <x:c r="C184" s="13" t="str">
        <x:v>reaction</x:v>
      </x:c>
      <x:c r="D184" s="13" t="str">
        <x:v>native observation</x:v>
      </x:c>
      <x:c r="E184" s="13" t="str">
        <x:v>T2</x:v>
      </x:c>
      <x:c r="F184" s="13" t="str">
        <x:v>LT3</x:v>
      </x:c>
      <x:c r="G184" s="13" t="str">
        <x:v>MOL custodian</x:v>
      </x:c>
      <x:c r="H184" s="34" t="str"/>
      <x:c r="I184" s="34" t="str">
        <x:v>OPEN</x:v>
      </x:c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13" t="str">
        <x:v>ER-180</x:v>
      </x:c>
      <x:c r="B185" s="13" t="str">
        <x:v>CAL</x:v>
      </x:c>
      <x:c r="C185" s="13" t="str">
        <x:v>reaction</x:v>
      </x:c>
      <x:c r="D185" s="13" t="str">
        <x:v>native observation</x:v>
      </x:c>
      <x:c r="E185" s="13" t="str">
        <x:v>T3</x:v>
      </x:c>
      <x:c r="F185" s="13" t="str">
        <x:v>LT4</x:v>
      </x:c>
      <x:c r="G185" s="13" t="str">
        <x:v>CAL custodian</x:v>
      </x:c>
      <x:c r="H185" s="34" t="str"/>
      <x:c r="I185" s="34" t="str">
        <x:v>OPEN</x:v>
      </x:c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13" t="str">
        <x:v>ER-181</x:v>
      </x:c>
      <x:c r="B186" s="13" t="str">
        <x:v>source account</x:v>
      </x:c>
      <x:c r="C186" s="13" t="str">
        <x:v>reaction</x:v>
      </x:c>
      <x:c r="D186" s="13" t="str">
        <x:v>causal time</x:v>
      </x:c>
      <x:c r="E186" s="13" t="str">
        <x:v>T1</x:v>
      </x:c>
      <x:c r="F186" s="13" t="str">
        <x:v>LT1</x:v>
      </x:c>
      <x:c r="G186" s="13" t="str">
        <x:v>source account custodian</x:v>
      </x:c>
      <x:c r="H186" s="34" t="str"/>
      <x:c r="I186" s="34" t="str">
        <x:v>OPEN</x:v>
      </x:c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13" t="str">
        <x:v>ER-182</x:v>
      </x:c>
      <x:c r="B187" s="13" t="str">
        <x:v>opportunity</x:v>
      </x:c>
      <x:c r="C187" s="13" t="str">
        <x:v>reaction</x:v>
      </x:c>
      <x:c r="D187" s="13" t="str">
        <x:v>causal time</x:v>
      </x:c>
      <x:c r="E187" s="13" t="str">
        <x:v>T2</x:v>
      </x:c>
      <x:c r="F187" s="13" t="str">
        <x:v>LT2</x:v>
      </x:c>
      <x:c r="G187" s="13" t="str">
        <x:v>opportunity custodian</x:v>
      </x:c>
      <x:c r="H187" s="34" t="str"/>
      <x:c r="I187" s="34" t="str">
        <x:v>OPEN</x:v>
      </x:c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13" t="str">
        <x:v>ER-183</x:v>
      </x:c>
      <x:c r="B188" s="13" t="str">
        <x:v>safe end</x:v>
      </x:c>
      <x:c r="C188" s="13" t="str">
        <x:v>reaction</x:v>
      </x:c>
      <x:c r="D188" s="13" t="str">
        <x:v>causal time</x:v>
      </x:c>
      <x:c r="E188" s="13" t="str">
        <x:v>T3</x:v>
      </x:c>
      <x:c r="F188" s="13" t="str">
        <x:v>LT3</x:v>
      </x:c>
      <x:c r="G188" s="13" t="str">
        <x:v>safe end custodian</x:v>
      </x:c>
      <x:c r="H188" s="34" t="str"/>
      <x:c r="I188" s="34" t="str">
        <x:v>OPEN</x:v>
      </x:c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13" t="str">
        <x:v>ER-184</x:v>
      </x:c>
      <x:c r="B189" s="13" t="str">
        <x:v>return</x:v>
      </x:c>
      <x:c r="C189" s="13" t="str">
        <x:v>reaction</x:v>
      </x:c>
      <x:c r="D189" s="13" t="str">
        <x:v>causal time</x:v>
      </x:c>
      <x:c r="E189" s="13" t="str">
        <x:v>T1</x:v>
      </x:c>
      <x:c r="F189" s="13" t="str">
        <x:v>LT4</x:v>
      </x:c>
      <x:c r="G189" s="13" t="str">
        <x:v>return custodian</x:v>
      </x:c>
      <x:c r="H189" s="34" t="str"/>
      <x:c r="I189" s="34" t="str">
        <x:v>OPEN</x:v>
      </x:c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13" t="str">
        <x:v>ER-185</x:v>
      </x:c>
      <x:c r="B190" s="13" t="str">
        <x:v>PHO</x:v>
      </x:c>
      <x:c r="C190" s="13" t="str">
        <x:v>reaction</x:v>
      </x:c>
      <x:c r="D190" s="13" t="str">
        <x:v>causal time</x:v>
      </x:c>
      <x:c r="E190" s="13" t="str">
        <x:v>T2</x:v>
      </x:c>
      <x:c r="F190" s="13" t="str">
        <x:v>LT1</x:v>
      </x:c>
      <x:c r="G190" s="13" t="str">
        <x:v>PHO custodian</x:v>
      </x:c>
      <x:c r="H190" s="34" t="str"/>
      <x:c r="I190" s="34" t="str">
        <x:v>OPEN</x:v>
      </x:c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13" t="str">
        <x:v>ER-186</x:v>
      </x:c>
      <x:c r="B191" s="13" t="str">
        <x:v>ION</x:v>
      </x:c>
      <x:c r="C191" s="13" t="str">
        <x:v>reaction</x:v>
      </x:c>
      <x:c r="D191" s="13" t="str">
        <x:v>custody</x:v>
      </x:c>
      <x:c r="E191" s="13" t="str">
        <x:v>T3</x:v>
      </x:c>
      <x:c r="F191" s="13" t="str">
        <x:v>LT2</x:v>
      </x:c>
      <x:c r="G191" s="13" t="str">
        <x:v>ION custodian</x:v>
      </x:c>
      <x:c r="H191" s="34" t="str"/>
      <x:c r="I191" s="34" t="str">
        <x:v>OPEN</x:v>
      </x:c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13" t="str">
        <x:v>ER-187</x:v>
      </x:c>
      <x:c r="B192" s="13" t="str">
        <x:v>MOL</x:v>
      </x:c>
      <x:c r="C192" s="13" t="str">
        <x:v>reaction</x:v>
      </x:c>
      <x:c r="D192" s="13" t="str">
        <x:v>custody</x:v>
      </x:c>
      <x:c r="E192" s="13" t="str">
        <x:v>T1</x:v>
      </x:c>
      <x:c r="F192" s="13" t="str">
        <x:v>LT3</x:v>
      </x:c>
      <x:c r="G192" s="13" t="str">
        <x:v>MOL custodian</x:v>
      </x:c>
      <x:c r="H192" s="34" t="str"/>
      <x:c r="I192" s="34" t="str">
        <x:v>OPEN</x:v>
      </x:c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13" t="str">
        <x:v>ER-188</x:v>
      </x:c>
      <x:c r="B193" s="13" t="str">
        <x:v>CAL</x:v>
      </x:c>
      <x:c r="C193" s="13" t="str">
        <x:v>reaction</x:v>
      </x:c>
      <x:c r="D193" s="13" t="str">
        <x:v>custody</x:v>
      </x:c>
      <x:c r="E193" s="13" t="str">
        <x:v>T2</x:v>
      </x:c>
      <x:c r="F193" s="13" t="str">
        <x:v>LT4</x:v>
      </x:c>
      <x:c r="G193" s="13" t="str">
        <x:v>CAL custodian</x:v>
      </x:c>
      <x:c r="H193" s="34" t="str"/>
      <x:c r="I193" s="34" t="str">
        <x:v>OPEN</x:v>
      </x:c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13" t="str">
        <x:v>ER-189</x:v>
      </x:c>
      <x:c r="B194" s="13" t="str">
        <x:v>source account</x:v>
      </x:c>
      <x:c r="C194" s="13" t="str">
        <x:v>reaction</x:v>
      </x:c>
      <x:c r="D194" s="13" t="str">
        <x:v>custody</x:v>
      </x:c>
      <x:c r="E194" s="13" t="str">
        <x:v>T3</x:v>
      </x:c>
      <x:c r="F194" s="13" t="str">
        <x:v>LT1</x:v>
      </x:c>
      <x:c r="G194" s="13" t="str">
        <x:v>source account custodian</x:v>
      </x:c>
      <x:c r="H194" s="34" t="str"/>
      <x:c r="I194" s="34" t="str">
        <x:v>OPEN</x:v>
      </x:c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13" t="str">
        <x:v>ER-190</x:v>
      </x:c>
      <x:c r="B195" s="13" t="str">
        <x:v>opportunity</x:v>
      </x:c>
      <x:c r="C195" s="13" t="str">
        <x:v>reaction</x:v>
      </x:c>
      <x:c r="D195" s="13" t="str">
        <x:v>custody</x:v>
      </x:c>
      <x:c r="E195" s="13" t="str">
        <x:v>T1</x:v>
      </x:c>
      <x:c r="F195" s="13" t="str">
        <x:v>LT2</x:v>
      </x:c>
      <x:c r="G195" s="13" t="str">
        <x:v>opportunity custodian</x:v>
      </x:c>
      <x:c r="H195" s="34" t="str"/>
      <x:c r="I195" s="34" t="str">
        <x:v>OPEN</x:v>
      </x:c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13" t="str">
        <x:v>ER-191</x:v>
      </x:c>
      <x:c r="B196" s="13" t="str">
        <x:v>safe end</x:v>
      </x:c>
      <x:c r="C196" s="13" t="str">
        <x:v>reaction</x:v>
      </x:c>
      <x:c r="D196" s="13" t="str">
        <x:v>uncertainty</x:v>
      </x:c>
      <x:c r="E196" s="13" t="str">
        <x:v>T2</x:v>
      </x:c>
      <x:c r="F196" s="13" t="str">
        <x:v>LT3</x:v>
      </x:c>
      <x:c r="G196" s="13" t="str">
        <x:v>safe end custodian</x:v>
      </x:c>
      <x:c r="H196" s="34" t="str"/>
      <x:c r="I196" s="34" t="str">
        <x:v>OPEN</x:v>
      </x:c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13" t="str">
        <x:v>ER-192</x:v>
      </x:c>
      <x:c r="B197" s="13" t="str">
        <x:v>return</x:v>
      </x:c>
      <x:c r="C197" s="13" t="str">
        <x:v>reaction</x:v>
      </x:c>
      <x:c r="D197" s="13" t="str">
        <x:v>uncertainty</x:v>
      </x:c>
      <x:c r="E197" s="13" t="str">
        <x:v>T3</x:v>
      </x:c>
      <x:c r="F197" s="13" t="str">
        <x:v>LT4</x:v>
      </x:c>
      <x:c r="G197" s="13" t="str">
        <x:v>return custodian</x:v>
      </x:c>
      <x:c r="H197" s="34" t="str"/>
      <x:c r="I197" s="34" t="str">
        <x:v>OPEN</x:v>
      </x:c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13" t="str">
        <x:v>ER-193</x:v>
      </x:c>
      <x:c r="B198" s="13" t="str">
        <x:v>PHO</x:v>
      </x:c>
      <x:c r="C198" s="13" t="str">
        <x:v>reaction</x:v>
      </x:c>
      <x:c r="D198" s="13" t="str">
        <x:v>uncertainty</x:v>
      </x:c>
      <x:c r="E198" s="13" t="str">
        <x:v>T1</x:v>
      </x:c>
      <x:c r="F198" s="13" t="str">
        <x:v>LT1</x:v>
      </x:c>
      <x:c r="G198" s="13" t="str">
        <x:v>PHO custodian</x:v>
      </x:c>
      <x:c r="H198" s="34" t="str"/>
      <x:c r="I198" s="34" t="str">
        <x:v>OPEN</x:v>
      </x:c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13" t="str">
        <x:v>ER-194</x:v>
      </x:c>
      <x:c r="B199" s="13" t="str">
        <x:v>ION</x:v>
      </x:c>
      <x:c r="C199" s="13" t="str">
        <x:v>reaction</x:v>
      </x:c>
      <x:c r="D199" s="13" t="str">
        <x:v>uncertainty</x:v>
      </x:c>
      <x:c r="E199" s="13" t="str">
        <x:v>T2</x:v>
      </x:c>
      <x:c r="F199" s="13" t="str">
        <x:v>LT2</x:v>
      </x:c>
      <x:c r="G199" s="13" t="str">
        <x:v>ION custodian</x:v>
      </x:c>
      <x:c r="H199" s="34" t="str"/>
      <x:c r="I199" s="34" t="str">
        <x:v>OPEN</x:v>
      </x:c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13" t="str">
        <x:v>ER-195</x:v>
      </x:c>
      <x:c r="B200" s="13" t="str">
        <x:v>MOL</x:v>
      </x:c>
      <x:c r="C200" s="13" t="str">
        <x:v>reaction</x:v>
      </x:c>
      <x:c r="D200" s="13" t="str">
        <x:v>uncertainty</x:v>
      </x:c>
      <x:c r="E200" s="13" t="str">
        <x:v>T3</x:v>
      </x:c>
      <x:c r="F200" s="13" t="str">
        <x:v>LT3</x:v>
      </x:c>
      <x:c r="G200" s="13" t="str">
        <x:v>MOL custodian</x:v>
      </x:c>
      <x:c r="H200" s="34" t="str"/>
      <x:c r="I200" s="34" t="str">
        <x:v>OPEN</x:v>
      </x:c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13" t="str">
        <x:v>ER-196</x:v>
      </x:c>
      <x:c r="B201" s="13" t="str">
        <x:v>CAL</x:v>
      </x:c>
      <x:c r="C201" s="13" t="str">
        <x:v>reaction</x:v>
      </x:c>
      <x:c r="D201" s="13" t="str">
        <x:v>disposition</x:v>
      </x:c>
      <x:c r="E201" s="13" t="str">
        <x:v>T1</x:v>
      </x:c>
      <x:c r="F201" s="13" t="str">
        <x:v>LT4</x:v>
      </x:c>
      <x:c r="G201" s="13" t="str">
        <x:v>CAL custodian</x:v>
      </x:c>
      <x:c r="H201" s="34" t="str"/>
      <x:c r="I201" s="34" t="str">
        <x:v>OPEN</x:v>
      </x:c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13" t="str">
        <x:v>ER-197</x:v>
      </x:c>
      <x:c r="B202" s="13" t="str">
        <x:v>source account</x:v>
      </x:c>
      <x:c r="C202" s="13" t="str">
        <x:v>reaction</x:v>
      </x:c>
      <x:c r="D202" s="13" t="str">
        <x:v>disposition</x:v>
      </x:c>
      <x:c r="E202" s="13" t="str">
        <x:v>T2</x:v>
      </x:c>
      <x:c r="F202" s="13" t="str">
        <x:v>LT1</x:v>
      </x:c>
      <x:c r="G202" s="13" t="str">
        <x:v>source account custodian</x:v>
      </x:c>
      <x:c r="H202" s="34" t="str"/>
      <x:c r="I202" s="34" t="str">
        <x:v>OPEN</x:v>
      </x:c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13" t="str">
        <x:v>ER-198</x:v>
      </x:c>
      <x:c r="B203" s="13" t="str">
        <x:v>opportunity</x:v>
      </x:c>
      <x:c r="C203" s="13" t="str">
        <x:v>reaction</x:v>
      </x:c>
      <x:c r="D203" s="13" t="str">
        <x:v>disposition</x:v>
      </x:c>
      <x:c r="E203" s="13" t="str">
        <x:v>T3</x:v>
      </x:c>
      <x:c r="F203" s="13" t="str">
        <x:v>LT2</x:v>
      </x:c>
      <x:c r="G203" s="13" t="str">
        <x:v>opportunity custodian</x:v>
      </x:c>
      <x:c r="H203" s="34" t="str"/>
      <x:c r="I203" s="34" t="str">
        <x:v>OPEN</x:v>
      </x:c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13" t="str">
        <x:v>ER-199</x:v>
      </x:c>
      <x:c r="B204" s="13" t="str">
        <x:v>safe end</x:v>
      </x:c>
      <x:c r="C204" s="13" t="str">
        <x:v>reaction</x:v>
      </x:c>
      <x:c r="D204" s="13" t="str">
        <x:v>disposition</x:v>
      </x:c>
      <x:c r="E204" s="13" t="str">
        <x:v>T1</x:v>
      </x:c>
      <x:c r="F204" s="13" t="str">
        <x:v>LT3</x:v>
      </x:c>
      <x:c r="G204" s="13" t="str">
        <x:v>safe end custodian</x:v>
      </x:c>
      <x:c r="H204" s="34" t="str"/>
      <x:c r="I204" s="34" t="str">
        <x:v>OPEN</x:v>
      </x:c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13" t="str">
        <x:v>ER-200</x:v>
      </x:c>
      <x:c r="B205" s="13" t="str">
        <x:v>return</x:v>
      </x:c>
      <x:c r="C205" s="13" t="str">
        <x:v>reaction</x:v>
      </x:c>
      <x:c r="D205" s="13" t="str">
        <x:v>disposition</x:v>
      </x:c>
      <x:c r="E205" s="13" t="str">
        <x:v>T2</x:v>
      </x:c>
      <x:c r="F205" s="13" t="str">
        <x:v>LT4</x:v>
      </x:c>
      <x:c r="G205" s="13" t="str">
        <x:v>return custodian</x:v>
      </x:c>
      <x:c r="H205" s="34" t="str"/>
      <x:c r="I205" s="34" t="str">
        <x:v>OPEN</x:v>
      </x:c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13" t="str">
        <x:v>ER-201</x:v>
      </x:c>
      <x:c r="B206" s="13" t="str">
        <x:v>PHO</x:v>
      </x:c>
      <x:c r="C206" s="13" t="str">
        <x:v>termination</x:v>
      </x:c>
      <x:c r="D206" s="13" t="str">
        <x:v>identity</x:v>
      </x:c>
      <x:c r="E206" s="13" t="str">
        <x:v>T3</x:v>
      </x:c>
      <x:c r="F206" s="13" t="str">
        <x:v>LT1</x:v>
      </x:c>
      <x:c r="G206" s="13" t="str">
        <x:v>PHO custodian</x:v>
      </x:c>
      <x:c r="H206" s="34" t="str"/>
      <x:c r="I206" s="34" t="str">
        <x:v>OPEN</x:v>
      </x:c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13" t="str">
        <x:v>ER-202</x:v>
      </x:c>
      <x:c r="B207" s="13" t="str">
        <x:v>ION</x:v>
      </x:c>
      <x:c r="C207" s="13" t="str">
        <x:v>termination</x:v>
      </x:c>
      <x:c r="D207" s="13" t="str">
        <x:v>identity</x:v>
      </x:c>
      <x:c r="E207" s="13" t="str">
        <x:v>T1</x:v>
      </x:c>
      <x:c r="F207" s="13" t="str">
        <x:v>LT2</x:v>
      </x:c>
      <x:c r="G207" s="13" t="str">
        <x:v>ION custodian</x:v>
      </x:c>
      <x:c r="H207" s="34" t="str"/>
      <x:c r="I207" s="34" t="str">
        <x:v>OPEN</x:v>
      </x:c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13" t="str">
        <x:v>ER-203</x:v>
      </x:c>
      <x:c r="B208" s="13" t="str">
        <x:v>MOL</x:v>
      </x:c>
      <x:c r="C208" s="13" t="str">
        <x:v>termination</x:v>
      </x:c>
      <x:c r="D208" s="13" t="str">
        <x:v>identity</x:v>
      </x:c>
      <x:c r="E208" s="13" t="str">
        <x:v>T2</x:v>
      </x:c>
      <x:c r="F208" s="13" t="str">
        <x:v>LT3</x:v>
      </x:c>
      <x:c r="G208" s="13" t="str">
        <x:v>MOL custodian</x:v>
      </x:c>
      <x:c r="H208" s="34" t="str"/>
      <x:c r="I208" s="34" t="str">
        <x:v>OPEN</x:v>
      </x:c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13" t="str">
        <x:v>ER-204</x:v>
      </x:c>
      <x:c r="B209" s="13" t="str">
        <x:v>CAL</x:v>
      </x:c>
      <x:c r="C209" s="13" t="str">
        <x:v>termination</x:v>
      </x:c>
      <x:c r="D209" s="13" t="str">
        <x:v>identity</x:v>
      </x:c>
      <x:c r="E209" s="13" t="str">
        <x:v>T3</x:v>
      </x:c>
      <x:c r="F209" s="13" t="str">
        <x:v>LT4</x:v>
      </x:c>
      <x:c r="G209" s="13" t="str">
        <x:v>CAL custodian</x:v>
      </x:c>
      <x:c r="H209" s="34" t="str"/>
      <x:c r="I209" s="34" t="str">
        <x:v>OPEN</x:v>
      </x:c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13" t="str">
        <x:v>ER-205</x:v>
      </x:c>
      <x:c r="B210" s="13" t="str">
        <x:v>source account</x:v>
      </x:c>
      <x:c r="C210" s="13" t="str">
        <x:v>termination</x:v>
      </x:c>
      <x:c r="D210" s="13" t="str">
        <x:v>identity</x:v>
      </x:c>
      <x:c r="E210" s="13" t="str">
        <x:v>T1</x:v>
      </x:c>
      <x:c r="F210" s="13" t="str">
        <x:v>LT1</x:v>
      </x:c>
      <x:c r="G210" s="13" t="str">
        <x:v>source account custodian</x:v>
      </x:c>
      <x:c r="H210" s="34" t="str"/>
      <x:c r="I210" s="34" t="str">
        <x:v>OPEN</x:v>
      </x:c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13" t="str">
        <x:v>ER-206</x:v>
      </x:c>
      <x:c r="B211" s="13" t="str">
        <x:v>opportunity</x:v>
      </x:c>
      <x:c r="C211" s="13" t="str">
        <x:v>termination</x:v>
      </x:c>
      <x:c r="D211" s="13" t="str">
        <x:v>configuration</x:v>
      </x:c>
      <x:c r="E211" s="13" t="str">
        <x:v>T2</x:v>
      </x:c>
      <x:c r="F211" s="13" t="str">
        <x:v>LT2</x:v>
      </x:c>
      <x:c r="G211" s="13" t="str">
        <x:v>opportunity custodian</x:v>
      </x:c>
      <x:c r="H211" s="34" t="str"/>
      <x:c r="I211" s="34" t="str">
        <x:v>OPEN</x:v>
      </x:c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13" t="str">
        <x:v>ER-207</x:v>
      </x:c>
      <x:c r="B212" s="13" t="str">
        <x:v>safe end</x:v>
      </x:c>
      <x:c r="C212" s="13" t="str">
        <x:v>termination</x:v>
      </x:c>
      <x:c r="D212" s="13" t="str">
        <x:v>configuration</x:v>
      </x:c>
      <x:c r="E212" s="13" t="str">
        <x:v>T3</x:v>
      </x:c>
      <x:c r="F212" s="13" t="str">
        <x:v>LT3</x:v>
      </x:c>
      <x:c r="G212" s="13" t="str">
        <x:v>safe end custodian</x:v>
      </x:c>
      <x:c r="H212" s="34" t="str"/>
      <x:c r="I212" s="34" t="str">
        <x:v>OPEN</x:v>
      </x:c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13" t="str">
        <x:v>ER-208</x:v>
      </x:c>
      <x:c r="B213" s="13" t="str">
        <x:v>return</x:v>
      </x:c>
      <x:c r="C213" s="13" t="str">
        <x:v>termination</x:v>
      </x:c>
      <x:c r="D213" s="13" t="str">
        <x:v>configuration</x:v>
      </x:c>
      <x:c r="E213" s="13" t="str">
        <x:v>T1</x:v>
      </x:c>
      <x:c r="F213" s="13" t="str">
        <x:v>LT4</x:v>
      </x:c>
      <x:c r="G213" s="13" t="str">
        <x:v>return custodian</x:v>
      </x:c>
      <x:c r="H213" s="34" t="str"/>
      <x:c r="I213" s="34" t="str">
        <x:v>OPEN</x:v>
      </x:c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13" t="str">
        <x:v>ER-209</x:v>
      </x:c>
      <x:c r="B214" s="13" t="str">
        <x:v>PHO</x:v>
      </x:c>
      <x:c r="C214" s="13" t="str">
        <x:v>termination</x:v>
      </x:c>
      <x:c r="D214" s="13" t="str">
        <x:v>configuration</x:v>
      </x:c>
      <x:c r="E214" s="13" t="str">
        <x:v>T2</x:v>
      </x:c>
      <x:c r="F214" s="13" t="str">
        <x:v>LT1</x:v>
      </x:c>
      <x:c r="G214" s="13" t="str">
        <x:v>PHO custodian</x:v>
      </x:c>
      <x:c r="H214" s="34" t="str"/>
      <x:c r="I214" s="34" t="str">
        <x:v>OPEN</x:v>
      </x:c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13" t="str">
        <x:v>ER-210</x:v>
      </x:c>
      <x:c r="B215" s="13" t="str">
        <x:v>ION</x:v>
      </x:c>
      <x:c r="C215" s="13" t="str">
        <x:v>termination</x:v>
      </x:c>
      <x:c r="D215" s="13" t="str">
        <x:v>configuration</x:v>
      </x:c>
      <x:c r="E215" s="13" t="str">
        <x:v>T3</x:v>
      </x:c>
      <x:c r="F215" s="13" t="str">
        <x:v>LT2</x:v>
      </x:c>
      <x:c r="G215" s="13" t="str">
        <x:v>ION custodian</x:v>
      </x:c>
      <x:c r="H215" s="34" t="str"/>
      <x:c r="I215" s="34" t="str">
        <x:v>OPEN</x:v>
      </x:c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13" t="str">
        <x:v>ER-211</x:v>
      </x:c>
      <x:c r="B216" s="13" t="str">
        <x:v>MOL</x:v>
      </x:c>
      <x:c r="C216" s="13" t="str">
        <x:v>termination</x:v>
      </x:c>
      <x:c r="D216" s="13" t="str">
        <x:v>calibration</x:v>
      </x:c>
      <x:c r="E216" s="13" t="str">
        <x:v>T1</x:v>
      </x:c>
      <x:c r="F216" s="13" t="str">
        <x:v>LT3</x:v>
      </x:c>
      <x:c r="G216" s="13" t="str">
        <x:v>MOL custodian</x:v>
      </x:c>
      <x:c r="H216" s="34" t="str"/>
      <x:c r="I216" s="34" t="str">
        <x:v>OPEN</x:v>
      </x:c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13" t="str">
        <x:v>ER-212</x:v>
      </x:c>
      <x:c r="B217" s="13" t="str">
        <x:v>CAL</x:v>
      </x:c>
      <x:c r="C217" s="13" t="str">
        <x:v>termination</x:v>
      </x:c>
      <x:c r="D217" s="13" t="str">
        <x:v>calibration</x:v>
      </x:c>
      <x:c r="E217" s="13" t="str">
        <x:v>T2</x:v>
      </x:c>
      <x:c r="F217" s="13" t="str">
        <x:v>LT4</x:v>
      </x:c>
      <x:c r="G217" s="13" t="str">
        <x:v>CAL custodian</x:v>
      </x:c>
      <x:c r="H217" s="34" t="str"/>
      <x:c r="I217" s="34" t="str">
        <x:v>OPEN</x:v>
      </x:c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13" t="str">
        <x:v>ER-213</x:v>
      </x:c>
      <x:c r="B218" s="13" t="str">
        <x:v>source account</x:v>
      </x:c>
      <x:c r="C218" s="13" t="str">
        <x:v>termination</x:v>
      </x:c>
      <x:c r="D218" s="13" t="str">
        <x:v>calibration</x:v>
      </x:c>
      <x:c r="E218" s="13" t="str">
        <x:v>T3</x:v>
      </x:c>
      <x:c r="F218" s="13" t="str">
        <x:v>LT1</x:v>
      </x:c>
      <x:c r="G218" s="13" t="str">
        <x:v>source account custodian</x:v>
      </x:c>
      <x:c r="H218" s="34" t="str"/>
      <x:c r="I218" s="34" t="str">
        <x:v>OPEN</x:v>
      </x:c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13" t="str">
        <x:v>ER-214</x:v>
      </x:c>
      <x:c r="B219" s="13" t="str">
        <x:v>opportunity</x:v>
      </x:c>
      <x:c r="C219" s="13" t="str">
        <x:v>termination</x:v>
      </x:c>
      <x:c r="D219" s="13" t="str">
        <x:v>calibration</x:v>
      </x:c>
      <x:c r="E219" s="13" t="str">
        <x:v>T1</x:v>
      </x:c>
      <x:c r="F219" s="13" t="str">
        <x:v>LT2</x:v>
      </x:c>
      <x:c r="G219" s="13" t="str">
        <x:v>opportunity custodian</x:v>
      </x:c>
      <x:c r="H219" s="34" t="str"/>
      <x:c r="I219" s="34" t="str">
        <x:v>OPEN</x:v>
      </x:c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13" t="str">
        <x:v>ER-215</x:v>
      </x:c>
      <x:c r="B220" s="13" t="str">
        <x:v>safe end</x:v>
      </x:c>
      <x:c r="C220" s="13" t="str">
        <x:v>termination</x:v>
      </x:c>
      <x:c r="D220" s="13" t="str">
        <x:v>calibration</x:v>
      </x:c>
      <x:c r="E220" s="13" t="str">
        <x:v>T2</x:v>
      </x:c>
      <x:c r="F220" s="13" t="str">
        <x:v>LT3</x:v>
      </x:c>
      <x:c r="G220" s="13" t="str">
        <x:v>safe end custodian</x:v>
      </x:c>
      <x:c r="H220" s="34" t="str"/>
      <x:c r="I220" s="34" t="str">
        <x:v>OPEN</x:v>
      </x:c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13" t="str">
        <x:v>ER-216</x:v>
      </x:c>
      <x:c r="B221" s="13" t="str">
        <x:v>return</x:v>
      </x:c>
      <x:c r="C221" s="13" t="str">
        <x:v>termination</x:v>
      </x:c>
      <x:c r="D221" s="13" t="str">
        <x:v>native observation</x:v>
      </x:c>
      <x:c r="E221" s="13" t="str">
        <x:v>T3</x:v>
      </x:c>
      <x:c r="F221" s="13" t="str">
        <x:v>LT4</x:v>
      </x:c>
      <x:c r="G221" s="13" t="str">
        <x:v>return custodian</x:v>
      </x:c>
      <x:c r="H221" s="34" t="str"/>
      <x:c r="I221" s="34" t="str">
        <x:v>OPEN</x:v>
      </x:c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13" t="str">
        <x:v>ER-217</x:v>
      </x:c>
      <x:c r="B222" s="13" t="str">
        <x:v>PHO</x:v>
      </x:c>
      <x:c r="C222" s="13" t="str">
        <x:v>termination</x:v>
      </x:c>
      <x:c r="D222" s="13" t="str">
        <x:v>native observation</x:v>
      </x:c>
      <x:c r="E222" s="13" t="str">
        <x:v>T1</x:v>
      </x:c>
      <x:c r="F222" s="13" t="str">
        <x:v>LT1</x:v>
      </x:c>
      <x:c r="G222" s="13" t="str">
        <x:v>PHO custodian</x:v>
      </x:c>
      <x:c r="H222" s="34" t="str"/>
      <x:c r="I222" s="34" t="str">
        <x:v>OPEN</x:v>
      </x:c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13" t="str">
        <x:v>ER-218</x:v>
      </x:c>
      <x:c r="B223" s="13" t="str">
        <x:v>ION</x:v>
      </x:c>
      <x:c r="C223" s="13" t="str">
        <x:v>termination</x:v>
      </x:c>
      <x:c r="D223" s="13" t="str">
        <x:v>native observation</x:v>
      </x:c>
      <x:c r="E223" s="13" t="str">
        <x:v>T2</x:v>
      </x:c>
      <x:c r="F223" s="13" t="str">
        <x:v>LT2</x:v>
      </x:c>
      <x:c r="G223" s="13" t="str">
        <x:v>ION custodian</x:v>
      </x:c>
      <x:c r="H223" s="34" t="str"/>
      <x:c r="I223" s="34" t="str">
        <x:v>OPEN</x:v>
      </x:c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13" t="str">
        <x:v>ER-219</x:v>
      </x:c>
      <x:c r="B224" s="13" t="str">
        <x:v>MOL</x:v>
      </x:c>
      <x:c r="C224" s="13" t="str">
        <x:v>termination</x:v>
      </x:c>
      <x:c r="D224" s="13" t="str">
        <x:v>native observation</x:v>
      </x:c>
      <x:c r="E224" s="13" t="str">
        <x:v>T3</x:v>
      </x:c>
      <x:c r="F224" s="13" t="str">
        <x:v>LT3</x:v>
      </x:c>
      <x:c r="G224" s="13" t="str">
        <x:v>MOL custodian</x:v>
      </x:c>
      <x:c r="H224" s="34" t="str"/>
      <x:c r="I224" s="34" t="str">
        <x:v>OPEN</x:v>
      </x:c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13" t="str">
        <x:v>ER-220</x:v>
      </x:c>
      <x:c r="B225" s="13" t="str">
        <x:v>CAL</x:v>
      </x:c>
      <x:c r="C225" s="13" t="str">
        <x:v>termination</x:v>
      </x:c>
      <x:c r="D225" s="13" t="str">
        <x:v>native observation</x:v>
      </x:c>
      <x:c r="E225" s="13" t="str">
        <x:v>T1</x:v>
      </x:c>
      <x:c r="F225" s="13" t="str">
        <x:v>LT4</x:v>
      </x:c>
      <x:c r="G225" s="13" t="str">
        <x:v>CAL custodian</x:v>
      </x:c>
      <x:c r="H225" s="34" t="str"/>
      <x:c r="I225" s="34" t="str">
        <x:v>OPEN</x:v>
      </x:c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13" t="str">
        <x:v>ER-221</x:v>
      </x:c>
      <x:c r="B226" s="13" t="str">
        <x:v>source account</x:v>
      </x:c>
      <x:c r="C226" s="13" t="str">
        <x:v>termination</x:v>
      </x:c>
      <x:c r="D226" s="13" t="str">
        <x:v>causal time</x:v>
      </x:c>
      <x:c r="E226" s="13" t="str">
        <x:v>T2</x:v>
      </x:c>
      <x:c r="F226" s="13" t="str">
        <x:v>LT1</x:v>
      </x:c>
      <x:c r="G226" s="13" t="str">
        <x:v>source account custodian</x:v>
      </x:c>
      <x:c r="H226" s="34" t="str"/>
      <x:c r="I226" s="34" t="str">
        <x:v>OPEN</x:v>
      </x:c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13" t="str">
        <x:v>ER-222</x:v>
      </x:c>
      <x:c r="B227" s="13" t="str">
        <x:v>opportunity</x:v>
      </x:c>
      <x:c r="C227" s="13" t="str">
        <x:v>termination</x:v>
      </x:c>
      <x:c r="D227" s="13" t="str">
        <x:v>causal time</x:v>
      </x:c>
      <x:c r="E227" s="13" t="str">
        <x:v>T3</x:v>
      </x:c>
      <x:c r="F227" s="13" t="str">
        <x:v>LT2</x:v>
      </x:c>
      <x:c r="G227" s="13" t="str">
        <x:v>opportunity custodian</x:v>
      </x:c>
      <x:c r="H227" s="34" t="str"/>
      <x:c r="I227" s="34" t="str">
        <x:v>OPEN</x:v>
      </x:c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13" t="str">
        <x:v>ER-223</x:v>
      </x:c>
      <x:c r="B228" s="13" t="str">
        <x:v>safe end</x:v>
      </x:c>
      <x:c r="C228" s="13" t="str">
        <x:v>termination</x:v>
      </x:c>
      <x:c r="D228" s="13" t="str">
        <x:v>causal time</x:v>
      </x:c>
      <x:c r="E228" s="13" t="str">
        <x:v>T1</x:v>
      </x:c>
      <x:c r="F228" s="13" t="str">
        <x:v>LT3</x:v>
      </x:c>
      <x:c r="G228" s="13" t="str">
        <x:v>safe end custodian</x:v>
      </x:c>
      <x:c r="H228" s="34" t="str"/>
      <x:c r="I228" s="34" t="str">
        <x:v>OPEN</x:v>
      </x:c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13" t="str">
        <x:v>ER-224</x:v>
      </x:c>
      <x:c r="B229" s="13" t="str">
        <x:v>return</x:v>
      </x:c>
      <x:c r="C229" s="13" t="str">
        <x:v>termination</x:v>
      </x:c>
      <x:c r="D229" s="13" t="str">
        <x:v>causal time</x:v>
      </x:c>
      <x:c r="E229" s="13" t="str">
        <x:v>T2</x:v>
      </x:c>
      <x:c r="F229" s="13" t="str">
        <x:v>LT4</x:v>
      </x:c>
      <x:c r="G229" s="13" t="str">
        <x:v>return custodian</x:v>
      </x:c>
      <x:c r="H229" s="34" t="str"/>
      <x:c r="I229" s="34" t="str">
        <x:v>OPEN</x:v>
      </x:c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13" t="str">
        <x:v>ER-225</x:v>
      </x:c>
      <x:c r="B230" s="13" t="str">
        <x:v>PHO</x:v>
      </x:c>
      <x:c r="C230" s="13" t="str">
        <x:v>termination</x:v>
      </x:c>
      <x:c r="D230" s="13" t="str">
        <x:v>causal time</x:v>
      </x:c>
      <x:c r="E230" s="13" t="str">
        <x:v>T3</x:v>
      </x:c>
      <x:c r="F230" s="13" t="str">
        <x:v>LT1</x:v>
      </x:c>
      <x:c r="G230" s="13" t="str">
        <x:v>PHO custodian</x:v>
      </x:c>
      <x:c r="H230" s="34" t="str"/>
      <x:c r="I230" s="34" t="str">
        <x:v>OPEN</x:v>
      </x:c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13" t="str">
        <x:v>ER-226</x:v>
      </x:c>
      <x:c r="B231" s="13" t="str">
        <x:v>ION</x:v>
      </x:c>
      <x:c r="C231" s="13" t="str">
        <x:v>termination</x:v>
      </x:c>
      <x:c r="D231" s="13" t="str">
        <x:v>custody</x:v>
      </x:c>
      <x:c r="E231" s="13" t="str">
        <x:v>T1</x:v>
      </x:c>
      <x:c r="F231" s="13" t="str">
        <x:v>LT2</x:v>
      </x:c>
      <x:c r="G231" s="13" t="str">
        <x:v>ION custodian</x:v>
      </x:c>
      <x:c r="H231" s="34" t="str"/>
      <x:c r="I231" s="34" t="str">
        <x:v>OPEN</x:v>
      </x:c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13" t="str">
        <x:v>ER-227</x:v>
      </x:c>
      <x:c r="B232" s="13" t="str">
        <x:v>MOL</x:v>
      </x:c>
      <x:c r="C232" s="13" t="str">
        <x:v>termination</x:v>
      </x:c>
      <x:c r="D232" s="13" t="str">
        <x:v>custody</x:v>
      </x:c>
      <x:c r="E232" s="13" t="str">
        <x:v>T2</x:v>
      </x:c>
      <x:c r="F232" s="13" t="str">
        <x:v>LT3</x:v>
      </x:c>
      <x:c r="G232" s="13" t="str">
        <x:v>MOL custodian</x:v>
      </x:c>
      <x:c r="H232" s="34" t="str"/>
      <x:c r="I232" s="34" t="str">
        <x:v>OPEN</x:v>
      </x:c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13" t="str">
        <x:v>ER-228</x:v>
      </x:c>
      <x:c r="B233" s="13" t="str">
        <x:v>CAL</x:v>
      </x:c>
      <x:c r="C233" s="13" t="str">
        <x:v>termination</x:v>
      </x:c>
      <x:c r="D233" s="13" t="str">
        <x:v>custody</x:v>
      </x:c>
      <x:c r="E233" s="13" t="str">
        <x:v>T3</x:v>
      </x:c>
      <x:c r="F233" s="13" t="str">
        <x:v>LT4</x:v>
      </x:c>
      <x:c r="G233" s="13" t="str">
        <x:v>CAL custodian</x:v>
      </x:c>
      <x:c r="H233" s="34" t="str"/>
      <x:c r="I233" s="34" t="str">
        <x:v>OPEN</x:v>
      </x:c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13" t="str">
        <x:v>ER-229</x:v>
      </x:c>
      <x:c r="B234" s="13" t="str">
        <x:v>source account</x:v>
      </x:c>
      <x:c r="C234" s="13" t="str">
        <x:v>termination</x:v>
      </x:c>
      <x:c r="D234" s="13" t="str">
        <x:v>custody</x:v>
      </x:c>
      <x:c r="E234" s="13" t="str">
        <x:v>T1</x:v>
      </x:c>
      <x:c r="F234" s="13" t="str">
        <x:v>LT1</x:v>
      </x:c>
      <x:c r="G234" s="13" t="str">
        <x:v>source account custodian</x:v>
      </x:c>
      <x:c r="H234" s="34" t="str"/>
      <x:c r="I234" s="34" t="str">
        <x:v>OPEN</x:v>
      </x:c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13" t="str">
        <x:v>ER-230</x:v>
      </x:c>
      <x:c r="B235" s="13" t="str">
        <x:v>opportunity</x:v>
      </x:c>
      <x:c r="C235" s="13" t="str">
        <x:v>termination</x:v>
      </x:c>
      <x:c r="D235" s="13" t="str">
        <x:v>custody</x:v>
      </x:c>
      <x:c r="E235" s="13" t="str">
        <x:v>T2</x:v>
      </x:c>
      <x:c r="F235" s="13" t="str">
        <x:v>LT2</x:v>
      </x:c>
      <x:c r="G235" s="13" t="str">
        <x:v>opportunity custodian</x:v>
      </x:c>
      <x:c r="H235" s="34" t="str"/>
      <x:c r="I235" s="34" t="str">
        <x:v>OPEN</x:v>
      </x:c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13" t="str">
        <x:v>ER-231</x:v>
      </x:c>
      <x:c r="B236" s="13" t="str">
        <x:v>safe end</x:v>
      </x:c>
      <x:c r="C236" s="13" t="str">
        <x:v>termination</x:v>
      </x:c>
      <x:c r="D236" s="13" t="str">
        <x:v>uncertainty</x:v>
      </x:c>
      <x:c r="E236" s="13" t="str">
        <x:v>T3</x:v>
      </x:c>
      <x:c r="F236" s="13" t="str">
        <x:v>LT3</x:v>
      </x:c>
      <x:c r="G236" s="13" t="str">
        <x:v>safe end custodian</x:v>
      </x:c>
      <x:c r="H236" s="34" t="str"/>
      <x:c r="I236" s="34" t="str">
        <x:v>OPEN</x:v>
      </x:c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13" t="str">
        <x:v>ER-232</x:v>
      </x:c>
      <x:c r="B237" s="13" t="str">
        <x:v>return</x:v>
      </x:c>
      <x:c r="C237" s="13" t="str">
        <x:v>termination</x:v>
      </x:c>
      <x:c r="D237" s="13" t="str">
        <x:v>uncertainty</x:v>
      </x:c>
      <x:c r="E237" s="13" t="str">
        <x:v>T1</x:v>
      </x:c>
      <x:c r="F237" s="13" t="str">
        <x:v>LT4</x:v>
      </x:c>
      <x:c r="G237" s="13" t="str">
        <x:v>return custodian</x:v>
      </x:c>
      <x:c r="H237" s="34" t="str"/>
      <x:c r="I237" s="34" t="str">
        <x:v>OPEN</x:v>
      </x:c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13" t="str">
        <x:v>ER-233</x:v>
      </x:c>
      <x:c r="B238" s="13" t="str">
        <x:v>PHO</x:v>
      </x:c>
      <x:c r="C238" s="13" t="str">
        <x:v>termination</x:v>
      </x:c>
      <x:c r="D238" s="13" t="str">
        <x:v>uncertainty</x:v>
      </x:c>
      <x:c r="E238" s="13" t="str">
        <x:v>T2</x:v>
      </x:c>
      <x:c r="F238" s="13" t="str">
        <x:v>LT1</x:v>
      </x:c>
      <x:c r="G238" s="13" t="str">
        <x:v>PHO custodian</x:v>
      </x:c>
      <x:c r="H238" s="34" t="str"/>
      <x:c r="I238" s="34" t="str">
        <x:v>OPEN</x:v>
      </x:c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13" t="str">
        <x:v>ER-234</x:v>
      </x:c>
      <x:c r="B239" s="13" t="str">
        <x:v>ION</x:v>
      </x:c>
      <x:c r="C239" s="13" t="str">
        <x:v>termination</x:v>
      </x:c>
      <x:c r="D239" s="13" t="str">
        <x:v>uncertainty</x:v>
      </x:c>
      <x:c r="E239" s="13" t="str">
        <x:v>T3</x:v>
      </x:c>
      <x:c r="F239" s="13" t="str">
        <x:v>LT2</x:v>
      </x:c>
      <x:c r="G239" s="13" t="str">
        <x:v>ION custodian</x:v>
      </x:c>
      <x:c r="H239" s="34" t="str"/>
      <x:c r="I239" s="34" t="str">
        <x:v>OPEN</x:v>
      </x:c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13" t="str">
        <x:v>ER-235</x:v>
      </x:c>
      <x:c r="B240" s="13" t="str">
        <x:v>MOL</x:v>
      </x:c>
      <x:c r="C240" s="13" t="str">
        <x:v>termination</x:v>
      </x:c>
      <x:c r="D240" s="13" t="str">
        <x:v>uncertainty</x:v>
      </x:c>
      <x:c r="E240" s="13" t="str">
        <x:v>T1</x:v>
      </x:c>
      <x:c r="F240" s="13" t="str">
        <x:v>LT3</x:v>
      </x:c>
      <x:c r="G240" s="13" t="str">
        <x:v>MOL custodian</x:v>
      </x:c>
      <x:c r="H240" s="34" t="str"/>
      <x:c r="I240" s="34" t="str">
        <x:v>OPEN</x:v>
      </x:c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13" t="str">
        <x:v>ER-236</x:v>
      </x:c>
      <x:c r="B241" s="13" t="str">
        <x:v>CAL</x:v>
      </x:c>
      <x:c r="C241" s="13" t="str">
        <x:v>termination</x:v>
      </x:c>
      <x:c r="D241" s="13" t="str">
        <x:v>disposition</x:v>
      </x:c>
      <x:c r="E241" s="13" t="str">
        <x:v>T2</x:v>
      </x:c>
      <x:c r="F241" s="13" t="str">
        <x:v>LT4</x:v>
      </x:c>
      <x:c r="G241" s="13" t="str">
        <x:v>CAL custodian</x:v>
      </x:c>
      <x:c r="H241" s="34" t="str"/>
      <x:c r="I241" s="34" t="str">
        <x:v>OPEN</x:v>
      </x:c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13" t="str">
        <x:v>ER-237</x:v>
      </x:c>
      <x:c r="B242" s="13" t="str">
        <x:v>source account</x:v>
      </x:c>
      <x:c r="C242" s="13" t="str">
        <x:v>termination</x:v>
      </x:c>
      <x:c r="D242" s="13" t="str">
        <x:v>disposition</x:v>
      </x:c>
      <x:c r="E242" s="13" t="str">
        <x:v>T3</x:v>
      </x:c>
      <x:c r="F242" s="13" t="str">
        <x:v>LT1</x:v>
      </x:c>
      <x:c r="G242" s="13" t="str">
        <x:v>source account custodian</x:v>
      </x:c>
      <x:c r="H242" s="34" t="str"/>
      <x:c r="I242" s="34" t="str">
        <x:v>OPEN</x:v>
      </x:c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13" t="str">
        <x:v>ER-238</x:v>
      </x:c>
      <x:c r="B243" s="13" t="str">
        <x:v>opportunity</x:v>
      </x:c>
      <x:c r="C243" s="13" t="str">
        <x:v>termination</x:v>
      </x:c>
      <x:c r="D243" s="13" t="str">
        <x:v>disposition</x:v>
      </x:c>
      <x:c r="E243" s="13" t="str">
        <x:v>T1</x:v>
      </x:c>
      <x:c r="F243" s="13" t="str">
        <x:v>LT2</x:v>
      </x:c>
      <x:c r="G243" s="13" t="str">
        <x:v>opportunity custodian</x:v>
      </x:c>
      <x:c r="H243" s="34" t="str"/>
      <x:c r="I243" s="34" t="str">
        <x:v>OPEN</x:v>
      </x:c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13" t="str">
        <x:v>ER-239</x:v>
      </x:c>
      <x:c r="B244" s="13" t="str">
        <x:v>safe end</x:v>
      </x:c>
      <x:c r="C244" s="13" t="str">
        <x:v>termination</x:v>
      </x:c>
      <x:c r="D244" s="13" t="str">
        <x:v>disposition</x:v>
      </x:c>
      <x:c r="E244" s="13" t="str">
        <x:v>T2</x:v>
      </x:c>
      <x:c r="F244" s="13" t="str">
        <x:v>LT3</x:v>
      </x:c>
      <x:c r="G244" s="13" t="str">
        <x:v>safe end custodian</x:v>
      </x:c>
      <x:c r="H244" s="34" t="str"/>
      <x:c r="I244" s="34" t="str">
        <x:v>OPEN</x:v>
      </x:c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13" t="str">
        <x:v>ER-240</x:v>
      </x:c>
      <x:c r="B245" s="13" t="str">
        <x:v>return</x:v>
      </x:c>
      <x:c r="C245" s="13" t="str">
        <x:v>termination</x:v>
      </x:c>
      <x:c r="D245" s="13" t="str">
        <x:v>disposition</x:v>
      </x:c>
      <x:c r="E245" s="13" t="str">
        <x:v>T3</x:v>
      </x:c>
      <x:c r="F245" s="13" t="str">
        <x:v>LT4</x:v>
      </x:c>
      <x:c r="G245" s="13" t="str">
        <x:v>return custodian</x:v>
      </x:c>
      <x:c r="H245" s="34" t="str"/>
      <x:c r="I245" s="34" t="str">
        <x:v>OPEN</x:v>
      </x:c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13" t="str">
        <x:v>ER-241</x:v>
      </x:c>
      <x:c r="B246" s="13" t="str">
        <x:v>PHO</x:v>
      </x:c>
      <x:c r="C246" s="13" t="str">
        <x:v>account</x:v>
      </x:c>
      <x:c r="D246" s="13" t="str">
        <x:v>identity</x:v>
      </x:c>
      <x:c r="E246" s="13" t="str">
        <x:v>T1</x:v>
      </x:c>
      <x:c r="F246" s="13" t="str">
        <x:v>LT1</x:v>
      </x:c>
      <x:c r="G246" s="13" t="str">
        <x:v>PHO custodian</x:v>
      </x:c>
      <x:c r="H246" s="34" t="str"/>
      <x:c r="I246" s="34" t="str">
        <x:v>OPEN</x:v>
      </x:c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13" t="str">
        <x:v>ER-242</x:v>
      </x:c>
      <x:c r="B247" s="13" t="str">
        <x:v>ION</x:v>
      </x:c>
      <x:c r="C247" s="13" t="str">
        <x:v>account</x:v>
      </x:c>
      <x:c r="D247" s="13" t="str">
        <x:v>identity</x:v>
      </x:c>
      <x:c r="E247" s="13" t="str">
        <x:v>T2</x:v>
      </x:c>
      <x:c r="F247" s="13" t="str">
        <x:v>LT2</x:v>
      </x:c>
      <x:c r="G247" s="13" t="str">
        <x:v>ION custodian</x:v>
      </x:c>
      <x:c r="H247" s="34" t="str"/>
      <x:c r="I247" s="34" t="str">
        <x:v>OPEN</x:v>
      </x:c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13" t="str">
        <x:v>ER-243</x:v>
      </x:c>
      <x:c r="B248" s="13" t="str">
        <x:v>MOL</x:v>
      </x:c>
      <x:c r="C248" s="13" t="str">
        <x:v>account</x:v>
      </x:c>
      <x:c r="D248" s="13" t="str">
        <x:v>identity</x:v>
      </x:c>
      <x:c r="E248" s="13" t="str">
        <x:v>T3</x:v>
      </x:c>
      <x:c r="F248" s="13" t="str">
        <x:v>LT3</x:v>
      </x:c>
      <x:c r="G248" s="13" t="str">
        <x:v>MOL custodian</x:v>
      </x:c>
      <x:c r="H248" s="34" t="str"/>
      <x:c r="I248" s="34" t="str">
        <x:v>OPEN</x:v>
      </x:c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13" t="str">
        <x:v>ER-244</x:v>
      </x:c>
      <x:c r="B249" s="13" t="str">
        <x:v>CAL</x:v>
      </x:c>
      <x:c r="C249" s="13" t="str">
        <x:v>account</x:v>
      </x:c>
      <x:c r="D249" s="13" t="str">
        <x:v>identity</x:v>
      </x:c>
      <x:c r="E249" s="13" t="str">
        <x:v>T1</x:v>
      </x:c>
      <x:c r="F249" s="13" t="str">
        <x:v>LT4</x:v>
      </x:c>
      <x:c r="G249" s="13" t="str">
        <x:v>CAL custodian</x:v>
      </x:c>
      <x:c r="H249" s="34" t="str"/>
      <x:c r="I249" s="34" t="str">
        <x:v>OPEN</x:v>
      </x:c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13" t="str">
        <x:v>ER-245</x:v>
      </x:c>
      <x:c r="B250" s="13" t="str">
        <x:v>source account</x:v>
      </x:c>
      <x:c r="C250" s="13" t="str">
        <x:v>account</x:v>
      </x:c>
      <x:c r="D250" s="13" t="str">
        <x:v>identity</x:v>
      </x:c>
      <x:c r="E250" s="13" t="str">
        <x:v>T2</x:v>
      </x:c>
      <x:c r="F250" s="13" t="str">
        <x:v>LT1</x:v>
      </x:c>
      <x:c r="G250" s="13" t="str">
        <x:v>source account custodian</x:v>
      </x:c>
      <x:c r="H250" s="34" t="str"/>
      <x:c r="I250" s="34" t="str">
        <x:v>OPEN</x:v>
      </x:c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13" t="str">
        <x:v>ER-246</x:v>
      </x:c>
      <x:c r="B251" s="13" t="str">
        <x:v>opportunity</x:v>
      </x:c>
      <x:c r="C251" s="13" t="str">
        <x:v>account</x:v>
      </x:c>
      <x:c r="D251" s="13" t="str">
        <x:v>configuration</x:v>
      </x:c>
      <x:c r="E251" s="13" t="str">
        <x:v>T3</x:v>
      </x:c>
      <x:c r="F251" s="13" t="str">
        <x:v>LT2</x:v>
      </x:c>
      <x:c r="G251" s="13" t="str">
        <x:v>opportunity custodian</x:v>
      </x:c>
      <x:c r="H251" s="34" t="str"/>
      <x:c r="I251" s="34" t="str">
        <x:v>OPEN</x:v>
      </x:c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13" t="str">
        <x:v>ER-247</x:v>
      </x:c>
      <x:c r="B252" s="13" t="str">
        <x:v>safe end</x:v>
      </x:c>
      <x:c r="C252" s="13" t="str">
        <x:v>account</x:v>
      </x:c>
      <x:c r="D252" s="13" t="str">
        <x:v>configuration</x:v>
      </x:c>
      <x:c r="E252" s="13" t="str">
        <x:v>T1</x:v>
      </x:c>
      <x:c r="F252" s="13" t="str">
        <x:v>LT3</x:v>
      </x:c>
      <x:c r="G252" s="13" t="str">
        <x:v>safe end custodian</x:v>
      </x:c>
      <x:c r="H252" s="34" t="str"/>
      <x:c r="I252" s="34" t="str">
        <x:v>OPEN</x:v>
      </x:c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13" t="str">
        <x:v>ER-248</x:v>
      </x:c>
      <x:c r="B253" s="13" t="str">
        <x:v>return</x:v>
      </x:c>
      <x:c r="C253" s="13" t="str">
        <x:v>account</x:v>
      </x:c>
      <x:c r="D253" s="13" t="str">
        <x:v>configuration</x:v>
      </x:c>
      <x:c r="E253" s="13" t="str">
        <x:v>T2</x:v>
      </x:c>
      <x:c r="F253" s="13" t="str">
        <x:v>LT4</x:v>
      </x:c>
      <x:c r="G253" s="13" t="str">
        <x:v>return custodian</x:v>
      </x:c>
      <x:c r="H253" s="34" t="str"/>
      <x:c r="I253" s="34" t="str">
        <x:v>OPEN</x:v>
      </x:c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13" t="str">
        <x:v>ER-249</x:v>
      </x:c>
      <x:c r="B254" s="13" t="str">
        <x:v>PHO</x:v>
      </x:c>
      <x:c r="C254" s="13" t="str">
        <x:v>account</x:v>
      </x:c>
      <x:c r="D254" s="13" t="str">
        <x:v>configuration</x:v>
      </x:c>
      <x:c r="E254" s="13" t="str">
        <x:v>T3</x:v>
      </x:c>
      <x:c r="F254" s="13" t="str">
        <x:v>LT1</x:v>
      </x:c>
      <x:c r="G254" s="13" t="str">
        <x:v>PHO custodian</x:v>
      </x:c>
      <x:c r="H254" s="34" t="str"/>
      <x:c r="I254" s="34" t="str">
        <x:v>OPEN</x:v>
      </x:c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13" t="str">
        <x:v>ER-250</x:v>
      </x:c>
      <x:c r="B255" s="13" t="str">
        <x:v>ION</x:v>
      </x:c>
      <x:c r="C255" s="13" t="str">
        <x:v>account</x:v>
      </x:c>
      <x:c r="D255" s="13" t="str">
        <x:v>configuration</x:v>
      </x:c>
      <x:c r="E255" s="13" t="str">
        <x:v>T1</x:v>
      </x:c>
      <x:c r="F255" s="13" t="str">
        <x:v>LT2</x:v>
      </x:c>
      <x:c r="G255" s="13" t="str">
        <x:v>ION custodian</x:v>
      </x:c>
      <x:c r="H255" s="34" t="str"/>
      <x:c r="I255" s="34" t="str">
        <x:v>OPEN</x:v>
      </x:c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13" t="str">
        <x:v>ER-251</x:v>
      </x:c>
      <x:c r="B256" s="13" t="str">
        <x:v>MOL</x:v>
      </x:c>
      <x:c r="C256" s="13" t="str">
        <x:v>account</x:v>
      </x:c>
      <x:c r="D256" s="13" t="str">
        <x:v>calibration</x:v>
      </x:c>
      <x:c r="E256" s="13" t="str">
        <x:v>T2</x:v>
      </x:c>
      <x:c r="F256" s="13" t="str">
        <x:v>LT3</x:v>
      </x:c>
      <x:c r="G256" s="13" t="str">
        <x:v>MOL custodian</x:v>
      </x:c>
      <x:c r="H256" s="34" t="str"/>
      <x:c r="I256" s="34" t="str">
        <x:v>OPEN</x:v>
      </x:c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13" t="str">
        <x:v>ER-252</x:v>
      </x:c>
      <x:c r="B257" s="13" t="str">
        <x:v>CAL</x:v>
      </x:c>
      <x:c r="C257" s="13" t="str">
        <x:v>account</x:v>
      </x:c>
      <x:c r="D257" s="13" t="str">
        <x:v>calibration</x:v>
      </x:c>
      <x:c r="E257" s="13" t="str">
        <x:v>T3</x:v>
      </x:c>
      <x:c r="F257" s="13" t="str">
        <x:v>LT4</x:v>
      </x:c>
      <x:c r="G257" s="13" t="str">
        <x:v>CAL custodian</x:v>
      </x:c>
      <x:c r="H257" s="34" t="str"/>
      <x:c r="I257" s="34" t="str">
        <x:v>OPEN</x:v>
      </x:c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13" t="str">
        <x:v>ER-253</x:v>
      </x:c>
      <x:c r="B258" s="13" t="str">
        <x:v>source account</x:v>
      </x:c>
      <x:c r="C258" s="13" t="str">
        <x:v>account</x:v>
      </x:c>
      <x:c r="D258" s="13" t="str">
        <x:v>calibration</x:v>
      </x:c>
      <x:c r="E258" s="13" t="str">
        <x:v>T1</x:v>
      </x:c>
      <x:c r="F258" s="13" t="str">
        <x:v>LT1</x:v>
      </x:c>
      <x:c r="G258" s="13" t="str">
        <x:v>source account custodian</x:v>
      </x:c>
      <x:c r="H258" s="34" t="str"/>
      <x:c r="I258" s="34" t="str">
        <x:v>OPEN</x:v>
      </x:c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13" t="str">
        <x:v>ER-254</x:v>
      </x:c>
      <x:c r="B259" s="13" t="str">
        <x:v>opportunity</x:v>
      </x:c>
      <x:c r="C259" s="13" t="str">
        <x:v>account</x:v>
      </x:c>
      <x:c r="D259" s="13" t="str">
        <x:v>calibration</x:v>
      </x:c>
      <x:c r="E259" s="13" t="str">
        <x:v>T2</x:v>
      </x:c>
      <x:c r="F259" s="13" t="str">
        <x:v>LT2</x:v>
      </x:c>
      <x:c r="G259" s="13" t="str">
        <x:v>opportunity custodian</x:v>
      </x:c>
      <x:c r="H259" s="34" t="str"/>
      <x:c r="I259" s="34" t="str">
        <x:v>OPEN</x:v>
      </x:c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13" t="str">
        <x:v>ER-255</x:v>
      </x:c>
      <x:c r="B260" s="13" t="str">
        <x:v>safe end</x:v>
      </x:c>
      <x:c r="C260" s="13" t="str">
        <x:v>account</x:v>
      </x:c>
      <x:c r="D260" s="13" t="str">
        <x:v>calibration</x:v>
      </x:c>
      <x:c r="E260" s="13" t="str">
        <x:v>T3</x:v>
      </x:c>
      <x:c r="F260" s="13" t="str">
        <x:v>LT3</x:v>
      </x:c>
      <x:c r="G260" s="13" t="str">
        <x:v>safe end custodian</x:v>
      </x:c>
      <x:c r="H260" s="34" t="str"/>
      <x:c r="I260" s="34" t="str">
        <x:v>OPEN</x:v>
      </x:c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13" t="str">
        <x:v>ER-256</x:v>
      </x:c>
      <x:c r="B261" s="13" t="str">
        <x:v>return</x:v>
      </x:c>
      <x:c r="C261" s="13" t="str">
        <x:v>account</x:v>
      </x:c>
      <x:c r="D261" s="13" t="str">
        <x:v>native observation</x:v>
      </x:c>
      <x:c r="E261" s="13" t="str">
        <x:v>T1</x:v>
      </x:c>
      <x:c r="F261" s="13" t="str">
        <x:v>LT4</x:v>
      </x:c>
      <x:c r="G261" s="13" t="str">
        <x:v>return custodian</x:v>
      </x:c>
      <x:c r="H261" s="34" t="str"/>
      <x:c r="I261" s="34" t="str">
        <x:v>OPEN</x:v>
      </x:c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13" t="str">
        <x:v>ER-257</x:v>
      </x:c>
      <x:c r="B262" s="13" t="str">
        <x:v>PHO</x:v>
      </x:c>
      <x:c r="C262" s="13" t="str">
        <x:v>account</x:v>
      </x:c>
      <x:c r="D262" s="13" t="str">
        <x:v>native observation</x:v>
      </x:c>
      <x:c r="E262" s="13" t="str">
        <x:v>T2</x:v>
      </x:c>
      <x:c r="F262" s="13" t="str">
        <x:v>LT1</x:v>
      </x:c>
      <x:c r="G262" s="13" t="str">
        <x:v>PHO custodian</x:v>
      </x:c>
      <x:c r="H262" s="34" t="str"/>
      <x:c r="I262" s="34" t="str">
        <x:v>OPEN</x:v>
      </x:c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13" t="str">
        <x:v>ER-258</x:v>
      </x:c>
      <x:c r="B263" s="13" t="str">
        <x:v>ION</x:v>
      </x:c>
      <x:c r="C263" s="13" t="str">
        <x:v>account</x:v>
      </x:c>
      <x:c r="D263" s="13" t="str">
        <x:v>native observation</x:v>
      </x:c>
      <x:c r="E263" s="13" t="str">
        <x:v>T3</x:v>
      </x:c>
      <x:c r="F263" s="13" t="str">
        <x:v>LT2</x:v>
      </x:c>
      <x:c r="G263" s="13" t="str">
        <x:v>ION custodian</x:v>
      </x:c>
      <x:c r="H263" s="34" t="str"/>
      <x:c r="I263" s="34" t="str">
        <x:v>OPEN</x:v>
      </x:c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13" t="str">
        <x:v>ER-259</x:v>
      </x:c>
      <x:c r="B264" s="13" t="str">
        <x:v>MOL</x:v>
      </x:c>
      <x:c r="C264" s="13" t="str">
        <x:v>account</x:v>
      </x:c>
      <x:c r="D264" s="13" t="str">
        <x:v>native observation</x:v>
      </x:c>
      <x:c r="E264" s="13" t="str">
        <x:v>T1</x:v>
      </x:c>
      <x:c r="F264" s="13" t="str">
        <x:v>LT3</x:v>
      </x:c>
      <x:c r="G264" s="13" t="str">
        <x:v>MOL custodian</x:v>
      </x:c>
      <x:c r="H264" s="34" t="str"/>
      <x:c r="I264" s="34" t="str">
        <x:v>OPEN</x:v>
      </x:c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13" t="str">
        <x:v>ER-260</x:v>
      </x:c>
      <x:c r="B265" s="13" t="str">
        <x:v>CAL</x:v>
      </x:c>
      <x:c r="C265" s="13" t="str">
        <x:v>account</x:v>
      </x:c>
      <x:c r="D265" s="13" t="str">
        <x:v>native observation</x:v>
      </x:c>
      <x:c r="E265" s="13" t="str">
        <x:v>T2</x:v>
      </x:c>
      <x:c r="F265" s="13" t="str">
        <x:v>LT4</x:v>
      </x:c>
      <x:c r="G265" s="13" t="str">
        <x:v>CAL custodian</x:v>
      </x:c>
      <x:c r="H265" s="34" t="str"/>
      <x:c r="I265" s="34" t="str">
        <x:v>OPEN</x:v>
      </x:c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13" t="str">
        <x:v>ER-261</x:v>
      </x:c>
      <x:c r="B266" s="13" t="str">
        <x:v>source account</x:v>
      </x:c>
      <x:c r="C266" s="13" t="str">
        <x:v>account</x:v>
      </x:c>
      <x:c r="D266" s="13" t="str">
        <x:v>causal time</x:v>
      </x:c>
      <x:c r="E266" s="13" t="str">
        <x:v>T3</x:v>
      </x:c>
      <x:c r="F266" s="13" t="str">
        <x:v>LT1</x:v>
      </x:c>
      <x:c r="G266" s="13" t="str">
        <x:v>source account custodian</x:v>
      </x:c>
      <x:c r="H266" s="34" t="str"/>
      <x:c r="I266" s="34" t="str">
        <x:v>OPEN</x:v>
      </x:c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13" t="str">
        <x:v>ER-262</x:v>
      </x:c>
      <x:c r="B267" s="13" t="str">
        <x:v>opportunity</x:v>
      </x:c>
      <x:c r="C267" s="13" t="str">
        <x:v>account</x:v>
      </x:c>
      <x:c r="D267" s="13" t="str">
        <x:v>causal time</x:v>
      </x:c>
      <x:c r="E267" s="13" t="str">
        <x:v>T1</x:v>
      </x:c>
      <x:c r="F267" s="13" t="str">
        <x:v>LT2</x:v>
      </x:c>
      <x:c r="G267" s="13" t="str">
        <x:v>opportunity custodian</x:v>
      </x:c>
      <x:c r="H267" s="34" t="str"/>
      <x:c r="I267" s="34" t="str">
        <x:v>OPEN</x:v>
      </x:c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13" t="str">
        <x:v>ER-263</x:v>
      </x:c>
      <x:c r="B268" s="13" t="str">
        <x:v>safe end</x:v>
      </x:c>
      <x:c r="C268" s="13" t="str">
        <x:v>account</x:v>
      </x:c>
      <x:c r="D268" s="13" t="str">
        <x:v>causal time</x:v>
      </x:c>
      <x:c r="E268" s="13" t="str">
        <x:v>T2</x:v>
      </x:c>
      <x:c r="F268" s="13" t="str">
        <x:v>LT3</x:v>
      </x:c>
      <x:c r="G268" s="13" t="str">
        <x:v>safe end custodian</x:v>
      </x:c>
      <x:c r="H268" s="34" t="str"/>
      <x:c r="I268" s="34" t="str">
        <x:v>OPEN</x:v>
      </x:c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13" t="str">
        <x:v>ER-264</x:v>
      </x:c>
      <x:c r="B269" s="13" t="str">
        <x:v>return</x:v>
      </x:c>
      <x:c r="C269" s="13" t="str">
        <x:v>account</x:v>
      </x:c>
      <x:c r="D269" s="13" t="str">
        <x:v>causal time</x:v>
      </x:c>
      <x:c r="E269" s="13" t="str">
        <x:v>T3</x:v>
      </x:c>
      <x:c r="F269" s="13" t="str">
        <x:v>LT4</x:v>
      </x:c>
      <x:c r="G269" s="13" t="str">
        <x:v>return custodian</x:v>
      </x:c>
      <x:c r="H269" s="34" t="str"/>
      <x:c r="I269" s="34" t="str">
        <x:v>OPEN</x:v>
      </x:c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13" t="str">
        <x:v>ER-265</x:v>
      </x:c>
      <x:c r="B270" s="13" t="str">
        <x:v>PHO</x:v>
      </x:c>
      <x:c r="C270" s="13" t="str">
        <x:v>account</x:v>
      </x:c>
      <x:c r="D270" s="13" t="str">
        <x:v>causal time</x:v>
      </x:c>
      <x:c r="E270" s="13" t="str">
        <x:v>T1</x:v>
      </x:c>
      <x:c r="F270" s="13" t="str">
        <x:v>LT1</x:v>
      </x:c>
      <x:c r="G270" s="13" t="str">
        <x:v>PHO custodian</x:v>
      </x:c>
      <x:c r="H270" s="34" t="str"/>
      <x:c r="I270" s="34" t="str">
        <x:v>OPEN</x:v>
      </x:c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13" t="str">
        <x:v>ER-266</x:v>
      </x:c>
      <x:c r="B271" s="13" t="str">
        <x:v>ION</x:v>
      </x:c>
      <x:c r="C271" s="13" t="str">
        <x:v>account</x:v>
      </x:c>
      <x:c r="D271" s="13" t="str">
        <x:v>custody</x:v>
      </x:c>
      <x:c r="E271" s="13" t="str">
        <x:v>T2</x:v>
      </x:c>
      <x:c r="F271" s="13" t="str">
        <x:v>LT2</x:v>
      </x:c>
      <x:c r="G271" s="13" t="str">
        <x:v>ION custodian</x:v>
      </x:c>
      <x:c r="H271" s="34" t="str"/>
      <x:c r="I271" s="34" t="str">
        <x:v>OPEN</x:v>
      </x:c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13" t="str">
        <x:v>ER-267</x:v>
      </x:c>
      <x:c r="B272" s="13" t="str">
        <x:v>MOL</x:v>
      </x:c>
      <x:c r="C272" s="13" t="str">
        <x:v>account</x:v>
      </x:c>
      <x:c r="D272" s="13" t="str">
        <x:v>custody</x:v>
      </x:c>
      <x:c r="E272" s="13" t="str">
        <x:v>T3</x:v>
      </x:c>
      <x:c r="F272" s="13" t="str">
        <x:v>LT3</x:v>
      </x:c>
      <x:c r="G272" s="13" t="str">
        <x:v>MOL custodian</x:v>
      </x:c>
      <x:c r="H272" s="34" t="str"/>
      <x:c r="I272" s="34" t="str">
        <x:v>OPEN</x:v>
      </x:c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13" t="str">
        <x:v>ER-268</x:v>
      </x:c>
      <x:c r="B273" s="13" t="str">
        <x:v>CAL</x:v>
      </x:c>
      <x:c r="C273" s="13" t="str">
        <x:v>account</x:v>
      </x:c>
      <x:c r="D273" s="13" t="str">
        <x:v>custody</x:v>
      </x:c>
      <x:c r="E273" s="13" t="str">
        <x:v>T1</x:v>
      </x:c>
      <x:c r="F273" s="13" t="str">
        <x:v>LT4</x:v>
      </x:c>
      <x:c r="G273" s="13" t="str">
        <x:v>CAL custodian</x:v>
      </x:c>
      <x:c r="H273" s="34" t="str"/>
      <x:c r="I273" s="34" t="str">
        <x:v>OPEN</x:v>
      </x:c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13" t="str">
        <x:v>ER-269</x:v>
      </x:c>
      <x:c r="B274" s="13" t="str">
        <x:v>source account</x:v>
      </x:c>
      <x:c r="C274" s="13" t="str">
        <x:v>account</x:v>
      </x:c>
      <x:c r="D274" s="13" t="str">
        <x:v>custody</x:v>
      </x:c>
      <x:c r="E274" s="13" t="str">
        <x:v>T2</x:v>
      </x:c>
      <x:c r="F274" s="13" t="str">
        <x:v>LT1</x:v>
      </x:c>
      <x:c r="G274" s="13" t="str">
        <x:v>source account custodian</x:v>
      </x:c>
      <x:c r="H274" s="34" t="str"/>
      <x:c r="I274" s="34" t="str">
        <x:v>OPEN</x:v>
      </x:c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13" t="str">
        <x:v>ER-270</x:v>
      </x:c>
      <x:c r="B275" s="13" t="str">
        <x:v>opportunity</x:v>
      </x:c>
      <x:c r="C275" s="13" t="str">
        <x:v>account</x:v>
      </x:c>
      <x:c r="D275" s="13" t="str">
        <x:v>custody</x:v>
      </x:c>
      <x:c r="E275" s="13" t="str">
        <x:v>T3</x:v>
      </x:c>
      <x:c r="F275" s="13" t="str">
        <x:v>LT2</x:v>
      </x:c>
      <x:c r="G275" s="13" t="str">
        <x:v>opportunity custodian</x:v>
      </x:c>
      <x:c r="H275" s="34" t="str"/>
      <x:c r="I275" s="34" t="str">
        <x:v>OPEN</x:v>
      </x:c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13" t="str">
        <x:v>ER-271</x:v>
      </x:c>
      <x:c r="B276" s="13" t="str">
        <x:v>safe end</x:v>
      </x:c>
      <x:c r="C276" s="13" t="str">
        <x:v>account</x:v>
      </x:c>
      <x:c r="D276" s="13" t="str">
        <x:v>uncertainty</x:v>
      </x:c>
      <x:c r="E276" s="13" t="str">
        <x:v>T1</x:v>
      </x:c>
      <x:c r="F276" s="13" t="str">
        <x:v>LT3</x:v>
      </x:c>
      <x:c r="G276" s="13" t="str">
        <x:v>safe end custodian</x:v>
      </x:c>
      <x:c r="H276" s="34" t="str"/>
      <x:c r="I276" s="34" t="str">
        <x:v>OPEN</x:v>
      </x:c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13" t="str">
        <x:v>ER-272</x:v>
      </x:c>
      <x:c r="B277" s="13" t="str">
        <x:v>return</x:v>
      </x:c>
      <x:c r="C277" s="13" t="str">
        <x:v>account</x:v>
      </x:c>
      <x:c r="D277" s="13" t="str">
        <x:v>uncertainty</x:v>
      </x:c>
      <x:c r="E277" s="13" t="str">
        <x:v>T2</x:v>
      </x:c>
      <x:c r="F277" s="13" t="str">
        <x:v>LT4</x:v>
      </x:c>
      <x:c r="G277" s="13" t="str">
        <x:v>return custodian</x:v>
      </x:c>
      <x:c r="H277" s="34" t="str"/>
      <x:c r="I277" s="34" t="str">
        <x:v>OPEN</x:v>
      </x:c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13" t="str">
        <x:v>ER-273</x:v>
      </x:c>
      <x:c r="B278" s="13" t="str">
        <x:v>PHO</x:v>
      </x:c>
      <x:c r="C278" s="13" t="str">
        <x:v>account</x:v>
      </x:c>
      <x:c r="D278" s="13" t="str">
        <x:v>uncertainty</x:v>
      </x:c>
      <x:c r="E278" s="13" t="str">
        <x:v>T3</x:v>
      </x:c>
      <x:c r="F278" s="13" t="str">
        <x:v>LT1</x:v>
      </x:c>
      <x:c r="G278" s="13" t="str">
        <x:v>PHO custodian</x:v>
      </x:c>
      <x:c r="H278" s="34" t="str"/>
      <x:c r="I278" s="34" t="str">
        <x:v>OPEN</x:v>
      </x:c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13" t="str">
        <x:v>ER-274</x:v>
      </x:c>
      <x:c r="B279" s="13" t="str">
        <x:v>ION</x:v>
      </x:c>
      <x:c r="C279" s="13" t="str">
        <x:v>account</x:v>
      </x:c>
      <x:c r="D279" s="13" t="str">
        <x:v>uncertainty</x:v>
      </x:c>
      <x:c r="E279" s="13" t="str">
        <x:v>T1</x:v>
      </x:c>
      <x:c r="F279" s="13" t="str">
        <x:v>LT2</x:v>
      </x:c>
      <x:c r="G279" s="13" t="str">
        <x:v>ION custodian</x:v>
      </x:c>
      <x:c r="H279" s="34" t="str"/>
      <x:c r="I279" s="34" t="str">
        <x:v>OPEN</x:v>
      </x:c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13" t="str">
        <x:v>ER-275</x:v>
      </x:c>
      <x:c r="B280" s="13" t="str">
        <x:v>MOL</x:v>
      </x:c>
      <x:c r="C280" s="13" t="str">
        <x:v>account</x:v>
      </x:c>
      <x:c r="D280" s="13" t="str">
        <x:v>uncertainty</x:v>
      </x:c>
      <x:c r="E280" s="13" t="str">
        <x:v>T2</x:v>
      </x:c>
      <x:c r="F280" s="13" t="str">
        <x:v>LT3</x:v>
      </x:c>
      <x:c r="G280" s="13" t="str">
        <x:v>MOL custodian</x:v>
      </x:c>
      <x:c r="H280" s="34" t="str"/>
      <x:c r="I280" s="34" t="str">
        <x:v>OPEN</x:v>
      </x:c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13" t="str">
        <x:v>ER-276</x:v>
      </x:c>
      <x:c r="B281" s="13" t="str">
        <x:v>CAL</x:v>
      </x:c>
      <x:c r="C281" s="13" t="str">
        <x:v>account</x:v>
      </x:c>
      <x:c r="D281" s="13" t="str">
        <x:v>disposition</x:v>
      </x:c>
      <x:c r="E281" s="13" t="str">
        <x:v>T3</x:v>
      </x:c>
      <x:c r="F281" s="13" t="str">
        <x:v>LT4</x:v>
      </x:c>
      <x:c r="G281" s="13" t="str">
        <x:v>CAL custodian</x:v>
      </x:c>
      <x:c r="H281" s="34" t="str"/>
      <x:c r="I281" s="34" t="str">
        <x:v>OPEN</x:v>
      </x:c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13" t="str">
        <x:v>ER-277</x:v>
      </x:c>
      <x:c r="B282" s="13" t="str">
        <x:v>source account</x:v>
      </x:c>
      <x:c r="C282" s="13" t="str">
        <x:v>account</x:v>
      </x:c>
      <x:c r="D282" s="13" t="str">
        <x:v>disposition</x:v>
      </x:c>
      <x:c r="E282" s="13" t="str">
        <x:v>T1</x:v>
      </x:c>
      <x:c r="F282" s="13" t="str">
        <x:v>LT1</x:v>
      </x:c>
      <x:c r="G282" s="13" t="str">
        <x:v>source account custodian</x:v>
      </x:c>
      <x:c r="H282" s="34" t="str"/>
      <x:c r="I282" s="34" t="str">
        <x:v>OPEN</x:v>
      </x:c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13" t="str">
        <x:v>ER-278</x:v>
      </x:c>
      <x:c r="B283" s="13" t="str">
        <x:v>opportunity</x:v>
      </x:c>
      <x:c r="C283" s="13" t="str">
        <x:v>account</x:v>
      </x:c>
      <x:c r="D283" s="13" t="str">
        <x:v>disposition</x:v>
      </x:c>
      <x:c r="E283" s="13" t="str">
        <x:v>T2</x:v>
      </x:c>
      <x:c r="F283" s="13" t="str">
        <x:v>LT2</x:v>
      </x:c>
      <x:c r="G283" s="13" t="str">
        <x:v>opportunity custodian</x:v>
      </x:c>
      <x:c r="H283" s="34" t="str"/>
      <x:c r="I283" s="34" t="str">
        <x:v>OPEN</x:v>
      </x:c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13" t="str">
        <x:v>ER-279</x:v>
      </x:c>
      <x:c r="B284" s="13" t="str">
        <x:v>safe end</x:v>
      </x:c>
      <x:c r="C284" s="13" t="str">
        <x:v>account</x:v>
      </x:c>
      <x:c r="D284" s="13" t="str">
        <x:v>disposition</x:v>
      </x:c>
      <x:c r="E284" s="13" t="str">
        <x:v>T3</x:v>
      </x:c>
      <x:c r="F284" s="13" t="str">
        <x:v>LT3</x:v>
      </x:c>
      <x:c r="G284" s="13" t="str">
        <x:v>safe end custodian</x:v>
      </x:c>
      <x:c r="H284" s="34" t="str"/>
      <x:c r="I284" s="34" t="str">
        <x:v>OPEN</x:v>
      </x:c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13" t="str">
        <x:v>ER-280</x:v>
      </x:c>
      <x:c r="B285" s="13" t="str">
        <x:v>return</x:v>
      </x:c>
      <x:c r="C285" s="13" t="str">
        <x:v>account</x:v>
      </x:c>
      <x:c r="D285" s="13" t="str">
        <x:v>disposition</x:v>
      </x:c>
      <x:c r="E285" s="13" t="str">
        <x:v>T1</x:v>
      </x:c>
      <x:c r="F285" s="13" t="str">
        <x:v>LT4</x:v>
      </x:c>
      <x:c r="G285" s="13" t="str">
        <x:v>return custodian</x:v>
      </x:c>
      <x:c r="H285" s="34" t="str"/>
      <x:c r="I285" s="34" t="str">
        <x:v>OPEN</x:v>
      </x:c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13" t="str">
        <x:v>ER-281</x:v>
      </x:c>
      <x:c r="B286" s="13" t="str">
        <x:v>PHO</x:v>
      </x:c>
      <x:c r="C286" s="13" t="str">
        <x:v>return</x:v>
      </x:c>
      <x:c r="D286" s="13" t="str">
        <x:v>identity</x:v>
      </x:c>
      <x:c r="E286" s="13" t="str">
        <x:v>T2</x:v>
      </x:c>
      <x:c r="F286" s="13" t="str">
        <x:v>LT1</x:v>
      </x:c>
      <x:c r="G286" s="13" t="str">
        <x:v>PHO custodian</x:v>
      </x:c>
      <x:c r="H286" s="34" t="str"/>
      <x:c r="I286" s="34" t="str">
        <x:v>OPEN</x:v>
      </x:c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13" t="str">
        <x:v>ER-282</x:v>
      </x:c>
      <x:c r="B287" s="13" t="str">
        <x:v>ION</x:v>
      </x:c>
      <x:c r="C287" s="13" t="str">
        <x:v>return</x:v>
      </x:c>
      <x:c r="D287" s="13" t="str">
        <x:v>identity</x:v>
      </x:c>
      <x:c r="E287" s="13" t="str">
        <x:v>T3</x:v>
      </x:c>
      <x:c r="F287" s="13" t="str">
        <x:v>LT2</x:v>
      </x:c>
      <x:c r="G287" s="13" t="str">
        <x:v>ION custodian</x:v>
      </x:c>
      <x:c r="H287" s="34" t="str"/>
      <x:c r="I287" s="34" t="str">
        <x:v>OPEN</x:v>
      </x:c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13" t="str">
        <x:v>ER-283</x:v>
      </x:c>
      <x:c r="B288" s="13" t="str">
        <x:v>MOL</x:v>
      </x:c>
      <x:c r="C288" s="13" t="str">
        <x:v>return</x:v>
      </x:c>
      <x:c r="D288" s="13" t="str">
        <x:v>identity</x:v>
      </x:c>
      <x:c r="E288" s="13" t="str">
        <x:v>T1</x:v>
      </x:c>
      <x:c r="F288" s="13" t="str">
        <x:v>LT3</x:v>
      </x:c>
      <x:c r="G288" s="13" t="str">
        <x:v>MOL custodian</x:v>
      </x:c>
      <x:c r="H288" s="34" t="str"/>
      <x:c r="I288" s="34" t="str">
        <x:v>OPEN</x:v>
      </x:c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13" t="str">
        <x:v>ER-284</x:v>
      </x:c>
      <x:c r="B289" s="13" t="str">
        <x:v>CAL</x:v>
      </x:c>
      <x:c r="C289" s="13" t="str">
        <x:v>return</x:v>
      </x:c>
      <x:c r="D289" s="13" t="str">
        <x:v>identity</x:v>
      </x:c>
      <x:c r="E289" s="13" t="str">
        <x:v>T2</x:v>
      </x:c>
      <x:c r="F289" s="13" t="str">
        <x:v>LT4</x:v>
      </x:c>
      <x:c r="G289" s="13" t="str">
        <x:v>CAL custodian</x:v>
      </x:c>
      <x:c r="H289" s="34" t="str"/>
      <x:c r="I289" s="34" t="str">
        <x:v>OPEN</x:v>
      </x:c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13" t="str">
        <x:v>ER-285</x:v>
      </x:c>
      <x:c r="B290" s="13" t="str">
        <x:v>source account</x:v>
      </x:c>
      <x:c r="C290" s="13" t="str">
        <x:v>return</x:v>
      </x:c>
      <x:c r="D290" s="13" t="str">
        <x:v>identity</x:v>
      </x:c>
      <x:c r="E290" s="13" t="str">
        <x:v>T3</x:v>
      </x:c>
      <x:c r="F290" s="13" t="str">
        <x:v>LT1</x:v>
      </x:c>
      <x:c r="G290" s="13" t="str">
        <x:v>source account custodian</x:v>
      </x:c>
      <x:c r="H290" s="34" t="str"/>
      <x:c r="I290" s="34" t="str">
        <x:v>OPEN</x:v>
      </x:c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13" t="str">
        <x:v>ER-286</x:v>
      </x:c>
      <x:c r="B291" s="13" t="str">
        <x:v>opportunity</x:v>
      </x:c>
      <x:c r="C291" s="13" t="str">
        <x:v>return</x:v>
      </x:c>
      <x:c r="D291" s="13" t="str">
        <x:v>configuration</x:v>
      </x:c>
      <x:c r="E291" s="13" t="str">
        <x:v>T1</x:v>
      </x:c>
      <x:c r="F291" s="13" t="str">
        <x:v>LT2</x:v>
      </x:c>
      <x:c r="G291" s="13" t="str">
        <x:v>opportunity custodian</x:v>
      </x:c>
      <x:c r="H291" s="34" t="str"/>
      <x:c r="I291" s="34" t="str">
        <x:v>OPEN</x:v>
      </x:c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13" t="str">
        <x:v>ER-287</x:v>
      </x:c>
      <x:c r="B292" s="13" t="str">
        <x:v>safe end</x:v>
      </x:c>
      <x:c r="C292" s="13" t="str">
        <x:v>return</x:v>
      </x:c>
      <x:c r="D292" s="13" t="str">
        <x:v>configuration</x:v>
      </x:c>
      <x:c r="E292" s="13" t="str">
        <x:v>T2</x:v>
      </x:c>
      <x:c r="F292" s="13" t="str">
        <x:v>LT3</x:v>
      </x:c>
      <x:c r="G292" s="13" t="str">
        <x:v>safe end custodian</x:v>
      </x:c>
      <x:c r="H292" s="34" t="str"/>
      <x:c r="I292" s="34" t="str">
        <x:v>OPEN</x:v>
      </x:c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13" t="str">
        <x:v>ER-288</x:v>
      </x:c>
      <x:c r="B293" s="13" t="str">
        <x:v>return</x:v>
      </x:c>
      <x:c r="C293" s="13" t="str">
        <x:v>return</x:v>
      </x:c>
      <x:c r="D293" s="13" t="str">
        <x:v>configuration</x:v>
      </x:c>
      <x:c r="E293" s="13" t="str">
        <x:v>T3</x:v>
      </x:c>
      <x:c r="F293" s="13" t="str">
        <x:v>LT4</x:v>
      </x:c>
      <x:c r="G293" s="13" t="str">
        <x:v>return custodian</x:v>
      </x:c>
      <x:c r="H293" s="34" t="str"/>
      <x:c r="I293" s="34" t="str">
        <x:v>OPEN</x:v>
      </x:c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13" t="str">
        <x:v>ER-289</x:v>
      </x:c>
      <x:c r="B294" s="13" t="str">
        <x:v>PHO</x:v>
      </x:c>
      <x:c r="C294" s="13" t="str">
        <x:v>return</x:v>
      </x:c>
      <x:c r="D294" s="13" t="str">
        <x:v>configuration</x:v>
      </x:c>
      <x:c r="E294" s="13" t="str">
        <x:v>T1</x:v>
      </x:c>
      <x:c r="F294" s="13" t="str">
        <x:v>LT1</x:v>
      </x:c>
      <x:c r="G294" s="13" t="str">
        <x:v>PHO custodian</x:v>
      </x:c>
      <x:c r="H294" s="34" t="str"/>
      <x:c r="I294" s="34" t="str">
        <x:v>OPEN</x:v>
      </x:c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13" t="str">
        <x:v>ER-290</x:v>
      </x:c>
      <x:c r="B295" s="13" t="str">
        <x:v>ION</x:v>
      </x:c>
      <x:c r="C295" s="13" t="str">
        <x:v>return</x:v>
      </x:c>
      <x:c r="D295" s="13" t="str">
        <x:v>configuration</x:v>
      </x:c>
      <x:c r="E295" s="13" t="str">
        <x:v>T2</x:v>
      </x:c>
      <x:c r="F295" s="13" t="str">
        <x:v>LT2</x:v>
      </x:c>
      <x:c r="G295" s="13" t="str">
        <x:v>ION custodian</x:v>
      </x:c>
      <x:c r="H295" s="34" t="str"/>
      <x:c r="I295" s="34" t="str">
        <x:v>OPEN</x:v>
      </x:c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13" t="str">
        <x:v>ER-291</x:v>
      </x:c>
      <x:c r="B296" s="13" t="str">
        <x:v>MOL</x:v>
      </x:c>
      <x:c r="C296" s="13" t="str">
        <x:v>return</x:v>
      </x:c>
      <x:c r="D296" s="13" t="str">
        <x:v>calibration</x:v>
      </x:c>
      <x:c r="E296" s="13" t="str">
        <x:v>T3</x:v>
      </x:c>
      <x:c r="F296" s="13" t="str">
        <x:v>LT3</x:v>
      </x:c>
      <x:c r="G296" s="13" t="str">
        <x:v>MOL custodian</x:v>
      </x:c>
      <x:c r="H296" s="34" t="str"/>
      <x:c r="I296" s="34" t="str">
        <x:v>OPEN</x:v>
      </x:c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13" t="str">
        <x:v>ER-292</x:v>
      </x:c>
      <x:c r="B297" s="13" t="str">
        <x:v>CAL</x:v>
      </x:c>
      <x:c r="C297" s="13" t="str">
        <x:v>return</x:v>
      </x:c>
      <x:c r="D297" s="13" t="str">
        <x:v>calibration</x:v>
      </x:c>
      <x:c r="E297" s="13" t="str">
        <x:v>T1</x:v>
      </x:c>
      <x:c r="F297" s="13" t="str">
        <x:v>LT4</x:v>
      </x:c>
      <x:c r="G297" s="13" t="str">
        <x:v>CAL custodian</x:v>
      </x:c>
      <x:c r="H297" s="34" t="str"/>
      <x:c r="I297" s="34" t="str">
        <x:v>OPEN</x:v>
      </x:c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13" t="str">
        <x:v>ER-293</x:v>
      </x:c>
      <x:c r="B298" s="13" t="str">
        <x:v>source account</x:v>
      </x:c>
      <x:c r="C298" s="13" t="str">
        <x:v>return</x:v>
      </x:c>
      <x:c r="D298" s="13" t="str">
        <x:v>calibration</x:v>
      </x:c>
      <x:c r="E298" s="13" t="str">
        <x:v>T2</x:v>
      </x:c>
      <x:c r="F298" s="13" t="str">
        <x:v>LT1</x:v>
      </x:c>
      <x:c r="G298" s="13" t="str">
        <x:v>source account custodian</x:v>
      </x:c>
      <x:c r="H298" s="34" t="str"/>
      <x:c r="I298" s="34" t="str">
        <x:v>OPEN</x:v>
      </x:c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13" t="str">
        <x:v>ER-294</x:v>
      </x:c>
      <x:c r="B299" s="13" t="str">
        <x:v>opportunity</x:v>
      </x:c>
      <x:c r="C299" s="13" t="str">
        <x:v>return</x:v>
      </x:c>
      <x:c r="D299" s="13" t="str">
        <x:v>calibration</x:v>
      </x:c>
      <x:c r="E299" s="13" t="str">
        <x:v>T3</x:v>
      </x:c>
      <x:c r="F299" s="13" t="str">
        <x:v>LT2</x:v>
      </x:c>
      <x:c r="G299" s="13" t="str">
        <x:v>opportunity custodian</x:v>
      </x:c>
      <x:c r="H299" s="34" t="str"/>
      <x:c r="I299" s="34" t="str">
        <x:v>OPEN</x:v>
      </x:c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13" t="str">
        <x:v>ER-295</x:v>
      </x:c>
      <x:c r="B300" s="13" t="str">
        <x:v>safe end</x:v>
      </x:c>
      <x:c r="C300" s="13" t="str">
        <x:v>return</x:v>
      </x:c>
      <x:c r="D300" s="13" t="str">
        <x:v>calibration</x:v>
      </x:c>
      <x:c r="E300" s="13" t="str">
        <x:v>T1</x:v>
      </x:c>
      <x:c r="F300" s="13" t="str">
        <x:v>LT3</x:v>
      </x:c>
      <x:c r="G300" s="13" t="str">
        <x:v>safe end custodian</x:v>
      </x:c>
      <x:c r="H300" s="34" t="str"/>
      <x:c r="I300" s="34" t="str">
        <x:v>OPEN</x:v>
      </x:c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13" t="str">
        <x:v>ER-296</x:v>
      </x:c>
      <x:c r="B301" s="13" t="str">
        <x:v>return</x:v>
      </x:c>
      <x:c r="C301" s="13" t="str">
        <x:v>return</x:v>
      </x:c>
      <x:c r="D301" s="13" t="str">
        <x:v>native observation</x:v>
      </x:c>
      <x:c r="E301" s="13" t="str">
        <x:v>T2</x:v>
      </x:c>
      <x:c r="F301" s="13" t="str">
        <x:v>LT4</x:v>
      </x:c>
      <x:c r="G301" s="13" t="str">
        <x:v>return custodian</x:v>
      </x:c>
      <x:c r="H301" s="34" t="str"/>
      <x:c r="I301" s="34" t="str">
        <x:v>OPEN</x:v>
      </x:c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13" t="str">
        <x:v>ER-297</x:v>
      </x:c>
      <x:c r="B302" s="13" t="str">
        <x:v>PHO</x:v>
      </x:c>
      <x:c r="C302" s="13" t="str">
        <x:v>return</x:v>
      </x:c>
      <x:c r="D302" s="13" t="str">
        <x:v>native observation</x:v>
      </x:c>
      <x:c r="E302" s="13" t="str">
        <x:v>T3</x:v>
      </x:c>
      <x:c r="F302" s="13" t="str">
        <x:v>LT1</x:v>
      </x:c>
      <x:c r="G302" s="13" t="str">
        <x:v>PHO custodian</x:v>
      </x:c>
      <x:c r="H302" s="34" t="str"/>
      <x:c r="I302" s="34" t="str">
        <x:v>OPEN</x:v>
      </x:c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13" t="str">
        <x:v>ER-298</x:v>
      </x:c>
      <x:c r="B303" s="13" t="str">
        <x:v>ION</x:v>
      </x:c>
      <x:c r="C303" s="13" t="str">
        <x:v>return</x:v>
      </x:c>
      <x:c r="D303" s="13" t="str">
        <x:v>native observation</x:v>
      </x:c>
      <x:c r="E303" s="13" t="str">
        <x:v>T1</x:v>
      </x:c>
      <x:c r="F303" s="13" t="str">
        <x:v>LT2</x:v>
      </x:c>
      <x:c r="G303" s="13" t="str">
        <x:v>ION custodian</x:v>
      </x:c>
      <x:c r="H303" s="34" t="str"/>
      <x:c r="I303" s="34" t="str">
        <x:v>OPEN</x:v>
      </x:c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13" t="str">
        <x:v>ER-299</x:v>
      </x:c>
      <x:c r="B304" s="13" t="str">
        <x:v>MOL</x:v>
      </x:c>
      <x:c r="C304" s="13" t="str">
        <x:v>return</x:v>
      </x:c>
      <x:c r="D304" s="13" t="str">
        <x:v>native observation</x:v>
      </x:c>
      <x:c r="E304" s="13" t="str">
        <x:v>T2</x:v>
      </x:c>
      <x:c r="F304" s="13" t="str">
        <x:v>LT3</x:v>
      </x:c>
      <x:c r="G304" s="13" t="str">
        <x:v>MOL custodian</x:v>
      </x:c>
      <x:c r="H304" s="34" t="str"/>
      <x:c r="I304" s="34" t="str">
        <x:v>OPEN</x:v>
      </x:c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13" t="str">
        <x:v>ER-300</x:v>
      </x:c>
      <x:c r="B305" s="13" t="str">
        <x:v>CAL</x:v>
      </x:c>
      <x:c r="C305" s="13" t="str">
        <x:v>return</x:v>
      </x:c>
      <x:c r="D305" s="13" t="str">
        <x:v>native observation</x:v>
      </x:c>
      <x:c r="E305" s="13" t="str">
        <x:v>T3</x:v>
      </x:c>
      <x:c r="F305" s="13" t="str">
        <x:v>LT4</x:v>
      </x:c>
      <x:c r="G305" s="13" t="str">
        <x:v>CAL custodian</x:v>
      </x:c>
      <x:c r="H305" s="34" t="str"/>
      <x:c r="I305" s="34" t="str">
        <x:v>OPEN</x:v>
      </x:c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13" t="str">
        <x:v>ER-301</x:v>
      </x:c>
      <x:c r="B306" s="13" t="str">
        <x:v>source account</x:v>
      </x:c>
      <x:c r="C306" s="13" t="str">
        <x:v>return</x:v>
      </x:c>
      <x:c r="D306" s="13" t="str">
        <x:v>causal time</x:v>
      </x:c>
      <x:c r="E306" s="13" t="str">
        <x:v>T1</x:v>
      </x:c>
      <x:c r="F306" s="13" t="str">
        <x:v>LT1</x:v>
      </x:c>
      <x:c r="G306" s="13" t="str">
        <x:v>source account custodian</x:v>
      </x:c>
      <x:c r="H306" s="34" t="str"/>
      <x:c r="I306" s="34" t="str">
        <x:v>OPEN</x:v>
      </x:c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13" t="str">
        <x:v>ER-302</x:v>
      </x:c>
      <x:c r="B307" s="13" t="str">
        <x:v>opportunity</x:v>
      </x:c>
      <x:c r="C307" s="13" t="str">
        <x:v>return</x:v>
      </x:c>
      <x:c r="D307" s="13" t="str">
        <x:v>causal time</x:v>
      </x:c>
      <x:c r="E307" s="13" t="str">
        <x:v>T2</x:v>
      </x:c>
      <x:c r="F307" s="13" t="str">
        <x:v>LT2</x:v>
      </x:c>
      <x:c r="G307" s="13" t="str">
        <x:v>opportunity custodian</x:v>
      </x:c>
      <x:c r="H307" s="34" t="str"/>
      <x:c r="I307" s="34" t="str">
        <x:v>OPEN</x:v>
      </x:c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13" t="str">
        <x:v>ER-303</x:v>
      </x:c>
      <x:c r="B308" s="13" t="str">
        <x:v>safe end</x:v>
      </x:c>
      <x:c r="C308" s="13" t="str">
        <x:v>return</x:v>
      </x:c>
      <x:c r="D308" s="13" t="str">
        <x:v>causal time</x:v>
      </x:c>
      <x:c r="E308" s="13" t="str">
        <x:v>T3</x:v>
      </x:c>
      <x:c r="F308" s="13" t="str">
        <x:v>LT3</x:v>
      </x:c>
      <x:c r="G308" s="13" t="str">
        <x:v>safe end custodian</x:v>
      </x:c>
      <x:c r="H308" s="34" t="str"/>
      <x:c r="I308" s="34" t="str">
        <x:v>OPEN</x:v>
      </x:c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13" t="str">
        <x:v>ER-304</x:v>
      </x:c>
      <x:c r="B309" s="13" t="str">
        <x:v>return</x:v>
      </x:c>
      <x:c r="C309" s="13" t="str">
        <x:v>return</x:v>
      </x:c>
      <x:c r="D309" s="13" t="str">
        <x:v>causal time</x:v>
      </x:c>
      <x:c r="E309" s="13" t="str">
        <x:v>T1</x:v>
      </x:c>
      <x:c r="F309" s="13" t="str">
        <x:v>LT4</x:v>
      </x:c>
      <x:c r="G309" s="13" t="str">
        <x:v>return custodian</x:v>
      </x:c>
      <x:c r="H309" s="34" t="str"/>
      <x:c r="I309" s="34" t="str">
        <x:v>OPEN</x:v>
      </x:c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13" t="str">
        <x:v>ER-305</x:v>
      </x:c>
      <x:c r="B310" s="13" t="str">
        <x:v>PHO</x:v>
      </x:c>
      <x:c r="C310" s="13" t="str">
        <x:v>return</x:v>
      </x:c>
      <x:c r="D310" s="13" t="str">
        <x:v>causal time</x:v>
      </x:c>
      <x:c r="E310" s="13" t="str">
        <x:v>T2</x:v>
      </x:c>
      <x:c r="F310" s="13" t="str">
        <x:v>LT1</x:v>
      </x:c>
      <x:c r="G310" s="13" t="str">
        <x:v>PHO custodian</x:v>
      </x:c>
      <x:c r="H310" s="34" t="str"/>
      <x:c r="I310" s="34" t="str">
        <x:v>OPEN</x:v>
      </x:c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13" t="str">
        <x:v>ER-306</x:v>
      </x:c>
      <x:c r="B311" s="13" t="str">
        <x:v>ION</x:v>
      </x:c>
      <x:c r="C311" s="13" t="str">
        <x:v>return</x:v>
      </x:c>
      <x:c r="D311" s="13" t="str">
        <x:v>custody</x:v>
      </x:c>
      <x:c r="E311" s="13" t="str">
        <x:v>T3</x:v>
      </x:c>
      <x:c r="F311" s="13" t="str">
        <x:v>LT2</x:v>
      </x:c>
      <x:c r="G311" s="13" t="str">
        <x:v>ION custodian</x:v>
      </x:c>
      <x:c r="H311" s="34" t="str"/>
      <x:c r="I311" s="34" t="str">
        <x:v>OPEN</x:v>
      </x:c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13" t="str">
        <x:v>ER-307</x:v>
      </x:c>
      <x:c r="B312" s="13" t="str">
        <x:v>MOL</x:v>
      </x:c>
      <x:c r="C312" s="13" t="str">
        <x:v>return</x:v>
      </x:c>
      <x:c r="D312" s="13" t="str">
        <x:v>custody</x:v>
      </x:c>
      <x:c r="E312" s="13" t="str">
        <x:v>T1</x:v>
      </x:c>
      <x:c r="F312" s="13" t="str">
        <x:v>LT3</x:v>
      </x:c>
      <x:c r="G312" s="13" t="str">
        <x:v>MOL custodian</x:v>
      </x:c>
      <x:c r="H312" s="34" t="str"/>
      <x:c r="I312" s="34" t="str">
        <x:v>OPEN</x:v>
      </x:c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13" t="str">
        <x:v>ER-308</x:v>
      </x:c>
      <x:c r="B313" s="13" t="str">
        <x:v>CAL</x:v>
      </x:c>
      <x:c r="C313" s="13" t="str">
        <x:v>return</x:v>
      </x:c>
      <x:c r="D313" s="13" t="str">
        <x:v>custody</x:v>
      </x:c>
      <x:c r="E313" s="13" t="str">
        <x:v>T2</x:v>
      </x:c>
      <x:c r="F313" s="13" t="str">
        <x:v>LT4</x:v>
      </x:c>
      <x:c r="G313" s="13" t="str">
        <x:v>CAL custodian</x:v>
      </x:c>
      <x:c r="H313" s="34" t="str"/>
      <x:c r="I313" s="34" t="str">
        <x:v>OPEN</x:v>
      </x:c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13" t="str">
        <x:v>ER-309</x:v>
      </x:c>
      <x:c r="B314" s="13" t="str">
        <x:v>source account</x:v>
      </x:c>
      <x:c r="C314" s="13" t="str">
        <x:v>return</x:v>
      </x:c>
      <x:c r="D314" s="13" t="str">
        <x:v>custody</x:v>
      </x:c>
      <x:c r="E314" s="13" t="str">
        <x:v>T3</x:v>
      </x:c>
      <x:c r="F314" s="13" t="str">
        <x:v>LT1</x:v>
      </x:c>
      <x:c r="G314" s="13" t="str">
        <x:v>source account custodian</x:v>
      </x:c>
      <x:c r="H314" s="34" t="str"/>
      <x:c r="I314" s="34" t="str">
        <x:v>OPEN</x:v>
      </x:c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13" t="str">
        <x:v>ER-310</x:v>
      </x:c>
      <x:c r="B315" s="13" t="str">
        <x:v>opportunity</x:v>
      </x:c>
      <x:c r="C315" s="13" t="str">
        <x:v>return</x:v>
      </x:c>
      <x:c r="D315" s="13" t="str">
        <x:v>custody</x:v>
      </x:c>
      <x:c r="E315" s="13" t="str">
        <x:v>T1</x:v>
      </x:c>
      <x:c r="F315" s="13" t="str">
        <x:v>LT2</x:v>
      </x:c>
      <x:c r="G315" s="13" t="str">
        <x:v>opportunity custodian</x:v>
      </x:c>
      <x:c r="H315" s="34" t="str"/>
      <x:c r="I315" s="34" t="str">
        <x:v>OPEN</x:v>
      </x:c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13" t="str">
        <x:v>ER-311</x:v>
      </x:c>
      <x:c r="B316" s="13" t="str">
        <x:v>safe end</x:v>
      </x:c>
      <x:c r="C316" s="13" t="str">
        <x:v>return</x:v>
      </x:c>
      <x:c r="D316" s="13" t="str">
        <x:v>uncertainty</x:v>
      </x:c>
      <x:c r="E316" s="13" t="str">
        <x:v>T2</x:v>
      </x:c>
      <x:c r="F316" s="13" t="str">
        <x:v>LT3</x:v>
      </x:c>
      <x:c r="G316" s="13" t="str">
        <x:v>safe end custodian</x:v>
      </x:c>
      <x:c r="H316" s="34" t="str"/>
      <x:c r="I316" s="34" t="str">
        <x:v>OPEN</x:v>
      </x:c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13" t="str">
        <x:v>ER-312</x:v>
      </x:c>
      <x:c r="B317" s="13" t="str">
        <x:v>return</x:v>
      </x:c>
      <x:c r="C317" s="13" t="str">
        <x:v>return</x:v>
      </x:c>
      <x:c r="D317" s="13" t="str">
        <x:v>uncertainty</x:v>
      </x:c>
      <x:c r="E317" s="13" t="str">
        <x:v>T3</x:v>
      </x:c>
      <x:c r="F317" s="13" t="str">
        <x:v>LT4</x:v>
      </x:c>
      <x:c r="G317" s="13" t="str">
        <x:v>return custodian</x:v>
      </x:c>
      <x:c r="H317" s="34" t="str"/>
      <x:c r="I317" s="34" t="str">
        <x:v>OPEN</x:v>
      </x:c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13" t="str">
        <x:v>ER-313</x:v>
      </x:c>
      <x:c r="B318" s="13" t="str">
        <x:v>PHO</x:v>
      </x:c>
      <x:c r="C318" s="13" t="str">
        <x:v>return</x:v>
      </x:c>
      <x:c r="D318" s="13" t="str">
        <x:v>uncertainty</x:v>
      </x:c>
      <x:c r="E318" s="13" t="str">
        <x:v>T1</x:v>
      </x:c>
      <x:c r="F318" s="13" t="str">
        <x:v>LT1</x:v>
      </x:c>
      <x:c r="G318" s="13" t="str">
        <x:v>PHO custodian</x:v>
      </x:c>
      <x:c r="H318" s="34" t="str"/>
      <x:c r="I318" s="34" t="str">
        <x:v>OPEN</x:v>
      </x:c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13" t="str">
        <x:v>ER-314</x:v>
      </x:c>
      <x:c r="B319" s="13" t="str">
        <x:v>ION</x:v>
      </x:c>
      <x:c r="C319" s="13" t="str">
        <x:v>return</x:v>
      </x:c>
      <x:c r="D319" s="13" t="str">
        <x:v>uncertainty</x:v>
      </x:c>
      <x:c r="E319" s="13" t="str">
        <x:v>T2</x:v>
      </x:c>
      <x:c r="F319" s="13" t="str">
        <x:v>LT2</x:v>
      </x:c>
      <x:c r="G319" s="13" t="str">
        <x:v>ION custodian</x:v>
      </x:c>
      <x:c r="H319" s="34" t="str"/>
      <x:c r="I319" s="34" t="str">
        <x:v>OPEN</x:v>
      </x:c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13" t="str">
        <x:v>ER-315</x:v>
      </x:c>
      <x:c r="B320" s="13" t="str">
        <x:v>MOL</x:v>
      </x:c>
      <x:c r="C320" s="13" t="str">
        <x:v>return</x:v>
      </x:c>
      <x:c r="D320" s="13" t="str">
        <x:v>uncertainty</x:v>
      </x:c>
      <x:c r="E320" s="13" t="str">
        <x:v>T3</x:v>
      </x:c>
      <x:c r="F320" s="13" t="str">
        <x:v>LT3</x:v>
      </x:c>
      <x:c r="G320" s="13" t="str">
        <x:v>MOL custodian</x:v>
      </x:c>
      <x:c r="H320" s="34" t="str"/>
      <x:c r="I320" s="34" t="str">
        <x:v>OPEN</x:v>
      </x:c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13" t="str">
        <x:v>ER-316</x:v>
      </x:c>
      <x:c r="B321" s="13" t="str">
        <x:v>CAL</x:v>
      </x:c>
      <x:c r="C321" s="13" t="str">
        <x:v>return</x:v>
      </x:c>
      <x:c r="D321" s="13" t="str">
        <x:v>disposition</x:v>
      </x:c>
      <x:c r="E321" s="13" t="str">
        <x:v>T1</x:v>
      </x:c>
      <x:c r="F321" s="13" t="str">
        <x:v>LT4</x:v>
      </x:c>
      <x:c r="G321" s="13" t="str">
        <x:v>CAL custodian</x:v>
      </x:c>
      <x:c r="H321" s="34" t="str"/>
      <x:c r="I321" s="34" t="str">
        <x:v>OPEN</x:v>
      </x:c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13" t="str">
        <x:v>ER-317</x:v>
      </x:c>
      <x:c r="B322" s="13" t="str">
        <x:v>source account</x:v>
      </x:c>
      <x:c r="C322" s="13" t="str">
        <x:v>return</x:v>
      </x:c>
      <x:c r="D322" s="13" t="str">
        <x:v>disposition</x:v>
      </x:c>
      <x:c r="E322" s="13" t="str">
        <x:v>T2</x:v>
      </x:c>
      <x:c r="F322" s="13" t="str">
        <x:v>LT1</x:v>
      </x:c>
      <x:c r="G322" s="13" t="str">
        <x:v>source account custodian</x:v>
      </x:c>
      <x:c r="H322" s="34" t="str"/>
      <x:c r="I322" s="34" t="str">
        <x:v>OPEN</x:v>
      </x:c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13" t="str">
        <x:v>ER-318</x:v>
      </x:c>
      <x:c r="B323" s="13" t="str">
        <x:v>opportunity</x:v>
      </x:c>
      <x:c r="C323" s="13" t="str">
        <x:v>return</x:v>
      </x:c>
      <x:c r="D323" s="13" t="str">
        <x:v>disposition</x:v>
      </x:c>
      <x:c r="E323" s="13" t="str">
        <x:v>T3</x:v>
      </x:c>
      <x:c r="F323" s="13" t="str">
        <x:v>LT2</x:v>
      </x:c>
      <x:c r="G323" s="13" t="str">
        <x:v>opportunity custodian</x:v>
      </x:c>
      <x:c r="H323" s="34" t="str"/>
      <x:c r="I323" s="34" t="str">
        <x:v>OPEN</x:v>
      </x:c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13" t="str">
        <x:v>ER-319</x:v>
      </x:c>
      <x:c r="B324" s="13" t="str">
        <x:v>safe end</x:v>
      </x:c>
      <x:c r="C324" s="13" t="str">
        <x:v>return</x:v>
      </x:c>
      <x:c r="D324" s="13" t="str">
        <x:v>disposition</x:v>
      </x:c>
      <x:c r="E324" s="13" t="str">
        <x:v>T1</x:v>
      </x:c>
      <x:c r="F324" s="13" t="str">
        <x:v>LT3</x:v>
      </x:c>
      <x:c r="G324" s="13" t="str">
        <x:v>safe end custodian</x:v>
      </x:c>
      <x:c r="H324" s="34" t="str"/>
      <x:c r="I324" s="34" t="str">
        <x:v>OPEN</x:v>
      </x:c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14" t="str">
        <x:v>ER-320</x:v>
      </x:c>
      <x:c r="B325" s="14" t="str">
        <x:v>return</x:v>
      </x:c>
      <x:c r="C325" s="14" t="str">
        <x:v>return</x:v>
      </x:c>
      <x:c r="D325" s="14" t="str">
        <x:v>disposition</x:v>
      </x:c>
      <x:c r="E325" s="14" t="str">
        <x:v>T2</x:v>
      </x:c>
      <x:c r="F325" s="14" t="str">
        <x:v>LT4</x:v>
      </x:c>
      <x:c r="G325" s="14" t="str">
        <x:v>return custodian</x:v>
      </x:c>
      <x:c r="H325" s="35" t="str"/>
      <x:c r="I325" s="35" t="str">
        <x:v>OPEN</x:v>
      </x:c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dataValidations count="1">
    <x:dataValidation type="list" sqref="I6:I325">
      <x:formula1>"OPEN,PASS,FAIL,N.A."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9" hidden="0" customWidth="1"/>
    <x:col min="4" max="4" width="15" hidden="0" customWidth="1"/>
    <x:col min="5" max="5" width="15" hidden="0" customWidth="1"/>
    <x:col min="6" max="6" width="14" hidden="0" customWidth="1"/>
    <x:col min="7" max="7" width="22" hidden="0" customWidth="1"/>
    <x:col min="8" max="8" width="14" hidden="0" customWidth="1"/>
    <x:col min="9" max="9" width="18" hidden="0" customWidth="1"/>
    <x:col min="10" max="10" width="1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Five hundred twelve active event channels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4" hidden="0" customHeight="1">
      <x:c r="A5" s="9" t="str">
        <x:v>Channel ID</x:v>
      </x:c>
      <x:c r="B5" s="10" t="str">
        <x:v>System</x:v>
      </x:c>
      <x:c r="C5" s="10" t="str">
        <x:v>Channel class</x:v>
      </x:c>
      <x:c r="D5" s="10" t="str">
        <x:v>Tier</x:v>
      </x:c>
      <x:c r="E5" s="10" t="str">
        <x:v>Sample group</x:v>
      </x:c>
      <x:c r="F5" s="10" t="str">
        <x:v>Time root</x:v>
      </x:c>
      <x:c r="G5" s="10" t="str">
        <x:v>Calibration family</x:v>
      </x:c>
      <x:c r="H5" s="10" t="str">
        <x:v>Native trunk</x:v>
      </x:c>
      <x:c r="I5" s="10" t="str">
        <x:v>Physical location</x:v>
      </x:c>
      <x:c r="J5" s="11" t="str">
        <x:v>State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CH-001</x:v>
      </x:c>
      <x:c r="B6" s="12" t="str">
        <x:v>PHO</x:v>
      </x:c>
      <x:c r="C6" s="12" t="str">
        <x:v>field</x:v>
      </x:c>
      <x:c r="D6" s="12" t="str">
        <x:v>full</x:v>
      </x:c>
      <x:c r="E6" s="12" t="str">
        <x:v>SG-01</x:v>
      </x:c>
      <x:c r="F6" s="12" t="str">
        <x:v>LT1</x:v>
      </x:c>
      <x:c r="G6" s="12" t="str">
        <x:v>PHO-1</x:v>
      </x:c>
      <x:c r="H6" s="12" t="str">
        <x:v>T1</x:v>
      </x:c>
      <x:c r="I6" s="12" t="str">
        <x:v>Z-01</x:v>
      </x:c>
      <x:c r="J6" s="33" t="str">
        <x:v>OPEN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CH-002</x:v>
      </x:c>
      <x:c r="B7" s="13" t="str">
        <x:v>ION</x:v>
      </x:c>
      <x:c r="C7" s="13" t="str">
        <x:v>field</x:v>
      </x:c>
      <x:c r="D7" s="13" t="str">
        <x:v>full</x:v>
      </x:c>
      <x:c r="E7" s="13" t="str">
        <x:v>SG-02</x:v>
      </x:c>
      <x:c r="F7" s="13" t="str">
        <x:v>LT2</x:v>
      </x:c>
      <x:c r="G7" s="13" t="str">
        <x:v>ION-2</x:v>
      </x:c>
      <x:c r="H7" s="13" t="str">
        <x:v>T2</x:v>
      </x:c>
      <x:c r="I7" s="13" t="str">
        <x:v>Z-02</x:v>
      </x:c>
      <x:c r="J7" s="34" t="str">
        <x:v>OPEN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CH-003</x:v>
      </x:c>
      <x:c r="B8" s="13" t="str">
        <x:v>MOL</x:v>
      </x:c>
      <x:c r="C8" s="13" t="str">
        <x:v>field</x:v>
      </x:c>
      <x:c r="D8" s="13" t="str">
        <x:v>full</x:v>
      </x:c>
      <x:c r="E8" s="13" t="str">
        <x:v>SG-03</x:v>
      </x:c>
      <x:c r="F8" s="13" t="str">
        <x:v>LT3</x:v>
      </x:c>
      <x:c r="G8" s="13" t="str">
        <x:v>MOL-3</x:v>
      </x:c>
      <x:c r="H8" s="13" t="str">
        <x:v>T3</x:v>
      </x:c>
      <x:c r="I8" s="13" t="str">
        <x:v>Z-03</x:v>
      </x:c>
      <x:c r="J8" s="34" t="str">
        <x:v>OPEN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CH-004</x:v>
      </x:c>
      <x:c r="B9" s="13" t="str">
        <x:v>CAL</x:v>
      </x:c>
      <x:c r="C9" s="13" t="str">
        <x:v>field</x:v>
      </x:c>
      <x:c r="D9" s="13" t="str">
        <x:v>full</x:v>
      </x:c>
      <x:c r="E9" s="13" t="str">
        <x:v>SG-04</x:v>
      </x:c>
      <x:c r="F9" s="13" t="str">
        <x:v>LT4</x:v>
      </x:c>
      <x:c r="G9" s="13" t="str">
        <x:v>CAL-4</x:v>
      </x:c>
      <x:c r="H9" s="13" t="str">
        <x:v>T1</x:v>
      </x:c>
      <x:c r="I9" s="13" t="str">
        <x:v>Z-04</x:v>
      </x:c>
      <x:c r="J9" s="34" t="str">
        <x:v>OPEN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CH-005</x:v>
      </x:c>
      <x:c r="B10" s="13" t="str">
        <x:v>source</x:v>
      </x:c>
      <x:c r="C10" s="13" t="str">
        <x:v>field</x:v>
      </x:c>
      <x:c r="D10" s="13" t="str">
        <x:v>full</x:v>
      </x:c>
      <x:c r="E10" s="13" t="str">
        <x:v>SG-05</x:v>
      </x:c>
      <x:c r="F10" s="13" t="str">
        <x:v>LT1</x:v>
      </x:c>
      <x:c r="G10" s="13" t="str">
        <x:v>source-5</x:v>
      </x:c>
      <x:c r="H10" s="13" t="str">
        <x:v>T2</x:v>
      </x:c>
      <x:c r="I10" s="13" t="str">
        <x:v>Z-05</x:v>
      </x:c>
      <x:c r="J10" s="34" t="str">
        <x:v>OPEN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3" t="str">
        <x:v>CH-006</x:v>
      </x:c>
      <x:c r="B11" s="13" t="str">
        <x:v>igniter</x:v>
      </x:c>
      <x:c r="C11" s="13" t="str">
        <x:v>field</x:v>
      </x:c>
      <x:c r="D11" s="13" t="str">
        <x:v>full</x:v>
      </x:c>
      <x:c r="E11" s="13" t="str">
        <x:v>SG-06</x:v>
      </x:c>
      <x:c r="F11" s="13" t="str">
        <x:v>LT2</x:v>
      </x:c>
      <x:c r="G11" s="13" t="str">
        <x:v>igniter-6</x:v>
      </x:c>
      <x:c r="H11" s="13" t="str">
        <x:v>T3</x:v>
      </x:c>
      <x:c r="I11" s="13" t="str">
        <x:v>Z-06</x:v>
      </x:c>
      <x:c r="J11" s="34" t="str">
        <x:v>OPEN</x:v>
      </x:c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3" t="str">
        <x:v>CH-007</x:v>
      </x:c>
      <x:c r="B12" s="13" t="str">
        <x:v>safeing</x:v>
      </x:c>
      <x:c r="C12" s="13" t="str">
        <x:v>field</x:v>
      </x:c>
      <x:c r="D12" s="13" t="str">
        <x:v>full</x:v>
      </x:c>
      <x:c r="E12" s="13" t="str">
        <x:v>SG-07</x:v>
      </x:c>
      <x:c r="F12" s="13" t="str">
        <x:v>LT3</x:v>
      </x:c>
      <x:c r="G12" s="13" t="str">
        <x:v>safeing-7</x:v>
      </x:c>
      <x:c r="H12" s="13" t="str">
        <x:v>T1</x:v>
      </x:c>
      <x:c r="I12" s="13" t="str">
        <x:v>Z-07</x:v>
      </x:c>
      <x:c r="J12" s="34" t="str">
        <x:v>OPEN</x:v>
      </x:c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3" t="str">
        <x:v>CH-008</x:v>
      </x:c>
      <x:c r="B13" s="13" t="str">
        <x:v>environment</x:v>
      </x:c>
      <x:c r="C13" s="13" t="str">
        <x:v>field</x:v>
      </x:c>
      <x:c r="D13" s="13" t="str">
        <x:v>full</x:v>
      </x:c>
      <x:c r="E13" s="13" t="str">
        <x:v>SG-08</x:v>
      </x:c>
      <x:c r="F13" s="13" t="str">
        <x:v>LT4</x:v>
      </x:c>
      <x:c r="G13" s="13" t="str">
        <x:v>environment-8</x:v>
      </x:c>
      <x:c r="H13" s="13" t="str">
        <x:v>T2</x:v>
      </x:c>
      <x:c r="I13" s="13" t="str">
        <x:v>Z-08</x:v>
      </x:c>
      <x:c r="J13" s="34" t="str">
        <x:v>OPEN</x:v>
      </x:c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13" t="str">
        <x:v>CH-009</x:v>
      </x:c>
      <x:c r="B14" s="13" t="str">
        <x:v>PHO</x:v>
      </x:c>
      <x:c r="C14" s="13" t="str">
        <x:v>state</x:v>
      </x:c>
      <x:c r="D14" s="13" t="str">
        <x:v>full</x:v>
      </x:c>
      <x:c r="E14" s="13" t="str">
        <x:v>SG-09</x:v>
      </x:c>
      <x:c r="F14" s="13" t="str">
        <x:v>LT1</x:v>
      </x:c>
      <x:c r="G14" s="13" t="str">
        <x:v>PHO-1</x:v>
      </x:c>
      <x:c r="H14" s="13" t="str">
        <x:v>T3</x:v>
      </x:c>
      <x:c r="I14" s="13" t="str">
        <x:v>Z-09</x:v>
      </x:c>
      <x:c r="J14" s="34" t="str">
        <x:v>OPEN</x:v>
      </x:c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3" t="str">
        <x:v>CH-010</x:v>
      </x:c>
      <x:c r="B15" s="13" t="str">
        <x:v>ION</x:v>
      </x:c>
      <x:c r="C15" s="13" t="str">
        <x:v>state</x:v>
      </x:c>
      <x:c r="D15" s="13" t="str">
        <x:v>full</x:v>
      </x:c>
      <x:c r="E15" s="13" t="str">
        <x:v>SG-10</x:v>
      </x:c>
      <x:c r="F15" s="13" t="str">
        <x:v>LT2</x:v>
      </x:c>
      <x:c r="G15" s="13" t="str">
        <x:v>ION-2</x:v>
      </x:c>
      <x:c r="H15" s="13" t="str">
        <x:v>T1</x:v>
      </x:c>
      <x:c r="I15" s="13" t="str">
        <x:v>Z-10</x:v>
      </x:c>
      <x:c r="J15" s="34" t="str">
        <x:v>OPEN</x:v>
      </x:c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13" t="str">
        <x:v>CH-011</x:v>
      </x:c>
      <x:c r="B16" s="13" t="str">
        <x:v>MOL</x:v>
      </x:c>
      <x:c r="C16" s="13" t="str">
        <x:v>state</x:v>
      </x:c>
      <x:c r="D16" s="13" t="str">
        <x:v>full</x:v>
      </x:c>
      <x:c r="E16" s="13" t="str">
        <x:v>SG-11</x:v>
      </x:c>
      <x:c r="F16" s="13" t="str">
        <x:v>LT3</x:v>
      </x:c>
      <x:c r="G16" s="13" t="str">
        <x:v>MOL-3</x:v>
      </x:c>
      <x:c r="H16" s="13" t="str">
        <x:v>T2</x:v>
      </x:c>
      <x:c r="I16" s="13" t="str">
        <x:v>Z-11</x:v>
      </x:c>
      <x:c r="J16" s="34" t="str">
        <x:v>OPEN</x:v>
      </x:c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13" t="str">
        <x:v>CH-012</x:v>
      </x:c>
      <x:c r="B17" s="13" t="str">
        <x:v>CAL</x:v>
      </x:c>
      <x:c r="C17" s="13" t="str">
        <x:v>state</x:v>
      </x:c>
      <x:c r="D17" s="13" t="str">
        <x:v>full</x:v>
      </x:c>
      <x:c r="E17" s="13" t="str">
        <x:v>SG-12</x:v>
      </x:c>
      <x:c r="F17" s="13" t="str">
        <x:v>LT4</x:v>
      </x:c>
      <x:c r="G17" s="13" t="str">
        <x:v>CAL-4</x:v>
      </x:c>
      <x:c r="H17" s="13" t="str">
        <x:v>T3</x:v>
      </x:c>
      <x:c r="I17" s="13" t="str">
        <x:v>Z-12</x:v>
      </x:c>
      <x:c r="J17" s="34" t="str">
        <x:v>OPEN</x:v>
      </x:c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13" t="str">
        <x:v>CH-013</x:v>
      </x:c>
      <x:c r="B18" s="13" t="str">
        <x:v>source</x:v>
      </x:c>
      <x:c r="C18" s="13" t="str">
        <x:v>state</x:v>
      </x:c>
      <x:c r="D18" s="13" t="str">
        <x:v>full</x:v>
      </x:c>
      <x:c r="E18" s="13" t="str">
        <x:v>SG-13</x:v>
      </x:c>
      <x:c r="F18" s="13" t="str">
        <x:v>LT1</x:v>
      </x:c>
      <x:c r="G18" s="13" t="str">
        <x:v>source-5</x:v>
      </x:c>
      <x:c r="H18" s="13" t="str">
        <x:v>T1</x:v>
      </x:c>
      <x:c r="I18" s="13" t="str">
        <x:v>Z-13</x:v>
      </x:c>
      <x:c r="J18" s="34" t="str">
        <x:v>OPEN</x:v>
      </x:c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13" t="str">
        <x:v>CH-014</x:v>
      </x:c>
      <x:c r="B19" s="13" t="str">
        <x:v>igniter</x:v>
      </x:c>
      <x:c r="C19" s="13" t="str">
        <x:v>state</x:v>
      </x:c>
      <x:c r="D19" s="13" t="str">
        <x:v>full</x:v>
      </x:c>
      <x:c r="E19" s="13" t="str">
        <x:v>SG-14</x:v>
      </x:c>
      <x:c r="F19" s="13" t="str">
        <x:v>LT2</x:v>
      </x:c>
      <x:c r="G19" s="13" t="str">
        <x:v>igniter-6</x:v>
      </x:c>
      <x:c r="H19" s="13" t="str">
        <x:v>T2</x:v>
      </x:c>
      <x:c r="I19" s="13" t="str">
        <x:v>Z-14</x:v>
      </x:c>
      <x:c r="J19" s="34" t="str">
        <x:v>OPEN</x:v>
      </x:c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13" t="str">
        <x:v>CH-015</x:v>
      </x:c>
      <x:c r="B20" s="13" t="str">
        <x:v>safeing</x:v>
      </x:c>
      <x:c r="C20" s="13" t="str">
        <x:v>state</x:v>
      </x:c>
      <x:c r="D20" s="13" t="str">
        <x:v>full</x:v>
      </x:c>
      <x:c r="E20" s="13" t="str">
        <x:v>SG-15</x:v>
      </x:c>
      <x:c r="F20" s="13" t="str">
        <x:v>LT3</x:v>
      </x:c>
      <x:c r="G20" s="13" t="str">
        <x:v>safeing-7</x:v>
      </x:c>
      <x:c r="H20" s="13" t="str">
        <x:v>T3</x:v>
      </x:c>
      <x:c r="I20" s="13" t="str">
        <x:v>Z-15</x:v>
      </x:c>
      <x:c r="J20" s="34" t="str">
        <x:v>OPEN</x:v>
      </x:c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13" t="str">
        <x:v>CH-016</x:v>
      </x:c>
      <x:c r="B21" s="13" t="str">
        <x:v>environment</x:v>
      </x:c>
      <x:c r="C21" s="13" t="str">
        <x:v>state</x:v>
      </x:c>
      <x:c r="D21" s="13" t="str">
        <x:v>full</x:v>
      </x:c>
      <x:c r="E21" s="13" t="str">
        <x:v>SG-16</x:v>
      </x:c>
      <x:c r="F21" s="13" t="str">
        <x:v>LT4</x:v>
      </x:c>
      <x:c r="G21" s="13" t="str">
        <x:v>environment-8</x:v>
      </x:c>
      <x:c r="H21" s="13" t="str">
        <x:v>T1</x:v>
      </x:c>
      <x:c r="I21" s="13" t="str">
        <x:v>Z-16</x:v>
      </x:c>
      <x:c r="J21" s="34" t="str">
        <x:v>OPEN</x:v>
      </x:c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13" t="str">
        <x:v>CH-017</x:v>
      </x:c>
      <x:c r="B22" s="13" t="str">
        <x:v>PHO</x:v>
      </x:c>
      <x:c r="C22" s="13" t="str">
        <x:v>rate</x:v>
      </x:c>
      <x:c r="D22" s="13" t="str">
        <x:v>full</x:v>
      </x:c>
      <x:c r="E22" s="13" t="str">
        <x:v>SG-17</x:v>
      </x:c>
      <x:c r="F22" s="13" t="str">
        <x:v>LT1</x:v>
      </x:c>
      <x:c r="G22" s="13" t="str">
        <x:v>PHO-1</x:v>
      </x:c>
      <x:c r="H22" s="13" t="str">
        <x:v>T2</x:v>
      </x:c>
      <x:c r="I22" s="13" t="str">
        <x:v>Z-17</x:v>
      </x:c>
      <x:c r="J22" s="34" t="str">
        <x:v>OPEN</x:v>
      </x:c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13" t="str">
        <x:v>CH-018</x:v>
      </x:c>
      <x:c r="B23" s="13" t="str">
        <x:v>ION</x:v>
      </x:c>
      <x:c r="C23" s="13" t="str">
        <x:v>rate</x:v>
      </x:c>
      <x:c r="D23" s="13" t="str">
        <x:v>full</x:v>
      </x:c>
      <x:c r="E23" s="13" t="str">
        <x:v>SG-18</x:v>
      </x:c>
      <x:c r="F23" s="13" t="str">
        <x:v>LT2</x:v>
      </x:c>
      <x:c r="G23" s="13" t="str">
        <x:v>ION-2</x:v>
      </x:c>
      <x:c r="H23" s="13" t="str">
        <x:v>T3</x:v>
      </x:c>
      <x:c r="I23" s="13" t="str">
        <x:v>Z-18</x:v>
      </x:c>
      <x:c r="J23" s="34" t="str">
        <x:v>OPEN</x:v>
      </x:c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13" t="str">
        <x:v>CH-019</x:v>
      </x:c>
      <x:c r="B24" s="13" t="str">
        <x:v>MOL</x:v>
      </x:c>
      <x:c r="C24" s="13" t="str">
        <x:v>rate</x:v>
      </x:c>
      <x:c r="D24" s="13" t="str">
        <x:v>full</x:v>
      </x:c>
      <x:c r="E24" s="13" t="str">
        <x:v>SG-19</x:v>
      </x:c>
      <x:c r="F24" s="13" t="str">
        <x:v>LT3</x:v>
      </x:c>
      <x:c r="G24" s="13" t="str">
        <x:v>MOL-3</x:v>
      </x:c>
      <x:c r="H24" s="13" t="str">
        <x:v>T1</x:v>
      </x:c>
      <x:c r="I24" s="13" t="str">
        <x:v>Z-19</x:v>
      </x:c>
      <x:c r="J24" s="34" t="str">
        <x:v>OPEN</x:v>
      </x:c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13" t="str">
        <x:v>CH-020</x:v>
      </x:c>
      <x:c r="B25" s="13" t="str">
        <x:v>CAL</x:v>
      </x:c>
      <x:c r="C25" s="13" t="str">
        <x:v>rate</x:v>
      </x:c>
      <x:c r="D25" s="13" t="str">
        <x:v>full</x:v>
      </x:c>
      <x:c r="E25" s="13" t="str">
        <x:v>SG-20</x:v>
      </x:c>
      <x:c r="F25" s="13" t="str">
        <x:v>LT4</x:v>
      </x:c>
      <x:c r="G25" s="13" t="str">
        <x:v>CAL-4</x:v>
      </x:c>
      <x:c r="H25" s="13" t="str">
        <x:v>T2</x:v>
      </x:c>
      <x:c r="I25" s="13" t="str">
        <x:v>Z-20</x:v>
      </x:c>
      <x:c r="J25" s="34" t="str">
        <x:v>OPEN</x:v>
      </x:c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13" t="str">
        <x:v>CH-021</x:v>
      </x:c>
      <x:c r="B26" s="13" t="str">
        <x:v>source</x:v>
      </x:c>
      <x:c r="C26" s="13" t="str">
        <x:v>rate</x:v>
      </x:c>
      <x:c r="D26" s="13" t="str">
        <x:v>full</x:v>
      </x:c>
      <x:c r="E26" s="13" t="str">
        <x:v>SG-21</x:v>
      </x:c>
      <x:c r="F26" s="13" t="str">
        <x:v>LT1</x:v>
      </x:c>
      <x:c r="G26" s="13" t="str">
        <x:v>source-5</x:v>
      </x:c>
      <x:c r="H26" s="13" t="str">
        <x:v>T3</x:v>
      </x:c>
      <x:c r="I26" s="13" t="str">
        <x:v>Z-21</x:v>
      </x:c>
      <x:c r="J26" s="34" t="str">
        <x:v>OPEN</x:v>
      </x:c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13" t="str">
        <x:v>CH-022</x:v>
      </x:c>
      <x:c r="B27" s="13" t="str">
        <x:v>igniter</x:v>
      </x:c>
      <x:c r="C27" s="13" t="str">
        <x:v>rate</x:v>
      </x:c>
      <x:c r="D27" s="13" t="str">
        <x:v>full</x:v>
      </x:c>
      <x:c r="E27" s="13" t="str">
        <x:v>SG-22</x:v>
      </x:c>
      <x:c r="F27" s="13" t="str">
        <x:v>LT2</x:v>
      </x:c>
      <x:c r="G27" s="13" t="str">
        <x:v>igniter-6</x:v>
      </x:c>
      <x:c r="H27" s="13" t="str">
        <x:v>T1</x:v>
      </x:c>
      <x:c r="I27" s="13" t="str">
        <x:v>Z-22</x:v>
      </x:c>
      <x:c r="J27" s="34" t="str">
        <x:v>OPEN</x:v>
      </x:c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13" t="str">
        <x:v>CH-023</x:v>
      </x:c>
      <x:c r="B28" s="13" t="str">
        <x:v>safeing</x:v>
      </x:c>
      <x:c r="C28" s="13" t="str">
        <x:v>rate</x:v>
      </x:c>
      <x:c r="D28" s="13" t="str">
        <x:v>full</x:v>
      </x:c>
      <x:c r="E28" s="13" t="str">
        <x:v>SG-23</x:v>
      </x:c>
      <x:c r="F28" s="13" t="str">
        <x:v>LT3</x:v>
      </x:c>
      <x:c r="G28" s="13" t="str">
        <x:v>safeing-7</x:v>
      </x:c>
      <x:c r="H28" s="13" t="str">
        <x:v>T2</x:v>
      </x:c>
      <x:c r="I28" s="13" t="str">
        <x:v>Z-23</x:v>
      </x:c>
      <x:c r="J28" s="34" t="str">
        <x:v>OPEN</x:v>
      </x:c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13" t="str">
        <x:v>CH-024</x:v>
      </x:c>
      <x:c r="B29" s="13" t="str">
        <x:v>environment</x:v>
      </x:c>
      <x:c r="C29" s="13" t="str">
        <x:v>rate</x:v>
      </x:c>
      <x:c r="D29" s="13" t="str">
        <x:v>full</x:v>
      </x:c>
      <x:c r="E29" s="13" t="str">
        <x:v>SG-24</x:v>
      </x:c>
      <x:c r="F29" s="13" t="str">
        <x:v>LT4</x:v>
      </x:c>
      <x:c r="G29" s="13" t="str">
        <x:v>environment-8</x:v>
      </x:c>
      <x:c r="H29" s="13" t="str">
        <x:v>T3</x:v>
      </x:c>
      <x:c r="I29" s="13" t="str">
        <x:v>Z-24</x:v>
      </x:c>
      <x:c r="J29" s="34" t="str">
        <x:v>OPEN</x:v>
      </x:c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13" t="str">
        <x:v>CH-025</x:v>
      </x:c>
      <x:c r="B30" s="13" t="str">
        <x:v>PHO</x:v>
      </x:c>
      <x:c r="C30" s="13" t="str">
        <x:v>boundary</x:v>
      </x:c>
      <x:c r="D30" s="13" t="str">
        <x:v>full</x:v>
      </x:c>
      <x:c r="E30" s="13" t="str">
        <x:v>SG-25</x:v>
      </x:c>
      <x:c r="F30" s="13" t="str">
        <x:v>LT1</x:v>
      </x:c>
      <x:c r="G30" s="13" t="str">
        <x:v>PHO-1</x:v>
      </x:c>
      <x:c r="H30" s="13" t="str">
        <x:v>T1</x:v>
      </x:c>
      <x:c r="I30" s="13" t="str">
        <x:v>Z-25</x:v>
      </x:c>
      <x:c r="J30" s="34" t="str">
        <x:v>OPEN</x:v>
      </x:c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13" t="str">
        <x:v>CH-026</x:v>
      </x:c>
      <x:c r="B31" s="13" t="str">
        <x:v>ION</x:v>
      </x:c>
      <x:c r="C31" s="13" t="str">
        <x:v>boundary</x:v>
      </x:c>
      <x:c r="D31" s="13" t="str">
        <x:v>full</x:v>
      </x:c>
      <x:c r="E31" s="13" t="str">
        <x:v>SG-26</x:v>
      </x:c>
      <x:c r="F31" s="13" t="str">
        <x:v>LT2</x:v>
      </x:c>
      <x:c r="G31" s="13" t="str">
        <x:v>ION-2</x:v>
      </x:c>
      <x:c r="H31" s="13" t="str">
        <x:v>T2</x:v>
      </x:c>
      <x:c r="I31" s="13" t="str">
        <x:v>Z-26</x:v>
      </x:c>
      <x:c r="J31" s="34" t="str">
        <x:v>OPEN</x:v>
      </x:c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13" t="str">
        <x:v>CH-027</x:v>
      </x:c>
      <x:c r="B32" s="13" t="str">
        <x:v>MOL</x:v>
      </x:c>
      <x:c r="C32" s="13" t="str">
        <x:v>boundary</x:v>
      </x:c>
      <x:c r="D32" s="13" t="str">
        <x:v>full</x:v>
      </x:c>
      <x:c r="E32" s="13" t="str">
        <x:v>SG-27</x:v>
      </x:c>
      <x:c r="F32" s="13" t="str">
        <x:v>LT3</x:v>
      </x:c>
      <x:c r="G32" s="13" t="str">
        <x:v>MOL-3</x:v>
      </x:c>
      <x:c r="H32" s="13" t="str">
        <x:v>T3</x:v>
      </x:c>
      <x:c r="I32" s="13" t="str">
        <x:v>Z-27</x:v>
      </x:c>
      <x:c r="J32" s="34" t="str">
        <x:v>OPEN</x:v>
      </x:c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13" t="str">
        <x:v>CH-028</x:v>
      </x:c>
      <x:c r="B33" s="13" t="str">
        <x:v>CAL</x:v>
      </x:c>
      <x:c r="C33" s="13" t="str">
        <x:v>boundary</x:v>
      </x:c>
      <x:c r="D33" s="13" t="str">
        <x:v>full</x:v>
      </x:c>
      <x:c r="E33" s="13" t="str">
        <x:v>SG-28</x:v>
      </x:c>
      <x:c r="F33" s="13" t="str">
        <x:v>LT4</x:v>
      </x:c>
      <x:c r="G33" s="13" t="str">
        <x:v>CAL-4</x:v>
      </x:c>
      <x:c r="H33" s="13" t="str">
        <x:v>T1</x:v>
      </x:c>
      <x:c r="I33" s="13" t="str">
        <x:v>Z-28</x:v>
      </x:c>
      <x:c r="J33" s="34" t="str">
        <x:v>OPEN</x:v>
      </x:c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13" t="str">
        <x:v>CH-029</x:v>
      </x:c>
      <x:c r="B34" s="13" t="str">
        <x:v>source</x:v>
      </x:c>
      <x:c r="C34" s="13" t="str">
        <x:v>boundary</x:v>
      </x:c>
      <x:c r="D34" s="13" t="str">
        <x:v>full</x:v>
      </x:c>
      <x:c r="E34" s="13" t="str">
        <x:v>SG-29</x:v>
      </x:c>
      <x:c r="F34" s="13" t="str">
        <x:v>LT1</x:v>
      </x:c>
      <x:c r="G34" s="13" t="str">
        <x:v>source-5</x:v>
      </x:c>
      <x:c r="H34" s="13" t="str">
        <x:v>T2</x:v>
      </x:c>
      <x:c r="I34" s="13" t="str">
        <x:v>Z-29</x:v>
      </x:c>
      <x:c r="J34" s="34" t="str">
        <x:v>OPEN</x:v>
      </x:c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13" t="str">
        <x:v>CH-030</x:v>
      </x:c>
      <x:c r="B35" s="13" t="str">
        <x:v>igniter</x:v>
      </x:c>
      <x:c r="C35" s="13" t="str">
        <x:v>boundary</x:v>
      </x:c>
      <x:c r="D35" s="13" t="str">
        <x:v>full</x:v>
      </x:c>
      <x:c r="E35" s="13" t="str">
        <x:v>SG-30</x:v>
      </x:c>
      <x:c r="F35" s="13" t="str">
        <x:v>LT2</x:v>
      </x:c>
      <x:c r="G35" s="13" t="str">
        <x:v>igniter-6</x:v>
      </x:c>
      <x:c r="H35" s="13" t="str">
        <x:v>T3</x:v>
      </x:c>
      <x:c r="I35" s="13" t="str">
        <x:v>Z-30</x:v>
      </x:c>
      <x:c r="J35" s="34" t="str">
        <x:v>OPEN</x:v>
      </x:c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13" t="str">
        <x:v>CH-031</x:v>
      </x:c>
      <x:c r="B36" s="13" t="str">
        <x:v>safeing</x:v>
      </x:c>
      <x:c r="C36" s="13" t="str">
        <x:v>boundary</x:v>
      </x:c>
      <x:c r="D36" s="13" t="str">
        <x:v>full</x:v>
      </x:c>
      <x:c r="E36" s="13" t="str">
        <x:v>SG-31</x:v>
      </x:c>
      <x:c r="F36" s="13" t="str">
        <x:v>LT3</x:v>
      </x:c>
      <x:c r="G36" s="13" t="str">
        <x:v>safeing-7</x:v>
      </x:c>
      <x:c r="H36" s="13" t="str">
        <x:v>T1</x:v>
      </x:c>
      <x:c r="I36" s="13" t="str">
        <x:v>Z-31</x:v>
      </x:c>
      <x:c r="J36" s="34" t="str">
        <x:v>OPEN</x:v>
      </x:c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13" t="str">
        <x:v>CH-032</x:v>
      </x:c>
      <x:c r="B37" s="13" t="str">
        <x:v>environment</x:v>
      </x:c>
      <x:c r="C37" s="13" t="str">
        <x:v>boundary</x:v>
      </x:c>
      <x:c r="D37" s="13" t="str">
        <x:v>full</x:v>
      </x:c>
      <x:c r="E37" s="13" t="str">
        <x:v>SG-32</x:v>
      </x:c>
      <x:c r="F37" s="13" t="str">
        <x:v>LT4</x:v>
      </x:c>
      <x:c r="G37" s="13" t="str">
        <x:v>environment-8</x:v>
      </x:c>
      <x:c r="H37" s="13" t="str">
        <x:v>T2</x:v>
      </x:c>
      <x:c r="I37" s="13" t="str">
        <x:v>Z-32</x:v>
      </x:c>
      <x:c r="J37" s="34" t="str">
        <x:v>OPEN</x:v>
      </x:c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13" t="str">
        <x:v>CH-033</x:v>
      </x:c>
      <x:c r="B38" s="13" t="str">
        <x:v>PHO</x:v>
      </x:c>
      <x:c r="C38" s="13" t="str">
        <x:v>identity</x:v>
      </x:c>
      <x:c r="D38" s="13" t="str">
        <x:v>full</x:v>
      </x:c>
      <x:c r="E38" s="13" t="str">
        <x:v>SG-33</x:v>
      </x:c>
      <x:c r="F38" s="13" t="str">
        <x:v>LT1</x:v>
      </x:c>
      <x:c r="G38" s="13" t="str">
        <x:v>PHO-1</x:v>
      </x:c>
      <x:c r="H38" s="13" t="str">
        <x:v>T3</x:v>
      </x:c>
      <x:c r="I38" s="13" t="str">
        <x:v>Z-01</x:v>
      </x:c>
      <x:c r="J38" s="34" t="str">
        <x:v>OPEN</x:v>
      </x:c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13" t="str">
        <x:v>CH-034</x:v>
      </x:c>
      <x:c r="B39" s="13" t="str">
        <x:v>ION</x:v>
      </x:c>
      <x:c r="C39" s="13" t="str">
        <x:v>identity</x:v>
      </x:c>
      <x:c r="D39" s="13" t="str">
        <x:v>full</x:v>
      </x:c>
      <x:c r="E39" s="13" t="str">
        <x:v>SG-34</x:v>
      </x:c>
      <x:c r="F39" s="13" t="str">
        <x:v>LT2</x:v>
      </x:c>
      <x:c r="G39" s="13" t="str">
        <x:v>ION-2</x:v>
      </x:c>
      <x:c r="H39" s="13" t="str">
        <x:v>T1</x:v>
      </x:c>
      <x:c r="I39" s="13" t="str">
        <x:v>Z-02</x:v>
      </x:c>
      <x:c r="J39" s="34" t="str">
        <x:v>OPEN</x:v>
      </x:c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13" t="str">
        <x:v>CH-035</x:v>
      </x:c>
      <x:c r="B40" s="13" t="str">
        <x:v>MOL</x:v>
      </x:c>
      <x:c r="C40" s="13" t="str">
        <x:v>identity</x:v>
      </x:c>
      <x:c r="D40" s="13" t="str">
        <x:v>full</x:v>
      </x:c>
      <x:c r="E40" s="13" t="str">
        <x:v>SG-35</x:v>
      </x:c>
      <x:c r="F40" s="13" t="str">
        <x:v>LT3</x:v>
      </x:c>
      <x:c r="G40" s="13" t="str">
        <x:v>MOL-3</x:v>
      </x:c>
      <x:c r="H40" s="13" t="str">
        <x:v>T2</x:v>
      </x:c>
      <x:c r="I40" s="13" t="str">
        <x:v>Z-03</x:v>
      </x:c>
      <x:c r="J40" s="34" t="str">
        <x:v>OPEN</x:v>
      </x:c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13" t="str">
        <x:v>CH-036</x:v>
      </x:c>
      <x:c r="B41" s="13" t="str">
        <x:v>CAL</x:v>
      </x:c>
      <x:c r="C41" s="13" t="str">
        <x:v>identity</x:v>
      </x:c>
      <x:c r="D41" s="13" t="str">
        <x:v>full</x:v>
      </x:c>
      <x:c r="E41" s="13" t="str">
        <x:v>SG-36</x:v>
      </x:c>
      <x:c r="F41" s="13" t="str">
        <x:v>LT4</x:v>
      </x:c>
      <x:c r="G41" s="13" t="str">
        <x:v>CAL-4</x:v>
      </x:c>
      <x:c r="H41" s="13" t="str">
        <x:v>T3</x:v>
      </x:c>
      <x:c r="I41" s="13" t="str">
        <x:v>Z-04</x:v>
      </x:c>
      <x:c r="J41" s="34" t="str">
        <x:v>OPEN</x:v>
      </x:c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13" t="str">
        <x:v>CH-037</x:v>
      </x:c>
      <x:c r="B42" s="13" t="str">
        <x:v>source</x:v>
      </x:c>
      <x:c r="C42" s="13" t="str">
        <x:v>identity</x:v>
      </x:c>
      <x:c r="D42" s="13" t="str">
        <x:v>full</x:v>
      </x:c>
      <x:c r="E42" s="13" t="str">
        <x:v>SG-37</x:v>
      </x:c>
      <x:c r="F42" s="13" t="str">
        <x:v>LT1</x:v>
      </x:c>
      <x:c r="G42" s="13" t="str">
        <x:v>source-5</x:v>
      </x:c>
      <x:c r="H42" s="13" t="str">
        <x:v>T1</x:v>
      </x:c>
      <x:c r="I42" s="13" t="str">
        <x:v>Z-05</x:v>
      </x:c>
      <x:c r="J42" s="34" t="str">
        <x:v>OPEN</x:v>
      </x:c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13" t="str">
        <x:v>CH-038</x:v>
      </x:c>
      <x:c r="B43" s="13" t="str">
        <x:v>igniter</x:v>
      </x:c>
      <x:c r="C43" s="13" t="str">
        <x:v>identity</x:v>
      </x:c>
      <x:c r="D43" s="13" t="str">
        <x:v>full</x:v>
      </x:c>
      <x:c r="E43" s="13" t="str">
        <x:v>SG-38</x:v>
      </x:c>
      <x:c r="F43" s="13" t="str">
        <x:v>LT2</x:v>
      </x:c>
      <x:c r="G43" s="13" t="str">
        <x:v>igniter-6</x:v>
      </x:c>
      <x:c r="H43" s="13" t="str">
        <x:v>T2</x:v>
      </x:c>
      <x:c r="I43" s="13" t="str">
        <x:v>Z-06</x:v>
      </x:c>
      <x:c r="J43" s="34" t="str">
        <x:v>OPEN</x:v>
      </x:c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13" t="str">
        <x:v>CH-039</x:v>
      </x:c>
      <x:c r="B44" s="13" t="str">
        <x:v>safeing</x:v>
      </x:c>
      <x:c r="C44" s="13" t="str">
        <x:v>identity</x:v>
      </x:c>
      <x:c r="D44" s="13" t="str">
        <x:v>full</x:v>
      </x:c>
      <x:c r="E44" s="13" t="str">
        <x:v>SG-39</x:v>
      </x:c>
      <x:c r="F44" s="13" t="str">
        <x:v>LT3</x:v>
      </x:c>
      <x:c r="G44" s="13" t="str">
        <x:v>safeing-7</x:v>
      </x:c>
      <x:c r="H44" s="13" t="str">
        <x:v>T3</x:v>
      </x:c>
      <x:c r="I44" s="13" t="str">
        <x:v>Z-07</x:v>
      </x:c>
      <x:c r="J44" s="34" t="str">
        <x:v>OPEN</x:v>
      </x:c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13" t="str">
        <x:v>CH-040</x:v>
      </x:c>
      <x:c r="B45" s="13" t="str">
        <x:v>environment</x:v>
      </x:c>
      <x:c r="C45" s="13" t="str">
        <x:v>identity</x:v>
      </x:c>
      <x:c r="D45" s="13" t="str">
        <x:v>full</x:v>
      </x:c>
      <x:c r="E45" s="13" t="str">
        <x:v>SG-40</x:v>
      </x:c>
      <x:c r="F45" s="13" t="str">
        <x:v>LT4</x:v>
      </x:c>
      <x:c r="G45" s="13" t="str">
        <x:v>environment-8</x:v>
      </x:c>
      <x:c r="H45" s="13" t="str">
        <x:v>T1</x:v>
      </x:c>
      <x:c r="I45" s="13" t="str">
        <x:v>Z-08</x:v>
      </x:c>
      <x:c r="J45" s="34" t="str">
        <x:v>OPEN</x:v>
      </x:c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13" t="str">
        <x:v>CH-041</x:v>
      </x:c>
      <x:c r="B46" s="13" t="str">
        <x:v>PHO</x:v>
      </x:c>
      <x:c r="C46" s="13" t="str">
        <x:v>final element</x:v>
      </x:c>
      <x:c r="D46" s="13" t="str">
        <x:v>full</x:v>
      </x:c>
      <x:c r="E46" s="13" t="str">
        <x:v>SG-41</x:v>
      </x:c>
      <x:c r="F46" s="13" t="str">
        <x:v>LT1</x:v>
      </x:c>
      <x:c r="G46" s="13" t="str">
        <x:v>PHO-1</x:v>
      </x:c>
      <x:c r="H46" s="13" t="str">
        <x:v>T2</x:v>
      </x:c>
      <x:c r="I46" s="13" t="str">
        <x:v>Z-09</x:v>
      </x:c>
      <x:c r="J46" s="34" t="str">
        <x:v>OPEN</x:v>
      </x:c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13" t="str">
        <x:v>CH-042</x:v>
      </x:c>
      <x:c r="B47" s="13" t="str">
        <x:v>ION</x:v>
      </x:c>
      <x:c r="C47" s="13" t="str">
        <x:v>final element</x:v>
      </x:c>
      <x:c r="D47" s="13" t="str">
        <x:v>full</x:v>
      </x:c>
      <x:c r="E47" s="13" t="str">
        <x:v>SG-42</x:v>
      </x:c>
      <x:c r="F47" s="13" t="str">
        <x:v>LT2</x:v>
      </x:c>
      <x:c r="G47" s="13" t="str">
        <x:v>ION-2</x:v>
      </x:c>
      <x:c r="H47" s="13" t="str">
        <x:v>T3</x:v>
      </x:c>
      <x:c r="I47" s="13" t="str">
        <x:v>Z-10</x:v>
      </x:c>
      <x:c r="J47" s="34" t="str">
        <x:v>OPEN</x:v>
      </x:c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13" t="str">
        <x:v>CH-043</x:v>
      </x:c>
      <x:c r="B48" s="13" t="str">
        <x:v>MOL</x:v>
      </x:c>
      <x:c r="C48" s="13" t="str">
        <x:v>final element</x:v>
      </x:c>
      <x:c r="D48" s="13" t="str">
        <x:v>full</x:v>
      </x:c>
      <x:c r="E48" s="13" t="str">
        <x:v>SG-43</x:v>
      </x:c>
      <x:c r="F48" s="13" t="str">
        <x:v>LT3</x:v>
      </x:c>
      <x:c r="G48" s="13" t="str">
        <x:v>MOL-3</x:v>
      </x:c>
      <x:c r="H48" s="13" t="str">
        <x:v>T1</x:v>
      </x:c>
      <x:c r="I48" s="13" t="str">
        <x:v>Z-11</x:v>
      </x:c>
      <x:c r="J48" s="34" t="str">
        <x:v>OPEN</x:v>
      </x:c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13" t="str">
        <x:v>CH-044</x:v>
      </x:c>
      <x:c r="B49" s="13" t="str">
        <x:v>CAL</x:v>
      </x:c>
      <x:c r="C49" s="13" t="str">
        <x:v>final element</x:v>
      </x:c>
      <x:c r="D49" s="13" t="str">
        <x:v>full</x:v>
      </x:c>
      <x:c r="E49" s="13" t="str">
        <x:v>SG-44</x:v>
      </x:c>
      <x:c r="F49" s="13" t="str">
        <x:v>LT4</x:v>
      </x:c>
      <x:c r="G49" s="13" t="str">
        <x:v>CAL-4</x:v>
      </x:c>
      <x:c r="H49" s="13" t="str">
        <x:v>T2</x:v>
      </x:c>
      <x:c r="I49" s="13" t="str">
        <x:v>Z-12</x:v>
      </x:c>
      <x:c r="J49" s="34" t="str">
        <x:v>OPEN</x:v>
      </x:c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13" t="str">
        <x:v>CH-045</x:v>
      </x:c>
      <x:c r="B50" s="13" t="str">
        <x:v>source</x:v>
      </x:c>
      <x:c r="C50" s="13" t="str">
        <x:v>final element</x:v>
      </x:c>
      <x:c r="D50" s="13" t="str">
        <x:v>full</x:v>
      </x:c>
      <x:c r="E50" s="13" t="str">
        <x:v>SG-45</x:v>
      </x:c>
      <x:c r="F50" s="13" t="str">
        <x:v>LT1</x:v>
      </x:c>
      <x:c r="G50" s="13" t="str">
        <x:v>source-5</x:v>
      </x:c>
      <x:c r="H50" s="13" t="str">
        <x:v>T3</x:v>
      </x:c>
      <x:c r="I50" s="13" t="str">
        <x:v>Z-13</x:v>
      </x:c>
      <x:c r="J50" s="34" t="str">
        <x:v>OPEN</x:v>
      </x:c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13" t="str">
        <x:v>CH-046</x:v>
      </x:c>
      <x:c r="B51" s="13" t="str">
        <x:v>igniter</x:v>
      </x:c>
      <x:c r="C51" s="13" t="str">
        <x:v>final element</x:v>
      </x:c>
      <x:c r="D51" s="13" t="str">
        <x:v>full</x:v>
      </x:c>
      <x:c r="E51" s="13" t="str">
        <x:v>SG-46</x:v>
      </x:c>
      <x:c r="F51" s="13" t="str">
        <x:v>LT2</x:v>
      </x:c>
      <x:c r="G51" s="13" t="str">
        <x:v>igniter-6</x:v>
      </x:c>
      <x:c r="H51" s="13" t="str">
        <x:v>T1</x:v>
      </x:c>
      <x:c r="I51" s="13" t="str">
        <x:v>Z-14</x:v>
      </x:c>
      <x:c r="J51" s="34" t="str">
        <x:v>OPEN</x:v>
      </x:c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13" t="str">
        <x:v>CH-047</x:v>
      </x:c>
      <x:c r="B52" s="13" t="str">
        <x:v>safeing</x:v>
      </x:c>
      <x:c r="C52" s="13" t="str">
        <x:v>final element</x:v>
      </x:c>
      <x:c r="D52" s="13" t="str">
        <x:v>full</x:v>
      </x:c>
      <x:c r="E52" s="13" t="str">
        <x:v>SG-47</x:v>
      </x:c>
      <x:c r="F52" s="13" t="str">
        <x:v>LT3</x:v>
      </x:c>
      <x:c r="G52" s="13" t="str">
        <x:v>safeing-7</x:v>
      </x:c>
      <x:c r="H52" s="13" t="str">
        <x:v>T2</x:v>
      </x:c>
      <x:c r="I52" s="13" t="str">
        <x:v>Z-15</x:v>
      </x:c>
      <x:c r="J52" s="34" t="str">
        <x:v>OPEN</x:v>
      </x:c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13" t="str">
        <x:v>CH-048</x:v>
      </x:c>
      <x:c r="B53" s="13" t="str">
        <x:v>environment</x:v>
      </x:c>
      <x:c r="C53" s="13" t="str">
        <x:v>final element</x:v>
      </x:c>
      <x:c r="D53" s="13" t="str">
        <x:v>full</x:v>
      </x:c>
      <x:c r="E53" s="13" t="str">
        <x:v>SG-48</x:v>
      </x:c>
      <x:c r="F53" s="13" t="str">
        <x:v>LT4</x:v>
      </x:c>
      <x:c r="G53" s="13" t="str">
        <x:v>environment-8</x:v>
      </x:c>
      <x:c r="H53" s="13" t="str">
        <x:v>T3</x:v>
      </x:c>
      <x:c r="I53" s="13" t="str">
        <x:v>Z-16</x:v>
      </x:c>
      <x:c r="J53" s="34" t="str">
        <x:v>OPEN</x:v>
      </x:c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13" t="str">
        <x:v>CH-049</x:v>
      </x:c>
      <x:c r="B54" s="13" t="str">
        <x:v>PHO</x:v>
      </x:c>
      <x:c r="C54" s="13" t="str">
        <x:v>atmosphere</x:v>
      </x:c>
      <x:c r="D54" s="13" t="str">
        <x:v>full</x:v>
      </x:c>
      <x:c r="E54" s="13" t="str">
        <x:v>SG-49</x:v>
      </x:c>
      <x:c r="F54" s="13" t="str">
        <x:v>LT1</x:v>
      </x:c>
      <x:c r="G54" s="13" t="str">
        <x:v>PHO-1</x:v>
      </x:c>
      <x:c r="H54" s="13" t="str">
        <x:v>T1</x:v>
      </x:c>
      <x:c r="I54" s="13" t="str">
        <x:v>Z-17</x:v>
      </x:c>
      <x:c r="J54" s="34" t="str">
        <x:v>OPEN</x:v>
      </x:c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13" t="str">
        <x:v>CH-050</x:v>
      </x:c>
      <x:c r="B55" s="13" t="str">
        <x:v>ION</x:v>
      </x:c>
      <x:c r="C55" s="13" t="str">
        <x:v>atmosphere</x:v>
      </x:c>
      <x:c r="D55" s="13" t="str">
        <x:v>full</x:v>
      </x:c>
      <x:c r="E55" s="13" t="str">
        <x:v>SG-50</x:v>
      </x:c>
      <x:c r="F55" s="13" t="str">
        <x:v>LT2</x:v>
      </x:c>
      <x:c r="G55" s="13" t="str">
        <x:v>ION-2</x:v>
      </x:c>
      <x:c r="H55" s="13" t="str">
        <x:v>T2</x:v>
      </x:c>
      <x:c r="I55" s="13" t="str">
        <x:v>Z-18</x:v>
      </x:c>
      <x:c r="J55" s="34" t="str">
        <x:v>OPEN</x:v>
      </x:c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13" t="str">
        <x:v>CH-051</x:v>
      </x:c>
      <x:c r="B56" s="13" t="str">
        <x:v>MOL</x:v>
      </x:c>
      <x:c r="C56" s="13" t="str">
        <x:v>atmosphere</x:v>
      </x:c>
      <x:c r="D56" s="13" t="str">
        <x:v>full</x:v>
      </x:c>
      <x:c r="E56" s="13" t="str">
        <x:v>SG-51</x:v>
      </x:c>
      <x:c r="F56" s="13" t="str">
        <x:v>LT3</x:v>
      </x:c>
      <x:c r="G56" s="13" t="str">
        <x:v>MOL-3</x:v>
      </x:c>
      <x:c r="H56" s="13" t="str">
        <x:v>T3</x:v>
      </x:c>
      <x:c r="I56" s="13" t="str">
        <x:v>Z-19</x:v>
      </x:c>
      <x:c r="J56" s="34" t="str">
        <x:v>OPEN</x:v>
      </x:c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13" t="str">
        <x:v>CH-052</x:v>
      </x:c>
      <x:c r="B57" s="13" t="str">
        <x:v>CAL</x:v>
      </x:c>
      <x:c r="C57" s="13" t="str">
        <x:v>atmosphere</x:v>
      </x:c>
      <x:c r="D57" s="13" t="str">
        <x:v>full</x:v>
      </x:c>
      <x:c r="E57" s="13" t="str">
        <x:v>SG-52</x:v>
      </x:c>
      <x:c r="F57" s="13" t="str">
        <x:v>LT4</x:v>
      </x:c>
      <x:c r="G57" s="13" t="str">
        <x:v>CAL-4</x:v>
      </x:c>
      <x:c r="H57" s="13" t="str">
        <x:v>T1</x:v>
      </x:c>
      <x:c r="I57" s="13" t="str">
        <x:v>Z-20</x:v>
      </x:c>
      <x:c r="J57" s="34" t="str">
        <x:v>OPEN</x:v>
      </x:c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13" t="str">
        <x:v>CH-053</x:v>
      </x:c>
      <x:c r="B58" s="13" t="str">
        <x:v>source</x:v>
      </x:c>
      <x:c r="C58" s="13" t="str">
        <x:v>atmosphere</x:v>
      </x:c>
      <x:c r="D58" s="13" t="str">
        <x:v>full</x:v>
      </x:c>
      <x:c r="E58" s="13" t="str">
        <x:v>SG-53</x:v>
      </x:c>
      <x:c r="F58" s="13" t="str">
        <x:v>LT1</x:v>
      </x:c>
      <x:c r="G58" s="13" t="str">
        <x:v>source-5</x:v>
      </x:c>
      <x:c r="H58" s="13" t="str">
        <x:v>T2</x:v>
      </x:c>
      <x:c r="I58" s="13" t="str">
        <x:v>Z-21</x:v>
      </x:c>
      <x:c r="J58" s="34" t="str">
        <x:v>OPEN</x:v>
      </x:c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13" t="str">
        <x:v>CH-054</x:v>
      </x:c>
      <x:c r="B59" s="13" t="str">
        <x:v>igniter</x:v>
      </x:c>
      <x:c r="C59" s="13" t="str">
        <x:v>atmosphere</x:v>
      </x:c>
      <x:c r="D59" s="13" t="str">
        <x:v>full</x:v>
      </x:c>
      <x:c r="E59" s="13" t="str">
        <x:v>SG-54</x:v>
      </x:c>
      <x:c r="F59" s="13" t="str">
        <x:v>LT2</x:v>
      </x:c>
      <x:c r="G59" s="13" t="str">
        <x:v>igniter-6</x:v>
      </x:c>
      <x:c r="H59" s="13" t="str">
        <x:v>T3</x:v>
      </x:c>
      <x:c r="I59" s="13" t="str">
        <x:v>Z-22</x:v>
      </x:c>
      <x:c r="J59" s="34" t="str">
        <x:v>OPEN</x:v>
      </x:c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13" t="str">
        <x:v>CH-055</x:v>
      </x:c>
      <x:c r="B60" s="13" t="str">
        <x:v>safeing</x:v>
      </x:c>
      <x:c r="C60" s="13" t="str">
        <x:v>atmosphere</x:v>
      </x:c>
      <x:c r="D60" s="13" t="str">
        <x:v>full</x:v>
      </x:c>
      <x:c r="E60" s="13" t="str">
        <x:v>SG-55</x:v>
      </x:c>
      <x:c r="F60" s="13" t="str">
        <x:v>LT3</x:v>
      </x:c>
      <x:c r="G60" s="13" t="str">
        <x:v>safeing-7</x:v>
      </x:c>
      <x:c r="H60" s="13" t="str">
        <x:v>T1</x:v>
      </x:c>
      <x:c r="I60" s="13" t="str">
        <x:v>Z-23</x:v>
      </x:c>
      <x:c r="J60" s="34" t="str">
        <x:v>OPEN</x:v>
      </x:c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13" t="str">
        <x:v>CH-056</x:v>
      </x:c>
      <x:c r="B61" s="13" t="str">
        <x:v>environment</x:v>
      </x:c>
      <x:c r="C61" s="13" t="str">
        <x:v>atmosphere</x:v>
      </x:c>
      <x:c r="D61" s="13" t="str">
        <x:v>full</x:v>
      </x:c>
      <x:c r="E61" s="13" t="str">
        <x:v>SG-56</x:v>
      </x:c>
      <x:c r="F61" s="13" t="str">
        <x:v>LT4</x:v>
      </x:c>
      <x:c r="G61" s="13" t="str">
        <x:v>environment-8</x:v>
      </x:c>
      <x:c r="H61" s="13" t="str">
        <x:v>T2</x:v>
      </x:c>
      <x:c r="I61" s="13" t="str">
        <x:v>Z-24</x:v>
      </x:c>
      <x:c r="J61" s="34" t="str">
        <x:v>OPEN</x:v>
      </x:c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13" t="str">
        <x:v>CH-057</x:v>
      </x:c>
      <x:c r="B62" s="13" t="str">
        <x:v>PHO</x:v>
      </x:c>
      <x:c r="C62" s="13" t="str">
        <x:v>reference</x:v>
      </x:c>
      <x:c r="D62" s="13" t="str">
        <x:v>full</x:v>
      </x:c>
      <x:c r="E62" s="13" t="str">
        <x:v>SG-57</x:v>
      </x:c>
      <x:c r="F62" s="13" t="str">
        <x:v>LT1</x:v>
      </x:c>
      <x:c r="G62" s="13" t="str">
        <x:v>PHO-1</x:v>
      </x:c>
      <x:c r="H62" s="13" t="str">
        <x:v>T3</x:v>
      </x:c>
      <x:c r="I62" s="13" t="str">
        <x:v>Z-25</x:v>
      </x:c>
      <x:c r="J62" s="34" t="str">
        <x:v>OPEN</x:v>
      </x:c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13" t="str">
        <x:v>CH-058</x:v>
      </x:c>
      <x:c r="B63" s="13" t="str">
        <x:v>ION</x:v>
      </x:c>
      <x:c r="C63" s="13" t="str">
        <x:v>reference</x:v>
      </x:c>
      <x:c r="D63" s="13" t="str">
        <x:v>full</x:v>
      </x:c>
      <x:c r="E63" s="13" t="str">
        <x:v>SG-58</x:v>
      </x:c>
      <x:c r="F63" s="13" t="str">
        <x:v>LT2</x:v>
      </x:c>
      <x:c r="G63" s="13" t="str">
        <x:v>ION-2</x:v>
      </x:c>
      <x:c r="H63" s="13" t="str">
        <x:v>T1</x:v>
      </x:c>
      <x:c r="I63" s="13" t="str">
        <x:v>Z-26</x:v>
      </x:c>
      <x:c r="J63" s="34" t="str">
        <x:v>OPEN</x:v>
      </x:c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13" t="str">
        <x:v>CH-059</x:v>
      </x:c>
      <x:c r="B64" s="13" t="str">
        <x:v>MOL</x:v>
      </x:c>
      <x:c r="C64" s="13" t="str">
        <x:v>reference</x:v>
      </x:c>
      <x:c r="D64" s="13" t="str">
        <x:v>full</x:v>
      </x:c>
      <x:c r="E64" s="13" t="str">
        <x:v>SG-59</x:v>
      </x:c>
      <x:c r="F64" s="13" t="str">
        <x:v>LT3</x:v>
      </x:c>
      <x:c r="G64" s="13" t="str">
        <x:v>MOL-3</x:v>
      </x:c>
      <x:c r="H64" s="13" t="str">
        <x:v>T2</x:v>
      </x:c>
      <x:c r="I64" s="13" t="str">
        <x:v>Z-27</x:v>
      </x:c>
      <x:c r="J64" s="34" t="str">
        <x:v>OPEN</x:v>
      </x:c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13" t="str">
        <x:v>CH-060</x:v>
      </x:c>
      <x:c r="B65" s="13" t="str">
        <x:v>CAL</x:v>
      </x:c>
      <x:c r="C65" s="13" t="str">
        <x:v>reference</x:v>
      </x:c>
      <x:c r="D65" s="13" t="str">
        <x:v>full</x:v>
      </x:c>
      <x:c r="E65" s="13" t="str">
        <x:v>SG-60</x:v>
      </x:c>
      <x:c r="F65" s="13" t="str">
        <x:v>LT4</x:v>
      </x:c>
      <x:c r="G65" s="13" t="str">
        <x:v>CAL-4</x:v>
      </x:c>
      <x:c r="H65" s="13" t="str">
        <x:v>T3</x:v>
      </x:c>
      <x:c r="I65" s="13" t="str">
        <x:v>Z-28</x:v>
      </x:c>
      <x:c r="J65" s="34" t="str">
        <x:v>OPEN</x:v>
      </x:c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13" t="str">
        <x:v>CH-061</x:v>
      </x:c>
      <x:c r="B66" s="13" t="str">
        <x:v>source</x:v>
      </x:c>
      <x:c r="C66" s="13" t="str">
        <x:v>reference</x:v>
      </x:c>
      <x:c r="D66" s="13" t="str">
        <x:v>full</x:v>
      </x:c>
      <x:c r="E66" s="13" t="str">
        <x:v>SG-61</x:v>
      </x:c>
      <x:c r="F66" s="13" t="str">
        <x:v>LT1</x:v>
      </x:c>
      <x:c r="G66" s="13" t="str">
        <x:v>source-5</x:v>
      </x:c>
      <x:c r="H66" s="13" t="str">
        <x:v>T1</x:v>
      </x:c>
      <x:c r="I66" s="13" t="str">
        <x:v>Z-29</x:v>
      </x:c>
      <x:c r="J66" s="34" t="str">
        <x:v>OPEN</x:v>
      </x:c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13" t="str">
        <x:v>CH-062</x:v>
      </x:c>
      <x:c r="B67" s="13" t="str">
        <x:v>igniter</x:v>
      </x:c>
      <x:c r="C67" s="13" t="str">
        <x:v>reference</x:v>
      </x:c>
      <x:c r="D67" s="13" t="str">
        <x:v>full</x:v>
      </x:c>
      <x:c r="E67" s="13" t="str">
        <x:v>SG-62</x:v>
      </x:c>
      <x:c r="F67" s="13" t="str">
        <x:v>LT2</x:v>
      </x:c>
      <x:c r="G67" s="13" t="str">
        <x:v>igniter-6</x:v>
      </x:c>
      <x:c r="H67" s="13" t="str">
        <x:v>T2</x:v>
      </x:c>
      <x:c r="I67" s="13" t="str">
        <x:v>Z-30</x:v>
      </x:c>
      <x:c r="J67" s="34" t="str">
        <x:v>OPEN</x:v>
      </x:c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13" t="str">
        <x:v>CH-063</x:v>
      </x:c>
      <x:c r="B68" s="13" t="str">
        <x:v>safeing</x:v>
      </x:c>
      <x:c r="C68" s="13" t="str">
        <x:v>reference</x:v>
      </x:c>
      <x:c r="D68" s="13" t="str">
        <x:v>full</x:v>
      </x:c>
      <x:c r="E68" s="13" t="str">
        <x:v>SG-63</x:v>
      </x:c>
      <x:c r="F68" s="13" t="str">
        <x:v>LT3</x:v>
      </x:c>
      <x:c r="G68" s="13" t="str">
        <x:v>safeing-7</x:v>
      </x:c>
      <x:c r="H68" s="13" t="str">
        <x:v>T3</x:v>
      </x:c>
      <x:c r="I68" s="13" t="str">
        <x:v>Z-31</x:v>
      </x:c>
      <x:c r="J68" s="34" t="str">
        <x:v>OPEN</x:v>
      </x:c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13" t="str">
        <x:v>CH-064</x:v>
      </x:c>
      <x:c r="B69" s="13" t="str">
        <x:v>environment</x:v>
      </x:c>
      <x:c r="C69" s="13" t="str">
        <x:v>reference</x:v>
      </x:c>
      <x:c r="D69" s="13" t="str">
        <x:v>full</x:v>
      </x:c>
      <x:c r="E69" s="13" t="str">
        <x:v>SG-64</x:v>
      </x:c>
      <x:c r="F69" s="13" t="str">
        <x:v>LT4</x:v>
      </x:c>
      <x:c r="G69" s="13" t="str">
        <x:v>environment-8</x:v>
      </x:c>
      <x:c r="H69" s="13" t="str">
        <x:v>T1</x:v>
      </x:c>
      <x:c r="I69" s="13" t="str">
        <x:v>Z-32</x:v>
      </x:c>
      <x:c r="J69" s="34" t="str">
        <x:v>OPEN</x:v>
      </x:c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13" t="str">
        <x:v>CH-065</x:v>
      </x:c>
      <x:c r="B70" s="13" t="str">
        <x:v>PHO</x:v>
      </x:c>
      <x:c r="C70" s="13" t="str">
        <x:v>field</x:v>
      </x:c>
      <x:c r="D70" s="13" t="str">
        <x:v>full</x:v>
      </x:c>
      <x:c r="E70" s="13" t="str">
        <x:v>SG-01</x:v>
      </x:c>
      <x:c r="F70" s="13" t="str">
        <x:v>LT1</x:v>
      </x:c>
      <x:c r="G70" s="13" t="str">
        <x:v>PHO-1</x:v>
      </x:c>
      <x:c r="H70" s="13" t="str">
        <x:v>T2</x:v>
      </x:c>
      <x:c r="I70" s="13" t="str">
        <x:v>Z-01</x:v>
      </x:c>
      <x:c r="J70" s="34" t="str">
        <x:v>OPEN</x:v>
      </x:c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13" t="str">
        <x:v>CH-066</x:v>
      </x:c>
      <x:c r="B71" s="13" t="str">
        <x:v>ION</x:v>
      </x:c>
      <x:c r="C71" s="13" t="str">
        <x:v>field</x:v>
      </x:c>
      <x:c r="D71" s="13" t="str">
        <x:v>full</x:v>
      </x:c>
      <x:c r="E71" s="13" t="str">
        <x:v>SG-02</x:v>
      </x:c>
      <x:c r="F71" s="13" t="str">
        <x:v>LT2</x:v>
      </x:c>
      <x:c r="G71" s="13" t="str">
        <x:v>ION-2</x:v>
      </x:c>
      <x:c r="H71" s="13" t="str">
        <x:v>T3</x:v>
      </x:c>
      <x:c r="I71" s="13" t="str">
        <x:v>Z-02</x:v>
      </x:c>
      <x:c r="J71" s="34" t="str">
        <x:v>OPEN</x:v>
      </x:c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13" t="str">
        <x:v>CH-067</x:v>
      </x:c>
      <x:c r="B72" s="13" t="str">
        <x:v>MOL</x:v>
      </x:c>
      <x:c r="C72" s="13" t="str">
        <x:v>field</x:v>
      </x:c>
      <x:c r="D72" s="13" t="str">
        <x:v>full</x:v>
      </x:c>
      <x:c r="E72" s="13" t="str">
        <x:v>SG-03</x:v>
      </x:c>
      <x:c r="F72" s="13" t="str">
        <x:v>LT3</x:v>
      </x:c>
      <x:c r="G72" s="13" t="str">
        <x:v>MOL-3</x:v>
      </x:c>
      <x:c r="H72" s="13" t="str">
        <x:v>T1</x:v>
      </x:c>
      <x:c r="I72" s="13" t="str">
        <x:v>Z-03</x:v>
      </x:c>
      <x:c r="J72" s="34" t="str">
        <x:v>OPEN</x:v>
      </x:c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13" t="str">
        <x:v>CH-068</x:v>
      </x:c>
      <x:c r="B73" s="13" t="str">
        <x:v>CAL</x:v>
      </x:c>
      <x:c r="C73" s="13" t="str">
        <x:v>field</x:v>
      </x:c>
      <x:c r="D73" s="13" t="str">
        <x:v>full</x:v>
      </x:c>
      <x:c r="E73" s="13" t="str">
        <x:v>SG-04</x:v>
      </x:c>
      <x:c r="F73" s="13" t="str">
        <x:v>LT4</x:v>
      </x:c>
      <x:c r="G73" s="13" t="str">
        <x:v>CAL-4</x:v>
      </x:c>
      <x:c r="H73" s="13" t="str">
        <x:v>T2</x:v>
      </x:c>
      <x:c r="I73" s="13" t="str">
        <x:v>Z-04</x:v>
      </x:c>
      <x:c r="J73" s="34" t="str">
        <x:v>OPEN</x:v>
      </x:c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13" t="str">
        <x:v>CH-069</x:v>
      </x:c>
      <x:c r="B74" s="13" t="str">
        <x:v>source</x:v>
      </x:c>
      <x:c r="C74" s="13" t="str">
        <x:v>field</x:v>
      </x:c>
      <x:c r="D74" s="13" t="str">
        <x:v>full</x:v>
      </x:c>
      <x:c r="E74" s="13" t="str">
        <x:v>SG-05</x:v>
      </x:c>
      <x:c r="F74" s="13" t="str">
        <x:v>LT1</x:v>
      </x:c>
      <x:c r="G74" s="13" t="str">
        <x:v>source-5</x:v>
      </x:c>
      <x:c r="H74" s="13" t="str">
        <x:v>T3</x:v>
      </x:c>
      <x:c r="I74" s="13" t="str">
        <x:v>Z-05</x:v>
      </x:c>
      <x:c r="J74" s="34" t="str">
        <x:v>OPEN</x:v>
      </x:c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13" t="str">
        <x:v>CH-070</x:v>
      </x:c>
      <x:c r="B75" s="13" t="str">
        <x:v>igniter</x:v>
      </x:c>
      <x:c r="C75" s="13" t="str">
        <x:v>field</x:v>
      </x:c>
      <x:c r="D75" s="13" t="str">
        <x:v>full</x:v>
      </x:c>
      <x:c r="E75" s="13" t="str">
        <x:v>SG-06</x:v>
      </x:c>
      <x:c r="F75" s="13" t="str">
        <x:v>LT2</x:v>
      </x:c>
      <x:c r="G75" s="13" t="str">
        <x:v>igniter-6</x:v>
      </x:c>
      <x:c r="H75" s="13" t="str">
        <x:v>T1</x:v>
      </x:c>
      <x:c r="I75" s="13" t="str">
        <x:v>Z-06</x:v>
      </x:c>
      <x:c r="J75" s="34" t="str">
        <x:v>OPEN</x:v>
      </x:c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13" t="str">
        <x:v>CH-071</x:v>
      </x:c>
      <x:c r="B76" s="13" t="str">
        <x:v>safeing</x:v>
      </x:c>
      <x:c r="C76" s="13" t="str">
        <x:v>field</x:v>
      </x:c>
      <x:c r="D76" s="13" t="str">
        <x:v>full</x:v>
      </x:c>
      <x:c r="E76" s="13" t="str">
        <x:v>SG-07</x:v>
      </x:c>
      <x:c r="F76" s="13" t="str">
        <x:v>LT3</x:v>
      </x:c>
      <x:c r="G76" s="13" t="str">
        <x:v>safeing-7</x:v>
      </x:c>
      <x:c r="H76" s="13" t="str">
        <x:v>T2</x:v>
      </x:c>
      <x:c r="I76" s="13" t="str">
        <x:v>Z-07</x:v>
      </x:c>
      <x:c r="J76" s="34" t="str">
        <x:v>OPEN</x:v>
      </x:c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13" t="str">
        <x:v>CH-072</x:v>
      </x:c>
      <x:c r="B77" s="13" t="str">
        <x:v>environment</x:v>
      </x:c>
      <x:c r="C77" s="13" t="str">
        <x:v>field</x:v>
      </x:c>
      <x:c r="D77" s="13" t="str">
        <x:v>full</x:v>
      </x:c>
      <x:c r="E77" s="13" t="str">
        <x:v>SG-08</x:v>
      </x:c>
      <x:c r="F77" s="13" t="str">
        <x:v>LT4</x:v>
      </x:c>
      <x:c r="G77" s="13" t="str">
        <x:v>environment-8</x:v>
      </x:c>
      <x:c r="H77" s="13" t="str">
        <x:v>T3</x:v>
      </x:c>
      <x:c r="I77" s="13" t="str">
        <x:v>Z-08</x:v>
      </x:c>
      <x:c r="J77" s="34" t="str">
        <x:v>OPEN</x:v>
      </x:c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13" t="str">
        <x:v>CH-073</x:v>
      </x:c>
      <x:c r="B78" s="13" t="str">
        <x:v>PHO</x:v>
      </x:c>
      <x:c r="C78" s="13" t="str">
        <x:v>state</x:v>
      </x:c>
      <x:c r="D78" s="13" t="str">
        <x:v>full</x:v>
      </x:c>
      <x:c r="E78" s="13" t="str">
        <x:v>SG-09</x:v>
      </x:c>
      <x:c r="F78" s="13" t="str">
        <x:v>LT1</x:v>
      </x:c>
      <x:c r="G78" s="13" t="str">
        <x:v>PHO-1</x:v>
      </x:c>
      <x:c r="H78" s="13" t="str">
        <x:v>T1</x:v>
      </x:c>
      <x:c r="I78" s="13" t="str">
        <x:v>Z-09</x:v>
      </x:c>
      <x:c r="J78" s="34" t="str">
        <x:v>OPEN</x:v>
      </x:c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13" t="str">
        <x:v>CH-074</x:v>
      </x:c>
      <x:c r="B79" s="13" t="str">
        <x:v>ION</x:v>
      </x:c>
      <x:c r="C79" s="13" t="str">
        <x:v>state</x:v>
      </x:c>
      <x:c r="D79" s="13" t="str">
        <x:v>full</x:v>
      </x:c>
      <x:c r="E79" s="13" t="str">
        <x:v>SG-10</x:v>
      </x:c>
      <x:c r="F79" s="13" t="str">
        <x:v>LT2</x:v>
      </x:c>
      <x:c r="G79" s="13" t="str">
        <x:v>ION-2</x:v>
      </x:c>
      <x:c r="H79" s="13" t="str">
        <x:v>T2</x:v>
      </x:c>
      <x:c r="I79" s="13" t="str">
        <x:v>Z-10</x:v>
      </x:c>
      <x:c r="J79" s="34" t="str">
        <x:v>OPEN</x:v>
      </x:c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13" t="str">
        <x:v>CH-075</x:v>
      </x:c>
      <x:c r="B80" s="13" t="str">
        <x:v>MOL</x:v>
      </x:c>
      <x:c r="C80" s="13" t="str">
        <x:v>state</x:v>
      </x:c>
      <x:c r="D80" s="13" t="str">
        <x:v>full</x:v>
      </x:c>
      <x:c r="E80" s="13" t="str">
        <x:v>SG-11</x:v>
      </x:c>
      <x:c r="F80" s="13" t="str">
        <x:v>LT3</x:v>
      </x:c>
      <x:c r="G80" s="13" t="str">
        <x:v>MOL-3</x:v>
      </x:c>
      <x:c r="H80" s="13" t="str">
        <x:v>T3</x:v>
      </x:c>
      <x:c r="I80" s="13" t="str">
        <x:v>Z-11</x:v>
      </x:c>
      <x:c r="J80" s="34" t="str">
        <x:v>OPEN</x:v>
      </x:c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13" t="str">
        <x:v>CH-076</x:v>
      </x:c>
      <x:c r="B81" s="13" t="str">
        <x:v>CAL</x:v>
      </x:c>
      <x:c r="C81" s="13" t="str">
        <x:v>state</x:v>
      </x:c>
      <x:c r="D81" s="13" t="str">
        <x:v>full</x:v>
      </x:c>
      <x:c r="E81" s="13" t="str">
        <x:v>SG-12</x:v>
      </x:c>
      <x:c r="F81" s="13" t="str">
        <x:v>LT4</x:v>
      </x:c>
      <x:c r="G81" s="13" t="str">
        <x:v>CAL-4</x:v>
      </x:c>
      <x:c r="H81" s="13" t="str">
        <x:v>T1</x:v>
      </x:c>
      <x:c r="I81" s="13" t="str">
        <x:v>Z-12</x:v>
      </x:c>
      <x:c r="J81" s="34" t="str">
        <x:v>OPEN</x:v>
      </x:c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13" t="str">
        <x:v>CH-077</x:v>
      </x:c>
      <x:c r="B82" s="13" t="str">
        <x:v>source</x:v>
      </x:c>
      <x:c r="C82" s="13" t="str">
        <x:v>state</x:v>
      </x:c>
      <x:c r="D82" s="13" t="str">
        <x:v>full</x:v>
      </x:c>
      <x:c r="E82" s="13" t="str">
        <x:v>SG-13</x:v>
      </x:c>
      <x:c r="F82" s="13" t="str">
        <x:v>LT1</x:v>
      </x:c>
      <x:c r="G82" s="13" t="str">
        <x:v>source-5</x:v>
      </x:c>
      <x:c r="H82" s="13" t="str">
        <x:v>T2</x:v>
      </x:c>
      <x:c r="I82" s="13" t="str">
        <x:v>Z-13</x:v>
      </x:c>
      <x:c r="J82" s="34" t="str">
        <x:v>OPEN</x:v>
      </x:c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13" t="str">
        <x:v>CH-078</x:v>
      </x:c>
      <x:c r="B83" s="13" t="str">
        <x:v>igniter</x:v>
      </x:c>
      <x:c r="C83" s="13" t="str">
        <x:v>state</x:v>
      </x:c>
      <x:c r="D83" s="13" t="str">
        <x:v>full</x:v>
      </x:c>
      <x:c r="E83" s="13" t="str">
        <x:v>SG-14</x:v>
      </x:c>
      <x:c r="F83" s="13" t="str">
        <x:v>LT2</x:v>
      </x:c>
      <x:c r="G83" s="13" t="str">
        <x:v>igniter-6</x:v>
      </x:c>
      <x:c r="H83" s="13" t="str">
        <x:v>T3</x:v>
      </x:c>
      <x:c r="I83" s="13" t="str">
        <x:v>Z-14</x:v>
      </x:c>
      <x:c r="J83" s="34" t="str">
        <x:v>OPEN</x:v>
      </x:c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13" t="str">
        <x:v>CH-079</x:v>
      </x:c>
      <x:c r="B84" s="13" t="str">
        <x:v>safeing</x:v>
      </x:c>
      <x:c r="C84" s="13" t="str">
        <x:v>state</x:v>
      </x:c>
      <x:c r="D84" s="13" t="str">
        <x:v>full</x:v>
      </x:c>
      <x:c r="E84" s="13" t="str">
        <x:v>SG-15</x:v>
      </x:c>
      <x:c r="F84" s="13" t="str">
        <x:v>LT3</x:v>
      </x:c>
      <x:c r="G84" s="13" t="str">
        <x:v>safeing-7</x:v>
      </x:c>
      <x:c r="H84" s="13" t="str">
        <x:v>T1</x:v>
      </x:c>
      <x:c r="I84" s="13" t="str">
        <x:v>Z-15</x:v>
      </x:c>
      <x:c r="J84" s="34" t="str">
        <x:v>OPEN</x:v>
      </x:c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13" t="str">
        <x:v>CH-080</x:v>
      </x:c>
      <x:c r="B85" s="13" t="str">
        <x:v>environment</x:v>
      </x:c>
      <x:c r="C85" s="13" t="str">
        <x:v>state</x:v>
      </x:c>
      <x:c r="D85" s="13" t="str">
        <x:v>full</x:v>
      </x:c>
      <x:c r="E85" s="13" t="str">
        <x:v>SG-16</x:v>
      </x:c>
      <x:c r="F85" s="13" t="str">
        <x:v>LT4</x:v>
      </x:c>
      <x:c r="G85" s="13" t="str">
        <x:v>environment-8</x:v>
      </x:c>
      <x:c r="H85" s="13" t="str">
        <x:v>T2</x:v>
      </x:c>
      <x:c r="I85" s="13" t="str">
        <x:v>Z-16</x:v>
      </x:c>
      <x:c r="J85" s="34" t="str">
        <x:v>OPEN</x:v>
      </x:c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13" t="str">
        <x:v>CH-081</x:v>
      </x:c>
      <x:c r="B86" s="13" t="str">
        <x:v>PHO</x:v>
      </x:c>
      <x:c r="C86" s="13" t="str">
        <x:v>rate</x:v>
      </x:c>
      <x:c r="D86" s="13" t="str">
        <x:v>full</x:v>
      </x:c>
      <x:c r="E86" s="13" t="str">
        <x:v>SG-17</x:v>
      </x:c>
      <x:c r="F86" s="13" t="str">
        <x:v>LT1</x:v>
      </x:c>
      <x:c r="G86" s="13" t="str">
        <x:v>PHO-1</x:v>
      </x:c>
      <x:c r="H86" s="13" t="str">
        <x:v>T3</x:v>
      </x:c>
      <x:c r="I86" s="13" t="str">
        <x:v>Z-17</x:v>
      </x:c>
      <x:c r="J86" s="34" t="str">
        <x:v>OPEN</x:v>
      </x:c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13" t="str">
        <x:v>CH-082</x:v>
      </x:c>
      <x:c r="B87" s="13" t="str">
        <x:v>ION</x:v>
      </x:c>
      <x:c r="C87" s="13" t="str">
        <x:v>rate</x:v>
      </x:c>
      <x:c r="D87" s="13" t="str">
        <x:v>full</x:v>
      </x:c>
      <x:c r="E87" s="13" t="str">
        <x:v>SG-18</x:v>
      </x:c>
      <x:c r="F87" s="13" t="str">
        <x:v>LT2</x:v>
      </x:c>
      <x:c r="G87" s="13" t="str">
        <x:v>ION-2</x:v>
      </x:c>
      <x:c r="H87" s="13" t="str">
        <x:v>T1</x:v>
      </x:c>
      <x:c r="I87" s="13" t="str">
        <x:v>Z-18</x:v>
      </x:c>
      <x:c r="J87" s="34" t="str">
        <x:v>OPEN</x:v>
      </x:c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13" t="str">
        <x:v>CH-083</x:v>
      </x:c>
      <x:c r="B88" s="13" t="str">
        <x:v>MOL</x:v>
      </x:c>
      <x:c r="C88" s="13" t="str">
        <x:v>rate</x:v>
      </x:c>
      <x:c r="D88" s="13" t="str">
        <x:v>full</x:v>
      </x:c>
      <x:c r="E88" s="13" t="str">
        <x:v>SG-19</x:v>
      </x:c>
      <x:c r="F88" s="13" t="str">
        <x:v>LT3</x:v>
      </x:c>
      <x:c r="G88" s="13" t="str">
        <x:v>MOL-3</x:v>
      </x:c>
      <x:c r="H88" s="13" t="str">
        <x:v>T2</x:v>
      </x:c>
      <x:c r="I88" s="13" t="str">
        <x:v>Z-19</x:v>
      </x:c>
      <x:c r="J88" s="34" t="str">
        <x:v>OPEN</x:v>
      </x:c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13" t="str">
        <x:v>CH-084</x:v>
      </x:c>
      <x:c r="B89" s="13" t="str">
        <x:v>CAL</x:v>
      </x:c>
      <x:c r="C89" s="13" t="str">
        <x:v>rate</x:v>
      </x:c>
      <x:c r="D89" s="13" t="str">
        <x:v>full</x:v>
      </x:c>
      <x:c r="E89" s="13" t="str">
        <x:v>SG-20</x:v>
      </x:c>
      <x:c r="F89" s="13" t="str">
        <x:v>LT4</x:v>
      </x:c>
      <x:c r="G89" s="13" t="str">
        <x:v>CAL-4</x:v>
      </x:c>
      <x:c r="H89" s="13" t="str">
        <x:v>T3</x:v>
      </x:c>
      <x:c r="I89" s="13" t="str">
        <x:v>Z-20</x:v>
      </x:c>
      <x:c r="J89" s="34" t="str">
        <x:v>OPEN</x:v>
      </x:c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13" t="str">
        <x:v>CH-085</x:v>
      </x:c>
      <x:c r="B90" s="13" t="str">
        <x:v>source</x:v>
      </x:c>
      <x:c r="C90" s="13" t="str">
        <x:v>rate</x:v>
      </x:c>
      <x:c r="D90" s="13" t="str">
        <x:v>full</x:v>
      </x:c>
      <x:c r="E90" s="13" t="str">
        <x:v>SG-21</x:v>
      </x:c>
      <x:c r="F90" s="13" t="str">
        <x:v>LT1</x:v>
      </x:c>
      <x:c r="G90" s="13" t="str">
        <x:v>source-5</x:v>
      </x:c>
      <x:c r="H90" s="13" t="str">
        <x:v>T1</x:v>
      </x:c>
      <x:c r="I90" s="13" t="str">
        <x:v>Z-21</x:v>
      </x:c>
      <x:c r="J90" s="34" t="str">
        <x:v>OPEN</x:v>
      </x:c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13" t="str">
        <x:v>CH-086</x:v>
      </x:c>
      <x:c r="B91" s="13" t="str">
        <x:v>igniter</x:v>
      </x:c>
      <x:c r="C91" s="13" t="str">
        <x:v>rate</x:v>
      </x:c>
      <x:c r="D91" s="13" t="str">
        <x:v>full</x:v>
      </x:c>
      <x:c r="E91" s="13" t="str">
        <x:v>SG-22</x:v>
      </x:c>
      <x:c r="F91" s="13" t="str">
        <x:v>LT2</x:v>
      </x:c>
      <x:c r="G91" s="13" t="str">
        <x:v>igniter-6</x:v>
      </x:c>
      <x:c r="H91" s="13" t="str">
        <x:v>T2</x:v>
      </x:c>
      <x:c r="I91" s="13" t="str">
        <x:v>Z-22</x:v>
      </x:c>
      <x:c r="J91" s="34" t="str">
        <x:v>OPEN</x:v>
      </x:c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13" t="str">
        <x:v>CH-087</x:v>
      </x:c>
      <x:c r="B92" s="13" t="str">
        <x:v>safeing</x:v>
      </x:c>
      <x:c r="C92" s="13" t="str">
        <x:v>rate</x:v>
      </x:c>
      <x:c r="D92" s="13" t="str">
        <x:v>full</x:v>
      </x:c>
      <x:c r="E92" s="13" t="str">
        <x:v>SG-23</x:v>
      </x:c>
      <x:c r="F92" s="13" t="str">
        <x:v>LT3</x:v>
      </x:c>
      <x:c r="G92" s="13" t="str">
        <x:v>safeing-7</x:v>
      </x:c>
      <x:c r="H92" s="13" t="str">
        <x:v>T3</x:v>
      </x:c>
      <x:c r="I92" s="13" t="str">
        <x:v>Z-23</x:v>
      </x:c>
      <x:c r="J92" s="34" t="str">
        <x:v>OPEN</x:v>
      </x:c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13" t="str">
        <x:v>CH-088</x:v>
      </x:c>
      <x:c r="B93" s="13" t="str">
        <x:v>environment</x:v>
      </x:c>
      <x:c r="C93" s="13" t="str">
        <x:v>rate</x:v>
      </x:c>
      <x:c r="D93" s="13" t="str">
        <x:v>full</x:v>
      </x:c>
      <x:c r="E93" s="13" t="str">
        <x:v>SG-24</x:v>
      </x:c>
      <x:c r="F93" s="13" t="str">
        <x:v>LT4</x:v>
      </x:c>
      <x:c r="G93" s="13" t="str">
        <x:v>environment-8</x:v>
      </x:c>
      <x:c r="H93" s="13" t="str">
        <x:v>T1</x:v>
      </x:c>
      <x:c r="I93" s="13" t="str">
        <x:v>Z-24</x:v>
      </x:c>
      <x:c r="J93" s="34" t="str">
        <x:v>OPEN</x:v>
      </x:c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13" t="str">
        <x:v>CH-089</x:v>
      </x:c>
      <x:c r="B94" s="13" t="str">
        <x:v>PHO</x:v>
      </x:c>
      <x:c r="C94" s="13" t="str">
        <x:v>boundary</x:v>
      </x:c>
      <x:c r="D94" s="13" t="str">
        <x:v>full</x:v>
      </x:c>
      <x:c r="E94" s="13" t="str">
        <x:v>SG-25</x:v>
      </x:c>
      <x:c r="F94" s="13" t="str">
        <x:v>LT1</x:v>
      </x:c>
      <x:c r="G94" s="13" t="str">
        <x:v>PHO-1</x:v>
      </x:c>
      <x:c r="H94" s="13" t="str">
        <x:v>T2</x:v>
      </x:c>
      <x:c r="I94" s="13" t="str">
        <x:v>Z-25</x:v>
      </x:c>
      <x:c r="J94" s="34" t="str">
        <x:v>OPEN</x:v>
      </x:c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13" t="str">
        <x:v>CH-090</x:v>
      </x:c>
      <x:c r="B95" s="13" t="str">
        <x:v>ION</x:v>
      </x:c>
      <x:c r="C95" s="13" t="str">
        <x:v>boundary</x:v>
      </x:c>
      <x:c r="D95" s="13" t="str">
        <x:v>full</x:v>
      </x:c>
      <x:c r="E95" s="13" t="str">
        <x:v>SG-26</x:v>
      </x:c>
      <x:c r="F95" s="13" t="str">
        <x:v>LT2</x:v>
      </x:c>
      <x:c r="G95" s="13" t="str">
        <x:v>ION-2</x:v>
      </x:c>
      <x:c r="H95" s="13" t="str">
        <x:v>T3</x:v>
      </x:c>
      <x:c r="I95" s="13" t="str">
        <x:v>Z-26</x:v>
      </x:c>
      <x:c r="J95" s="34" t="str">
        <x:v>OPEN</x:v>
      </x:c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13" t="str">
        <x:v>CH-091</x:v>
      </x:c>
      <x:c r="B96" s="13" t="str">
        <x:v>MOL</x:v>
      </x:c>
      <x:c r="C96" s="13" t="str">
        <x:v>boundary</x:v>
      </x:c>
      <x:c r="D96" s="13" t="str">
        <x:v>full</x:v>
      </x:c>
      <x:c r="E96" s="13" t="str">
        <x:v>SG-27</x:v>
      </x:c>
      <x:c r="F96" s="13" t="str">
        <x:v>LT3</x:v>
      </x:c>
      <x:c r="G96" s="13" t="str">
        <x:v>MOL-3</x:v>
      </x:c>
      <x:c r="H96" s="13" t="str">
        <x:v>T1</x:v>
      </x:c>
      <x:c r="I96" s="13" t="str">
        <x:v>Z-27</x:v>
      </x:c>
      <x:c r="J96" s="34" t="str">
        <x:v>OPEN</x:v>
      </x:c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13" t="str">
        <x:v>CH-092</x:v>
      </x:c>
      <x:c r="B97" s="13" t="str">
        <x:v>CAL</x:v>
      </x:c>
      <x:c r="C97" s="13" t="str">
        <x:v>boundary</x:v>
      </x:c>
      <x:c r="D97" s="13" t="str">
        <x:v>full</x:v>
      </x:c>
      <x:c r="E97" s="13" t="str">
        <x:v>SG-28</x:v>
      </x:c>
      <x:c r="F97" s="13" t="str">
        <x:v>LT4</x:v>
      </x:c>
      <x:c r="G97" s="13" t="str">
        <x:v>CAL-4</x:v>
      </x:c>
      <x:c r="H97" s="13" t="str">
        <x:v>T2</x:v>
      </x:c>
      <x:c r="I97" s="13" t="str">
        <x:v>Z-28</x:v>
      </x:c>
      <x:c r="J97" s="34" t="str">
        <x:v>OPEN</x:v>
      </x:c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13" t="str">
        <x:v>CH-093</x:v>
      </x:c>
      <x:c r="B98" s="13" t="str">
        <x:v>source</x:v>
      </x:c>
      <x:c r="C98" s="13" t="str">
        <x:v>boundary</x:v>
      </x:c>
      <x:c r="D98" s="13" t="str">
        <x:v>full</x:v>
      </x:c>
      <x:c r="E98" s="13" t="str">
        <x:v>SG-29</x:v>
      </x:c>
      <x:c r="F98" s="13" t="str">
        <x:v>LT1</x:v>
      </x:c>
      <x:c r="G98" s="13" t="str">
        <x:v>source-5</x:v>
      </x:c>
      <x:c r="H98" s="13" t="str">
        <x:v>T3</x:v>
      </x:c>
      <x:c r="I98" s="13" t="str">
        <x:v>Z-29</x:v>
      </x:c>
      <x:c r="J98" s="34" t="str">
        <x:v>OPEN</x:v>
      </x:c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13" t="str">
        <x:v>CH-094</x:v>
      </x:c>
      <x:c r="B99" s="13" t="str">
        <x:v>igniter</x:v>
      </x:c>
      <x:c r="C99" s="13" t="str">
        <x:v>boundary</x:v>
      </x:c>
      <x:c r="D99" s="13" t="str">
        <x:v>full</x:v>
      </x:c>
      <x:c r="E99" s="13" t="str">
        <x:v>SG-30</x:v>
      </x:c>
      <x:c r="F99" s="13" t="str">
        <x:v>LT2</x:v>
      </x:c>
      <x:c r="G99" s="13" t="str">
        <x:v>igniter-6</x:v>
      </x:c>
      <x:c r="H99" s="13" t="str">
        <x:v>T1</x:v>
      </x:c>
      <x:c r="I99" s="13" t="str">
        <x:v>Z-30</x:v>
      </x:c>
      <x:c r="J99" s="34" t="str">
        <x:v>OPEN</x:v>
      </x:c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13" t="str">
        <x:v>CH-095</x:v>
      </x:c>
      <x:c r="B100" s="13" t="str">
        <x:v>safeing</x:v>
      </x:c>
      <x:c r="C100" s="13" t="str">
        <x:v>boundary</x:v>
      </x:c>
      <x:c r="D100" s="13" t="str">
        <x:v>full</x:v>
      </x:c>
      <x:c r="E100" s="13" t="str">
        <x:v>SG-31</x:v>
      </x:c>
      <x:c r="F100" s="13" t="str">
        <x:v>LT3</x:v>
      </x:c>
      <x:c r="G100" s="13" t="str">
        <x:v>safeing-7</x:v>
      </x:c>
      <x:c r="H100" s="13" t="str">
        <x:v>T2</x:v>
      </x:c>
      <x:c r="I100" s="13" t="str">
        <x:v>Z-31</x:v>
      </x:c>
      <x:c r="J100" s="34" t="str">
        <x:v>OPEN</x:v>
      </x:c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13" t="str">
        <x:v>CH-096</x:v>
      </x:c>
      <x:c r="B101" s="13" t="str">
        <x:v>environment</x:v>
      </x:c>
      <x:c r="C101" s="13" t="str">
        <x:v>boundary</x:v>
      </x:c>
      <x:c r="D101" s="13" t="str">
        <x:v>full</x:v>
      </x:c>
      <x:c r="E101" s="13" t="str">
        <x:v>SG-32</x:v>
      </x:c>
      <x:c r="F101" s="13" t="str">
        <x:v>LT4</x:v>
      </x:c>
      <x:c r="G101" s="13" t="str">
        <x:v>environment-8</x:v>
      </x:c>
      <x:c r="H101" s="13" t="str">
        <x:v>T3</x:v>
      </x:c>
      <x:c r="I101" s="13" t="str">
        <x:v>Z-32</x:v>
      </x:c>
      <x:c r="J101" s="34" t="str">
        <x:v>OPEN</x:v>
      </x:c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13" t="str">
        <x:v>CH-097</x:v>
      </x:c>
      <x:c r="B102" s="13" t="str">
        <x:v>PHO</x:v>
      </x:c>
      <x:c r="C102" s="13" t="str">
        <x:v>identity</x:v>
      </x:c>
      <x:c r="D102" s="13" t="str">
        <x:v>full</x:v>
      </x:c>
      <x:c r="E102" s="13" t="str">
        <x:v>SG-33</x:v>
      </x:c>
      <x:c r="F102" s="13" t="str">
        <x:v>LT1</x:v>
      </x:c>
      <x:c r="G102" s="13" t="str">
        <x:v>PHO-1</x:v>
      </x:c>
      <x:c r="H102" s="13" t="str">
        <x:v>T1</x:v>
      </x:c>
      <x:c r="I102" s="13" t="str">
        <x:v>Z-01</x:v>
      </x:c>
      <x:c r="J102" s="34" t="str">
        <x:v>OPEN</x:v>
      </x:c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13" t="str">
        <x:v>CH-098</x:v>
      </x:c>
      <x:c r="B103" s="13" t="str">
        <x:v>ION</x:v>
      </x:c>
      <x:c r="C103" s="13" t="str">
        <x:v>identity</x:v>
      </x:c>
      <x:c r="D103" s="13" t="str">
        <x:v>full</x:v>
      </x:c>
      <x:c r="E103" s="13" t="str">
        <x:v>SG-34</x:v>
      </x:c>
      <x:c r="F103" s="13" t="str">
        <x:v>LT2</x:v>
      </x:c>
      <x:c r="G103" s="13" t="str">
        <x:v>ION-2</x:v>
      </x:c>
      <x:c r="H103" s="13" t="str">
        <x:v>T2</x:v>
      </x:c>
      <x:c r="I103" s="13" t="str">
        <x:v>Z-02</x:v>
      </x:c>
      <x:c r="J103" s="34" t="str">
        <x:v>OPEN</x:v>
      </x:c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13" t="str">
        <x:v>CH-099</x:v>
      </x:c>
      <x:c r="B104" s="13" t="str">
        <x:v>MOL</x:v>
      </x:c>
      <x:c r="C104" s="13" t="str">
        <x:v>identity</x:v>
      </x:c>
      <x:c r="D104" s="13" t="str">
        <x:v>full</x:v>
      </x:c>
      <x:c r="E104" s="13" t="str">
        <x:v>SG-35</x:v>
      </x:c>
      <x:c r="F104" s="13" t="str">
        <x:v>LT3</x:v>
      </x:c>
      <x:c r="G104" s="13" t="str">
        <x:v>MOL-3</x:v>
      </x:c>
      <x:c r="H104" s="13" t="str">
        <x:v>T3</x:v>
      </x:c>
      <x:c r="I104" s="13" t="str">
        <x:v>Z-03</x:v>
      </x:c>
      <x:c r="J104" s="34" t="str">
        <x:v>OPEN</x:v>
      </x:c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13" t="str">
        <x:v>CH-100</x:v>
      </x:c>
      <x:c r="B105" s="13" t="str">
        <x:v>CAL</x:v>
      </x:c>
      <x:c r="C105" s="13" t="str">
        <x:v>identity</x:v>
      </x:c>
      <x:c r="D105" s="13" t="str">
        <x:v>full</x:v>
      </x:c>
      <x:c r="E105" s="13" t="str">
        <x:v>SG-36</x:v>
      </x:c>
      <x:c r="F105" s="13" t="str">
        <x:v>LT4</x:v>
      </x:c>
      <x:c r="G105" s="13" t="str">
        <x:v>CAL-4</x:v>
      </x:c>
      <x:c r="H105" s="13" t="str">
        <x:v>T1</x:v>
      </x:c>
      <x:c r="I105" s="13" t="str">
        <x:v>Z-04</x:v>
      </x:c>
      <x:c r="J105" s="34" t="str">
        <x:v>OPEN</x:v>
      </x:c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13" t="str">
        <x:v>CH-101</x:v>
      </x:c>
      <x:c r="B106" s="13" t="str">
        <x:v>source</x:v>
      </x:c>
      <x:c r="C106" s="13" t="str">
        <x:v>identity</x:v>
      </x:c>
      <x:c r="D106" s="13" t="str">
        <x:v>full</x:v>
      </x:c>
      <x:c r="E106" s="13" t="str">
        <x:v>SG-37</x:v>
      </x:c>
      <x:c r="F106" s="13" t="str">
        <x:v>LT1</x:v>
      </x:c>
      <x:c r="G106" s="13" t="str">
        <x:v>source-5</x:v>
      </x:c>
      <x:c r="H106" s="13" t="str">
        <x:v>T2</x:v>
      </x:c>
      <x:c r="I106" s="13" t="str">
        <x:v>Z-05</x:v>
      </x:c>
      <x:c r="J106" s="34" t="str">
        <x:v>OPEN</x:v>
      </x:c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13" t="str">
        <x:v>CH-102</x:v>
      </x:c>
      <x:c r="B107" s="13" t="str">
        <x:v>igniter</x:v>
      </x:c>
      <x:c r="C107" s="13" t="str">
        <x:v>identity</x:v>
      </x:c>
      <x:c r="D107" s="13" t="str">
        <x:v>full</x:v>
      </x:c>
      <x:c r="E107" s="13" t="str">
        <x:v>SG-38</x:v>
      </x:c>
      <x:c r="F107" s="13" t="str">
        <x:v>LT2</x:v>
      </x:c>
      <x:c r="G107" s="13" t="str">
        <x:v>igniter-6</x:v>
      </x:c>
      <x:c r="H107" s="13" t="str">
        <x:v>T3</x:v>
      </x:c>
      <x:c r="I107" s="13" t="str">
        <x:v>Z-06</x:v>
      </x:c>
      <x:c r="J107" s="34" t="str">
        <x:v>OPEN</x:v>
      </x:c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13" t="str">
        <x:v>CH-103</x:v>
      </x:c>
      <x:c r="B108" s="13" t="str">
        <x:v>safeing</x:v>
      </x:c>
      <x:c r="C108" s="13" t="str">
        <x:v>identity</x:v>
      </x:c>
      <x:c r="D108" s="13" t="str">
        <x:v>full</x:v>
      </x:c>
      <x:c r="E108" s="13" t="str">
        <x:v>SG-39</x:v>
      </x:c>
      <x:c r="F108" s="13" t="str">
        <x:v>LT3</x:v>
      </x:c>
      <x:c r="G108" s="13" t="str">
        <x:v>safeing-7</x:v>
      </x:c>
      <x:c r="H108" s="13" t="str">
        <x:v>T1</x:v>
      </x:c>
      <x:c r="I108" s="13" t="str">
        <x:v>Z-07</x:v>
      </x:c>
      <x:c r="J108" s="34" t="str">
        <x:v>OPEN</x:v>
      </x:c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13" t="str">
        <x:v>CH-104</x:v>
      </x:c>
      <x:c r="B109" s="13" t="str">
        <x:v>environment</x:v>
      </x:c>
      <x:c r="C109" s="13" t="str">
        <x:v>identity</x:v>
      </x:c>
      <x:c r="D109" s="13" t="str">
        <x:v>full</x:v>
      </x:c>
      <x:c r="E109" s="13" t="str">
        <x:v>SG-40</x:v>
      </x:c>
      <x:c r="F109" s="13" t="str">
        <x:v>LT4</x:v>
      </x:c>
      <x:c r="G109" s="13" t="str">
        <x:v>environment-8</x:v>
      </x:c>
      <x:c r="H109" s="13" t="str">
        <x:v>T2</x:v>
      </x:c>
      <x:c r="I109" s="13" t="str">
        <x:v>Z-08</x:v>
      </x:c>
      <x:c r="J109" s="34" t="str">
        <x:v>OPEN</x:v>
      </x:c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13" t="str">
        <x:v>CH-105</x:v>
      </x:c>
      <x:c r="B110" s="13" t="str">
        <x:v>PHO</x:v>
      </x:c>
      <x:c r="C110" s="13" t="str">
        <x:v>final element</x:v>
      </x:c>
      <x:c r="D110" s="13" t="str">
        <x:v>full</x:v>
      </x:c>
      <x:c r="E110" s="13" t="str">
        <x:v>SG-41</x:v>
      </x:c>
      <x:c r="F110" s="13" t="str">
        <x:v>LT1</x:v>
      </x:c>
      <x:c r="G110" s="13" t="str">
        <x:v>PHO-1</x:v>
      </x:c>
      <x:c r="H110" s="13" t="str">
        <x:v>T3</x:v>
      </x:c>
      <x:c r="I110" s="13" t="str">
        <x:v>Z-09</x:v>
      </x:c>
      <x:c r="J110" s="34" t="str">
        <x:v>OPEN</x:v>
      </x:c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13" t="str">
        <x:v>CH-106</x:v>
      </x:c>
      <x:c r="B111" s="13" t="str">
        <x:v>ION</x:v>
      </x:c>
      <x:c r="C111" s="13" t="str">
        <x:v>final element</x:v>
      </x:c>
      <x:c r="D111" s="13" t="str">
        <x:v>full</x:v>
      </x:c>
      <x:c r="E111" s="13" t="str">
        <x:v>SG-42</x:v>
      </x:c>
      <x:c r="F111" s="13" t="str">
        <x:v>LT2</x:v>
      </x:c>
      <x:c r="G111" s="13" t="str">
        <x:v>ION-2</x:v>
      </x:c>
      <x:c r="H111" s="13" t="str">
        <x:v>T1</x:v>
      </x:c>
      <x:c r="I111" s="13" t="str">
        <x:v>Z-10</x:v>
      </x:c>
      <x:c r="J111" s="34" t="str">
        <x:v>OPEN</x:v>
      </x:c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13" t="str">
        <x:v>CH-107</x:v>
      </x:c>
      <x:c r="B112" s="13" t="str">
        <x:v>MOL</x:v>
      </x:c>
      <x:c r="C112" s="13" t="str">
        <x:v>final element</x:v>
      </x:c>
      <x:c r="D112" s="13" t="str">
        <x:v>full</x:v>
      </x:c>
      <x:c r="E112" s="13" t="str">
        <x:v>SG-43</x:v>
      </x:c>
      <x:c r="F112" s="13" t="str">
        <x:v>LT3</x:v>
      </x:c>
      <x:c r="G112" s="13" t="str">
        <x:v>MOL-3</x:v>
      </x:c>
      <x:c r="H112" s="13" t="str">
        <x:v>T2</x:v>
      </x:c>
      <x:c r="I112" s="13" t="str">
        <x:v>Z-11</x:v>
      </x:c>
      <x:c r="J112" s="34" t="str">
        <x:v>OPEN</x:v>
      </x:c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13" t="str">
        <x:v>CH-108</x:v>
      </x:c>
      <x:c r="B113" s="13" t="str">
        <x:v>CAL</x:v>
      </x:c>
      <x:c r="C113" s="13" t="str">
        <x:v>final element</x:v>
      </x:c>
      <x:c r="D113" s="13" t="str">
        <x:v>full</x:v>
      </x:c>
      <x:c r="E113" s="13" t="str">
        <x:v>SG-44</x:v>
      </x:c>
      <x:c r="F113" s="13" t="str">
        <x:v>LT4</x:v>
      </x:c>
      <x:c r="G113" s="13" t="str">
        <x:v>CAL-4</x:v>
      </x:c>
      <x:c r="H113" s="13" t="str">
        <x:v>T3</x:v>
      </x:c>
      <x:c r="I113" s="13" t="str">
        <x:v>Z-12</x:v>
      </x:c>
      <x:c r="J113" s="34" t="str">
        <x:v>OPEN</x:v>
      </x:c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13" t="str">
        <x:v>CH-109</x:v>
      </x:c>
      <x:c r="B114" s="13" t="str">
        <x:v>source</x:v>
      </x:c>
      <x:c r="C114" s="13" t="str">
        <x:v>final element</x:v>
      </x:c>
      <x:c r="D114" s="13" t="str">
        <x:v>full</x:v>
      </x:c>
      <x:c r="E114" s="13" t="str">
        <x:v>SG-45</x:v>
      </x:c>
      <x:c r="F114" s="13" t="str">
        <x:v>LT1</x:v>
      </x:c>
      <x:c r="G114" s="13" t="str">
        <x:v>source-5</x:v>
      </x:c>
      <x:c r="H114" s="13" t="str">
        <x:v>T1</x:v>
      </x:c>
      <x:c r="I114" s="13" t="str">
        <x:v>Z-13</x:v>
      </x:c>
      <x:c r="J114" s="34" t="str">
        <x:v>OPEN</x:v>
      </x:c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13" t="str">
        <x:v>CH-110</x:v>
      </x:c>
      <x:c r="B115" s="13" t="str">
        <x:v>igniter</x:v>
      </x:c>
      <x:c r="C115" s="13" t="str">
        <x:v>final element</x:v>
      </x:c>
      <x:c r="D115" s="13" t="str">
        <x:v>full</x:v>
      </x:c>
      <x:c r="E115" s="13" t="str">
        <x:v>SG-46</x:v>
      </x:c>
      <x:c r="F115" s="13" t="str">
        <x:v>LT2</x:v>
      </x:c>
      <x:c r="G115" s="13" t="str">
        <x:v>igniter-6</x:v>
      </x:c>
      <x:c r="H115" s="13" t="str">
        <x:v>T2</x:v>
      </x:c>
      <x:c r="I115" s="13" t="str">
        <x:v>Z-14</x:v>
      </x:c>
      <x:c r="J115" s="34" t="str">
        <x:v>OPEN</x:v>
      </x:c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13" t="str">
        <x:v>CH-111</x:v>
      </x:c>
      <x:c r="B116" s="13" t="str">
        <x:v>safeing</x:v>
      </x:c>
      <x:c r="C116" s="13" t="str">
        <x:v>final element</x:v>
      </x:c>
      <x:c r="D116" s="13" t="str">
        <x:v>full</x:v>
      </x:c>
      <x:c r="E116" s="13" t="str">
        <x:v>SG-47</x:v>
      </x:c>
      <x:c r="F116" s="13" t="str">
        <x:v>LT3</x:v>
      </x:c>
      <x:c r="G116" s="13" t="str">
        <x:v>safeing-7</x:v>
      </x:c>
      <x:c r="H116" s="13" t="str">
        <x:v>T3</x:v>
      </x:c>
      <x:c r="I116" s="13" t="str">
        <x:v>Z-15</x:v>
      </x:c>
      <x:c r="J116" s="34" t="str">
        <x:v>OPEN</x:v>
      </x:c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13" t="str">
        <x:v>CH-112</x:v>
      </x:c>
      <x:c r="B117" s="13" t="str">
        <x:v>environment</x:v>
      </x:c>
      <x:c r="C117" s="13" t="str">
        <x:v>final element</x:v>
      </x:c>
      <x:c r="D117" s="13" t="str">
        <x:v>full</x:v>
      </x:c>
      <x:c r="E117" s="13" t="str">
        <x:v>SG-48</x:v>
      </x:c>
      <x:c r="F117" s="13" t="str">
        <x:v>LT4</x:v>
      </x:c>
      <x:c r="G117" s="13" t="str">
        <x:v>environment-8</x:v>
      </x:c>
      <x:c r="H117" s="13" t="str">
        <x:v>T1</x:v>
      </x:c>
      <x:c r="I117" s="13" t="str">
        <x:v>Z-16</x:v>
      </x:c>
      <x:c r="J117" s="34" t="str">
        <x:v>OPEN</x:v>
      </x:c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13" t="str">
        <x:v>CH-113</x:v>
      </x:c>
      <x:c r="B118" s="13" t="str">
        <x:v>PHO</x:v>
      </x:c>
      <x:c r="C118" s="13" t="str">
        <x:v>atmosphere</x:v>
      </x:c>
      <x:c r="D118" s="13" t="str">
        <x:v>full</x:v>
      </x:c>
      <x:c r="E118" s="13" t="str">
        <x:v>SG-49</x:v>
      </x:c>
      <x:c r="F118" s="13" t="str">
        <x:v>LT1</x:v>
      </x:c>
      <x:c r="G118" s="13" t="str">
        <x:v>PHO-1</x:v>
      </x:c>
      <x:c r="H118" s="13" t="str">
        <x:v>T2</x:v>
      </x:c>
      <x:c r="I118" s="13" t="str">
        <x:v>Z-17</x:v>
      </x:c>
      <x:c r="J118" s="34" t="str">
        <x:v>OPEN</x:v>
      </x:c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13" t="str">
        <x:v>CH-114</x:v>
      </x:c>
      <x:c r="B119" s="13" t="str">
        <x:v>ION</x:v>
      </x:c>
      <x:c r="C119" s="13" t="str">
        <x:v>atmosphere</x:v>
      </x:c>
      <x:c r="D119" s="13" t="str">
        <x:v>full</x:v>
      </x:c>
      <x:c r="E119" s="13" t="str">
        <x:v>SG-50</x:v>
      </x:c>
      <x:c r="F119" s="13" t="str">
        <x:v>LT2</x:v>
      </x:c>
      <x:c r="G119" s="13" t="str">
        <x:v>ION-2</x:v>
      </x:c>
      <x:c r="H119" s="13" t="str">
        <x:v>T3</x:v>
      </x:c>
      <x:c r="I119" s="13" t="str">
        <x:v>Z-18</x:v>
      </x:c>
      <x:c r="J119" s="34" t="str">
        <x:v>OPEN</x:v>
      </x:c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13" t="str">
        <x:v>CH-115</x:v>
      </x:c>
      <x:c r="B120" s="13" t="str">
        <x:v>MOL</x:v>
      </x:c>
      <x:c r="C120" s="13" t="str">
        <x:v>atmosphere</x:v>
      </x:c>
      <x:c r="D120" s="13" t="str">
        <x:v>full</x:v>
      </x:c>
      <x:c r="E120" s="13" t="str">
        <x:v>SG-51</x:v>
      </x:c>
      <x:c r="F120" s="13" t="str">
        <x:v>LT3</x:v>
      </x:c>
      <x:c r="G120" s="13" t="str">
        <x:v>MOL-3</x:v>
      </x:c>
      <x:c r="H120" s="13" t="str">
        <x:v>T1</x:v>
      </x:c>
      <x:c r="I120" s="13" t="str">
        <x:v>Z-19</x:v>
      </x:c>
      <x:c r="J120" s="34" t="str">
        <x:v>OPEN</x:v>
      </x:c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13" t="str">
        <x:v>CH-116</x:v>
      </x:c>
      <x:c r="B121" s="13" t="str">
        <x:v>CAL</x:v>
      </x:c>
      <x:c r="C121" s="13" t="str">
        <x:v>atmosphere</x:v>
      </x:c>
      <x:c r="D121" s="13" t="str">
        <x:v>full</x:v>
      </x:c>
      <x:c r="E121" s="13" t="str">
        <x:v>SG-52</x:v>
      </x:c>
      <x:c r="F121" s="13" t="str">
        <x:v>LT4</x:v>
      </x:c>
      <x:c r="G121" s="13" t="str">
        <x:v>CAL-4</x:v>
      </x:c>
      <x:c r="H121" s="13" t="str">
        <x:v>T2</x:v>
      </x:c>
      <x:c r="I121" s="13" t="str">
        <x:v>Z-20</x:v>
      </x:c>
      <x:c r="J121" s="34" t="str">
        <x:v>OPEN</x:v>
      </x:c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13" t="str">
        <x:v>CH-117</x:v>
      </x:c>
      <x:c r="B122" s="13" t="str">
        <x:v>source</x:v>
      </x:c>
      <x:c r="C122" s="13" t="str">
        <x:v>atmosphere</x:v>
      </x:c>
      <x:c r="D122" s="13" t="str">
        <x:v>full</x:v>
      </x:c>
      <x:c r="E122" s="13" t="str">
        <x:v>SG-53</x:v>
      </x:c>
      <x:c r="F122" s="13" t="str">
        <x:v>LT1</x:v>
      </x:c>
      <x:c r="G122" s="13" t="str">
        <x:v>source-5</x:v>
      </x:c>
      <x:c r="H122" s="13" t="str">
        <x:v>T3</x:v>
      </x:c>
      <x:c r="I122" s="13" t="str">
        <x:v>Z-21</x:v>
      </x:c>
      <x:c r="J122" s="34" t="str">
        <x:v>OPEN</x:v>
      </x:c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13" t="str">
        <x:v>CH-118</x:v>
      </x:c>
      <x:c r="B123" s="13" t="str">
        <x:v>igniter</x:v>
      </x:c>
      <x:c r="C123" s="13" t="str">
        <x:v>atmosphere</x:v>
      </x:c>
      <x:c r="D123" s="13" t="str">
        <x:v>full</x:v>
      </x:c>
      <x:c r="E123" s="13" t="str">
        <x:v>SG-54</x:v>
      </x:c>
      <x:c r="F123" s="13" t="str">
        <x:v>LT2</x:v>
      </x:c>
      <x:c r="G123" s="13" t="str">
        <x:v>igniter-6</x:v>
      </x:c>
      <x:c r="H123" s="13" t="str">
        <x:v>T1</x:v>
      </x:c>
      <x:c r="I123" s="13" t="str">
        <x:v>Z-22</x:v>
      </x:c>
      <x:c r="J123" s="34" t="str">
        <x:v>OPEN</x:v>
      </x:c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13" t="str">
        <x:v>CH-119</x:v>
      </x:c>
      <x:c r="B124" s="13" t="str">
        <x:v>safeing</x:v>
      </x:c>
      <x:c r="C124" s="13" t="str">
        <x:v>atmosphere</x:v>
      </x:c>
      <x:c r="D124" s="13" t="str">
        <x:v>full</x:v>
      </x:c>
      <x:c r="E124" s="13" t="str">
        <x:v>SG-55</x:v>
      </x:c>
      <x:c r="F124" s="13" t="str">
        <x:v>LT3</x:v>
      </x:c>
      <x:c r="G124" s="13" t="str">
        <x:v>safeing-7</x:v>
      </x:c>
      <x:c r="H124" s="13" t="str">
        <x:v>T2</x:v>
      </x:c>
      <x:c r="I124" s="13" t="str">
        <x:v>Z-23</x:v>
      </x:c>
      <x:c r="J124" s="34" t="str">
        <x:v>OPEN</x:v>
      </x:c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13" t="str">
        <x:v>CH-120</x:v>
      </x:c>
      <x:c r="B125" s="13" t="str">
        <x:v>environment</x:v>
      </x:c>
      <x:c r="C125" s="13" t="str">
        <x:v>atmosphere</x:v>
      </x:c>
      <x:c r="D125" s="13" t="str">
        <x:v>full</x:v>
      </x:c>
      <x:c r="E125" s="13" t="str">
        <x:v>SG-56</x:v>
      </x:c>
      <x:c r="F125" s="13" t="str">
        <x:v>LT4</x:v>
      </x:c>
      <x:c r="G125" s="13" t="str">
        <x:v>environment-8</x:v>
      </x:c>
      <x:c r="H125" s="13" t="str">
        <x:v>T3</x:v>
      </x:c>
      <x:c r="I125" s="13" t="str">
        <x:v>Z-24</x:v>
      </x:c>
      <x:c r="J125" s="34" t="str">
        <x:v>OPEN</x:v>
      </x:c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13" t="str">
        <x:v>CH-121</x:v>
      </x:c>
      <x:c r="B126" s="13" t="str">
        <x:v>PHO</x:v>
      </x:c>
      <x:c r="C126" s="13" t="str">
        <x:v>reference</x:v>
      </x:c>
      <x:c r="D126" s="13" t="str">
        <x:v>full</x:v>
      </x:c>
      <x:c r="E126" s="13" t="str">
        <x:v>SG-57</x:v>
      </x:c>
      <x:c r="F126" s="13" t="str">
        <x:v>LT1</x:v>
      </x:c>
      <x:c r="G126" s="13" t="str">
        <x:v>PHO-1</x:v>
      </x:c>
      <x:c r="H126" s="13" t="str">
        <x:v>T1</x:v>
      </x:c>
      <x:c r="I126" s="13" t="str">
        <x:v>Z-25</x:v>
      </x:c>
      <x:c r="J126" s="34" t="str">
        <x:v>OPEN</x:v>
      </x:c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13" t="str">
        <x:v>CH-122</x:v>
      </x:c>
      <x:c r="B127" s="13" t="str">
        <x:v>ION</x:v>
      </x:c>
      <x:c r="C127" s="13" t="str">
        <x:v>reference</x:v>
      </x:c>
      <x:c r="D127" s="13" t="str">
        <x:v>full</x:v>
      </x:c>
      <x:c r="E127" s="13" t="str">
        <x:v>SG-58</x:v>
      </x:c>
      <x:c r="F127" s="13" t="str">
        <x:v>LT2</x:v>
      </x:c>
      <x:c r="G127" s="13" t="str">
        <x:v>ION-2</x:v>
      </x:c>
      <x:c r="H127" s="13" t="str">
        <x:v>T2</x:v>
      </x:c>
      <x:c r="I127" s="13" t="str">
        <x:v>Z-26</x:v>
      </x:c>
      <x:c r="J127" s="34" t="str">
        <x:v>OPEN</x:v>
      </x:c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13" t="str">
        <x:v>CH-123</x:v>
      </x:c>
      <x:c r="B128" s="13" t="str">
        <x:v>MOL</x:v>
      </x:c>
      <x:c r="C128" s="13" t="str">
        <x:v>reference</x:v>
      </x:c>
      <x:c r="D128" s="13" t="str">
        <x:v>full</x:v>
      </x:c>
      <x:c r="E128" s="13" t="str">
        <x:v>SG-59</x:v>
      </x:c>
      <x:c r="F128" s="13" t="str">
        <x:v>LT3</x:v>
      </x:c>
      <x:c r="G128" s="13" t="str">
        <x:v>MOL-3</x:v>
      </x:c>
      <x:c r="H128" s="13" t="str">
        <x:v>T3</x:v>
      </x:c>
      <x:c r="I128" s="13" t="str">
        <x:v>Z-27</x:v>
      </x:c>
      <x:c r="J128" s="34" t="str">
        <x:v>OPEN</x:v>
      </x:c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13" t="str">
        <x:v>CH-124</x:v>
      </x:c>
      <x:c r="B129" s="13" t="str">
        <x:v>CAL</x:v>
      </x:c>
      <x:c r="C129" s="13" t="str">
        <x:v>reference</x:v>
      </x:c>
      <x:c r="D129" s="13" t="str">
        <x:v>full</x:v>
      </x:c>
      <x:c r="E129" s="13" t="str">
        <x:v>SG-60</x:v>
      </x:c>
      <x:c r="F129" s="13" t="str">
        <x:v>LT4</x:v>
      </x:c>
      <x:c r="G129" s="13" t="str">
        <x:v>CAL-4</x:v>
      </x:c>
      <x:c r="H129" s="13" t="str">
        <x:v>T1</x:v>
      </x:c>
      <x:c r="I129" s="13" t="str">
        <x:v>Z-28</x:v>
      </x:c>
      <x:c r="J129" s="34" t="str">
        <x:v>OPEN</x:v>
      </x:c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13" t="str">
        <x:v>CH-125</x:v>
      </x:c>
      <x:c r="B130" s="13" t="str">
        <x:v>source</x:v>
      </x:c>
      <x:c r="C130" s="13" t="str">
        <x:v>reference</x:v>
      </x:c>
      <x:c r="D130" s="13" t="str">
        <x:v>full</x:v>
      </x:c>
      <x:c r="E130" s="13" t="str">
        <x:v>SG-61</x:v>
      </x:c>
      <x:c r="F130" s="13" t="str">
        <x:v>LT1</x:v>
      </x:c>
      <x:c r="G130" s="13" t="str">
        <x:v>source-5</x:v>
      </x:c>
      <x:c r="H130" s="13" t="str">
        <x:v>T2</x:v>
      </x:c>
      <x:c r="I130" s="13" t="str">
        <x:v>Z-29</x:v>
      </x:c>
      <x:c r="J130" s="34" t="str">
        <x:v>OPEN</x:v>
      </x:c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13" t="str">
        <x:v>CH-126</x:v>
      </x:c>
      <x:c r="B131" s="13" t="str">
        <x:v>igniter</x:v>
      </x:c>
      <x:c r="C131" s="13" t="str">
        <x:v>reference</x:v>
      </x:c>
      <x:c r="D131" s="13" t="str">
        <x:v>full</x:v>
      </x:c>
      <x:c r="E131" s="13" t="str">
        <x:v>SG-62</x:v>
      </x:c>
      <x:c r="F131" s="13" t="str">
        <x:v>LT2</x:v>
      </x:c>
      <x:c r="G131" s="13" t="str">
        <x:v>igniter-6</x:v>
      </x:c>
      <x:c r="H131" s="13" t="str">
        <x:v>T3</x:v>
      </x:c>
      <x:c r="I131" s="13" t="str">
        <x:v>Z-30</x:v>
      </x:c>
      <x:c r="J131" s="34" t="str">
        <x:v>OPEN</x:v>
      </x:c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13" t="str">
        <x:v>CH-127</x:v>
      </x:c>
      <x:c r="B132" s="13" t="str">
        <x:v>safeing</x:v>
      </x:c>
      <x:c r="C132" s="13" t="str">
        <x:v>reference</x:v>
      </x:c>
      <x:c r="D132" s="13" t="str">
        <x:v>full</x:v>
      </x:c>
      <x:c r="E132" s="13" t="str">
        <x:v>SG-63</x:v>
      </x:c>
      <x:c r="F132" s="13" t="str">
        <x:v>LT3</x:v>
      </x:c>
      <x:c r="G132" s="13" t="str">
        <x:v>safeing-7</x:v>
      </x:c>
      <x:c r="H132" s="13" t="str">
        <x:v>T1</x:v>
      </x:c>
      <x:c r="I132" s="13" t="str">
        <x:v>Z-31</x:v>
      </x:c>
      <x:c r="J132" s="34" t="str">
        <x:v>OPEN</x:v>
      </x:c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13" t="str">
        <x:v>CH-128</x:v>
      </x:c>
      <x:c r="B133" s="13" t="str">
        <x:v>environment</x:v>
      </x:c>
      <x:c r="C133" s="13" t="str">
        <x:v>reference</x:v>
      </x:c>
      <x:c r="D133" s="13" t="str">
        <x:v>full</x:v>
      </x:c>
      <x:c r="E133" s="13" t="str">
        <x:v>SG-64</x:v>
      </x:c>
      <x:c r="F133" s="13" t="str">
        <x:v>LT4</x:v>
      </x:c>
      <x:c r="G133" s="13" t="str">
        <x:v>environment-8</x:v>
      </x:c>
      <x:c r="H133" s="13" t="str">
        <x:v>T2</x:v>
      </x:c>
      <x:c r="I133" s="13" t="str">
        <x:v>Z-32</x:v>
      </x:c>
      <x:c r="J133" s="34" t="str">
        <x:v>OPEN</x:v>
      </x:c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13" t="str">
        <x:v>CH-129</x:v>
      </x:c>
      <x:c r="B134" s="13" t="str">
        <x:v>PHO</x:v>
      </x:c>
      <x:c r="C134" s="13" t="str">
        <x:v>field</x:v>
      </x:c>
      <x:c r="D134" s="13" t="str">
        <x:v>full</x:v>
      </x:c>
      <x:c r="E134" s="13" t="str">
        <x:v>SG-01</x:v>
      </x:c>
      <x:c r="F134" s="13" t="str">
        <x:v>LT1</x:v>
      </x:c>
      <x:c r="G134" s="13" t="str">
        <x:v>PHO-1</x:v>
      </x:c>
      <x:c r="H134" s="13" t="str">
        <x:v>T3</x:v>
      </x:c>
      <x:c r="I134" s="13" t="str">
        <x:v>Z-01</x:v>
      </x:c>
      <x:c r="J134" s="34" t="str">
        <x:v>OPEN</x:v>
      </x:c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13" t="str">
        <x:v>CH-130</x:v>
      </x:c>
      <x:c r="B135" s="13" t="str">
        <x:v>ION</x:v>
      </x:c>
      <x:c r="C135" s="13" t="str">
        <x:v>field</x:v>
      </x:c>
      <x:c r="D135" s="13" t="str">
        <x:v>full</x:v>
      </x:c>
      <x:c r="E135" s="13" t="str">
        <x:v>SG-02</x:v>
      </x:c>
      <x:c r="F135" s="13" t="str">
        <x:v>LT2</x:v>
      </x:c>
      <x:c r="G135" s="13" t="str">
        <x:v>ION-2</x:v>
      </x:c>
      <x:c r="H135" s="13" t="str">
        <x:v>T1</x:v>
      </x:c>
      <x:c r="I135" s="13" t="str">
        <x:v>Z-02</x:v>
      </x:c>
      <x:c r="J135" s="34" t="str">
        <x:v>OPEN</x:v>
      </x:c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13" t="str">
        <x:v>CH-131</x:v>
      </x:c>
      <x:c r="B136" s="13" t="str">
        <x:v>MOL</x:v>
      </x:c>
      <x:c r="C136" s="13" t="str">
        <x:v>field</x:v>
      </x:c>
      <x:c r="D136" s="13" t="str">
        <x:v>full</x:v>
      </x:c>
      <x:c r="E136" s="13" t="str">
        <x:v>SG-03</x:v>
      </x:c>
      <x:c r="F136" s="13" t="str">
        <x:v>LT3</x:v>
      </x:c>
      <x:c r="G136" s="13" t="str">
        <x:v>MOL-3</x:v>
      </x:c>
      <x:c r="H136" s="13" t="str">
        <x:v>T2</x:v>
      </x:c>
      <x:c r="I136" s="13" t="str">
        <x:v>Z-03</x:v>
      </x:c>
      <x:c r="J136" s="34" t="str">
        <x:v>OPEN</x:v>
      </x:c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13" t="str">
        <x:v>CH-132</x:v>
      </x:c>
      <x:c r="B137" s="13" t="str">
        <x:v>CAL</x:v>
      </x:c>
      <x:c r="C137" s="13" t="str">
        <x:v>field</x:v>
      </x:c>
      <x:c r="D137" s="13" t="str">
        <x:v>full</x:v>
      </x:c>
      <x:c r="E137" s="13" t="str">
        <x:v>SG-04</x:v>
      </x:c>
      <x:c r="F137" s="13" t="str">
        <x:v>LT4</x:v>
      </x:c>
      <x:c r="G137" s="13" t="str">
        <x:v>CAL-4</x:v>
      </x:c>
      <x:c r="H137" s="13" t="str">
        <x:v>T3</x:v>
      </x:c>
      <x:c r="I137" s="13" t="str">
        <x:v>Z-04</x:v>
      </x:c>
      <x:c r="J137" s="34" t="str">
        <x:v>OPEN</x:v>
      </x:c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13" t="str">
        <x:v>CH-133</x:v>
      </x:c>
      <x:c r="B138" s="13" t="str">
        <x:v>source</x:v>
      </x:c>
      <x:c r="C138" s="13" t="str">
        <x:v>field</x:v>
      </x:c>
      <x:c r="D138" s="13" t="str">
        <x:v>full</x:v>
      </x:c>
      <x:c r="E138" s="13" t="str">
        <x:v>SG-05</x:v>
      </x:c>
      <x:c r="F138" s="13" t="str">
        <x:v>LT1</x:v>
      </x:c>
      <x:c r="G138" s="13" t="str">
        <x:v>source-5</x:v>
      </x:c>
      <x:c r="H138" s="13" t="str">
        <x:v>T1</x:v>
      </x:c>
      <x:c r="I138" s="13" t="str">
        <x:v>Z-05</x:v>
      </x:c>
      <x:c r="J138" s="34" t="str">
        <x:v>OPEN</x:v>
      </x:c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13" t="str">
        <x:v>CH-134</x:v>
      </x:c>
      <x:c r="B139" s="13" t="str">
        <x:v>igniter</x:v>
      </x:c>
      <x:c r="C139" s="13" t="str">
        <x:v>field</x:v>
      </x:c>
      <x:c r="D139" s="13" t="str">
        <x:v>full</x:v>
      </x:c>
      <x:c r="E139" s="13" t="str">
        <x:v>SG-06</x:v>
      </x:c>
      <x:c r="F139" s="13" t="str">
        <x:v>LT2</x:v>
      </x:c>
      <x:c r="G139" s="13" t="str">
        <x:v>igniter-6</x:v>
      </x:c>
      <x:c r="H139" s="13" t="str">
        <x:v>T2</x:v>
      </x:c>
      <x:c r="I139" s="13" t="str">
        <x:v>Z-06</x:v>
      </x:c>
      <x:c r="J139" s="34" t="str">
        <x:v>OPEN</x:v>
      </x:c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13" t="str">
        <x:v>CH-135</x:v>
      </x:c>
      <x:c r="B140" s="13" t="str">
        <x:v>safeing</x:v>
      </x:c>
      <x:c r="C140" s="13" t="str">
        <x:v>field</x:v>
      </x:c>
      <x:c r="D140" s="13" t="str">
        <x:v>full</x:v>
      </x:c>
      <x:c r="E140" s="13" t="str">
        <x:v>SG-07</x:v>
      </x:c>
      <x:c r="F140" s="13" t="str">
        <x:v>LT3</x:v>
      </x:c>
      <x:c r="G140" s="13" t="str">
        <x:v>safeing-7</x:v>
      </x:c>
      <x:c r="H140" s="13" t="str">
        <x:v>T3</x:v>
      </x:c>
      <x:c r="I140" s="13" t="str">
        <x:v>Z-07</x:v>
      </x:c>
      <x:c r="J140" s="34" t="str">
        <x:v>OPEN</x:v>
      </x:c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13" t="str">
        <x:v>CH-136</x:v>
      </x:c>
      <x:c r="B141" s="13" t="str">
        <x:v>environment</x:v>
      </x:c>
      <x:c r="C141" s="13" t="str">
        <x:v>field</x:v>
      </x:c>
      <x:c r="D141" s="13" t="str">
        <x:v>full</x:v>
      </x:c>
      <x:c r="E141" s="13" t="str">
        <x:v>SG-08</x:v>
      </x:c>
      <x:c r="F141" s="13" t="str">
        <x:v>LT4</x:v>
      </x:c>
      <x:c r="G141" s="13" t="str">
        <x:v>environment-8</x:v>
      </x:c>
      <x:c r="H141" s="13" t="str">
        <x:v>T1</x:v>
      </x:c>
      <x:c r="I141" s="13" t="str">
        <x:v>Z-08</x:v>
      </x:c>
      <x:c r="J141" s="34" t="str">
        <x:v>OPEN</x:v>
      </x:c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13" t="str">
        <x:v>CH-137</x:v>
      </x:c>
      <x:c r="B142" s="13" t="str">
        <x:v>PHO</x:v>
      </x:c>
      <x:c r="C142" s="13" t="str">
        <x:v>state</x:v>
      </x:c>
      <x:c r="D142" s="13" t="str">
        <x:v>full</x:v>
      </x:c>
      <x:c r="E142" s="13" t="str">
        <x:v>SG-09</x:v>
      </x:c>
      <x:c r="F142" s="13" t="str">
        <x:v>LT1</x:v>
      </x:c>
      <x:c r="G142" s="13" t="str">
        <x:v>PHO-1</x:v>
      </x:c>
      <x:c r="H142" s="13" t="str">
        <x:v>T2</x:v>
      </x:c>
      <x:c r="I142" s="13" t="str">
        <x:v>Z-09</x:v>
      </x:c>
      <x:c r="J142" s="34" t="str">
        <x:v>OPEN</x:v>
      </x:c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13" t="str">
        <x:v>CH-138</x:v>
      </x:c>
      <x:c r="B143" s="13" t="str">
        <x:v>ION</x:v>
      </x:c>
      <x:c r="C143" s="13" t="str">
        <x:v>state</x:v>
      </x:c>
      <x:c r="D143" s="13" t="str">
        <x:v>full</x:v>
      </x:c>
      <x:c r="E143" s="13" t="str">
        <x:v>SG-10</x:v>
      </x:c>
      <x:c r="F143" s="13" t="str">
        <x:v>LT2</x:v>
      </x:c>
      <x:c r="G143" s="13" t="str">
        <x:v>ION-2</x:v>
      </x:c>
      <x:c r="H143" s="13" t="str">
        <x:v>T3</x:v>
      </x:c>
      <x:c r="I143" s="13" t="str">
        <x:v>Z-10</x:v>
      </x:c>
      <x:c r="J143" s="34" t="str">
        <x:v>OPEN</x:v>
      </x:c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13" t="str">
        <x:v>CH-139</x:v>
      </x:c>
      <x:c r="B144" s="13" t="str">
        <x:v>MOL</x:v>
      </x:c>
      <x:c r="C144" s="13" t="str">
        <x:v>state</x:v>
      </x:c>
      <x:c r="D144" s="13" t="str">
        <x:v>full</x:v>
      </x:c>
      <x:c r="E144" s="13" t="str">
        <x:v>SG-11</x:v>
      </x:c>
      <x:c r="F144" s="13" t="str">
        <x:v>LT3</x:v>
      </x:c>
      <x:c r="G144" s="13" t="str">
        <x:v>MOL-3</x:v>
      </x:c>
      <x:c r="H144" s="13" t="str">
        <x:v>T1</x:v>
      </x:c>
      <x:c r="I144" s="13" t="str">
        <x:v>Z-11</x:v>
      </x:c>
      <x:c r="J144" s="34" t="str">
        <x:v>OPEN</x:v>
      </x:c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13" t="str">
        <x:v>CH-140</x:v>
      </x:c>
      <x:c r="B145" s="13" t="str">
        <x:v>CAL</x:v>
      </x:c>
      <x:c r="C145" s="13" t="str">
        <x:v>state</x:v>
      </x:c>
      <x:c r="D145" s="13" t="str">
        <x:v>full</x:v>
      </x:c>
      <x:c r="E145" s="13" t="str">
        <x:v>SG-12</x:v>
      </x:c>
      <x:c r="F145" s="13" t="str">
        <x:v>LT4</x:v>
      </x:c>
      <x:c r="G145" s="13" t="str">
        <x:v>CAL-4</x:v>
      </x:c>
      <x:c r="H145" s="13" t="str">
        <x:v>T2</x:v>
      </x:c>
      <x:c r="I145" s="13" t="str">
        <x:v>Z-12</x:v>
      </x:c>
      <x:c r="J145" s="34" t="str">
        <x:v>OPEN</x:v>
      </x:c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13" t="str">
        <x:v>CH-141</x:v>
      </x:c>
      <x:c r="B146" s="13" t="str">
        <x:v>source</x:v>
      </x:c>
      <x:c r="C146" s="13" t="str">
        <x:v>state</x:v>
      </x:c>
      <x:c r="D146" s="13" t="str">
        <x:v>full</x:v>
      </x:c>
      <x:c r="E146" s="13" t="str">
        <x:v>SG-13</x:v>
      </x:c>
      <x:c r="F146" s="13" t="str">
        <x:v>LT1</x:v>
      </x:c>
      <x:c r="G146" s="13" t="str">
        <x:v>source-5</x:v>
      </x:c>
      <x:c r="H146" s="13" t="str">
        <x:v>T3</x:v>
      </x:c>
      <x:c r="I146" s="13" t="str">
        <x:v>Z-13</x:v>
      </x:c>
      <x:c r="J146" s="34" t="str">
        <x:v>OPEN</x:v>
      </x:c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13" t="str">
        <x:v>CH-142</x:v>
      </x:c>
      <x:c r="B147" s="13" t="str">
        <x:v>igniter</x:v>
      </x:c>
      <x:c r="C147" s="13" t="str">
        <x:v>state</x:v>
      </x:c>
      <x:c r="D147" s="13" t="str">
        <x:v>full</x:v>
      </x:c>
      <x:c r="E147" s="13" t="str">
        <x:v>SG-14</x:v>
      </x:c>
      <x:c r="F147" s="13" t="str">
        <x:v>LT2</x:v>
      </x:c>
      <x:c r="G147" s="13" t="str">
        <x:v>igniter-6</x:v>
      </x:c>
      <x:c r="H147" s="13" t="str">
        <x:v>T1</x:v>
      </x:c>
      <x:c r="I147" s="13" t="str">
        <x:v>Z-14</x:v>
      </x:c>
      <x:c r="J147" s="34" t="str">
        <x:v>OPEN</x:v>
      </x:c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13" t="str">
        <x:v>CH-143</x:v>
      </x:c>
      <x:c r="B148" s="13" t="str">
        <x:v>safeing</x:v>
      </x:c>
      <x:c r="C148" s="13" t="str">
        <x:v>state</x:v>
      </x:c>
      <x:c r="D148" s="13" t="str">
        <x:v>full</x:v>
      </x:c>
      <x:c r="E148" s="13" t="str">
        <x:v>SG-15</x:v>
      </x:c>
      <x:c r="F148" s="13" t="str">
        <x:v>LT3</x:v>
      </x:c>
      <x:c r="G148" s="13" t="str">
        <x:v>safeing-7</x:v>
      </x:c>
      <x:c r="H148" s="13" t="str">
        <x:v>T2</x:v>
      </x:c>
      <x:c r="I148" s="13" t="str">
        <x:v>Z-15</x:v>
      </x:c>
      <x:c r="J148" s="34" t="str">
        <x:v>OPEN</x:v>
      </x:c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13" t="str">
        <x:v>CH-144</x:v>
      </x:c>
      <x:c r="B149" s="13" t="str">
        <x:v>environment</x:v>
      </x:c>
      <x:c r="C149" s="13" t="str">
        <x:v>state</x:v>
      </x:c>
      <x:c r="D149" s="13" t="str">
        <x:v>full</x:v>
      </x:c>
      <x:c r="E149" s="13" t="str">
        <x:v>SG-16</x:v>
      </x:c>
      <x:c r="F149" s="13" t="str">
        <x:v>LT4</x:v>
      </x:c>
      <x:c r="G149" s="13" t="str">
        <x:v>environment-8</x:v>
      </x:c>
      <x:c r="H149" s="13" t="str">
        <x:v>T3</x:v>
      </x:c>
      <x:c r="I149" s="13" t="str">
        <x:v>Z-16</x:v>
      </x:c>
      <x:c r="J149" s="34" t="str">
        <x:v>OPEN</x:v>
      </x:c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13" t="str">
        <x:v>CH-145</x:v>
      </x:c>
      <x:c r="B150" s="13" t="str">
        <x:v>PHO</x:v>
      </x:c>
      <x:c r="C150" s="13" t="str">
        <x:v>rate</x:v>
      </x:c>
      <x:c r="D150" s="13" t="str">
        <x:v>full</x:v>
      </x:c>
      <x:c r="E150" s="13" t="str">
        <x:v>SG-17</x:v>
      </x:c>
      <x:c r="F150" s="13" t="str">
        <x:v>LT1</x:v>
      </x:c>
      <x:c r="G150" s="13" t="str">
        <x:v>PHO-1</x:v>
      </x:c>
      <x:c r="H150" s="13" t="str">
        <x:v>T1</x:v>
      </x:c>
      <x:c r="I150" s="13" t="str">
        <x:v>Z-17</x:v>
      </x:c>
      <x:c r="J150" s="34" t="str">
        <x:v>OPEN</x:v>
      </x:c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13" t="str">
        <x:v>CH-146</x:v>
      </x:c>
      <x:c r="B151" s="13" t="str">
        <x:v>ION</x:v>
      </x:c>
      <x:c r="C151" s="13" t="str">
        <x:v>rate</x:v>
      </x:c>
      <x:c r="D151" s="13" t="str">
        <x:v>full</x:v>
      </x:c>
      <x:c r="E151" s="13" t="str">
        <x:v>SG-18</x:v>
      </x:c>
      <x:c r="F151" s="13" t="str">
        <x:v>LT2</x:v>
      </x:c>
      <x:c r="G151" s="13" t="str">
        <x:v>ION-2</x:v>
      </x:c>
      <x:c r="H151" s="13" t="str">
        <x:v>T2</x:v>
      </x:c>
      <x:c r="I151" s="13" t="str">
        <x:v>Z-18</x:v>
      </x:c>
      <x:c r="J151" s="34" t="str">
        <x:v>OPEN</x:v>
      </x:c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13" t="str">
        <x:v>CH-147</x:v>
      </x:c>
      <x:c r="B152" s="13" t="str">
        <x:v>MOL</x:v>
      </x:c>
      <x:c r="C152" s="13" t="str">
        <x:v>rate</x:v>
      </x:c>
      <x:c r="D152" s="13" t="str">
        <x:v>full</x:v>
      </x:c>
      <x:c r="E152" s="13" t="str">
        <x:v>SG-19</x:v>
      </x:c>
      <x:c r="F152" s="13" t="str">
        <x:v>LT3</x:v>
      </x:c>
      <x:c r="G152" s="13" t="str">
        <x:v>MOL-3</x:v>
      </x:c>
      <x:c r="H152" s="13" t="str">
        <x:v>T3</x:v>
      </x:c>
      <x:c r="I152" s="13" t="str">
        <x:v>Z-19</x:v>
      </x:c>
      <x:c r="J152" s="34" t="str">
        <x:v>OPEN</x:v>
      </x:c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13" t="str">
        <x:v>CH-148</x:v>
      </x:c>
      <x:c r="B153" s="13" t="str">
        <x:v>CAL</x:v>
      </x:c>
      <x:c r="C153" s="13" t="str">
        <x:v>rate</x:v>
      </x:c>
      <x:c r="D153" s="13" t="str">
        <x:v>full</x:v>
      </x:c>
      <x:c r="E153" s="13" t="str">
        <x:v>SG-20</x:v>
      </x:c>
      <x:c r="F153" s="13" t="str">
        <x:v>LT4</x:v>
      </x:c>
      <x:c r="G153" s="13" t="str">
        <x:v>CAL-4</x:v>
      </x:c>
      <x:c r="H153" s="13" t="str">
        <x:v>T1</x:v>
      </x:c>
      <x:c r="I153" s="13" t="str">
        <x:v>Z-20</x:v>
      </x:c>
      <x:c r="J153" s="34" t="str">
        <x:v>OPEN</x:v>
      </x:c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13" t="str">
        <x:v>CH-149</x:v>
      </x:c>
      <x:c r="B154" s="13" t="str">
        <x:v>source</x:v>
      </x:c>
      <x:c r="C154" s="13" t="str">
        <x:v>rate</x:v>
      </x:c>
      <x:c r="D154" s="13" t="str">
        <x:v>full</x:v>
      </x:c>
      <x:c r="E154" s="13" t="str">
        <x:v>SG-21</x:v>
      </x:c>
      <x:c r="F154" s="13" t="str">
        <x:v>LT1</x:v>
      </x:c>
      <x:c r="G154" s="13" t="str">
        <x:v>source-5</x:v>
      </x:c>
      <x:c r="H154" s="13" t="str">
        <x:v>T2</x:v>
      </x:c>
      <x:c r="I154" s="13" t="str">
        <x:v>Z-21</x:v>
      </x:c>
      <x:c r="J154" s="34" t="str">
        <x:v>OPEN</x:v>
      </x:c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13" t="str">
        <x:v>CH-150</x:v>
      </x:c>
      <x:c r="B155" s="13" t="str">
        <x:v>igniter</x:v>
      </x:c>
      <x:c r="C155" s="13" t="str">
        <x:v>rate</x:v>
      </x:c>
      <x:c r="D155" s="13" t="str">
        <x:v>full</x:v>
      </x:c>
      <x:c r="E155" s="13" t="str">
        <x:v>SG-22</x:v>
      </x:c>
      <x:c r="F155" s="13" t="str">
        <x:v>LT2</x:v>
      </x:c>
      <x:c r="G155" s="13" t="str">
        <x:v>igniter-6</x:v>
      </x:c>
      <x:c r="H155" s="13" t="str">
        <x:v>T3</x:v>
      </x:c>
      <x:c r="I155" s="13" t="str">
        <x:v>Z-22</x:v>
      </x:c>
      <x:c r="J155" s="34" t="str">
        <x:v>OPEN</x:v>
      </x:c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13" t="str">
        <x:v>CH-151</x:v>
      </x:c>
      <x:c r="B156" s="13" t="str">
        <x:v>safeing</x:v>
      </x:c>
      <x:c r="C156" s="13" t="str">
        <x:v>rate</x:v>
      </x:c>
      <x:c r="D156" s="13" t="str">
        <x:v>full</x:v>
      </x:c>
      <x:c r="E156" s="13" t="str">
        <x:v>SG-23</x:v>
      </x:c>
      <x:c r="F156" s="13" t="str">
        <x:v>LT3</x:v>
      </x:c>
      <x:c r="G156" s="13" t="str">
        <x:v>safeing-7</x:v>
      </x:c>
      <x:c r="H156" s="13" t="str">
        <x:v>T1</x:v>
      </x:c>
      <x:c r="I156" s="13" t="str">
        <x:v>Z-23</x:v>
      </x:c>
      <x:c r="J156" s="34" t="str">
        <x:v>OPEN</x:v>
      </x:c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13" t="str">
        <x:v>CH-152</x:v>
      </x:c>
      <x:c r="B157" s="13" t="str">
        <x:v>environment</x:v>
      </x:c>
      <x:c r="C157" s="13" t="str">
        <x:v>rate</x:v>
      </x:c>
      <x:c r="D157" s="13" t="str">
        <x:v>full</x:v>
      </x:c>
      <x:c r="E157" s="13" t="str">
        <x:v>SG-24</x:v>
      </x:c>
      <x:c r="F157" s="13" t="str">
        <x:v>LT4</x:v>
      </x:c>
      <x:c r="G157" s="13" t="str">
        <x:v>environment-8</x:v>
      </x:c>
      <x:c r="H157" s="13" t="str">
        <x:v>T2</x:v>
      </x:c>
      <x:c r="I157" s="13" t="str">
        <x:v>Z-24</x:v>
      </x:c>
      <x:c r="J157" s="34" t="str">
        <x:v>OPEN</x:v>
      </x:c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13" t="str">
        <x:v>CH-153</x:v>
      </x:c>
      <x:c r="B158" s="13" t="str">
        <x:v>PHO</x:v>
      </x:c>
      <x:c r="C158" s="13" t="str">
        <x:v>boundary</x:v>
      </x:c>
      <x:c r="D158" s="13" t="str">
        <x:v>full</x:v>
      </x:c>
      <x:c r="E158" s="13" t="str">
        <x:v>SG-25</x:v>
      </x:c>
      <x:c r="F158" s="13" t="str">
        <x:v>LT1</x:v>
      </x:c>
      <x:c r="G158" s="13" t="str">
        <x:v>PHO-1</x:v>
      </x:c>
      <x:c r="H158" s="13" t="str">
        <x:v>T3</x:v>
      </x:c>
      <x:c r="I158" s="13" t="str">
        <x:v>Z-25</x:v>
      </x:c>
      <x:c r="J158" s="34" t="str">
        <x:v>OPEN</x:v>
      </x:c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13" t="str">
        <x:v>CH-154</x:v>
      </x:c>
      <x:c r="B159" s="13" t="str">
        <x:v>ION</x:v>
      </x:c>
      <x:c r="C159" s="13" t="str">
        <x:v>boundary</x:v>
      </x:c>
      <x:c r="D159" s="13" t="str">
        <x:v>full</x:v>
      </x:c>
      <x:c r="E159" s="13" t="str">
        <x:v>SG-26</x:v>
      </x:c>
      <x:c r="F159" s="13" t="str">
        <x:v>LT2</x:v>
      </x:c>
      <x:c r="G159" s="13" t="str">
        <x:v>ION-2</x:v>
      </x:c>
      <x:c r="H159" s="13" t="str">
        <x:v>T1</x:v>
      </x:c>
      <x:c r="I159" s="13" t="str">
        <x:v>Z-26</x:v>
      </x:c>
      <x:c r="J159" s="34" t="str">
        <x:v>OPEN</x:v>
      </x:c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13" t="str">
        <x:v>CH-155</x:v>
      </x:c>
      <x:c r="B160" s="13" t="str">
        <x:v>MOL</x:v>
      </x:c>
      <x:c r="C160" s="13" t="str">
        <x:v>boundary</x:v>
      </x:c>
      <x:c r="D160" s="13" t="str">
        <x:v>full</x:v>
      </x:c>
      <x:c r="E160" s="13" t="str">
        <x:v>SG-27</x:v>
      </x:c>
      <x:c r="F160" s="13" t="str">
        <x:v>LT3</x:v>
      </x:c>
      <x:c r="G160" s="13" t="str">
        <x:v>MOL-3</x:v>
      </x:c>
      <x:c r="H160" s="13" t="str">
        <x:v>T2</x:v>
      </x:c>
      <x:c r="I160" s="13" t="str">
        <x:v>Z-27</x:v>
      </x:c>
      <x:c r="J160" s="34" t="str">
        <x:v>OPEN</x:v>
      </x:c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13" t="str">
        <x:v>CH-156</x:v>
      </x:c>
      <x:c r="B161" s="13" t="str">
        <x:v>CAL</x:v>
      </x:c>
      <x:c r="C161" s="13" t="str">
        <x:v>boundary</x:v>
      </x:c>
      <x:c r="D161" s="13" t="str">
        <x:v>full</x:v>
      </x:c>
      <x:c r="E161" s="13" t="str">
        <x:v>SG-28</x:v>
      </x:c>
      <x:c r="F161" s="13" t="str">
        <x:v>LT4</x:v>
      </x:c>
      <x:c r="G161" s="13" t="str">
        <x:v>CAL-4</x:v>
      </x:c>
      <x:c r="H161" s="13" t="str">
        <x:v>T3</x:v>
      </x:c>
      <x:c r="I161" s="13" t="str">
        <x:v>Z-28</x:v>
      </x:c>
      <x:c r="J161" s="34" t="str">
        <x:v>OPEN</x:v>
      </x:c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13" t="str">
        <x:v>CH-157</x:v>
      </x:c>
      <x:c r="B162" s="13" t="str">
        <x:v>source</x:v>
      </x:c>
      <x:c r="C162" s="13" t="str">
        <x:v>boundary</x:v>
      </x:c>
      <x:c r="D162" s="13" t="str">
        <x:v>full</x:v>
      </x:c>
      <x:c r="E162" s="13" t="str">
        <x:v>SG-29</x:v>
      </x:c>
      <x:c r="F162" s="13" t="str">
        <x:v>LT1</x:v>
      </x:c>
      <x:c r="G162" s="13" t="str">
        <x:v>source-5</x:v>
      </x:c>
      <x:c r="H162" s="13" t="str">
        <x:v>T1</x:v>
      </x:c>
      <x:c r="I162" s="13" t="str">
        <x:v>Z-29</x:v>
      </x:c>
      <x:c r="J162" s="34" t="str">
        <x:v>OPEN</x:v>
      </x:c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13" t="str">
        <x:v>CH-158</x:v>
      </x:c>
      <x:c r="B163" s="13" t="str">
        <x:v>igniter</x:v>
      </x:c>
      <x:c r="C163" s="13" t="str">
        <x:v>boundary</x:v>
      </x:c>
      <x:c r="D163" s="13" t="str">
        <x:v>full</x:v>
      </x:c>
      <x:c r="E163" s="13" t="str">
        <x:v>SG-30</x:v>
      </x:c>
      <x:c r="F163" s="13" t="str">
        <x:v>LT2</x:v>
      </x:c>
      <x:c r="G163" s="13" t="str">
        <x:v>igniter-6</x:v>
      </x:c>
      <x:c r="H163" s="13" t="str">
        <x:v>T2</x:v>
      </x:c>
      <x:c r="I163" s="13" t="str">
        <x:v>Z-30</x:v>
      </x:c>
      <x:c r="J163" s="34" t="str">
        <x:v>OPEN</x:v>
      </x:c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13" t="str">
        <x:v>CH-159</x:v>
      </x:c>
      <x:c r="B164" s="13" t="str">
        <x:v>safeing</x:v>
      </x:c>
      <x:c r="C164" s="13" t="str">
        <x:v>boundary</x:v>
      </x:c>
      <x:c r="D164" s="13" t="str">
        <x:v>full</x:v>
      </x:c>
      <x:c r="E164" s="13" t="str">
        <x:v>SG-31</x:v>
      </x:c>
      <x:c r="F164" s="13" t="str">
        <x:v>LT3</x:v>
      </x:c>
      <x:c r="G164" s="13" t="str">
        <x:v>safeing-7</x:v>
      </x:c>
      <x:c r="H164" s="13" t="str">
        <x:v>T3</x:v>
      </x:c>
      <x:c r="I164" s="13" t="str">
        <x:v>Z-31</x:v>
      </x:c>
      <x:c r="J164" s="34" t="str">
        <x:v>OPEN</x:v>
      </x:c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13" t="str">
        <x:v>CH-160</x:v>
      </x:c>
      <x:c r="B165" s="13" t="str">
        <x:v>environment</x:v>
      </x:c>
      <x:c r="C165" s="13" t="str">
        <x:v>boundary</x:v>
      </x:c>
      <x:c r="D165" s="13" t="str">
        <x:v>full</x:v>
      </x:c>
      <x:c r="E165" s="13" t="str">
        <x:v>SG-32</x:v>
      </x:c>
      <x:c r="F165" s="13" t="str">
        <x:v>LT4</x:v>
      </x:c>
      <x:c r="G165" s="13" t="str">
        <x:v>environment-8</x:v>
      </x:c>
      <x:c r="H165" s="13" t="str">
        <x:v>T1</x:v>
      </x:c>
      <x:c r="I165" s="13" t="str">
        <x:v>Z-32</x:v>
      </x:c>
      <x:c r="J165" s="34" t="str">
        <x:v>OPEN</x:v>
      </x:c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13" t="str">
        <x:v>CH-161</x:v>
      </x:c>
      <x:c r="B166" s="13" t="str">
        <x:v>PHO</x:v>
      </x:c>
      <x:c r="C166" s="13" t="str">
        <x:v>identity</x:v>
      </x:c>
      <x:c r="D166" s="13" t="str">
        <x:v>full</x:v>
      </x:c>
      <x:c r="E166" s="13" t="str">
        <x:v>SG-33</x:v>
      </x:c>
      <x:c r="F166" s="13" t="str">
        <x:v>LT1</x:v>
      </x:c>
      <x:c r="G166" s="13" t="str">
        <x:v>PHO-1</x:v>
      </x:c>
      <x:c r="H166" s="13" t="str">
        <x:v>T2</x:v>
      </x:c>
      <x:c r="I166" s="13" t="str">
        <x:v>Z-01</x:v>
      </x:c>
      <x:c r="J166" s="34" t="str">
        <x:v>OPEN</x:v>
      </x:c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13" t="str">
        <x:v>CH-162</x:v>
      </x:c>
      <x:c r="B167" s="13" t="str">
        <x:v>ION</x:v>
      </x:c>
      <x:c r="C167" s="13" t="str">
        <x:v>identity</x:v>
      </x:c>
      <x:c r="D167" s="13" t="str">
        <x:v>full</x:v>
      </x:c>
      <x:c r="E167" s="13" t="str">
        <x:v>SG-34</x:v>
      </x:c>
      <x:c r="F167" s="13" t="str">
        <x:v>LT2</x:v>
      </x:c>
      <x:c r="G167" s="13" t="str">
        <x:v>ION-2</x:v>
      </x:c>
      <x:c r="H167" s="13" t="str">
        <x:v>T3</x:v>
      </x:c>
      <x:c r="I167" s="13" t="str">
        <x:v>Z-02</x:v>
      </x:c>
      <x:c r="J167" s="34" t="str">
        <x:v>OPEN</x:v>
      </x:c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13" t="str">
        <x:v>CH-163</x:v>
      </x:c>
      <x:c r="B168" s="13" t="str">
        <x:v>MOL</x:v>
      </x:c>
      <x:c r="C168" s="13" t="str">
        <x:v>identity</x:v>
      </x:c>
      <x:c r="D168" s="13" t="str">
        <x:v>full</x:v>
      </x:c>
      <x:c r="E168" s="13" t="str">
        <x:v>SG-35</x:v>
      </x:c>
      <x:c r="F168" s="13" t="str">
        <x:v>LT3</x:v>
      </x:c>
      <x:c r="G168" s="13" t="str">
        <x:v>MOL-3</x:v>
      </x:c>
      <x:c r="H168" s="13" t="str">
        <x:v>T1</x:v>
      </x:c>
      <x:c r="I168" s="13" t="str">
        <x:v>Z-03</x:v>
      </x:c>
      <x:c r="J168" s="34" t="str">
        <x:v>OPEN</x:v>
      </x:c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13" t="str">
        <x:v>CH-164</x:v>
      </x:c>
      <x:c r="B169" s="13" t="str">
        <x:v>CAL</x:v>
      </x:c>
      <x:c r="C169" s="13" t="str">
        <x:v>identity</x:v>
      </x:c>
      <x:c r="D169" s="13" t="str">
        <x:v>full</x:v>
      </x:c>
      <x:c r="E169" s="13" t="str">
        <x:v>SG-36</x:v>
      </x:c>
      <x:c r="F169" s="13" t="str">
        <x:v>LT4</x:v>
      </x:c>
      <x:c r="G169" s="13" t="str">
        <x:v>CAL-4</x:v>
      </x:c>
      <x:c r="H169" s="13" t="str">
        <x:v>T2</x:v>
      </x:c>
      <x:c r="I169" s="13" t="str">
        <x:v>Z-04</x:v>
      </x:c>
      <x:c r="J169" s="34" t="str">
        <x:v>OPEN</x:v>
      </x:c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13" t="str">
        <x:v>CH-165</x:v>
      </x:c>
      <x:c r="B170" s="13" t="str">
        <x:v>source</x:v>
      </x:c>
      <x:c r="C170" s="13" t="str">
        <x:v>identity</x:v>
      </x:c>
      <x:c r="D170" s="13" t="str">
        <x:v>full</x:v>
      </x:c>
      <x:c r="E170" s="13" t="str">
        <x:v>SG-37</x:v>
      </x:c>
      <x:c r="F170" s="13" t="str">
        <x:v>LT1</x:v>
      </x:c>
      <x:c r="G170" s="13" t="str">
        <x:v>source-5</x:v>
      </x:c>
      <x:c r="H170" s="13" t="str">
        <x:v>T3</x:v>
      </x:c>
      <x:c r="I170" s="13" t="str">
        <x:v>Z-05</x:v>
      </x:c>
      <x:c r="J170" s="34" t="str">
        <x:v>OPEN</x:v>
      </x:c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13" t="str">
        <x:v>CH-166</x:v>
      </x:c>
      <x:c r="B171" s="13" t="str">
        <x:v>igniter</x:v>
      </x:c>
      <x:c r="C171" s="13" t="str">
        <x:v>identity</x:v>
      </x:c>
      <x:c r="D171" s="13" t="str">
        <x:v>full</x:v>
      </x:c>
      <x:c r="E171" s="13" t="str">
        <x:v>SG-38</x:v>
      </x:c>
      <x:c r="F171" s="13" t="str">
        <x:v>LT2</x:v>
      </x:c>
      <x:c r="G171" s="13" t="str">
        <x:v>igniter-6</x:v>
      </x:c>
      <x:c r="H171" s="13" t="str">
        <x:v>T1</x:v>
      </x:c>
      <x:c r="I171" s="13" t="str">
        <x:v>Z-06</x:v>
      </x:c>
      <x:c r="J171" s="34" t="str">
        <x:v>OPEN</x:v>
      </x:c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13" t="str">
        <x:v>CH-167</x:v>
      </x:c>
      <x:c r="B172" s="13" t="str">
        <x:v>safeing</x:v>
      </x:c>
      <x:c r="C172" s="13" t="str">
        <x:v>identity</x:v>
      </x:c>
      <x:c r="D172" s="13" t="str">
        <x:v>full</x:v>
      </x:c>
      <x:c r="E172" s="13" t="str">
        <x:v>SG-39</x:v>
      </x:c>
      <x:c r="F172" s="13" t="str">
        <x:v>LT3</x:v>
      </x:c>
      <x:c r="G172" s="13" t="str">
        <x:v>safeing-7</x:v>
      </x:c>
      <x:c r="H172" s="13" t="str">
        <x:v>T2</x:v>
      </x:c>
      <x:c r="I172" s="13" t="str">
        <x:v>Z-07</x:v>
      </x:c>
      <x:c r="J172" s="34" t="str">
        <x:v>OPEN</x:v>
      </x:c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13" t="str">
        <x:v>CH-168</x:v>
      </x:c>
      <x:c r="B173" s="13" t="str">
        <x:v>environment</x:v>
      </x:c>
      <x:c r="C173" s="13" t="str">
        <x:v>identity</x:v>
      </x:c>
      <x:c r="D173" s="13" t="str">
        <x:v>full</x:v>
      </x:c>
      <x:c r="E173" s="13" t="str">
        <x:v>SG-40</x:v>
      </x:c>
      <x:c r="F173" s="13" t="str">
        <x:v>LT4</x:v>
      </x:c>
      <x:c r="G173" s="13" t="str">
        <x:v>environment-8</x:v>
      </x:c>
      <x:c r="H173" s="13" t="str">
        <x:v>T3</x:v>
      </x:c>
      <x:c r="I173" s="13" t="str">
        <x:v>Z-08</x:v>
      </x:c>
      <x:c r="J173" s="34" t="str">
        <x:v>OPEN</x:v>
      </x:c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13" t="str">
        <x:v>CH-169</x:v>
      </x:c>
      <x:c r="B174" s="13" t="str">
        <x:v>PHO</x:v>
      </x:c>
      <x:c r="C174" s="13" t="str">
        <x:v>final element</x:v>
      </x:c>
      <x:c r="D174" s="13" t="str">
        <x:v>full</x:v>
      </x:c>
      <x:c r="E174" s="13" t="str">
        <x:v>SG-41</x:v>
      </x:c>
      <x:c r="F174" s="13" t="str">
        <x:v>LT1</x:v>
      </x:c>
      <x:c r="G174" s="13" t="str">
        <x:v>PHO-1</x:v>
      </x:c>
      <x:c r="H174" s="13" t="str">
        <x:v>T1</x:v>
      </x:c>
      <x:c r="I174" s="13" t="str">
        <x:v>Z-09</x:v>
      </x:c>
      <x:c r="J174" s="34" t="str">
        <x:v>OPEN</x:v>
      </x:c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13" t="str">
        <x:v>CH-170</x:v>
      </x:c>
      <x:c r="B175" s="13" t="str">
        <x:v>ION</x:v>
      </x:c>
      <x:c r="C175" s="13" t="str">
        <x:v>final element</x:v>
      </x:c>
      <x:c r="D175" s="13" t="str">
        <x:v>full</x:v>
      </x:c>
      <x:c r="E175" s="13" t="str">
        <x:v>SG-42</x:v>
      </x:c>
      <x:c r="F175" s="13" t="str">
        <x:v>LT2</x:v>
      </x:c>
      <x:c r="G175" s="13" t="str">
        <x:v>ION-2</x:v>
      </x:c>
      <x:c r="H175" s="13" t="str">
        <x:v>T2</x:v>
      </x:c>
      <x:c r="I175" s="13" t="str">
        <x:v>Z-10</x:v>
      </x:c>
      <x:c r="J175" s="34" t="str">
        <x:v>OPEN</x:v>
      </x:c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13" t="str">
        <x:v>CH-171</x:v>
      </x:c>
      <x:c r="B176" s="13" t="str">
        <x:v>MOL</x:v>
      </x:c>
      <x:c r="C176" s="13" t="str">
        <x:v>final element</x:v>
      </x:c>
      <x:c r="D176" s="13" t="str">
        <x:v>full</x:v>
      </x:c>
      <x:c r="E176" s="13" t="str">
        <x:v>SG-43</x:v>
      </x:c>
      <x:c r="F176" s="13" t="str">
        <x:v>LT3</x:v>
      </x:c>
      <x:c r="G176" s="13" t="str">
        <x:v>MOL-3</x:v>
      </x:c>
      <x:c r="H176" s="13" t="str">
        <x:v>T3</x:v>
      </x:c>
      <x:c r="I176" s="13" t="str">
        <x:v>Z-11</x:v>
      </x:c>
      <x:c r="J176" s="34" t="str">
        <x:v>OPEN</x:v>
      </x:c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13" t="str">
        <x:v>CH-172</x:v>
      </x:c>
      <x:c r="B177" s="13" t="str">
        <x:v>CAL</x:v>
      </x:c>
      <x:c r="C177" s="13" t="str">
        <x:v>final element</x:v>
      </x:c>
      <x:c r="D177" s="13" t="str">
        <x:v>full</x:v>
      </x:c>
      <x:c r="E177" s="13" t="str">
        <x:v>SG-44</x:v>
      </x:c>
      <x:c r="F177" s="13" t="str">
        <x:v>LT4</x:v>
      </x:c>
      <x:c r="G177" s="13" t="str">
        <x:v>CAL-4</x:v>
      </x:c>
      <x:c r="H177" s="13" t="str">
        <x:v>T1</x:v>
      </x:c>
      <x:c r="I177" s="13" t="str">
        <x:v>Z-12</x:v>
      </x:c>
      <x:c r="J177" s="34" t="str">
        <x:v>OPEN</x:v>
      </x:c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13" t="str">
        <x:v>CH-173</x:v>
      </x:c>
      <x:c r="B178" s="13" t="str">
        <x:v>source</x:v>
      </x:c>
      <x:c r="C178" s="13" t="str">
        <x:v>final element</x:v>
      </x:c>
      <x:c r="D178" s="13" t="str">
        <x:v>full</x:v>
      </x:c>
      <x:c r="E178" s="13" t="str">
        <x:v>SG-45</x:v>
      </x:c>
      <x:c r="F178" s="13" t="str">
        <x:v>LT1</x:v>
      </x:c>
      <x:c r="G178" s="13" t="str">
        <x:v>source-5</x:v>
      </x:c>
      <x:c r="H178" s="13" t="str">
        <x:v>T2</x:v>
      </x:c>
      <x:c r="I178" s="13" t="str">
        <x:v>Z-13</x:v>
      </x:c>
      <x:c r="J178" s="34" t="str">
        <x:v>OPEN</x:v>
      </x:c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13" t="str">
        <x:v>CH-174</x:v>
      </x:c>
      <x:c r="B179" s="13" t="str">
        <x:v>igniter</x:v>
      </x:c>
      <x:c r="C179" s="13" t="str">
        <x:v>final element</x:v>
      </x:c>
      <x:c r="D179" s="13" t="str">
        <x:v>full</x:v>
      </x:c>
      <x:c r="E179" s="13" t="str">
        <x:v>SG-46</x:v>
      </x:c>
      <x:c r="F179" s="13" t="str">
        <x:v>LT2</x:v>
      </x:c>
      <x:c r="G179" s="13" t="str">
        <x:v>igniter-6</x:v>
      </x:c>
      <x:c r="H179" s="13" t="str">
        <x:v>T3</x:v>
      </x:c>
      <x:c r="I179" s="13" t="str">
        <x:v>Z-14</x:v>
      </x:c>
      <x:c r="J179" s="34" t="str">
        <x:v>OPEN</x:v>
      </x:c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13" t="str">
        <x:v>CH-175</x:v>
      </x:c>
      <x:c r="B180" s="13" t="str">
        <x:v>safeing</x:v>
      </x:c>
      <x:c r="C180" s="13" t="str">
        <x:v>final element</x:v>
      </x:c>
      <x:c r="D180" s="13" t="str">
        <x:v>full</x:v>
      </x:c>
      <x:c r="E180" s="13" t="str">
        <x:v>SG-47</x:v>
      </x:c>
      <x:c r="F180" s="13" t="str">
        <x:v>LT3</x:v>
      </x:c>
      <x:c r="G180" s="13" t="str">
        <x:v>safeing-7</x:v>
      </x:c>
      <x:c r="H180" s="13" t="str">
        <x:v>T1</x:v>
      </x:c>
      <x:c r="I180" s="13" t="str">
        <x:v>Z-15</x:v>
      </x:c>
      <x:c r="J180" s="34" t="str">
        <x:v>OPEN</x:v>
      </x:c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13" t="str">
        <x:v>CH-176</x:v>
      </x:c>
      <x:c r="B181" s="13" t="str">
        <x:v>environment</x:v>
      </x:c>
      <x:c r="C181" s="13" t="str">
        <x:v>final element</x:v>
      </x:c>
      <x:c r="D181" s="13" t="str">
        <x:v>full</x:v>
      </x:c>
      <x:c r="E181" s="13" t="str">
        <x:v>SG-48</x:v>
      </x:c>
      <x:c r="F181" s="13" t="str">
        <x:v>LT4</x:v>
      </x:c>
      <x:c r="G181" s="13" t="str">
        <x:v>environment-8</x:v>
      </x:c>
      <x:c r="H181" s="13" t="str">
        <x:v>T2</x:v>
      </x:c>
      <x:c r="I181" s="13" t="str">
        <x:v>Z-16</x:v>
      </x:c>
      <x:c r="J181" s="34" t="str">
        <x:v>OPEN</x:v>
      </x:c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13" t="str">
        <x:v>CH-177</x:v>
      </x:c>
      <x:c r="B182" s="13" t="str">
        <x:v>PHO</x:v>
      </x:c>
      <x:c r="C182" s="13" t="str">
        <x:v>atmosphere</x:v>
      </x:c>
      <x:c r="D182" s="13" t="str">
        <x:v>full</x:v>
      </x:c>
      <x:c r="E182" s="13" t="str">
        <x:v>SG-49</x:v>
      </x:c>
      <x:c r="F182" s="13" t="str">
        <x:v>LT1</x:v>
      </x:c>
      <x:c r="G182" s="13" t="str">
        <x:v>PHO-1</x:v>
      </x:c>
      <x:c r="H182" s="13" t="str">
        <x:v>T3</x:v>
      </x:c>
      <x:c r="I182" s="13" t="str">
        <x:v>Z-17</x:v>
      </x:c>
      <x:c r="J182" s="34" t="str">
        <x:v>OPEN</x:v>
      </x:c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13" t="str">
        <x:v>CH-178</x:v>
      </x:c>
      <x:c r="B183" s="13" t="str">
        <x:v>ION</x:v>
      </x:c>
      <x:c r="C183" s="13" t="str">
        <x:v>atmosphere</x:v>
      </x:c>
      <x:c r="D183" s="13" t="str">
        <x:v>full</x:v>
      </x:c>
      <x:c r="E183" s="13" t="str">
        <x:v>SG-50</x:v>
      </x:c>
      <x:c r="F183" s="13" t="str">
        <x:v>LT2</x:v>
      </x:c>
      <x:c r="G183" s="13" t="str">
        <x:v>ION-2</x:v>
      </x:c>
      <x:c r="H183" s="13" t="str">
        <x:v>T1</x:v>
      </x:c>
      <x:c r="I183" s="13" t="str">
        <x:v>Z-18</x:v>
      </x:c>
      <x:c r="J183" s="34" t="str">
        <x:v>OPEN</x:v>
      </x:c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13" t="str">
        <x:v>CH-179</x:v>
      </x:c>
      <x:c r="B184" s="13" t="str">
        <x:v>MOL</x:v>
      </x:c>
      <x:c r="C184" s="13" t="str">
        <x:v>atmosphere</x:v>
      </x:c>
      <x:c r="D184" s="13" t="str">
        <x:v>full</x:v>
      </x:c>
      <x:c r="E184" s="13" t="str">
        <x:v>SG-51</x:v>
      </x:c>
      <x:c r="F184" s="13" t="str">
        <x:v>LT3</x:v>
      </x:c>
      <x:c r="G184" s="13" t="str">
        <x:v>MOL-3</x:v>
      </x:c>
      <x:c r="H184" s="13" t="str">
        <x:v>T2</x:v>
      </x:c>
      <x:c r="I184" s="13" t="str">
        <x:v>Z-19</x:v>
      </x:c>
      <x:c r="J184" s="34" t="str">
        <x:v>OPEN</x:v>
      </x:c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13" t="str">
        <x:v>CH-180</x:v>
      </x:c>
      <x:c r="B185" s="13" t="str">
        <x:v>CAL</x:v>
      </x:c>
      <x:c r="C185" s="13" t="str">
        <x:v>atmosphere</x:v>
      </x:c>
      <x:c r="D185" s="13" t="str">
        <x:v>full</x:v>
      </x:c>
      <x:c r="E185" s="13" t="str">
        <x:v>SG-52</x:v>
      </x:c>
      <x:c r="F185" s="13" t="str">
        <x:v>LT4</x:v>
      </x:c>
      <x:c r="G185" s="13" t="str">
        <x:v>CAL-4</x:v>
      </x:c>
      <x:c r="H185" s="13" t="str">
        <x:v>T3</x:v>
      </x:c>
      <x:c r="I185" s="13" t="str">
        <x:v>Z-20</x:v>
      </x:c>
      <x:c r="J185" s="34" t="str">
        <x:v>OPEN</x:v>
      </x:c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13" t="str">
        <x:v>CH-181</x:v>
      </x:c>
      <x:c r="B186" s="13" t="str">
        <x:v>source</x:v>
      </x:c>
      <x:c r="C186" s="13" t="str">
        <x:v>atmosphere</x:v>
      </x:c>
      <x:c r="D186" s="13" t="str">
        <x:v>full</x:v>
      </x:c>
      <x:c r="E186" s="13" t="str">
        <x:v>SG-53</x:v>
      </x:c>
      <x:c r="F186" s="13" t="str">
        <x:v>LT1</x:v>
      </x:c>
      <x:c r="G186" s="13" t="str">
        <x:v>source-5</x:v>
      </x:c>
      <x:c r="H186" s="13" t="str">
        <x:v>T1</x:v>
      </x:c>
      <x:c r="I186" s="13" t="str">
        <x:v>Z-21</x:v>
      </x:c>
      <x:c r="J186" s="34" t="str">
        <x:v>OPEN</x:v>
      </x:c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13" t="str">
        <x:v>CH-182</x:v>
      </x:c>
      <x:c r="B187" s="13" t="str">
        <x:v>igniter</x:v>
      </x:c>
      <x:c r="C187" s="13" t="str">
        <x:v>atmosphere</x:v>
      </x:c>
      <x:c r="D187" s="13" t="str">
        <x:v>full</x:v>
      </x:c>
      <x:c r="E187" s="13" t="str">
        <x:v>SG-54</x:v>
      </x:c>
      <x:c r="F187" s="13" t="str">
        <x:v>LT2</x:v>
      </x:c>
      <x:c r="G187" s="13" t="str">
        <x:v>igniter-6</x:v>
      </x:c>
      <x:c r="H187" s="13" t="str">
        <x:v>T2</x:v>
      </x:c>
      <x:c r="I187" s="13" t="str">
        <x:v>Z-22</x:v>
      </x:c>
      <x:c r="J187" s="34" t="str">
        <x:v>OPEN</x:v>
      </x:c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13" t="str">
        <x:v>CH-183</x:v>
      </x:c>
      <x:c r="B188" s="13" t="str">
        <x:v>safeing</x:v>
      </x:c>
      <x:c r="C188" s="13" t="str">
        <x:v>atmosphere</x:v>
      </x:c>
      <x:c r="D188" s="13" t="str">
        <x:v>full</x:v>
      </x:c>
      <x:c r="E188" s="13" t="str">
        <x:v>SG-55</x:v>
      </x:c>
      <x:c r="F188" s="13" t="str">
        <x:v>LT3</x:v>
      </x:c>
      <x:c r="G188" s="13" t="str">
        <x:v>safeing-7</x:v>
      </x:c>
      <x:c r="H188" s="13" t="str">
        <x:v>T3</x:v>
      </x:c>
      <x:c r="I188" s="13" t="str">
        <x:v>Z-23</x:v>
      </x:c>
      <x:c r="J188" s="34" t="str">
        <x:v>OPEN</x:v>
      </x:c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13" t="str">
        <x:v>CH-184</x:v>
      </x:c>
      <x:c r="B189" s="13" t="str">
        <x:v>environment</x:v>
      </x:c>
      <x:c r="C189" s="13" t="str">
        <x:v>atmosphere</x:v>
      </x:c>
      <x:c r="D189" s="13" t="str">
        <x:v>full</x:v>
      </x:c>
      <x:c r="E189" s="13" t="str">
        <x:v>SG-56</x:v>
      </x:c>
      <x:c r="F189" s="13" t="str">
        <x:v>LT4</x:v>
      </x:c>
      <x:c r="G189" s="13" t="str">
        <x:v>environment-8</x:v>
      </x:c>
      <x:c r="H189" s="13" t="str">
        <x:v>T1</x:v>
      </x:c>
      <x:c r="I189" s="13" t="str">
        <x:v>Z-24</x:v>
      </x:c>
      <x:c r="J189" s="34" t="str">
        <x:v>OPEN</x:v>
      </x:c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13" t="str">
        <x:v>CH-185</x:v>
      </x:c>
      <x:c r="B190" s="13" t="str">
        <x:v>PHO</x:v>
      </x:c>
      <x:c r="C190" s="13" t="str">
        <x:v>reference</x:v>
      </x:c>
      <x:c r="D190" s="13" t="str">
        <x:v>full</x:v>
      </x:c>
      <x:c r="E190" s="13" t="str">
        <x:v>SG-57</x:v>
      </x:c>
      <x:c r="F190" s="13" t="str">
        <x:v>LT1</x:v>
      </x:c>
      <x:c r="G190" s="13" t="str">
        <x:v>PHO-1</x:v>
      </x:c>
      <x:c r="H190" s="13" t="str">
        <x:v>T2</x:v>
      </x:c>
      <x:c r="I190" s="13" t="str">
        <x:v>Z-25</x:v>
      </x:c>
      <x:c r="J190" s="34" t="str">
        <x:v>OPEN</x:v>
      </x:c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13" t="str">
        <x:v>CH-186</x:v>
      </x:c>
      <x:c r="B191" s="13" t="str">
        <x:v>ION</x:v>
      </x:c>
      <x:c r="C191" s="13" t="str">
        <x:v>reference</x:v>
      </x:c>
      <x:c r="D191" s="13" t="str">
        <x:v>full</x:v>
      </x:c>
      <x:c r="E191" s="13" t="str">
        <x:v>SG-58</x:v>
      </x:c>
      <x:c r="F191" s="13" t="str">
        <x:v>LT2</x:v>
      </x:c>
      <x:c r="G191" s="13" t="str">
        <x:v>ION-2</x:v>
      </x:c>
      <x:c r="H191" s="13" t="str">
        <x:v>T3</x:v>
      </x:c>
      <x:c r="I191" s="13" t="str">
        <x:v>Z-26</x:v>
      </x:c>
      <x:c r="J191" s="34" t="str">
        <x:v>OPEN</x:v>
      </x:c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13" t="str">
        <x:v>CH-187</x:v>
      </x:c>
      <x:c r="B192" s="13" t="str">
        <x:v>MOL</x:v>
      </x:c>
      <x:c r="C192" s="13" t="str">
        <x:v>reference</x:v>
      </x:c>
      <x:c r="D192" s="13" t="str">
        <x:v>full</x:v>
      </x:c>
      <x:c r="E192" s="13" t="str">
        <x:v>SG-59</x:v>
      </x:c>
      <x:c r="F192" s="13" t="str">
        <x:v>LT3</x:v>
      </x:c>
      <x:c r="G192" s="13" t="str">
        <x:v>MOL-3</x:v>
      </x:c>
      <x:c r="H192" s="13" t="str">
        <x:v>T1</x:v>
      </x:c>
      <x:c r="I192" s="13" t="str">
        <x:v>Z-27</x:v>
      </x:c>
      <x:c r="J192" s="34" t="str">
        <x:v>OPEN</x:v>
      </x:c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13" t="str">
        <x:v>CH-188</x:v>
      </x:c>
      <x:c r="B193" s="13" t="str">
        <x:v>CAL</x:v>
      </x:c>
      <x:c r="C193" s="13" t="str">
        <x:v>reference</x:v>
      </x:c>
      <x:c r="D193" s="13" t="str">
        <x:v>full</x:v>
      </x:c>
      <x:c r="E193" s="13" t="str">
        <x:v>SG-60</x:v>
      </x:c>
      <x:c r="F193" s="13" t="str">
        <x:v>LT4</x:v>
      </x:c>
      <x:c r="G193" s="13" t="str">
        <x:v>CAL-4</x:v>
      </x:c>
      <x:c r="H193" s="13" t="str">
        <x:v>T2</x:v>
      </x:c>
      <x:c r="I193" s="13" t="str">
        <x:v>Z-28</x:v>
      </x:c>
      <x:c r="J193" s="34" t="str">
        <x:v>OPEN</x:v>
      </x:c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13" t="str">
        <x:v>CH-189</x:v>
      </x:c>
      <x:c r="B194" s="13" t="str">
        <x:v>source</x:v>
      </x:c>
      <x:c r="C194" s="13" t="str">
        <x:v>reference</x:v>
      </x:c>
      <x:c r="D194" s="13" t="str">
        <x:v>full</x:v>
      </x:c>
      <x:c r="E194" s="13" t="str">
        <x:v>SG-61</x:v>
      </x:c>
      <x:c r="F194" s="13" t="str">
        <x:v>LT1</x:v>
      </x:c>
      <x:c r="G194" s="13" t="str">
        <x:v>source-5</x:v>
      </x:c>
      <x:c r="H194" s="13" t="str">
        <x:v>T3</x:v>
      </x:c>
      <x:c r="I194" s="13" t="str">
        <x:v>Z-29</x:v>
      </x:c>
      <x:c r="J194" s="34" t="str">
        <x:v>OPEN</x:v>
      </x:c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13" t="str">
        <x:v>CH-190</x:v>
      </x:c>
      <x:c r="B195" s="13" t="str">
        <x:v>igniter</x:v>
      </x:c>
      <x:c r="C195" s="13" t="str">
        <x:v>reference</x:v>
      </x:c>
      <x:c r="D195" s="13" t="str">
        <x:v>full</x:v>
      </x:c>
      <x:c r="E195" s="13" t="str">
        <x:v>SG-62</x:v>
      </x:c>
      <x:c r="F195" s="13" t="str">
        <x:v>LT2</x:v>
      </x:c>
      <x:c r="G195" s="13" t="str">
        <x:v>igniter-6</x:v>
      </x:c>
      <x:c r="H195" s="13" t="str">
        <x:v>T1</x:v>
      </x:c>
      <x:c r="I195" s="13" t="str">
        <x:v>Z-30</x:v>
      </x:c>
      <x:c r="J195" s="34" t="str">
        <x:v>OPEN</x:v>
      </x:c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13" t="str">
        <x:v>CH-191</x:v>
      </x:c>
      <x:c r="B196" s="13" t="str">
        <x:v>safeing</x:v>
      </x:c>
      <x:c r="C196" s="13" t="str">
        <x:v>reference</x:v>
      </x:c>
      <x:c r="D196" s="13" t="str">
        <x:v>full</x:v>
      </x:c>
      <x:c r="E196" s="13" t="str">
        <x:v>SG-63</x:v>
      </x:c>
      <x:c r="F196" s="13" t="str">
        <x:v>LT3</x:v>
      </x:c>
      <x:c r="G196" s="13" t="str">
        <x:v>safeing-7</x:v>
      </x:c>
      <x:c r="H196" s="13" t="str">
        <x:v>T2</x:v>
      </x:c>
      <x:c r="I196" s="13" t="str">
        <x:v>Z-31</x:v>
      </x:c>
      <x:c r="J196" s="34" t="str">
        <x:v>OPEN</x:v>
      </x:c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13" t="str">
        <x:v>CH-192</x:v>
      </x:c>
      <x:c r="B197" s="13" t="str">
        <x:v>environment</x:v>
      </x:c>
      <x:c r="C197" s="13" t="str">
        <x:v>reference</x:v>
      </x:c>
      <x:c r="D197" s="13" t="str">
        <x:v>full</x:v>
      </x:c>
      <x:c r="E197" s="13" t="str">
        <x:v>SG-64</x:v>
      </x:c>
      <x:c r="F197" s="13" t="str">
        <x:v>LT4</x:v>
      </x:c>
      <x:c r="G197" s="13" t="str">
        <x:v>environment-8</x:v>
      </x:c>
      <x:c r="H197" s="13" t="str">
        <x:v>T3</x:v>
      </x:c>
      <x:c r="I197" s="13" t="str">
        <x:v>Z-32</x:v>
      </x:c>
      <x:c r="J197" s="34" t="str">
        <x:v>OPEN</x:v>
      </x:c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13" t="str">
        <x:v>CH-193</x:v>
      </x:c>
      <x:c r="B198" s="13" t="str">
        <x:v>PHO</x:v>
      </x:c>
      <x:c r="C198" s="13" t="str">
        <x:v>field</x:v>
      </x:c>
      <x:c r="D198" s="13" t="str">
        <x:v>full</x:v>
      </x:c>
      <x:c r="E198" s="13" t="str">
        <x:v>SG-01</x:v>
      </x:c>
      <x:c r="F198" s="13" t="str">
        <x:v>LT1</x:v>
      </x:c>
      <x:c r="G198" s="13" t="str">
        <x:v>PHO-1</x:v>
      </x:c>
      <x:c r="H198" s="13" t="str">
        <x:v>T1</x:v>
      </x:c>
      <x:c r="I198" s="13" t="str">
        <x:v>Z-01</x:v>
      </x:c>
      <x:c r="J198" s="34" t="str">
        <x:v>OPEN</x:v>
      </x:c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13" t="str">
        <x:v>CH-194</x:v>
      </x:c>
      <x:c r="B199" s="13" t="str">
        <x:v>ION</x:v>
      </x:c>
      <x:c r="C199" s="13" t="str">
        <x:v>field</x:v>
      </x:c>
      <x:c r="D199" s="13" t="str">
        <x:v>full</x:v>
      </x:c>
      <x:c r="E199" s="13" t="str">
        <x:v>SG-02</x:v>
      </x:c>
      <x:c r="F199" s="13" t="str">
        <x:v>LT2</x:v>
      </x:c>
      <x:c r="G199" s="13" t="str">
        <x:v>ION-2</x:v>
      </x:c>
      <x:c r="H199" s="13" t="str">
        <x:v>T2</x:v>
      </x:c>
      <x:c r="I199" s="13" t="str">
        <x:v>Z-02</x:v>
      </x:c>
      <x:c r="J199" s="34" t="str">
        <x:v>OPEN</x:v>
      </x:c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13" t="str">
        <x:v>CH-195</x:v>
      </x:c>
      <x:c r="B200" s="13" t="str">
        <x:v>MOL</x:v>
      </x:c>
      <x:c r="C200" s="13" t="str">
        <x:v>field</x:v>
      </x:c>
      <x:c r="D200" s="13" t="str">
        <x:v>full</x:v>
      </x:c>
      <x:c r="E200" s="13" t="str">
        <x:v>SG-03</x:v>
      </x:c>
      <x:c r="F200" s="13" t="str">
        <x:v>LT3</x:v>
      </x:c>
      <x:c r="G200" s="13" t="str">
        <x:v>MOL-3</x:v>
      </x:c>
      <x:c r="H200" s="13" t="str">
        <x:v>T3</x:v>
      </x:c>
      <x:c r="I200" s="13" t="str">
        <x:v>Z-03</x:v>
      </x:c>
      <x:c r="J200" s="34" t="str">
        <x:v>OPEN</x:v>
      </x:c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13" t="str">
        <x:v>CH-196</x:v>
      </x:c>
      <x:c r="B201" s="13" t="str">
        <x:v>CAL</x:v>
      </x:c>
      <x:c r="C201" s="13" t="str">
        <x:v>field</x:v>
      </x:c>
      <x:c r="D201" s="13" t="str">
        <x:v>full</x:v>
      </x:c>
      <x:c r="E201" s="13" t="str">
        <x:v>SG-04</x:v>
      </x:c>
      <x:c r="F201" s="13" t="str">
        <x:v>LT4</x:v>
      </x:c>
      <x:c r="G201" s="13" t="str">
        <x:v>CAL-4</x:v>
      </x:c>
      <x:c r="H201" s="13" t="str">
        <x:v>T1</x:v>
      </x:c>
      <x:c r="I201" s="13" t="str">
        <x:v>Z-04</x:v>
      </x:c>
      <x:c r="J201" s="34" t="str">
        <x:v>OPEN</x:v>
      </x:c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13" t="str">
        <x:v>CH-197</x:v>
      </x:c>
      <x:c r="B202" s="13" t="str">
        <x:v>source</x:v>
      </x:c>
      <x:c r="C202" s="13" t="str">
        <x:v>field</x:v>
      </x:c>
      <x:c r="D202" s="13" t="str">
        <x:v>full</x:v>
      </x:c>
      <x:c r="E202" s="13" t="str">
        <x:v>SG-05</x:v>
      </x:c>
      <x:c r="F202" s="13" t="str">
        <x:v>LT1</x:v>
      </x:c>
      <x:c r="G202" s="13" t="str">
        <x:v>source-5</x:v>
      </x:c>
      <x:c r="H202" s="13" t="str">
        <x:v>T2</x:v>
      </x:c>
      <x:c r="I202" s="13" t="str">
        <x:v>Z-05</x:v>
      </x:c>
      <x:c r="J202" s="34" t="str">
        <x:v>OPEN</x:v>
      </x:c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13" t="str">
        <x:v>CH-198</x:v>
      </x:c>
      <x:c r="B203" s="13" t="str">
        <x:v>igniter</x:v>
      </x:c>
      <x:c r="C203" s="13" t="str">
        <x:v>field</x:v>
      </x:c>
      <x:c r="D203" s="13" t="str">
        <x:v>full</x:v>
      </x:c>
      <x:c r="E203" s="13" t="str">
        <x:v>SG-06</x:v>
      </x:c>
      <x:c r="F203" s="13" t="str">
        <x:v>LT2</x:v>
      </x:c>
      <x:c r="G203" s="13" t="str">
        <x:v>igniter-6</x:v>
      </x:c>
      <x:c r="H203" s="13" t="str">
        <x:v>T3</x:v>
      </x:c>
      <x:c r="I203" s="13" t="str">
        <x:v>Z-06</x:v>
      </x:c>
      <x:c r="J203" s="34" t="str">
        <x:v>OPEN</x:v>
      </x:c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13" t="str">
        <x:v>CH-199</x:v>
      </x:c>
      <x:c r="B204" s="13" t="str">
        <x:v>safeing</x:v>
      </x:c>
      <x:c r="C204" s="13" t="str">
        <x:v>field</x:v>
      </x:c>
      <x:c r="D204" s="13" t="str">
        <x:v>full</x:v>
      </x:c>
      <x:c r="E204" s="13" t="str">
        <x:v>SG-07</x:v>
      </x:c>
      <x:c r="F204" s="13" t="str">
        <x:v>LT3</x:v>
      </x:c>
      <x:c r="G204" s="13" t="str">
        <x:v>safeing-7</x:v>
      </x:c>
      <x:c r="H204" s="13" t="str">
        <x:v>T1</x:v>
      </x:c>
      <x:c r="I204" s="13" t="str">
        <x:v>Z-07</x:v>
      </x:c>
      <x:c r="J204" s="34" t="str">
        <x:v>OPEN</x:v>
      </x:c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13" t="str">
        <x:v>CH-200</x:v>
      </x:c>
      <x:c r="B205" s="13" t="str">
        <x:v>environment</x:v>
      </x:c>
      <x:c r="C205" s="13" t="str">
        <x:v>field</x:v>
      </x:c>
      <x:c r="D205" s="13" t="str">
        <x:v>full</x:v>
      </x:c>
      <x:c r="E205" s="13" t="str">
        <x:v>SG-08</x:v>
      </x:c>
      <x:c r="F205" s="13" t="str">
        <x:v>LT4</x:v>
      </x:c>
      <x:c r="G205" s="13" t="str">
        <x:v>environment-8</x:v>
      </x:c>
      <x:c r="H205" s="13" t="str">
        <x:v>T2</x:v>
      </x:c>
      <x:c r="I205" s="13" t="str">
        <x:v>Z-08</x:v>
      </x:c>
      <x:c r="J205" s="34" t="str">
        <x:v>OPEN</x:v>
      </x:c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13" t="str">
        <x:v>CH-201</x:v>
      </x:c>
      <x:c r="B206" s="13" t="str">
        <x:v>PHO</x:v>
      </x:c>
      <x:c r="C206" s="13" t="str">
        <x:v>state</x:v>
      </x:c>
      <x:c r="D206" s="13" t="str">
        <x:v>full</x:v>
      </x:c>
      <x:c r="E206" s="13" t="str">
        <x:v>SG-09</x:v>
      </x:c>
      <x:c r="F206" s="13" t="str">
        <x:v>LT1</x:v>
      </x:c>
      <x:c r="G206" s="13" t="str">
        <x:v>PHO-1</x:v>
      </x:c>
      <x:c r="H206" s="13" t="str">
        <x:v>T3</x:v>
      </x:c>
      <x:c r="I206" s="13" t="str">
        <x:v>Z-09</x:v>
      </x:c>
      <x:c r="J206" s="34" t="str">
        <x:v>OPEN</x:v>
      </x:c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13" t="str">
        <x:v>CH-202</x:v>
      </x:c>
      <x:c r="B207" s="13" t="str">
        <x:v>ION</x:v>
      </x:c>
      <x:c r="C207" s="13" t="str">
        <x:v>state</x:v>
      </x:c>
      <x:c r="D207" s="13" t="str">
        <x:v>full</x:v>
      </x:c>
      <x:c r="E207" s="13" t="str">
        <x:v>SG-10</x:v>
      </x:c>
      <x:c r="F207" s="13" t="str">
        <x:v>LT2</x:v>
      </x:c>
      <x:c r="G207" s="13" t="str">
        <x:v>ION-2</x:v>
      </x:c>
      <x:c r="H207" s="13" t="str">
        <x:v>T1</x:v>
      </x:c>
      <x:c r="I207" s="13" t="str">
        <x:v>Z-10</x:v>
      </x:c>
      <x:c r="J207" s="34" t="str">
        <x:v>OPEN</x:v>
      </x:c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13" t="str">
        <x:v>CH-203</x:v>
      </x:c>
      <x:c r="B208" s="13" t="str">
        <x:v>MOL</x:v>
      </x:c>
      <x:c r="C208" s="13" t="str">
        <x:v>state</x:v>
      </x:c>
      <x:c r="D208" s="13" t="str">
        <x:v>full</x:v>
      </x:c>
      <x:c r="E208" s="13" t="str">
        <x:v>SG-11</x:v>
      </x:c>
      <x:c r="F208" s="13" t="str">
        <x:v>LT3</x:v>
      </x:c>
      <x:c r="G208" s="13" t="str">
        <x:v>MOL-3</x:v>
      </x:c>
      <x:c r="H208" s="13" t="str">
        <x:v>T2</x:v>
      </x:c>
      <x:c r="I208" s="13" t="str">
        <x:v>Z-11</x:v>
      </x:c>
      <x:c r="J208" s="34" t="str">
        <x:v>OPEN</x:v>
      </x:c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13" t="str">
        <x:v>CH-204</x:v>
      </x:c>
      <x:c r="B209" s="13" t="str">
        <x:v>CAL</x:v>
      </x:c>
      <x:c r="C209" s="13" t="str">
        <x:v>state</x:v>
      </x:c>
      <x:c r="D209" s="13" t="str">
        <x:v>full</x:v>
      </x:c>
      <x:c r="E209" s="13" t="str">
        <x:v>SG-12</x:v>
      </x:c>
      <x:c r="F209" s="13" t="str">
        <x:v>LT4</x:v>
      </x:c>
      <x:c r="G209" s="13" t="str">
        <x:v>CAL-4</x:v>
      </x:c>
      <x:c r="H209" s="13" t="str">
        <x:v>T3</x:v>
      </x:c>
      <x:c r="I209" s="13" t="str">
        <x:v>Z-12</x:v>
      </x:c>
      <x:c r="J209" s="34" t="str">
        <x:v>OPEN</x:v>
      </x:c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13" t="str">
        <x:v>CH-205</x:v>
      </x:c>
      <x:c r="B210" s="13" t="str">
        <x:v>source</x:v>
      </x:c>
      <x:c r="C210" s="13" t="str">
        <x:v>state</x:v>
      </x:c>
      <x:c r="D210" s="13" t="str">
        <x:v>full</x:v>
      </x:c>
      <x:c r="E210" s="13" t="str">
        <x:v>SG-13</x:v>
      </x:c>
      <x:c r="F210" s="13" t="str">
        <x:v>LT1</x:v>
      </x:c>
      <x:c r="G210" s="13" t="str">
        <x:v>source-5</x:v>
      </x:c>
      <x:c r="H210" s="13" t="str">
        <x:v>T1</x:v>
      </x:c>
      <x:c r="I210" s="13" t="str">
        <x:v>Z-13</x:v>
      </x:c>
      <x:c r="J210" s="34" t="str">
        <x:v>OPEN</x:v>
      </x:c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13" t="str">
        <x:v>CH-206</x:v>
      </x:c>
      <x:c r="B211" s="13" t="str">
        <x:v>igniter</x:v>
      </x:c>
      <x:c r="C211" s="13" t="str">
        <x:v>state</x:v>
      </x:c>
      <x:c r="D211" s="13" t="str">
        <x:v>full</x:v>
      </x:c>
      <x:c r="E211" s="13" t="str">
        <x:v>SG-14</x:v>
      </x:c>
      <x:c r="F211" s="13" t="str">
        <x:v>LT2</x:v>
      </x:c>
      <x:c r="G211" s="13" t="str">
        <x:v>igniter-6</x:v>
      </x:c>
      <x:c r="H211" s="13" t="str">
        <x:v>T2</x:v>
      </x:c>
      <x:c r="I211" s="13" t="str">
        <x:v>Z-14</x:v>
      </x:c>
      <x:c r="J211" s="34" t="str">
        <x:v>OPEN</x:v>
      </x:c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13" t="str">
        <x:v>CH-207</x:v>
      </x:c>
      <x:c r="B212" s="13" t="str">
        <x:v>safeing</x:v>
      </x:c>
      <x:c r="C212" s="13" t="str">
        <x:v>state</x:v>
      </x:c>
      <x:c r="D212" s="13" t="str">
        <x:v>full</x:v>
      </x:c>
      <x:c r="E212" s="13" t="str">
        <x:v>SG-15</x:v>
      </x:c>
      <x:c r="F212" s="13" t="str">
        <x:v>LT3</x:v>
      </x:c>
      <x:c r="G212" s="13" t="str">
        <x:v>safeing-7</x:v>
      </x:c>
      <x:c r="H212" s="13" t="str">
        <x:v>T3</x:v>
      </x:c>
      <x:c r="I212" s="13" t="str">
        <x:v>Z-15</x:v>
      </x:c>
      <x:c r="J212" s="34" t="str">
        <x:v>OPEN</x:v>
      </x:c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13" t="str">
        <x:v>CH-208</x:v>
      </x:c>
      <x:c r="B213" s="13" t="str">
        <x:v>environment</x:v>
      </x:c>
      <x:c r="C213" s="13" t="str">
        <x:v>state</x:v>
      </x:c>
      <x:c r="D213" s="13" t="str">
        <x:v>full</x:v>
      </x:c>
      <x:c r="E213" s="13" t="str">
        <x:v>SG-16</x:v>
      </x:c>
      <x:c r="F213" s="13" t="str">
        <x:v>LT4</x:v>
      </x:c>
      <x:c r="G213" s="13" t="str">
        <x:v>environment-8</x:v>
      </x:c>
      <x:c r="H213" s="13" t="str">
        <x:v>T1</x:v>
      </x:c>
      <x:c r="I213" s="13" t="str">
        <x:v>Z-16</x:v>
      </x:c>
      <x:c r="J213" s="34" t="str">
        <x:v>OPEN</x:v>
      </x:c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13" t="str">
        <x:v>CH-209</x:v>
      </x:c>
      <x:c r="B214" s="13" t="str">
        <x:v>PHO</x:v>
      </x:c>
      <x:c r="C214" s="13" t="str">
        <x:v>rate</x:v>
      </x:c>
      <x:c r="D214" s="13" t="str">
        <x:v>full</x:v>
      </x:c>
      <x:c r="E214" s="13" t="str">
        <x:v>SG-17</x:v>
      </x:c>
      <x:c r="F214" s="13" t="str">
        <x:v>LT1</x:v>
      </x:c>
      <x:c r="G214" s="13" t="str">
        <x:v>PHO-1</x:v>
      </x:c>
      <x:c r="H214" s="13" t="str">
        <x:v>T2</x:v>
      </x:c>
      <x:c r="I214" s="13" t="str">
        <x:v>Z-17</x:v>
      </x:c>
      <x:c r="J214" s="34" t="str">
        <x:v>OPEN</x:v>
      </x:c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13" t="str">
        <x:v>CH-210</x:v>
      </x:c>
      <x:c r="B215" s="13" t="str">
        <x:v>ION</x:v>
      </x:c>
      <x:c r="C215" s="13" t="str">
        <x:v>rate</x:v>
      </x:c>
      <x:c r="D215" s="13" t="str">
        <x:v>full</x:v>
      </x:c>
      <x:c r="E215" s="13" t="str">
        <x:v>SG-18</x:v>
      </x:c>
      <x:c r="F215" s="13" t="str">
        <x:v>LT2</x:v>
      </x:c>
      <x:c r="G215" s="13" t="str">
        <x:v>ION-2</x:v>
      </x:c>
      <x:c r="H215" s="13" t="str">
        <x:v>T3</x:v>
      </x:c>
      <x:c r="I215" s="13" t="str">
        <x:v>Z-18</x:v>
      </x:c>
      <x:c r="J215" s="34" t="str">
        <x:v>OPEN</x:v>
      </x:c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13" t="str">
        <x:v>CH-211</x:v>
      </x:c>
      <x:c r="B216" s="13" t="str">
        <x:v>MOL</x:v>
      </x:c>
      <x:c r="C216" s="13" t="str">
        <x:v>rate</x:v>
      </x:c>
      <x:c r="D216" s="13" t="str">
        <x:v>full</x:v>
      </x:c>
      <x:c r="E216" s="13" t="str">
        <x:v>SG-19</x:v>
      </x:c>
      <x:c r="F216" s="13" t="str">
        <x:v>LT3</x:v>
      </x:c>
      <x:c r="G216" s="13" t="str">
        <x:v>MOL-3</x:v>
      </x:c>
      <x:c r="H216" s="13" t="str">
        <x:v>T1</x:v>
      </x:c>
      <x:c r="I216" s="13" t="str">
        <x:v>Z-19</x:v>
      </x:c>
      <x:c r="J216" s="34" t="str">
        <x:v>OPEN</x:v>
      </x:c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13" t="str">
        <x:v>CH-212</x:v>
      </x:c>
      <x:c r="B217" s="13" t="str">
        <x:v>CAL</x:v>
      </x:c>
      <x:c r="C217" s="13" t="str">
        <x:v>rate</x:v>
      </x:c>
      <x:c r="D217" s="13" t="str">
        <x:v>full</x:v>
      </x:c>
      <x:c r="E217" s="13" t="str">
        <x:v>SG-20</x:v>
      </x:c>
      <x:c r="F217" s="13" t="str">
        <x:v>LT4</x:v>
      </x:c>
      <x:c r="G217" s="13" t="str">
        <x:v>CAL-4</x:v>
      </x:c>
      <x:c r="H217" s="13" t="str">
        <x:v>T2</x:v>
      </x:c>
      <x:c r="I217" s="13" t="str">
        <x:v>Z-20</x:v>
      </x:c>
      <x:c r="J217" s="34" t="str">
        <x:v>OPEN</x:v>
      </x:c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13" t="str">
        <x:v>CH-213</x:v>
      </x:c>
      <x:c r="B218" s="13" t="str">
        <x:v>source</x:v>
      </x:c>
      <x:c r="C218" s="13" t="str">
        <x:v>rate</x:v>
      </x:c>
      <x:c r="D218" s="13" t="str">
        <x:v>full</x:v>
      </x:c>
      <x:c r="E218" s="13" t="str">
        <x:v>SG-21</x:v>
      </x:c>
      <x:c r="F218" s="13" t="str">
        <x:v>LT1</x:v>
      </x:c>
      <x:c r="G218" s="13" t="str">
        <x:v>source-5</x:v>
      </x:c>
      <x:c r="H218" s="13" t="str">
        <x:v>T3</x:v>
      </x:c>
      <x:c r="I218" s="13" t="str">
        <x:v>Z-21</x:v>
      </x:c>
      <x:c r="J218" s="34" t="str">
        <x:v>OPEN</x:v>
      </x:c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13" t="str">
        <x:v>CH-214</x:v>
      </x:c>
      <x:c r="B219" s="13" t="str">
        <x:v>igniter</x:v>
      </x:c>
      <x:c r="C219" s="13" t="str">
        <x:v>rate</x:v>
      </x:c>
      <x:c r="D219" s="13" t="str">
        <x:v>full</x:v>
      </x:c>
      <x:c r="E219" s="13" t="str">
        <x:v>SG-22</x:v>
      </x:c>
      <x:c r="F219" s="13" t="str">
        <x:v>LT2</x:v>
      </x:c>
      <x:c r="G219" s="13" t="str">
        <x:v>igniter-6</x:v>
      </x:c>
      <x:c r="H219" s="13" t="str">
        <x:v>T1</x:v>
      </x:c>
      <x:c r="I219" s="13" t="str">
        <x:v>Z-22</x:v>
      </x:c>
      <x:c r="J219" s="34" t="str">
        <x:v>OPEN</x:v>
      </x:c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13" t="str">
        <x:v>CH-215</x:v>
      </x:c>
      <x:c r="B220" s="13" t="str">
        <x:v>safeing</x:v>
      </x:c>
      <x:c r="C220" s="13" t="str">
        <x:v>rate</x:v>
      </x:c>
      <x:c r="D220" s="13" t="str">
        <x:v>full</x:v>
      </x:c>
      <x:c r="E220" s="13" t="str">
        <x:v>SG-23</x:v>
      </x:c>
      <x:c r="F220" s="13" t="str">
        <x:v>LT3</x:v>
      </x:c>
      <x:c r="G220" s="13" t="str">
        <x:v>safeing-7</x:v>
      </x:c>
      <x:c r="H220" s="13" t="str">
        <x:v>T2</x:v>
      </x:c>
      <x:c r="I220" s="13" t="str">
        <x:v>Z-23</x:v>
      </x:c>
      <x:c r="J220" s="34" t="str">
        <x:v>OPEN</x:v>
      </x:c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13" t="str">
        <x:v>CH-216</x:v>
      </x:c>
      <x:c r="B221" s="13" t="str">
        <x:v>environment</x:v>
      </x:c>
      <x:c r="C221" s="13" t="str">
        <x:v>rate</x:v>
      </x:c>
      <x:c r="D221" s="13" t="str">
        <x:v>full</x:v>
      </x:c>
      <x:c r="E221" s="13" t="str">
        <x:v>SG-24</x:v>
      </x:c>
      <x:c r="F221" s="13" t="str">
        <x:v>LT4</x:v>
      </x:c>
      <x:c r="G221" s="13" t="str">
        <x:v>environment-8</x:v>
      </x:c>
      <x:c r="H221" s="13" t="str">
        <x:v>T3</x:v>
      </x:c>
      <x:c r="I221" s="13" t="str">
        <x:v>Z-24</x:v>
      </x:c>
      <x:c r="J221" s="34" t="str">
        <x:v>OPEN</x:v>
      </x:c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13" t="str">
        <x:v>CH-217</x:v>
      </x:c>
      <x:c r="B222" s="13" t="str">
        <x:v>PHO</x:v>
      </x:c>
      <x:c r="C222" s="13" t="str">
        <x:v>boundary</x:v>
      </x:c>
      <x:c r="D222" s="13" t="str">
        <x:v>full</x:v>
      </x:c>
      <x:c r="E222" s="13" t="str">
        <x:v>SG-25</x:v>
      </x:c>
      <x:c r="F222" s="13" t="str">
        <x:v>LT1</x:v>
      </x:c>
      <x:c r="G222" s="13" t="str">
        <x:v>PHO-1</x:v>
      </x:c>
      <x:c r="H222" s="13" t="str">
        <x:v>T1</x:v>
      </x:c>
      <x:c r="I222" s="13" t="str">
        <x:v>Z-25</x:v>
      </x:c>
      <x:c r="J222" s="34" t="str">
        <x:v>OPEN</x:v>
      </x:c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13" t="str">
        <x:v>CH-218</x:v>
      </x:c>
      <x:c r="B223" s="13" t="str">
        <x:v>ION</x:v>
      </x:c>
      <x:c r="C223" s="13" t="str">
        <x:v>boundary</x:v>
      </x:c>
      <x:c r="D223" s="13" t="str">
        <x:v>full</x:v>
      </x:c>
      <x:c r="E223" s="13" t="str">
        <x:v>SG-26</x:v>
      </x:c>
      <x:c r="F223" s="13" t="str">
        <x:v>LT2</x:v>
      </x:c>
      <x:c r="G223" s="13" t="str">
        <x:v>ION-2</x:v>
      </x:c>
      <x:c r="H223" s="13" t="str">
        <x:v>T2</x:v>
      </x:c>
      <x:c r="I223" s="13" t="str">
        <x:v>Z-26</x:v>
      </x:c>
      <x:c r="J223" s="34" t="str">
        <x:v>OPEN</x:v>
      </x:c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13" t="str">
        <x:v>CH-219</x:v>
      </x:c>
      <x:c r="B224" s="13" t="str">
        <x:v>MOL</x:v>
      </x:c>
      <x:c r="C224" s="13" t="str">
        <x:v>boundary</x:v>
      </x:c>
      <x:c r="D224" s="13" t="str">
        <x:v>full</x:v>
      </x:c>
      <x:c r="E224" s="13" t="str">
        <x:v>SG-27</x:v>
      </x:c>
      <x:c r="F224" s="13" t="str">
        <x:v>LT3</x:v>
      </x:c>
      <x:c r="G224" s="13" t="str">
        <x:v>MOL-3</x:v>
      </x:c>
      <x:c r="H224" s="13" t="str">
        <x:v>T3</x:v>
      </x:c>
      <x:c r="I224" s="13" t="str">
        <x:v>Z-27</x:v>
      </x:c>
      <x:c r="J224" s="34" t="str">
        <x:v>OPEN</x:v>
      </x:c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13" t="str">
        <x:v>CH-220</x:v>
      </x:c>
      <x:c r="B225" s="13" t="str">
        <x:v>CAL</x:v>
      </x:c>
      <x:c r="C225" s="13" t="str">
        <x:v>boundary</x:v>
      </x:c>
      <x:c r="D225" s="13" t="str">
        <x:v>full</x:v>
      </x:c>
      <x:c r="E225" s="13" t="str">
        <x:v>SG-28</x:v>
      </x:c>
      <x:c r="F225" s="13" t="str">
        <x:v>LT4</x:v>
      </x:c>
      <x:c r="G225" s="13" t="str">
        <x:v>CAL-4</x:v>
      </x:c>
      <x:c r="H225" s="13" t="str">
        <x:v>T1</x:v>
      </x:c>
      <x:c r="I225" s="13" t="str">
        <x:v>Z-28</x:v>
      </x:c>
      <x:c r="J225" s="34" t="str">
        <x:v>OPEN</x:v>
      </x:c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13" t="str">
        <x:v>CH-221</x:v>
      </x:c>
      <x:c r="B226" s="13" t="str">
        <x:v>source</x:v>
      </x:c>
      <x:c r="C226" s="13" t="str">
        <x:v>boundary</x:v>
      </x:c>
      <x:c r="D226" s="13" t="str">
        <x:v>full</x:v>
      </x:c>
      <x:c r="E226" s="13" t="str">
        <x:v>SG-29</x:v>
      </x:c>
      <x:c r="F226" s="13" t="str">
        <x:v>LT1</x:v>
      </x:c>
      <x:c r="G226" s="13" t="str">
        <x:v>source-5</x:v>
      </x:c>
      <x:c r="H226" s="13" t="str">
        <x:v>T2</x:v>
      </x:c>
      <x:c r="I226" s="13" t="str">
        <x:v>Z-29</x:v>
      </x:c>
      <x:c r="J226" s="34" t="str">
        <x:v>OPEN</x:v>
      </x:c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13" t="str">
        <x:v>CH-222</x:v>
      </x:c>
      <x:c r="B227" s="13" t="str">
        <x:v>igniter</x:v>
      </x:c>
      <x:c r="C227" s="13" t="str">
        <x:v>boundary</x:v>
      </x:c>
      <x:c r="D227" s="13" t="str">
        <x:v>full</x:v>
      </x:c>
      <x:c r="E227" s="13" t="str">
        <x:v>SG-30</x:v>
      </x:c>
      <x:c r="F227" s="13" t="str">
        <x:v>LT2</x:v>
      </x:c>
      <x:c r="G227" s="13" t="str">
        <x:v>igniter-6</x:v>
      </x:c>
      <x:c r="H227" s="13" t="str">
        <x:v>T3</x:v>
      </x:c>
      <x:c r="I227" s="13" t="str">
        <x:v>Z-30</x:v>
      </x:c>
      <x:c r="J227" s="34" t="str">
        <x:v>OPEN</x:v>
      </x:c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13" t="str">
        <x:v>CH-223</x:v>
      </x:c>
      <x:c r="B228" s="13" t="str">
        <x:v>safeing</x:v>
      </x:c>
      <x:c r="C228" s="13" t="str">
        <x:v>boundary</x:v>
      </x:c>
      <x:c r="D228" s="13" t="str">
        <x:v>full</x:v>
      </x:c>
      <x:c r="E228" s="13" t="str">
        <x:v>SG-31</x:v>
      </x:c>
      <x:c r="F228" s="13" t="str">
        <x:v>LT3</x:v>
      </x:c>
      <x:c r="G228" s="13" t="str">
        <x:v>safeing-7</x:v>
      </x:c>
      <x:c r="H228" s="13" t="str">
        <x:v>T1</x:v>
      </x:c>
      <x:c r="I228" s="13" t="str">
        <x:v>Z-31</x:v>
      </x:c>
      <x:c r="J228" s="34" t="str">
        <x:v>OPEN</x:v>
      </x:c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13" t="str">
        <x:v>CH-224</x:v>
      </x:c>
      <x:c r="B229" s="13" t="str">
        <x:v>environment</x:v>
      </x:c>
      <x:c r="C229" s="13" t="str">
        <x:v>boundary</x:v>
      </x:c>
      <x:c r="D229" s="13" t="str">
        <x:v>full</x:v>
      </x:c>
      <x:c r="E229" s="13" t="str">
        <x:v>SG-32</x:v>
      </x:c>
      <x:c r="F229" s="13" t="str">
        <x:v>LT4</x:v>
      </x:c>
      <x:c r="G229" s="13" t="str">
        <x:v>environment-8</x:v>
      </x:c>
      <x:c r="H229" s="13" t="str">
        <x:v>T2</x:v>
      </x:c>
      <x:c r="I229" s="13" t="str">
        <x:v>Z-32</x:v>
      </x:c>
      <x:c r="J229" s="34" t="str">
        <x:v>OPEN</x:v>
      </x:c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13" t="str">
        <x:v>CH-225</x:v>
      </x:c>
      <x:c r="B230" s="13" t="str">
        <x:v>PHO</x:v>
      </x:c>
      <x:c r="C230" s="13" t="str">
        <x:v>identity</x:v>
      </x:c>
      <x:c r="D230" s="13" t="str">
        <x:v>full</x:v>
      </x:c>
      <x:c r="E230" s="13" t="str">
        <x:v>SG-33</x:v>
      </x:c>
      <x:c r="F230" s="13" t="str">
        <x:v>LT1</x:v>
      </x:c>
      <x:c r="G230" s="13" t="str">
        <x:v>PHO-1</x:v>
      </x:c>
      <x:c r="H230" s="13" t="str">
        <x:v>T3</x:v>
      </x:c>
      <x:c r="I230" s="13" t="str">
        <x:v>Z-01</x:v>
      </x:c>
      <x:c r="J230" s="34" t="str">
        <x:v>OPEN</x:v>
      </x:c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13" t="str">
        <x:v>CH-226</x:v>
      </x:c>
      <x:c r="B231" s="13" t="str">
        <x:v>ION</x:v>
      </x:c>
      <x:c r="C231" s="13" t="str">
        <x:v>identity</x:v>
      </x:c>
      <x:c r="D231" s="13" t="str">
        <x:v>full</x:v>
      </x:c>
      <x:c r="E231" s="13" t="str">
        <x:v>SG-34</x:v>
      </x:c>
      <x:c r="F231" s="13" t="str">
        <x:v>LT2</x:v>
      </x:c>
      <x:c r="G231" s="13" t="str">
        <x:v>ION-2</x:v>
      </x:c>
      <x:c r="H231" s="13" t="str">
        <x:v>T1</x:v>
      </x:c>
      <x:c r="I231" s="13" t="str">
        <x:v>Z-02</x:v>
      </x:c>
      <x:c r="J231" s="34" t="str">
        <x:v>OPEN</x:v>
      </x:c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13" t="str">
        <x:v>CH-227</x:v>
      </x:c>
      <x:c r="B232" s="13" t="str">
        <x:v>MOL</x:v>
      </x:c>
      <x:c r="C232" s="13" t="str">
        <x:v>identity</x:v>
      </x:c>
      <x:c r="D232" s="13" t="str">
        <x:v>full</x:v>
      </x:c>
      <x:c r="E232" s="13" t="str">
        <x:v>SG-35</x:v>
      </x:c>
      <x:c r="F232" s="13" t="str">
        <x:v>LT3</x:v>
      </x:c>
      <x:c r="G232" s="13" t="str">
        <x:v>MOL-3</x:v>
      </x:c>
      <x:c r="H232" s="13" t="str">
        <x:v>T2</x:v>
      </x:c>
      <x:c r="I232" s="13" t="str">
        <x:v>Z-03</x:v>
      </x:c>
      <x:c r="J232" s="34" t="str">
        <x:v>OPEN</x:v>
      </x:c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13" t="str">
        <x:v>CH-228</x:v>
      </x:c>
      <x:c r="B233" s="13" t="str">
        <x:v>CAL</x:v>
      </x:c>
      <x:c r="C233" s="13" t="str">
        <x:v>identity</x:v>
      </x:c>
      <x:c r="D233" s="13" t="str">
        <x:v>full</x:v>
      </x:c>
      <x:c r="E233" s="13" t="str">
        <x:v>SG-36</x:v>
      </x:c>
      <x:c r="F233" s="13" t="str">
        <x:v>LT4</x:v>
      </x:c>
      <x:c r="G233" s="13" t="str">
        <x:v>CAL-4</x:v>
      </x:c>
      <x:c r="H233" s="13" t="str">
        <x:v>T3</x:v>
      </x:c>
      <x:c r="I233" s="13" t="str">
        <x:v>Z-04</x:v>
      </x:c>
      <x:c r="J233" s="34" t="str">
        <x:v>OPEN</x:v>
      </x:c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13" t="str">
        <x:v>CH-229</x:v>
      </x:c>
      <x:c r="B234" s="13" t="str">
        <x:v>source</x:v>
      </x:c>
      <x:c r="C234" s="13" t="str">
        <x:v>identity</x:v>
      </x:c>
      <x:c r="D234" s="13" t="str">
        <x:v>full</x:v>
      </x:c>
      <x:c r="E234" s="13" t="str">
        <x:v>SG-37</x:v>
      </x:c>
      <x:c r="F234" s="13" t="str">
        <x:v>LT1</x:v>
      </x:c>
      <x:c r="G234" s="13" t="str">
        <x:v>source-5</x:v>
      </x:c>
      <x:c r="H234" s="13" t="str">
        <x:v>T1</x:v>
      </x:c>
      <x:c r="I234" s="13" t="str">
        <x:v>Z-05</x:v>
      </x:c>
      <x:c r="J234" s="34" t="str">
        <x:v>OPEN</x:v>
      </x:c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13" t="str">
        <x:v>CH-230</x:v>
      </x:c>
      <x:c r="B235" s="13" t="str">
        <x:v>igniter</x:v>
      </x:c>
      <x:c r="C235" s="13" t="str">
        <x:v>identity</x:v>
      </x:c>
      <x:c r="D235" s="13" t="str">
        <x:v>full</x:v>
      </x:c>
      <x:c r="E235" s="13" t="str">
        <x:v>SG-38</x:v>
      </x:c>
      <x:c r="F235" s="13" t="str">
        <x:v>LT2</x:v>
      </x:c>
      <x:c r="G235" s="13" t="str">
        <x:v>igniter-6</x:v>
      </x:c>
      <x:c r="H235" s="13" t="str">
        <x:v>T2</x:v>
      </x:c>
      <x:c r="I235" s="13" t="str">
        <x:v>Z-06</x:v>
      </x:c>
      <x:c r="J235" s="34" t="str">
        <x:v>OPEN</x:v>
      </x:c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13" t="str">
        <x:v>CH-231</x:v>
      </x:c>
      <x:c r="B236" s="13" t="str">
        <x:v>safeing</x:v>
      </x:c>
      <x:c r="C236" s="13" t="str">
        <x:v>identity</x:v>
      </x:c>
      <x:c r="D236" s="13" t="str">
        <x:v>full</x:v>
      </x:c>
      <x:c r="E236" s="13" t="str">
        <x:v>SG-39</x:v>
      </x:c>
      <x:c r="F236" s="13" t="str">
        <x:v>LT3</x:v>
      </x:c>
      <x:c r="G236" s="13" t="str">
        <x:v>safeing-7</x:v>
      </x:c>
      <x:c r="H236" s="13" t="str">
        <x:v>T3</x:v>
      </x:c>
      <x:c r="I236" s="13" t="str">
        <x:v>Z-07</x:v>
      </x:c>
      <x:c r="J236" s="34" t="str">
        <x:v>OPEN</x:v>
      </x:c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13" t="str">
        <x:v>CH-232</x:v>
      </x:c>
      <x:c r="B237" s="13" t="str">
        <x:v>environment</x:v>
      </x:c>
      <x:c r="C237" s="13" t="str">
        <x:v>identity</x:v>
      </x:c>
      <x:c r="D237" s="13" t="str">
        <x:v>full</x:v>
      </x:c>
      <x:c r="E237" s="13" t="str">
        <x:v>SG-40</x:v>
      </x:c>
      <x:c r="F237" s="13" t="str">
        <x:v>LT4</x:v>
      </x:c>
      <x:c r="G237" s="13" t="str">
        <x:v>environment-8</x:v>
      </x:c>
      <x:c r="H237" s="13" t="str">
        <x:v>T1</x:v>
      </x:c>
      <x:c r="I237" s="13" t="str">
        <x:v>Z-08</x:v>
      </x:c>
      <x:c r="J237" s="34" t="str">
        <x:v>OPEN</x:v>
      </x:c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13" t="str">
        <x:v>CH-233</x:v>
      </x:c>
      <x:c r="B238" s="13" t="str">
        <x:v>PHO</x:v>
      </x:c>
      <x:c r="C238" s="13" t="str">
        <x:v>final element</x:v>
      </x:c>
      <x:c r="D238" s="13" t="str">
        <x:v>full</x:v>
      </x:c>
      <x:c r="E238" s="13" t="str">
        <x:v>SG-41</x:v>
      </x:c>
      <x:c r="F238" s="13" t="str">
        <x:v>LT1</x:v>
      </x:c>
      <x:c r="G238" s="13" t="str">
        <x:v>PHO-1</x:v>
      </x:c>
      <x:c r="H238" s="13" t="str">
        <x:v>T2</x:v>
      </x:c>
      <x:c r="I238" s="13" t="str">
        <x:v>Z-09</x:v>
      </x:c>
      <x:c r="J238" s="34" t="str">
        <x:v>OPEN</x:v>
      </x:c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13" t="str">
        <x:v>CH-234</x:v>
      </x:c>
      <x:c r="B239" s="13" t="str">
        <x:v>ION</x:v>
      </x:c>
      <x:c r="C239" s="13" t="str">
        <x:v>final element</x:v>
      </x:c>
      <x:c r="D239" s="13" t="str">
        <x:v>full</x:v>
      </x:c>
      <x:c r="E239" s="13" t="str">
        <x:v>SG-42</x:v>
      </x:c>
      <x:c r="F239" s="13" t="str">
        <x:v>LT2</x:v>
      </x:c>
      <x:c r="G239" s="13" t="str">
        <x:v>ION-2</x:v>
      </x:c>
      <x:c r="H239" s="13" t="str">
        <x:v>T3</x:v>
      </x:c>
      <x:c r="I239" s="13" t="str">
        <x:v>Z-10</x:v>
      </x:c>
      <x:c r="J239" s="34" t="str">
        <x:v>OPEN</x:v>
      </x:c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13" t="str">
        <x:v>CH-235</x:v>
      </x:c>
      <x:c r="B240" s="13" t="str">
        <x:v>MOL</x:v>
      </x:c>
      <x:c r="C240" s="13" t="str">
        <x:v>final element</x:v>
      </x:c>
      <x:c r="D240" s="13" t="str">
        <x:v>full</x:v>
      </x:c>
      <x:c r="E240" s="13" t="str">
        <x:v>SG-43</x:v>
      </x:c>
      <x:c r="F240" s="13" t="str">
        <x:v>LT3</x:v>
      </x:c>
      <x:c r="G240" s="13" t="str">
        <x:v>MOL-3</x:v>
      </x:c>
      <x:c r="H240" s="13" t="str">
        <x:v>T1</x:v>
      </x:c>
      <x:c r="I240" s="13" t="str">
        <x:v>Z-11</x:v>
      </x:c>
      <x:c r="J240" s="34" t="str">
        <x:v>OPEN</x:v>
      </x:c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13" t="str">
        <x:v>CH-236</x:v>
      </x:c>
      <x:c r="B241" s="13" t="str">
        <x:v>CAL</x:v>
      </x:c>
      <x:c r="C241" s="13" t="str">
        <x:v>final element</x:v>
      </x:c>
      <x:c r="D241" s="13" t="str">
        <x:v>full</x:v>
      </x:c>
      <x:c r="E241" s="13" t="str">
        <x:v>SG-44</x:v>
      </x:c>
      <x:c r="F241" s="13" t="str">
        <x:v>LT4</x:v>
      </x:c>
      <x:c r="G241" s="13" t="str">
        <x:v>CAL-4</x:v>
      </x:c>
      <x:c r="H241" s="13" t="str">
        <x:v>T2</x:v>
      </x:c>
      <x:c r="I241" s="13" t="str">
        <x:v>Z-12</x:v>
      </x:c>
      <x:c r="J241" s="34" t="str">
        <x:v>OPEN</x:v>
      </x:c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13" t="str">
        <x:v>CH-237</x:v>
      </x:c>
      <x:c r="B242" s="13" t="str">
        <x:v>source</x:v>
      </x:c>
      <x:c r="C242" s="13" t="str">
        <x:v>final element</x:v>
      </x:c>
      <x:c r="D242" s="13" t="str">
        <x:v>full</x:v>
      </x:c>
      <x:c r="E242" s="13" t="str">
        <x:v>SG-45</x:v>
      </x:c>
      <x:c r="F242" s="13" t="str">
        <x:v>LT1</x:v>
      </x:c>
      <x:c r="G242" s="13" t="str">
        <x:v>source-5</x:v>
      </x:c>
      <x:c r="H242" s="13" t="str">
        <x:v>T3</x:v>
      </x:c>
      <x:c r="I242" s="13" t="str">
        <x:v>Z-13</x:v>
      </x:c>
      <x:c r="J242" s="34" t="str">
        <x:v>OPEN</x:v>
      </x:c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13" t="str">
        <x:v>CH-238</x:v>
      </x:c>
      <x:c r="B243" s="13" t="str">
        <x:v>igniter</x:v>
      </x:c>
      <x:c r="C243" s="13" t="str">
        <x:v>final element</x:v>
      </x:c>
      <x:c r="D243" s="13" t="str">
        <x:v>full</x:v>
      </x:c>
      <x:c r="E243" s="13" t="str">
        <x:v>SG-46</x:v>
      </x:c>
      <x:c r="F243" s="13" t="str">
        <x:v>LT2</x:v>
      </x:c>
      <x:c r="G243" s="13" t="str">
        <x:v>igniter-6</x:v>
      </x:c>
      <x:c r="H243" s="13" t="str">
        <x:v>T1</x:v>
      </x:c>
      <x:c r="I243" s="13" t="str">
        <x:v>Z-14</x:v>
      </x:c>
      <x:c r="J243" s="34" t="str">
        <x:v>OPEN</x:v>
      </x:c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13" t="str">
        <x:v>CH-239</x:v>
      </x:c>
      <x:c r="B244" s="13" t="str">
        <x:v>safeing</x:v>
      </x:c>
      <x:c r="C244" s="13" t="str">
        <x:v>final element</x:v>
      </x:c>
      <x:c r="D244" s="13" t="str">
        <x:v>full</x:v>
      </x:c>
      <x:c r="E244" s="13" t="str">
        <x:v>SG-47</x:v>
      </x:c>
      <x:c r="F244" s="13" t="str">
        <x:v>LT3</x:v>
      </x:c>
      <x:c r="G244" s="13" t="str">
        <x:v>safeing-7</x:v>
      </x:c>
      <x:c r="H244" s="13" t="str">
        <x:v>T2</x:v>
      </x:c>
      <x:c r="I244" s="13" t="str">
        <x:v>Z-15</x:v>
      </x:c>
      <x:c r="J244" s="34" t="str">
        <x:v>OPEN</x:v>
      </x:c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13" t="str">
        <x:v>CH-240</x:v>
      </x:c>
      <x:c r="B245" s="13" t="str">
        <x:v>environment</x:v>
      </x:c>
      <x:c r="C245" s="13" t="str">
        <x:v>final element</x:v>
      </x:c>
      <x:c r="D245" s="13" t="str">
        <x:v>full</x:v>
      </x:c>
      <x:c r="E245" s="13" t="str">
        <x:v>SG-48</x:v>
      </x:c>
      <x:c r="F245" s="13" t="str">
        <x:v>LT4</x:v>
      </x:c>
      <x:c r="G245" s="13" t="str">
        <x:v>environment-8</x:v>
      </x:c>
      <x:c r="H245" s="13" t="str">
        <x:v>T3</x:v>
      </x:c>
      <x:c r="I245" s="13" t="str">
        <x:v>Z-16</x:v>
      </x:c>
      <x:c r="J245" s="34" t="str">
        <x:v>OPEN</x:v>
      </x:c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13" t="str">
        <x:v>CH-241</x:v>
      </x:c>
      <x:c r="B246" s="13" t="str">
        <x:v>PHO</x:v>
      </x:c>
      <x:c r="C246" s="13" t="str">
        <x:v>atmosphere</x:v>
      </x:c>
      <x:c r="D246" s="13" t="str">
        <x:v>full</x:v>
      </x:c>
      <x:c r="E246" s="13" t="str">
        <x:v>SG-49</x:v>
      </x:c>
      <x:c r="F246" s="13" t="str">
        <x:v>LT1</x:v>
      </x:c>
      <x:c r="G246" s="13" t="str">
        <x:v>PHO-1</x:v>
      </x:c>
      <x:c r="H246" s="13" t="str">
        <x:v>T1</x:v>
      </x:c>
      <x:c r="I246" s="13" t="str">
        <x:v>Z-17</x:v>
      </x:c>
      <x:c r="J246" s="34" t="str">
        <x:v>OPEN</x:v>
      </x:c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13" t="str">
        <x:v>CH-242</x:v>
      </x:c>
      <x:c r="B247" s="13" t="str">
        <x:v>ION</x:v>
      </x:c>
      <x:c r="C247" s="13" t="str">
        <x:v>atmosphere</x:v>
      </x:c>
      <x:c r="D247" s="13" t="str">
        <x:v>full</x:v>
      </x:c>
      <x:c r="E247" s="13" t="str">
        <x:v>SG-50</x:v>
      </x:c>
      <x:c r="F247" s="13" t="str">
        <x:v>LT2</x:v>
      </x:c>
      <x:c r="G247" s="13" t="str">
        <x:v>ION-2</x:v>
      </x:c>
      <x:c r="H247" s="13" t="str">
        <x:v>T2</x:v>
      </x:c>
      <x:c r="I247" s="13" t="str">
        <x:v>Z-18</x:v>
      </x:c>
      <x:c r="J247" s="34" t="str">
        <x:v>OPEN</x:v>
      </x:c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13" t="str">
        <x:v>CH-243</x:v>
      </x:c>
      <x:c r="B248" s="13" t="str">
        <x:v>MOL</x:v>
      </x:c>
      <x:c r="C248" s="13" t="str">
        <x:v>atmosphere</x:v>
      </x:c>
      <x:c r="D248" s="13" t="str">
        <x:v>full</x:v>
      </x:c>
      <x:c r="E248" s="13" t="str">
        <x:v>SG-51</x:v>
      </x:c>
      <x:c r="F248" s="13" t="str">
        <x:v>LT3</x:v>
      </x:c>
      <x:c r="G248" s="13" t="str">
        <x:v>MOL-3</x:v>
      </x:c>
      <x:c r="H248" s="13" t="str">
        <x:v>T3</x:v>
      </x:c>
      <x:c r="I248" s="13" t="str">
        <x:v>Z-19</x:v>
      </x:c>
      <x:c r="J248" s="34" t="str">
        <x:v>OPEN</x:v>
      </x:c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13" t="str">
        <x:v>CH-244</x:v>
      </x:c>
      <x:c r="B249" s="13" t="str">
        <x:v>CAL</x:v>
      </x:c>
      <x:c r="C249" s="13" t="str">
        <x:v>atmosphere</x:v>
      </x:c>
      <x:c r="D249" s="13" t="str">
        <x:v>full</x:v>
      </x:c>
      <x:c r="E249" s="13" t="str">
        <x:v>SG-52</x:v>
      </x:c>
      <x:c r="F249" s="13" t="str">
        <x:v>LT4</x:v>
      </x:c>
      <x:c r="G249" s="13" t="str">
        <x:v>CAL-4</x:v>
      </x:c>
      <x:c r="H249" s="13" t="str">
        <x:v>T1</x:v>
      </x:c>
      <x:c r="I249" s="13" t="str">
        <x:v>Z-20</x:v>
      </x:c>
      <x:c r="J249" s="34" t="str">
        <x:v>OPEN</x:v>
      </x:c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13" t="str">
        <x:v>CH-245</x:v>
      </x:c>
      <x:c r="B250" s="13" t="str">
        <x:v>source</x:v>
      </x:c>
      <x:c r="C250" s="13" t="str">
        <x:v>atmosphere</x:v>
      </x:c>
      <x:c r="D250" s="13" t="str">
        <x:v>full</x:v>
      </x:c>
      <x:c r="E250" s="13" t="str">
        <x:v>SG-53</x:v>
      </x:c>
      <x:c r="F250" s="13" t="str">
        <x:v>LT1</x:v>
      </x:c>
      <x:c r="G250" s="13" t="str">
        <x:v>source-5</x:v>
      </x:c>
      <x:c r="H250" s="13" t="str">
        <x:v>T2</x:v>
      </x:c>
      <x:c r="I250" s="13" t="str">
        <x:v>Z-21</x:v>
      </x:c>
      <x:c r="J250" s="34" t="str">
        <x:v>OPEN</x:v>
      </x:c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13" t="str">
        <x:v>CH-246</x:v>
      </x:c>
      <x:c r="B251" s="13" t="str">
        <x:v>igniter</x:v>
      </x:c>
      <x:c r="C251" s="13" t="str">
        <x:v>atmosphere</x:v>
      </x:c>
      <x:c r="D251" s="13" t="str">
        <x:v>full</x:v>
      </x:c>
      <x:c r="E251" s="13" t="str">
        <x:v>SG-54</x:v>
      </x:c>
      <x:c r="F251" s="13" t="str">
        <x:v>LT2</x:v>
      </x:c>
      <x:c r="G251" s="13" t="str">
        <x:v>igniter-6</x:v>
      </x:c>
      <x:c r="H251" s="13" t="str">
        <x:v>T3</x:v>
      </x:c>
      <x:c r="I251" s="13" t="str">
        <x:v>Z-22</x:v>
      </x:c>
      <x:c r="J251" s="34" t="str">
        <x:v>OPEN</x:v>
      </x:c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13" t="str">
        <x:v>CH-247</x:v>
      </x:c>
      <x:c r="B252" s="13" t="str">
        <x:v>safeing</x:v>
      </x:c>
      <x:c r="C252" s="13" t="str">
        <x:v>atmosphere</x:v>
      </x:c>
      <x:c r="D252" s="13" t="str">
        <x:v>full</x:v>
      </x:c>
      <x:c r="E252" s="13" t="str">
        <x:v>SG-55</x:v>
      </x:c>
      <x:c r="F252" s="13" t="str">
        <x:v>LT3</x:v>
      </x:c>
      <x:c r="G252" s="13" t="str">
        <x:v>safeing-7</x:v>
      </x:c>
      <x:c r="H252" s="13" t="str">
        <x:v>T1</x:v>
      </x:c>
      <x:c r="I252" s="13" t="str">
        <x:v>Z-23</x:v>
      </x:c>
      <x:c r="J252" s="34" t="str">
        <x:v>OPEN</x:v>
      </x:c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13" t="str">
        <x:v>CH-248</x:v>
      </x:c>
      <x:c r="B253" s="13" t="str">
        <x:v>environment</x:v>
      </x:c>
      <x:c r="C253" s="13" t="str">
        <x:v>atmosphere</x:v>
      </x:c>
      <x:c r="D253" s="13" t="str">
        <x:v>full</x:v>
      </x:c>
      <x:c r="E253" s="13" t="str">
        <x:v>SG-56</x:v>
      </x:c>
      <x:c r="F253" s="13" t="str">
        <x:v>LT4</x:v>
      </x:c>
      <x:c r="G253" s="13" t="str">
        <x:v>environment-8</x:v>
      </x:c>
      <x:c r="H253" s="13" t="str">
        <x:v>T2</x:v>
      </x:c>
      <x:c r="I253" s="13" t="str">
        <x:v>Z-24</x:v>
      </x:c>
      <x:c r="J253" s="34" t="str">
        <x:v>OPEN</x:v>
      </x:c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13" t="str">
        <x:v>CH-249</x:v>
      </x:c>
      <x:c r="B254" s="13" t="str">
        <x:v>PHO</x:v>
      </x:c>
      <x:c r="C254" s="13" t="str">
        <x:v>reference</x:v>
      </x:c>
      <x:c r="D254" s="13" t="str">
        <x:v>full</x:v>
      </x:c>
      <x:c r="E254" s="13" t="str">
        <x:v>SG-57</x:v>
      </x:c>
      <x:c r="F254" s="13" t="str">
        <x:v>LT1</x:v>
      </x:c>
      <x:c r="G254" s="13" t="str">
        <x:v>PHO-1</x:v>
      </x:c>
      <x:c r="H254" s="13" t="str">
        <x:v>T3</x:v>
      </x:c>
      <x:c r="I254" s="13" t="str">
        <x:v>Z-25</x:v>
      </x:c>
      <x:c r="J254" s="34" t="str">
        <x:v>OPEN</x:v>
      </x:c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13" t="str">
        <x:v>CH-250</x:v>
      </x:c>
      <x:c r="B255" s="13" t="str">
        <x:v>ION</x:v>
      </x:c>
      <x:c r="C255" s="13" t="str">
        <x:v>reference</x:v>
      </x:c>
      <x:c r="D255" s="13" t="str">
        <x:v>full</x:v>
      </x:c>
      <x:c r="E255" s="13" t="str">
        <x:v>SG-58</x:v>
      </x:c>
      <x:c r="F255" s="13" t="str">
        <x:v>LT2</x:v>
      </x:c>
      <x:c r="G255" s="13" t="str">
        <x:v>ION-2</x:v>
      </x:c>
      <x:c r="H255" s="13" t="str">
        <x:v>T1</x:v>
      </x:c>
      <x:c r="I255" s="13" t="str">
        <x:v>Z-26</x:v>
      </x:c>
      <x:c r="J255" s="34" t="str">
        <x:v>OPEN</x:v>
      </x:c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13" t="str">
        <x:v>CH-251</x:v>
      </x:c>
      <x:c r="B256" s="13" t="str">
        <x:v>MOL</x:v>
      </x:c>
      <x:c r="C256" s="13" t="str">
        <x:v>reference</x:v>
      </x:c>
      <x:c r="D256" s="13" t="str">
        <x:v>full</x:v>
      </x:c>
      <x:c r="E256" s="13" t="str">
        <x:v>SG-59</x:v>
      </x:c>
      <x:c r="F256" s="13" t="str">
        <x:v>LT3</x:v>
      </x:c>
      <x:c r="G256" s="13" t="str">
        <x:v>MOL-3</x:v>
      </x:c>
      <x:c r="H256" s="13" t="str">
        <x:v>T2</x:v>
      </x:c>
      <x:c r="I256" s="13" t="str">
        <x:v>Z-27</x:v>
      </x:c>
      <x:c r="J256" s="34" t="str">
        <x:v>OPEN</x:v>
      </x:c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13" t="str">
        <x:v>CH-252</x:v>
      </x:c>
      <x:c r="B257" s="13" t="str">
        <x:v>CAL</x:v>
      </x:c>
      <x:c r="C257" s="13" t="str">
        <x:v>reference</x:v>
      </x:c>
      <x:c r="D257" s="13" t="str">
        <x:v>full</x:v>
      </x:c>
      <x:c r="E257" s="13" t="str">
        <x:v>SG-60</x:v>
      </x:c>
      <x:c r="F257" s="13" t="str">
        <x:v>LT4</x:v>
      </x:c>
      <x:c r="G257" s="13" t="str">
        <x:v>CAL-4</x:v>
      </x:c>
      <x:c r="H257" s="13" t="str">
        <x:v>T3</x:v>
      </x:c>
      <x:c r="I257" s="13" t="str">
        <x:v>Z-28</x:v>
      </x:c>
      <x:c r="J257" s="34" t="str">
        <x:v>OPEN</x:v>
      </x:c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13" t="str">
        <x:v>CH-253</x:v>
      </x:c>
      <x:c r="B258" s="13" t="str">
        <x:v>source</x:v>
      </x:c>
      <x:c r="C258" s="13" t="str">
        <x:v>reference</x:v>
      </x:c>
      <x:c r="D258" s="13" t="str">
        <x:v>full</x:v>
      </x:c>
      <x:c r="E258" s="13" t="str">
        <x:v>SG-61</x:v>
      </x:c>
      <x:c r="F258" s="13" t="str">
        <x:v>LT1</x:v>
      </x:c>
      <x:c r="G258" s="13" t="str">
        <x:v>source-5</x:v>
      </x:c>
      <x:c r="H258" s="13" t="str">
        <x:v>T1</x:v>
      </x:c>
      <x:c r="I258" s="13" t="str">
        <x:v>Z-29</x:v>
      </x:c>
      <x:c r="J258" s="34" t="str">
        <x:v>OPEN</x:v>
      </x:c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13" t="str">
        <x:v>CH-254</x:v>
      </x:c>
      <x:c r="B259" s="13" t="str">
        <x:v>igniter</x:v>
      </x:c>
      <x:c r="C259" s="13" t="str">
        <x:v>reference</x:v>
      </x:c>
      <x:c r="D259" s="13" t="str">
        <x:v>full</x:v>
      </x:c>
      <x:c r="E259" s="13" t="str">
        <x:v>SG-62</x:v>
      </x:c>
      <x:c r="F259" s="13" t="str">
        <x:v>LT2</x:v>
      </x:c>
      <x:c r="G259" s="13" t="str">
        <x:v>igniter-6</x:v>
      </x:c>
      <x:c r="H259" s="13" t="str">
        <x:v>T2</x:v>
      </x:c>
      <x:c r="I259" s="13" t="str">
        <x:v>Z-30</x:v>
      </x:c>
      <x:c r="J259" s="34" t="str">
        <x:v>OPEN</x:v>
      </x:c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13" t="str">
        <x:v>CH-255</x:v>
      </x:c>
      <x:c r="B260" s="13" t="str">
        <x:v>safeing</x:v>
      </x:c>
      <x:c r="C260" s="13" t="str">
        <x:v>reference</x:v>
      </x:c>
      <x:c r="D260" s="13" t="str">
        <x:v>full</x:v>
      </x:c>
      <x:c r="E260" s="13" t="str">
        <x:v>SG-63</x:v>
      </x:c>
      <x:c r="F260" s="13" t="str">
        <x:v>LT3</x:v>
      </x:c>
      <x:c r="G260" s="13" t="str">
        <x:v>safeing-7</x:v>
      </x:c>
      <x:c r="H260" s="13" t="str">
        <x:v>T3</x:v>
      </x:c>
      <x:c r="I260" s="13" t="str">
        <x:v>Z-31</x:v>
      </x:c>
      <x:c r="J260" s="34" t="str">
        <x:v>OPEN</x:v>
      </x:c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13" t="str">
        <x:v>CH-256</x:v>
      </x:c>
      <x:c r="B261" s="13" t="str">
        <x:v>environment</x:v>
      </x:c>
      <x:c r="C261" s="13" t="str">
        <x:v>reference</x:v>
      </x:c>
      <x:c r="D261" s="13" t="str">
        <x:v>full</x:v>
      </x:c>
      <x:c r="E261" s="13" t="str">
        <x:v>SG-64</x:v>
      </x:c>
      <x:c r="F261" s="13" t="str">
        <x:v>LT4</x:v>
      </x:c>
      <x:c r="G261" s="13" t="str">
        <x:v>environment-8</x:v>
      </x:c>
      <x:c r="H261" s="13" t="str">
        <x:v>T1</x:v>
      </x:c>
      <x:c r="I261" s="13" t="str">
        <x:v>Z-32</x:v>
      </x:c>
      <x:c r="J261" s="34" t="str">
        <x:v>OPEN</x:v>
      </x:c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13" t="str">
        <x:v>CH-257</x:v>
      </x:c>
      <x:c r="B262" s="13" t="str">
        <x:v>PHO</x:v>
      </x:c>
      <x:c r="C262" s="13" t="str">
        <x:v>field</x:v>
      </x:c>
      <x:c r="D262" s="13" t="str">
        <x:v>full</x:v>
      </x:c>
      <x:c r="E262" s="13" t="str">
        <x:v>SG-01</x:v>
      </x:c>
      <x:c r="F262" s="13" t="str">
        <x:v>LT1</x:v>
      </x:c>
      <x:c r="G262" s="13" t="str">
        <x:v>PHO-1</x:v>
      </x:c>
      <x:c r="H262" s="13" t="str">
        <x:v>T2</x:v>
      </x:c>
      <x:c r="I262" s="13" t="str">
        <x:v>Z-01</x:v>
      </x:c>
      <x:c r="J262" s="34" t="str">
        <x:v>OPEN</x:v>
      </x:c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13" t="str">
        <x:v>CH-258</x:v>
      </x:c>
      <x:c r="B263" s="13" t="str">
        <x:v>ION</x:v>
      </x:c>
      <x:c r="C263" s="13" t="str">
        <x:v>field</x:v>
      </x:c>
      <x:c r="D263" s="13" t="str">
        <x:v>full</x:v>
      </x:c>
      <x:c r="E263" s="13" t="str">
        <x:v>SG-02</x:v>
      </x:c>
      <x:c r="F263" s="13" t="str">
        <x:v>LT2</x:v>
      </x:c>
      <x:c r="G263" s="13" t="str">
        <x:v>ION-2</x:v>
      </x:c>
      <x:c r="H263" s="13" t="str">
        <x:v>T3</x:v>
      </x:c>
      <x:c r="I263" s="13" t="str">
        <x:v>Z-02</x:v>
      </x:c>
      <x:c r="J263" s="34" t="str">
        <x:v>OPEN</x:v>
      </x:c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13" t="str">
        <x:v>CH-259</x:v>
      </x:c>
      <x:c r="B264" s="13" t="str">
        <x:v>MOL</x:v>
      </x:c>
      <x:c r="C264" s="13" t="str">
        <x:v>field</x:v>
      </x:c>
      <x:c r="D264" s="13" t="str">
        <x:v>full</x:v>
      </x:c>
      <x:c r="E264" s="13" t="str">
        <x:v>SG-03</x:v>
      </x:c>
      <x:c r="F264" s="13" t="str">
        <x:v>LT3</x:v>
      </x:c>
      <x:c r="G264" s="13" t="str">
        <x:v>MOL-3</x:v>
      </x:c>
      <x:c r="H264" s="13" t="str">
        <x:v>T1</x:v>
      </x:c>
      <x:c r="I264" s="13" t="str">
        <x:v>Z-03</x:v>
      </x:c>
      <x:c r="J264" s="34" t="str">
        <x:v>OPEN</x:v>
      </x:c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13" t="str">
        <x:v>CH-260</x:v>
      </x:c>
      <x:c r="B265" s="13" t="str">
        <x:v>CAL</x:v>
      </x:c>
      <x:c r="C265" s="13" t="str">
        <x:v>field</x:v>
      </x:c>
      <x:c r="D265" s="13" t="str">
        <x:v>full</x:v>
      </x:c>
      <x:c r="E265" s="13" t="str">
        <x:v>SG-04</x:v>
      </x:c>
      <x:c r="F265" s="13" t="str">
        <x:v>LT4</x:v>
      </x:c>
      <x:c r="G265" s="13" t="str">
        <x:v>CAL-4</x:v>
      </x:c>
      <x:c r="H265" s="13" t="str">
        <x:v>T2</x:v>
      </x:c>
      <x:c r="I265" s="13" t="str">
        <x:v>Z-04</x:v>
      </x:c>
      <x:c r="J265" s="34" t="str">
        <x:v>OPEN</x:v>
      </x:c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13" t="str">
        <x:v>CH-261</x:v>
      </x:c>
      <x:c r="B266" s="13" t="str">
        <x:v>source</x:v>
      </x:c>
      <x:c r="C266" s="13" t="str">
        <x:v>field</x:v>
      </x:c>
      <x:c r="D266" s="13" t="str">
        <x:v>full</x:v>
      </x:c>
      <x:c r="E266" s="13" t="str">
        <x:v>SG-05</x:v>
      </x:c>
      <x:c r="F266" s="13" t="str">
        <x:v>LT1</x:v>
      </x:c>
      <x:c r="G266" s="13" t="str">
        <x:v>source-5</x:v>
      </x:c>
      <x:c r="H266" s="13" t="str">
        <x:v>T3</x:v>
      </x:c>
      <x:c r="I266" s="13" t="str">
        <x:v>Z-05</x:v>
      </x:c>
      <x:c r="J266" s="34" t="str">
        <x:v>OPEN</x:v>
      </x:c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13" t="str">
        <x:v>CH-262</x:v>
      </x:c>
      <x:c r="B267" s="13" t="str">
        <x:v>igniter</x:v>
      </x:c>
      <x:c r="C267" s="13" t="str">
        <x:v>field</x:v>
      </x:c>
      <x:c r="D267" s="13" t="str">
        <x:v>full</x:v>
      </x:c>
      <x:c r="E267" s="13" t="str">
        <x:v>SG-06</x:v>
      </x:c>
      <x:c r="F267" s="13" t="str">
        <x:v>LT2</x:v>
      </x:c>
      <x:c r="G267" s="13" t="str">
        <x:v>igniter-6</x:v>
      </x:c>
      <x:c r="H267" s="13" t="str">
        <x:v>T1</x:v>
      </x:c>
      <x:c r="I267" s="13" t="str">
        <x:v>Z-06</x:v>
      </x:c>
      <x:c r="J267" s="34" t="str">
        <x:v>OPEN</x:v>
      </x:c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13" t="str">
        <x:v>CH-263</x:v>
      </x:c>
      <x:c r="B268" s="13" t="str">
        <x:v>safeing</x:v>
      </x:c>
      <x:c r="C268" s="13" t="str">
        <x:v>field</x:v>
      </x:c>
      <x:c r="D268" s="13" t="str">
        <x:v>full</x:v>
      </x:c>
      <x:c r="E268" s="13" t="str">
        <x:v>SG-07</x:v>
      </x:c>
      <x:c r="F268" s="13" t="str">
        <x:v>LT3</x:v>
      </x:c>
      <x:c r="G268" s="13" t="str">
        <x:v>safeing-7</x:v>
      </x:c>
      <x:c r="H268" s="13" t="str">
        <x:v>T2</x:v>
      </x:c>
      <x:c r="I268" s="13" t="str">
        <x:v>Z-07</x:v>
      </x:c>
      <x:c r="J268" s="34" t="str">
        <x:v>OPEN</x:v>
      </x:c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13" t="str">
        <x:v>CH-264</x:v>
      </x:c>
      <x:c r="B269" s="13" t="str">
        <x:v>environment</x:v>
      </x:c>
      <x:c r="C269" s="13" t="str">
        <x:v>field</x:v>
      </x:c>
      <x:c r="D269" s="13" t="str">
        <x:v>full</x:v>
      </x:c>
      <x:c r="E269" s="13" t="str">
        <x:v>SG-08</x:v>
      </x:c>
      <x:c r="F269" s="13" t="str">
        <x:v>LT4</x:v>
      </x:c>
      <x:c r="G269" s="13" t="str">
        <x:v>environment-8</x:v>
      </x:c>
      <x:c r="H269" s="13" t="str">
        <x:v>T3</x:v>
      </x:c>
      <x:c r="I269" s="13" t="str">
        <x:v>Z-08</x:v>
      </x:c>
      <x:c r="J269" s="34" t="str">
        <x:v>OPEN</x:v>
      </x:c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13" t="str">
        <x:v>CH-265</x:v>
      </x:c>
      <x:c r="B270" s="13" t="str">
        <x:v>PHO</x:v>
      </x:c>
      <x:c r="C270" s="13" t="str">
        <x:v>state</x:v>
      </x:c>
      <x:c r="D270" s="13" t="str">
        <x:v>full</x:v>
      </x:c>
      <x:c r="E270" s="13" t="str">
        <x:v>SG-09</x:v>
      </x:c>
      <x:c r="F270" s="13" t="str">
        <x:v>LT1</x:v>
      </x:c>
      <x:c r="G270" s="13" t="str">
        <x:v>PHO-1</x:v>
      </x:c>
      <x:c r="H270" s="13" t="str">
        <x:v>T1</x:v>
      </x:c>
      <x:c r="I270" s="13" t="str">
        <x:v>Z-09</x:v>
      </x:c>
      <x:c r="J270" s="34" t="str">
        <x:v>OPEN</x:v>
      </x:c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13" t="str">
        <x:v>CH-266</x:v>
      </x:c>
      <x:c r="B271" s="13" t="str">
        <x:v>ION</x:v>
      </x:c>
      <x:c r="C271" s="13" t="str">
        <x:v>state</x:v>
      </x:c>
      <x:c r="D271" s="13" t="str">
        <x:v>full</x:v>
      </x:c>
      <x:c r="E271" s="13" t="str">
        <x:v>SG-10</x:v>
      </x:c>
      <x:c r="F271" s="13" t="str">
        <x:v>LT2</x:v>
      </x:c>
      <x:c r="G271" s="13" t="str">
        <x:v>ION-2</x:v>
      </x:c>
      <x:c r="H271" s="13" t="str">
        <x:v>T2</x:v>
      </x:c>
      <x:c r="I271" s="13" t="str">
        <x:v>Z-10</x:v>
      </x:c>
      <x:c r="J271" s="34" t="str">
        <x:v>OPEN</x:v>
      </x:c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13" t="str">
        <x:v>CH-267</x:v>
      </x:c>
      <x:c r="B272" s="13" t="str">
        <x:v>MOL</x:v>
      </x:c>
      <x:c r="C272" s="13" t="str">
        <x:v>state</x:v>
      </x:c>
      <x:c r="D272" s="13" t="str">
        <x:v>full</x:v>
      </x:c>
      <x:c r="E272" s="13" t="str">
        <x:v>SG-11</x:v>
      </x:c>
      <x:c r="F272" s="13" t="str">
        <x:v>LT3</x:v>
      </x:c>
      <x:c r="G272" s="13" t="str">
        <x:v>MOL-3</x:v>
      </x:c>
      <x:c r="H272" s="13" t="str">
        <x:v>T3</x:v>
      </x:c>
      <x:c r="I272" s="13" t="str">
        <x:v>Z-11</x:v>
      </x:c>
      <x:c r="J272" s="34" t="str">
        <x:v>OPEN</x:v>
      </x:c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13" t="str">
        <x:v>CH-268</x:v>
      </x:c>
      <x:c r="B273" s="13" t="str">
        <x:v>CAL</x:v>
      </x:c>
      <x:c r="C273" s="13" t="str">
        <x:v>state</x:v>
      </x:c>
      <x:c r="D273" s="13" t="str">
        <x:v>full</x:v>
      </x:c>
      <x:c r="E273" s="13" t="str">
        <x:v>SG-12</x:v>
      </x:c>
      <x:c r="F273" s="13" t="str">
        <x:v>LT4</x:v>
      </x:c>
      <x:c r="G273" s="13" t="str">
        <x:v>CAL-4</x:v>
      </x:c>
      <x:c r="H273" s="13" t="str">
        <x:v>T1</x:v>
      </x:c>
      <x:c r="I273" s="13" t="str">
        <x:v>Z-12</x:v>
      </x:c>
      <x:c r="J273" s="34" t="str">
        <x:v>OPEN</x:v>
      </x:c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13" t="str">
        <x:v>CH-269</x:v>
      </x:c>
      <x:c r="B274" s="13" t="str">
        <x:v>source</x:v>
      </x:c>
      <x:c r="C274" s="13" t="str">
        <x:v>state</x:v>
      </x:c>
      <x:c r="D274" s="13" t="str">
        <x:v>full</x:v>
      </x:c>
      <x:c r="E274" s="13" t="str">
        <x:v>SG-13</x:v>
      </x:c>
      <x:c r="F274" s="13" t="str">
        <x:v>LT1</x:v>
      </x:c>
      <x:c r="G274" s="13" t="str">
        <x:v>source-5</x:v>
      </x:c>
      <x:c r="H274" s="13" t="str">
        <x:v>T2</x:v>
      </x:c>
      <x:c r="I274" s="13" t="str">
        <x:v>Z-13</x:v>
      </x:c>
      <x:c r="J274" s="34" t="str">
        <x:v>OPEN</x:v>
      </x:c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13" t="str">
        <x:v>CH-270</x:v>
      </x:c>
      <x:c r="B275" s="13" t="str">
        <x:v>igniter</x:v>
      </x:c>
      <x:c r="C275" s="13" t="str">
        <x:v>state</x:v>
      </x:c>
      <x:c r="D275" s="13" t="str">
        <x:v>full</x:v>
      </x:c>
      <x:c r="E275" s="13" t="str">
        <x:v>SG-14</x:v>
      </x:c>
      <x:c r="F275" s="13" t="str">
        <x:v>LT2</x:v>
      </x:c>
      <x:c r="G275" s="13" t="str">
        <x:v>igniter-6</x:v>
      </x:c>
      <x:c r="H275" s="13" t="str">
        <x:v>T3</x:v>
      </x:c>
      <x:c r="I275" s="13" t="str">
        <x:v>Z-14</x:v>
      </x:c>
      <x:c r="J275" s="34" t="str">
        <x:v>OPEN</x:v>
      </x:c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13" t="str">
        <x:v>CH-271</x:v>
      </x:c>
      <x:c r="B276" s="13" t="str">
        <x:v>safeing</x:v>
      </x:c>
      <x:c r="C276" s="13" t="str">
        <x:v>state</x:v>
      </x:c>
      <x:c r="D276" s="13" t="str">
        <x:v>full</x:v>
      </x:c>
      <x:c r="E276" s="13" t="str">
        <x:v>SG-15</x:v>
      </x:c>
      <x:c r="F276" s="13" t="str">
        <x:v>LT3</x:v>
      </x:c>
      <x:c r="G276" s="13" t="str">
        <x:v>safeing-7</x:v>
      </x:c>
      <x:c r="H276" s="13" t="str">
        <x:v>T1</x:v>
      </x:c>
      <x:c r="I276" s="13" t="str">
        <x:v>Z-15</x:v>
      </x:c>
      <x:c r="J276" s="34" t="str">
        <x:v>OPEN</x:v>
      </x:c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13" t="str">
        <x:v>CH-272</x:v>
      </x:c>
      <x:c r="B277" s="13" t="str">
        <x:v>environment</x:v>
      </x:c>
      <x:c r="C277" s="13" t="str">
        <x:v>state</x:v>
      </x:c>
      <x:c r="D277" s="13" t="str">
        <x:v>full</x:v>
      </x:c>
      <x:c r="E277" s="13" t="str">
        <x:v>SG-16</x:v>
      </x:c>
      <x:c r="F277" s="13" t="str">
        <x:v>LT4</x:v>
      </x:c>
      <x:c r="G277" s="13" t="str">
        <x:v>environment-8</x:v>
      </x:c>
      <x:c r="H277" s="13" t="str">
        <x:v>T2</x:v>
      </x:c>
      <x:c r="I277" s="13" t="str">
        <x:v>Z-16</x:v>
      </x:c>
      <x:c r="J277" s="34" t="str">
        <x:v>OPEN</x:v>
      </x:c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13" t="str">
        <x:v>CH-273</x:v>
      </x:c>
      <x:c r="B278" s="13" t="str">
        <x:v>PHO</x:v>
      </x:c>
      <x:c r="C278" s="13" t="str">
        <x:v>rate</x:v>
      </x:c>
      <x:c r="D278" s="13" t="str">
        <x:v>full</x:v>
      </x:c>
      <x:c r="E278" s="13" t="str">
        <x:v>SG-17</x:v>
      </x:c>
      <x:c r="F278" s="13" t="str">
        <x:v>LT1</x:v>
      </x:c>
      <x:c r="G278" s="13" t="str">
        <x:v>PHO-1</x:v>
      </x:c>
      <x:c r="H278" s="13" t="str">
        <x:v>T3</x:v>
      </x:c>
      <x:c r="I278" s="13" t="str">
        <x:v>Z-17</x:v>
      </x:c>
      <x:c r="J278" s="34" t="str">
        <x:v>OPEN</x:v>
      </x:c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13" t="str">
        <x:v>CH-274</x:v>
      </x:c>
      <x:c r="B279" s="13" t="str">
        <x:v>ION</x:v>
      </x:c>
      <x:c r="C279" s="13" t="str">
        <x:v>rate</x:v>
      </x:c>
      <x:c r="D279" s="13" t="str">
        <x:v>full</x:v>
      </x:c>
      <x:c r="E279" s="13" t="str">
        <x:v>SG-18</x:v>
      </x:c>
      <x:c r="F279" s="13" t="str">
        <x:v>LT2</x:v>
      </x:c>
      <x:c r="G279" s="13" t="str">
        <x:v>ION-2</x:v>
      </x:c>
      <x:c r="H279" s="13" t="str">
        <x:v>T1</x:v>
      </x:c>
      <x:c r="I279" s="13" t="str">
        <x:v>Z-18</x:v>
      </x:c>
      <x:c r="J279" s="34" t="str">
        <x:v>OPEN</x:v>
      </x:c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13" t="str">
        <x:v>CH-275</x:v>
      </x:c>
      <x:c r="B280" s="13" t="str">
        <x:v>MOL</x:v>
      </x:c>
      <x:c r="C280" s="13" t="str">
        <x:v>rate</x:v>
      </x:c>
      <x:c r="D280" s="13" t="str">
        <x:v>full</x:v>
      </x:c>
      <x:c r="E280" s="13" t="str">
        <x:v>SG-19</x:v>
      </x:c>
      <x:c r="F280" s="13" t="str">
        <x:v>LT3</x:v>
      </x:c>
      <x:c r="G280" s="13" t="str">
        <x:v>MOL-3</x:v>
      </x:c>
      <x:c r="H280" s="13" t="str">
        <x:v>T2</x:v>
      </x:c>
      <x:c r="I280" s="13" t="str">
        <x:v>Z-19</x:v>
      </x:c>
      <x:c r="J280" s="34" t="str">
        <x:v>OPEN</x:v>
      </x:c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13" t="str">
        <x:v>CH-276</x:v>
      </x:c>
      <x:c r="B281" s="13" t="str">
        <x:v>CAL</x:v>
      </x:c>
      <x:c r="C281" s="13" t="str">
        <x:v>rate</x:v>
      </x:c>
      <x:c r="D281" s="13" t="str">
        <x:v>full</x:v>
      </x:c>
      <x:c r="E281" s="13" t="str">
        <x:v>SG-20</x:v>
      </x:c>
      <x:c r="F281" s="13" t="str">
        <x:v>LT4</x:v>
      </x:c>
      <x:c r="G281" s="13" t="str">
        <x:v>CAL-4</x:v>
      </x:c>
      <x:c r="H281" s="13" t="str">
        <x:v>T3</x:v>
      </x:c>
      <x:c r="I281" s="13" t="str">
        <x:v>Z-20</x:v>
      </x:c>
      <x:c r="J281" s="34" t="str">
        <x:v>OPEN</x:v>
      </x:c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13" t="str">
        <x:v>CH-277</x:v>
      </x:c>
      <x:c r="B282" s="13" t="str">
        <x:v>source</x:v>
      </x:c>
      <x:c r="C282" s="13" t="str">
        <x:v>rate</x:v>
      </x:c>
      <x:c r="D282" s="13" t="str">
        <x:v>full</x:v>
      </x:c>
      <x:c r="E282" s="13" t="str">
        <x:v>SG-21</x:v>
      </x:c>
      <x:c r="F282" s="13" t="str">
        <x:v>LT1</x:v>
      </x:c>
      <x:c r="G282" s="13" t="str">
        <x:v>source-5</x:v>
      </x:c>
      <x:c r="H282" s="13" t="str">
        <x:v>T1</x:v>
      </x:c>
      <x:c r="I282" s="13" t="str">
        <x:v>Z-21</x:v>
      </x:c>
      <x:c r="J282" s="34" t="str">
        <x:v>OPEN</x:v>
      </x:c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13" t="str">
        <x:v>CH-278</x:v>
      </x:c>
      <x:c r="B283" s="13" t="str">
        <x:v>igniter</x:v>
      </x:c>
      <x:c r="C283" s="13" t="str">
        <x:v>rate</x:v>
      </x:c>
      <x:c r="D283" s="13" t="str">
        <x:v>full</x:v>
      </x:c>
      <x:c r="E283" s="13" t="str">
        <x:v>SG-22</x:v>
      </x:c>
      <x:c r="F283" s="13" t="str">
        <x:v>LT2</x:v>
      </x:c>
      <x:c r="G283" s="13" t="str">
        <x:v>igniter-6</x:v>
      </x:c>
      <x:c r="H283" s="13" t="str">
        <x:v>T2</x:v>
      </x:c>
      <x:c r="I283" s="13" t="str">
        <x:v>Z-22</x:v>
      </x:c>
      <x:c r="J283" s="34" t="str">
        <x:v>OPEN</x:v>
      </x:c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13" t="str">
        <x:v>CH-279</x:v>
      </x:c>
      <x:c r="B284" s="13" t="str">
        <x:v>safeing</x:v>
      </x:c>
      <x:c r="C284" s="13" t="str">
        <x:v>rate</x:v>
      </x:c>
      <x:c r="D284" s="13" t="str">
        <x:v>full</x:v>
      </x:c>
      <x:c r="E284" s="13" t="str">
        <x:v>SG-23</x:v>
      </x:c>
      <x:c r="F284" s="13" t="str">
        <x:v>LT3</x:v>
      </x:c>
      <x:c r="G284" s="13" t="str">
        <x:v>safeing-7</x:v>
      </x:c>
      <x:c r="H284" s="13" t="str">
        <x:v>T3</x:v>
      </x:c>
      <x:c r="I284" s="13" t="str">
        <x:v>Z-23</x:v>
      </x:c>
      <x:c r="J284" s="34" t="str">
        <x:v>OPEN</x:v>
      </x:c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13" t="str">
        <x:v>CH-280</x:v>
      </x:c>
      <x:c r="B285" s="13" t="str">
        <x:v>environment</x:v>
      </x:c>
      <x:c r="C285" s="13" t="str">
        <x:v>rate</x:v>
      </x:c>
      <x:c r="D285" s="13" t="str">
        <x:v>full</x:v>
      </x:c>
      <x:c r="E285" s="13" t="str">
        <x:v>SG-24</x:v>
      </x:c>
      <x:c r="F285" s="13" t="str">
        <x:v>LT4</x:v>
      </x:c>
      <x:c r="G285" s="13" t="str">
        <x:v>environment-8</x:v>
      </x:c>
      <x:c r="H285" s="13" t="str">
        <x:v>T1</x:v>
      </x:c>
      <x:c r="I285" s="13" t="str">
        <x:v>Z-24</x:v>
      </x:c>
      <x:c r="J285" s="34" t="str">
        <x:v>OPEN</x:v>
      </x:c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13" t="str">
        <x:v>CH-281</x:v>
      </x:c>
      <x:c r="B286" s="13" t="str">
        <x:v>PHO</x:v>
      </x:c>
      <x:c r="C286" s="13" t="str">
        <x:v>boundary</x:v>
      </x:c>
      <x:c r="D286" s="13" t="str">
        <x:v>full</x:v>
      </x:c>
      <x:c r="E286" s="13" t="str">
        <x:v>SG-25</x:v>
      </x:c>
      <x:c r="F286" s="13" t="str">
        <x:v>LT1</x:v>
      </x:c>
      <x:c r="G286" s="13" t="str">
        <x:v>PHO-1</x:v>
      </x:c>
      <x:c r="H286" s="13" t="str">
        <x:v>T2</x:v>
      </x:c>
      <x:c r="I286" s="13" t="str">
        <x:v>Z-25</x:v>
      </x:c>
      <x:c r="J286" s="34" t="str">
        <x:v>OPEN</x:v>
      </x:c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13" t="str">
        <x:v>CH-282</x:v>
      </x:c>
      <x:c r="B287" s="13" t="str">
        <x:v>ION</x:v>
      </x:c>
      <x:c r="C287" s="13" t="str">
        <x:v>boundary</x:v>
      </x:c>
      <x:c r="D287" s="13" t="str">
        <x:v>full</x:v>
      </x:c>
      <x:c r="E287" s="13" t="str">
        <x:v>SG-26</x:v>
      </x:c>
      <x:c r="F287" s="13" t="str">
        <x:v>LT2</x:v>
      </x:c>
      <x:c r="G287" s="13" t="str">
        <x:v>ION-2</x:v>
      </x:c>
      <x:c r="H287" s="13" t="str">
        <x:v>T3</x:v>
      </x:c>
      <x:c r="I287" s="13" t="str">
        <x:v>Z-26</x:v>
      </x:c>
      <x:c r="J287" s="34" t="str">
        <x:v>OPEN</x:v>
      </x:c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13" t="str">
        <x:v>CH-283</x:v>
      </x:c>
      <x:c r="B288" s="13" t="str">
        <x:v>MOL</x:v>
      </x:c>
      <x:c r="C288" s="13" t="str">
        <x:v>boundary</x:v>
      </x:c>
      <x:c r="D288" s="13" t="str">
        <x:v>full</x:v>
      </x:c>
      <x:c r="E288" s="13" t="str">
        <x:v>SG-27</x:v>
      </x:c>
      <x:c r="F288" s="13" t="str">
        <x:v>LT3</x:v>
      </x:c>
      <x:c r="G288" s="13" t="str">
        <x:v>MOL-3</x:v>
      </x:c>
      <x:c r="H288" s="13" t="str">
        <x:v>T1</x:v>
      </x:c>
      <x:c r="I288" s="13" t="str">
        <x:v>Z-27</x:v>
      </x:c>
      <x:c r="J288" s="34" t="str">
        <x:v>OPEN</x:v>
      </x:c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13" t="str">
        <x:v>CH-284</x:v>
      </x:c>
      <x:c r="B289" s="13" t="str">
        <x:v>CAL</x:v>
      </x:c>
      <x:c r="C289" s="13" t="str">
        <x:v>boundary</x:v>
      </x:c>
      <x:c r="D289" s="13" t="str">
        <x:v>full</x:v>
      </x:c>
      <x:c r="E289" s="13" t="str">
        <x:v>SG-28</x:v>
      </x:c>
      <x:c r="F289" s="13" t="str">
        <x:v>LT4</x:v>
      </x:c>
      <x:c r="G289" s="13" t="str">
        <x:v>CAL-4</x:v>
      </x:c>
      <x:c r="H289" s="13" t="str">
        <x:v>T2</x:v>
      </x:c>
      <x:c r="I289" s="13" t="str">
        <x:v>Z-28</x:v>
      </x:c>
      <x:c r="J289" s="34" t="str">
        <x:v>OPEN</x:v>
      </x:c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13" t="str">
        <x:v>CH-285</x:v>
      </x:c>
      <x:c r="B290" s="13" t="str">
        <x:v>source</x:v>
      </x:c>
      <x:c r="C290" s="13" t="str">
        <x:v>boundary</x:v>
      </x:c>
      <x:c r="D290" s="13" t="str">
        <x:v>full</x:v>
      </x:c>
      <x:c r="E290" s="13" t="str">
        <x:v>SG-29</x:v>
      </x:c>
      <x:c r="F290" s="13" t="str">
        <x:v>LT1</x:v>
      </x:c>
      <x:c r="G290" s="13" t="str">
        <x:v>source-5</x:v>
      </x:c>
      <x:c r="H290" s="13" t="str">
        <x:v>T3</x:v>
      </x:c>
      <x:c r="I290" s="13" t="str">
        <x:v>Z-29</x:v>
      </x:c>
      <x:c r="J290" s="34" t="str">
        <x:v>OPEN</x:v>
      </x:c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13" t="str">
        <x:v>CH-286</x:v>
      </x:c>
      <x:c r="B291" s="13" t="str">
        <x:v>igniter</x:v>
      </x:c>
      <x:c r="C291" s="13" t="str">
        <x:v>boundary</x:v>
      </x:c>
      <x:c r="D291" s="13" t="str">
        <x:v>full</x:v>
      </x:c>
      <x:c r="E291" s="13" t="str">
        <x:v>SG-30</x:v>
      </x:c>
      <x:c r="F291" s="13" t="str">
        <x:v>LT2</x:v>
      </x:c>
      <x:c r="G291" s="13" t="str">
        <x:v>igniter-6</x:v>
      </x:c>
      <x:c r="H291" s="13" t="str">
        <x:v>T1</x:v>
      </x:c>
      <x:c r="I291" s="13" t="str">
        <x:v>Z-30</x:v>
      </x:c>
      <x:c r="J291" s="34" t="str">
        <x:v>OPEN</x:v>
      </x:c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13" t="str">
        <x:v>CH-287</x:v>
      </x:c>
      <x:c r="B292" s="13" t="str">
        <x:v>safeing</x:v>
      </x:c>
      <x:c r="C292" s="13" t="str">
        <x:v>boundary</x:v>
      </x:c>
      <x:c r="D292" s="13" t="str">
        <x:v>full</x:v>
      </x:c>
      <x:c r="E292" s="13" t="str">
        <x:v>SG-31</x:v>
      </x:c>
      <x:c r="F292" s="13" t="str">
        <x:v>LT3</x:v>
      </x:c>
      <x:c r="G292" s="13" t="str">
        <x:v>safeing-7</x:v>
      </x:c>
      <x:c r="H292" s="13" t="str">
        <x:v>T2</x:v>
      </x:c>
      <x:c r="I292" s="13" t="str">
        <x:v>Z-31</x:v>
      </x:c>
      <x:c r="J292" s="34" t="str">
        <x:v>OPEN</x:v>
      </x:c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13" t="str">
        <x:v>CH-288</x:v>
      </x:c>
      <x:c r="B293" s="13" t="str">
        <x:v>environment</x:v>
      </x:c>
      <x:c r="C293" s="13" t="str">
        <x:v>boundary</x:v>
      </x:c>
      <x:c r="D293" s="13" t="str">
        <x:v>full</x:v>
      </x:c>
      <x:c r="E293" s="13" t="str">
        <x:v>SG-32</x:v>
      </x:c>
      <x:c r="F293" s="13" t="str">
        <x:v>LT4</x:v>
      </x:c>
      <x:c r="G293" s="13" t="str">
        <x:v>environment-8</x:v>
      </x:c>
      <x:c r="H293" s="13" t="str">
        <x:v>T3</x:v>
      </x:c>
      <x:c r="I293" s="13" t="str">
        <x:v>Z-32</x:v>
      </x:c>
      <x:c r="J293" s="34" t="str">
        <x:v>OPEN</x:v>
      </x:c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13" t="str">
        <x:v>CH-289</x:v>
      </x:c>
      <x:c r="B294" s="13" t="str">
        <x:v>PHO</x:v>
      </x:c>
      <x:c r="C294" s="13" t="str">
        <x:v>identity</x:v>
      </x:c>
      <x:c r="D294" s="13" t="str">
        <x:v>full</x:v>
      </x:c>
      <x:c r="E294" s="13" t="str">
        <x:v>SG-33</x:v>
      </x:c>
      <x:c r="F294" s="13" t="str">
        <x:v>LT1</x:v>
      </x:c>
      <x:c r="G294" s="13" t="str">
        <x:v>PHO-1</x:v>
      </x:c>
      <x:c r="H294" s="13" t="str">
        <x:v>T1</x:v>
      </x:c>
      <x:c r="I294" s="13" t="str">
        <x:v>Z-01</x:v>
      </x:c>
      <x:c r="J294" s="34" t="str">
        <x:v>OPEN</x:v>
      </x:c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13" t="str">
        <x:v>CH-290</x:v>
      </x:c>
      <x:c r="B295" s="13" t="str">
        <x:v>ION</x:v>
      </x:c>
      <x:c r="C295" s="13" t="str">
        <x:v>identity</x:v>
      </x:c>
      <x:c r="D295" s="13" t="str">
        <x:v>full</x:v>
      </x:c>
      <x:c r="E295" s="13" t="str">
        <x:v>SG-34</x:v>
      </x:c>
      <x:c r="F295" s="13" t="str">
        <x:v>LT2</x:v>
      </x:c>
      <x:c r="G295" s="13" t="str">
        <x:v>ION-2</x:v>
      </x:c>
      <x:c r="H295" s="13" t="str">
        <x:v>T2</x:v>
      </x:c>
      <x:c r="I295" s="13" t="str">
        <x:v>Z-02</x:v>
      </x:c>
      <x:c r="J295" s="34" t="str">
        <x:v>OPEN</x:v>
      </x:c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13" t="str">
        <x:v>CH-291</x:v>
      </x:c>
      <x:c r="B296" s="13" t="str">
        <x:v>MOL</x:v>
      </x:c>
      <x:c r="C296" s="13" t="str">
        <x:v>identity</x:v>
      </x:c>
      <x:c r="D296" s="13" t="str">
        <x:v>full</x:v>
      </x:c>
      <x:c r="E296" s="13" t="str">
        <x:v>SG-35</x:v>
      </x:c>
      <x:c r="F296" s="13" t="str">
        <x:v>LT3</x:v>
      </x:c>
      <x:c r="G296" s="13" t="str">
        <x:v>MOL-3</x:v>
      </x:c>
      <x:c r="H296" s="13" t="str">
        <x:v>T3</x:v>
      </x:c>
      <x:c r="I296" s="13" t="str">
        <x:v>Z-03</x:v>
      </x:c>
      <x:c r="J296" s="34" t="str">
        <x:v>OPEN</x:v>
      </x:c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13" t="str">
        <x:v>CH-292</x:v>
      </x:c>
      <x:c r="B297" s="13" t="str">
        <x:v>CAL</x:v>
      </x:c>
      <x:c r="C297" s="13" t="str">
        <x:v>identity</x:v>
      </x:c>
      <x:c r="D297" s="13" t="str">
        <x:v>full</x:v>
      </x:c>
      <x:c r="E297" s="13" t="str">
        <x:v>SG-36</x:v>
      </x:c>
      <x:c r="F297" s="13" t="str">
        <x:v>LT4</x:v>
      </x:c>
      <x:c r="G297" s="13" t="str">
        <x:v>CAL-4</x:v>
      </x:c>
      <x:c r="H297" s="13" t="str">
        <x:v>T1</x:v>
      </x:c>
      <x:c r="I297" s="13" t="str">
        <x:v>Z-04</x:v>
      </x:c>
      <x:c r="J297" s="34" t="str">
        <x:v>OPEN</x:v>
      </x:c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13" t="str">
        <x:v>CH-293</x:v>
      </x:c>
      <x:c r="B298" s="13" t="str">
        <x:v>source</x:v>
      </x:c>
      <x:c r="C298" s="13" t="str">
        <x:v>identity</x:v>
      </x:c>
      <x:c r="D298" s="13" t="str">
        <x:v>full</x:v>
      </x:c>
      <x:c r="E298" s="13" t="str">
        <x:v>SG-37</x:v>
      </x:c>
      <x:c r="F298" s="13" t="str">
        <x:v>LT1</x:v>
      </x:c>
      <x:c r="G298" s="13" t="str">
        <x:v>source-5</x:v>
      </x:c>
      <x:c r="H298" s="13" t="str">
        <x:v>T2</x:v>
      </x:c>
      <x:c r="I298" s="13" t="str">
        <x:v>Z-05</x:v>
      </x:c>
      <x:c r="J298" s="34" t="str">
        <x:v>OPEN</x:v>
      </x:c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13" t="str">
        <x:v>CH-294</x:v>
      </x:c>
      <x:c r="B299" s="13" t="str">
        <x:v>igniter</x:v>
      </x:c>
      <x:c r="C299" s="13" t="str">
        <x:v>identity</x:v>
      </x:c>
      <x:c r="D299" s="13" t="str">
        <x:v>full</x:v>
      </x:c>
      <x:c r="E299" s="13" t="str">
        <x:v>SG-38</x:v>
      </x:c>
      <x:c r="F299" s="13" t="str">
        <x:v>LT2</x:v>
      </x:c>
      <x:c r="G299" s="13" t="str">
        <x:v>igniter-6</x:v>
      </x:c>
      <x:c r="H299" s="13" t="str">
        <x:v>T3</x:v>
      </x:c>
      <x:c r="I299" s="13" t="str">
        <x:v>Z-06</x:v>
      </x:c>
      <x:c r="J299" s="34" t="str">
        <x:v>OPEN</x:v>
      </x:c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13" t="str">
        <x:v>CH-295</x:v>
      </x:c>
      <x:c r="B300" s="13" t="str">
        <x:v>safeing</x:v>
      </x:c>
      <x:c r="C300" s="13" t="str">
        <x:v>identity</x:v>
      </x:c>
      <x:c r="D300" s="13" t="str">
        <x:v>full</x:v>
      </x:c>
      <x:c r="E300" s="13" t="str">
        <x:v>SG-39</x:v>
      </x:c>
      <x:c r="F300" s="13" t="str">
        <x:v>LT3</x:v>
      </x:c>
      <x:c r="G300" s="13" t="str">
        <x:v>safeing-7</x:v>
      </x:c>
      <x:c r="H300" s="13" t="str">
        <x:v>T1</x:v>
      </x:c>
      <x:c r="I300" s="13" t="str">
        <x:v>Z-07</x:v>
      </x:c>
      <x:c r="J300" s="34" t="str">
        <x:v>OPEN</x:v>
      </x:c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13" t="str">
        <x:v>CH-296</x:v>
      </x:c>
      <x:c r="B301" s="13" t="str">
        <x:v>environment</x:v>
      </x:c>
      <x:c r="C301" s="13" t="str">
        <x:v>identity</x:v>
      </x:c>
      <x:c r="D301" s="13" t="str">
        <x:v>full</x:v>
      </x:c>
      <x:c r="E301" s="13" t="str">
        <x:v>SG-40</x:v>
      </x:c>
      <x:c r="F301" s="13" t="str">
        <x:v>LT4</x:v>
      </x:c>
      <x:c r="G301" s="13" t="str">
        <x:v>environment-8</x:v>
      </x:c>
      <x:c r="H301" s="13" t="str">
        <x:v>T2</x:v>
      </x:c>
      <x:c r="I301" s="13" t="str">
        <x:v>Z-08</x:v>
      </x:c>
      <x:c r="J301" s="34" t="str">
        <x:v>OPEN</x:v>
      </x:c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13" t="str">
        <x:v>CH-297</x:v>
      </x:c>
      <x:c r="B302" s="13" t="str">
        <x:v>PHO</x:v>
      </x:c>
      <x:c r="C302" s="13" t="str">
        <x:v>final element</x:v>
      </x:c>
      <x:c r="D302" s="13" t="str">
        <x:v>full</x:v>
      </x:c>
      <x:c r="E302" s="13" t="str">
        <x:v>SG-41</x:v>
      </x:c>
      <x:c r="F302" s="13" t="str">
        <x:v>LT1</x:v>
      </x:c>
      <x:c r="G302" s="13" t="str">
        <x:v>PHO-1</x:v>
      </x:c>
      <x:c r="H302" s="13" t="str">
        <x:v>T3</x:v>
      </x:c>
      <x:c r="I302" s="13" t="str">
        <x:v>Z-09</x:v>
      </x:c>
      <x:c r="J302" s="34" t="str">
        <x:v>OPEN</x:v>
      </x:c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13" t="str">
        <x:v>CH-298</x:v>
      </x:c>
      <x:c r="B303" s="13" t="str">
        <x:v>ION</x:v>
      </x:c>
      <x:c r="C303" s="13" t="str">
        <x:v>final element</x:v>
      </x:c>
      <x:c r="D303" s="13" t="str">
        <x:v>full</x:v>
      </x:c>
      <x:c r="E303" s="13" t="str">
        <x:v>SG-42</x:v>
      </x:c>
      <x:c r="F303" s="13" t="str">
        <x:v>LT2</x:v>
      </x:c>
      <x:c r="G303" s="13" t="str">
        <x:v>ION-2</x:v>
      </x:c>
      <x:c r="H303" s="13" t="str">
        <x:v>T1</x:v>
      </x:c>
      <x:c r="I303" s="13" t="str">
        <x:v>Z-10</x:v>
      </x:c>
      <x:c r="J303" s="34" t="str">
        <x:v>OPEN</x:v>
      </x:c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13" t="str">
        <x:v>CH-299</x:v>
      </x:c>
      <x:c r="B304" s="13" t="str">
        <x:v>MOL</x:v>
      </x:c>
      <x:c r="C304" s="13" t="str">
        <x:v>final element</x:v>
      </x:c>
      <x:c r="D304" s="13" t="str">
        <x:v>full</x:v>
      </x:c>
      <x:c r="E304" s="13" t="str">
        <x:v>SG-43</x:v>
      </x:c>
      <x:c r="F304" s="13" t="str">
        <x:v>LT3</x:v>
      </x:c>
      <x:c r="G304" s="13" t="str">
        <x:v>MOL-3</x:v>
      </x:c>
      <x:c r="H304" s="13" t="str">
        <x:v>T2</x:v>
      </x:c>
      <x:c r="I304" s="13" t="str">
        <x:v>Z-11</x:v>
      </x:c>
      <x:c r="J304" s="34" t="str">
        <x:v>OPEN</x:v>
      </x:c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13" t="str">
        <x:v>CH-300</x:v>
      </x:c>
      <x:c r="B305" s="13" t="str">
        <x:v>CAL</x:v>
      </x:c>
      <x:c r="C305" s="13" t="str">
        <x:v>final element</x:v>
      </x:c>
      <x:c r="D305" s="13" t="str">
        <x:v>full</x:v>
      </x:c>
      <x:c r="E305" s="13" t="str">
        <x:v>SG-44</x:v>
      </x:c>
      <x:c r="F305" s="13" t="str">
        <x:v>LT4</x:v>
      </x:c>
      <x:c r="G305" s="13" t="str">
        <x:v>CAL-4</x:v>
      </x:c>
      <x:c r="H305" s="13" t="str">
        <x:v>T3</x:v>
      </x:c>
      <x:c r="I305" s="13" t="str">
        <x:v>Z-12</x:v>
      </x:c>
      <x:c r="J305" s="34" t="str">
        <x:v>OPEN</x:v>
      </x:c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13" t="str">
        <x:v>CH-301</x:v>
      </x:c>
      <x:c r="B306" s="13" t="str">
        <x:v>source</x:v>
      </x:c>
      <x:c r="C306" s="13" t="str">
        <x:v>final element</x:v>
      </x:c>
      <x:c r="D306" s="13" t="str">
        <x:v>full</x:v>
      </x:c>
      <x:c r="E306" s="13" t="str">
        <x:v>SG-45</x:v>
      </x:c>
      <x:c r="F306" s="13" t="str">
        <x:v>LT1</x:v>
      </x:c>
      <x:c r="G306" s="13" t="str">
        <x:v>source-5</x:v>
      </x:c>
      <x:c r="H306" s="13" t="str">
        <x:v>T1</x:v>
      </x:c>
      <x:c r="I306" s="13" t="str">
        <x:v>Z-13</x:v>
      </x:c>
      <x:c r="J306" s="34" t="str">
        <x:v>OPEN</x:v>
      </x:c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13" t="str">
        <x:v>CH-302</x:v>
      </x:c>
      <x:c r="B307" s="13" t="str">
        <x:v>igniter</x:v>
      </x:c>
      <x:c r="C307" s="13" t="str">
        <x:v>final element</x:v>
      </x:c>
      <x:c r="D307" s="13" t="str">
        <x:v>full</x:v>
      </x:c>
      <x:c r="E307" s="13" t="str">
        <x:v>SG-46</x:v>
      </x:c>
      <x:c r="F307" s="13" t="str">
        <x:v>LT2</x:v>
      </x:c>
      <x:c r="G307" s="13" t="str">
        <x:v>igniter-6</x:v>
      </x:c>
      <x:c r="H307" s="13" t="str">
        <x:v>T2</x:v>
      </x:c>
      <x:c r="I307" s="13" t="str">
        <x:v>Z-14</x:v>
      </x:c>
      <x:c r="J307" s="34" t="str">
        <x:v>OPEN</x:v>
      </x:c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13" t="str">
        <x:v>CH-303</x:v>
      </x:c>
      <x:c r="B308" s="13" t="str">
        <x:v>safeing</x:v>
      </x:c>
      <x:c r="C308" s="13" t="str">
        <x:v>final element</x:v>
      </x:c>
      <x:c r="D308" s="13" t="str">
        <x:v>full</x:v>
      </x:c>
      <x:c r="E308" s="13" t="str">
        <x:v>SG-47</x:v>
      </x:c>
      <x:c r="F308" s="13" t="str">
        <x:v>LT3</x:v>
      </x:c>
      <x:c r="G308" s="13" t="str">
        <x:v>safeing-7</x:v>
      </x:c>
      <x:c r="H308" s="13" t="str">
        <x:v>T3</x:v>
      </x:c>
      <x:c r="I308" s="13" t="str">
        <x:v>Z-15</x:v>
      </x:c>
      <x:c r="J308" s="34" t="str">
        <x:v>OPEN</x:v>
      </x:c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13" t="str">
        <x:v>CH-304</x:v>
      </x:c>
      <x:c r="B309" s="13" t="str">
        <x:v>environment</x:v>
      </x:c>
      <x:c r="C309" s="13" t="str">
        <x:v>final element</x:v>
      </x:c>
      <x:c r="D309" s="13" t="str">
        <x:v>full</x:v>
      </x:c>
      <x:c r="E309" s="13" t="str">
        <x:v>SG-48</x:v>
      </x:c>
      <x:c r="F309" s="13" t="str">
        <x:v>LT4</x:v>
      </x:c>
      <x:c r="G309" s="13" t="str">
        <x:v>environment-8</x:v>
      </x:c>
      <x:c r="H309" s="13" t="str">
        <x:v>T1</x:v>
      </x:c>
      <x:c r="I309" s="13" t="str">
        <x:v>Z-16</x:v>
      </x:c>
      <x:c r="J309" s="34" t="str">
        <x:v>OPEN</x:v>
      </x:c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13" t="str">
        <x:v>CH-305</x:v>
      </x:c>
      <x:c r="B310" s="13" t="str">
        <x:v>PHO</x:v>
      </x:c>
      <x:c r="C310" s="13" t="str">
        <x:v>atmosphere</x:v>
      </x:c>
      <x:c r="D310" s="13" t="str">
        <x:v>full</x:v>
      </x:c>
      <x:c r="E310" s="13" t="str">
        <x:v>SG-49</x:v>
      </x:c>
      <x:c r="F310" s="13" t="str">
        <x:v>LT1</x:v>
      </x:c>
      <x:c r="G310" s="13" t="str">
        <x:v>PHO-1</x:v>
      </x:c>
      <x:c r="H310" s="13" t="str">
        <x:v>T2</x:v>
      </x:c>
      <x:c r="I310" s="13" t="str">
        <x:v>Z-17</x:v>
      </x:c>
      <x:c r="J310" s="34" t="str">
        <x:v>OPEN</x:v>
      </x:c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13" t="str">
        <x:v>CH-306</x:v>
      </x:c>
      <x:c r="B311" s="13" t="str">
        <x:v>ION</x:v>
      </x:c>
      <x:c r="C311" s="13" t="str">
        <x:v>atmosphere</x:v>
      </x:c>
      <x:c r="D311" s="13" t="str">
        <x:v>full</x:v>
      </x:c>
      <x:c r="E311" s="13" t="str">
        <x:v>SG-50</x:v>
      </x:c>
      <x:c r="F311" s="13" t="str">
        <x:v>LT2</x:v>
      </x:c>
      <x:c r="G311" s="13" t="str">
        <x:v>ION-2</x:v>
      </x:c>
      <x:c r="H311" s="13" t="str">
        <x:v>T3</x:v>
      </x:c>
      <x:c r="I311" s="13" t="str">
        <x:v>Z-18</x:v>
      </x:c>
      <x:c r="J311" s="34" t="str">
        <x:v>OPEN</x:v>
      </x:c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13" t="str">
        <x:v>CH-307</x:v>
      </x:c>
      <x:c r="B312" s="13" t="str">
        <x:v>MOL</x:v>
      </x:c>
      <x:c r="C312" s="13" t="str">
        <x:v>atmosphere</x:v>
      </x:c>
      <x:c r="D312" s="13" t="str">
        <x:v>full</x:v>
      </x:c>
      <x:c r="E312" s="13" t="str">
        <x:v>SG-51</x:v>
      </x:c>
      <x:c r="F312" s="13" t="str">
        <x:v>LT3</x:v>
      </x:c>
      <x:c r="G312" s="13" t="str">
        <x:v>MOL-3</x:v>
      </x:c>
      <x:c r="H312" s="13" t="str">
        <x:v>T1</x:v>
      </x:c>
      <x:c r="I312" s="13" t="str">
        <x:v>Z-19</x:v>
      </x:c>
      <x:c r="J312" s="34" t="str">
        <x:v>OPEN</x:v>
      </x:c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13" t="str">
        <x:v>CH-308</x:v>
      </x:c>
      <x:c r="B313" s="13" t="str">
        <x:v>CAL</x:v>
      </x:c>
      <x:c r="C313" s="13" t="str">
        <x:v>atmosphere</x:v>
      </x:c>
      <x:c r="D313" s="13" t="str">
        <x:v>full</x:v>
      </x:c>
      <x:c r="E313" s="13" t="str">
        <x:v>SG-52</x:v>
      </x:c>
      <x:c r="F313" s="13" t="str">
        <x:v>LT4</x:v>
      </x:c>
      <x:c r="G313" s="13" t="str">
        <x:v>CAL-4</x:v>
      </x:c>
      <x:c r="H313" s="13" t="str">
        <x:v>T2</x:v>
      </x:c>
      <x:c r="I313" s="13" t="str">
        <x:v>Z-20</x:v>
      </x:c>
      <x:c r="J313" s="34" t="str">
        <x:v>OPEN</x:v>
      </x:c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13" t="str">
        <x:v>CH-309</x:v>
      </x:c>
      <x:c r="B314" s="13" t="str">
        <x:v>source</x:v>
      </x:c>
      <x:c r="C314" s="13" t="str">
        <x:v>atmosphere</x:v>
      </x:c>
      <x:c r="D314" s="13" t="str">
        <x:v>full</x:v>
      </x:c>
      <x:c r="E314" s="13" t="str">
        <x:v>SG-53</x:v>
      </x:c>
      <x:c r="F314" s="13" t="str">
        <x:v>LT1</x:v>
      </x:c>
      <x:c r="G314" s="13" t="str">
        <x:v>source-5</x:v>
      </x:c>
      <x:c r="H314" s="13" t="str">
        <x:v>T3</x:v>
      </x:c>
      <x:c r="I314" s="13" t="str">
        <x:v>Z-21</x:v>
      </x:c>
      <x:c r="J314" s="34" t="str">
        <x:v>OPEN</x:v>
      </x:c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13" t="str">
        <x:v>CH-310</x:v>
      </x:c>
      <x:c r="B315" s="13" t="str">
        <x:v>igniter</x:v>
      </x:c>
      <x:c r="C315" s="13" t="str">
        <x:v>atmosphere</x:v>
      </x:c>
      <x:c r="D315" s="13" t="str">
        <x:v>full</x:v>
      </x:c>
      <x:c r="E315" s="13" t="str">
        <x:v>SG-54</x:v>
      </x:c>
      <x:c r="F315" s="13" t="str">
        <x:v>LT2</x:v>
      </x:c>
      <x:c r="G315" s="13" t="str">
        <x:v>igniter-6</x:v>
      </x:c>
      <x:c r="H315" s="13" t="str">
        <x:v>T1</x:v>
      </x:c>
      <x:c r="I315" s="13" t="str">
        <x:v>Z-22</x:v>
      </x:c>
      <x:c r="J315" s="34" t="str">
        <x:v>OPEN</x:v>
      </x:c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13" t="str">
        <x:v>CH-311</x:v>
      </x:c>
      <x:c r="B316" s="13" t="str">
        <x:v>safeing</x:v>
      </x:c>
      <x:c r="C316" s="13" t="str">
        <x:v>atmosphere</x:v>
      </x:c>
      <x:c r="D316" s="13" t="str">
        <x:v>full</x:v>
      </x:c>
      <x:c r="E316" s="13" t="str">
        <x:v>SG-55</x:v>
      </x:c>
      <x:c r="F316" s="13" t="str">
        <x:v>LT3</x:v>
      </x:c>
      <x:c r="G316" s="13" t="str">
        <x:v>safeing-7</x:v>
      </x:c>
      <x:c r="H316" s="13" t="str">
        <x:v>T2</x:v>
      </x:c>
      <x:c r="I316" s="13" t="str">
        <x:v>Z-23</x:v>
      </x:c>
      <x:c r="J316" s="34" t="str">
        <x:v>OPEN</x:v>
      </x:c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13" t="str">
        <x:v>CH-312</x:v>
      </x:c>
      <x:c r="B317" s="13" t="str">
        <x:v>environment</x:v>
      </x:c>
      <x:c r="C317" s="13" t="str">
        <x:v>atmosphere</x:v>
      </x:c>
      <x:c r="D317" s="13" t="str">
        <x:v>full</x:v>
      </x:c>
      <x:c r="E317" s="13" t="str">
        <x:v>SG-56</x:v>
      </x:c>
      <x:c r="F317" s="13" t="str">
        <x:v>LT4</x:v>
      </x:c>
      <x:c r="G317" s="13" t="str">
        <x:v>environment-8</x:v>
      </x:c>
      <x:c r="H317" s="13" t="str">
        <x:v>T3</x:v>
      </x:c>
      <x:c r="I317" s="13" t="str">
        <x:v>Z-24</x:v>
      </x:c>
      <x:c r="J317" s="34" t="str">
        <x:v>OPEN</x:v>
      </x:c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13" t="str">
        <x:v>CH-313</x:v>
      </x:c>
      <x:c r="B318" s="13" t="str">
        <x:v>PHO</x:v>
      </x:c>
      <x:c r="C318" s="13" t="str">
        <x:v>reference</x:v>
      </x:c>
      <x:c r="D318" s="13" t="str">
        <x:v>full</x:v>
      </x:c>
      <x:c r="E318" s="13" t="str">
        <x:v>SG-57</x:v>
      </x:c>
      <x:c r="F318" s="13" t="str">
        <x:v>LT1</x:v>
      </x:c>
      <x:c r="G318" s="13" t="str">
        <x:v>PHO-1</x:v>
      </x:c>
      <x:c r="H318" s="13" t="str">
        <x:v>T1</x:v>
      </x:c>
      <x:c r="I318" s="13" t="str">
        <x:v>Z-25</x:v>
      </x:c>
      <x:c r="J318" s="34" t="str">
        <x:v>OPEN</x:v>
      </x:c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13" t="str">
        <x:v>CH-314</x:v>
      </x:c>
      <x:c r="B319" s="13" t="str">
        <x:v>ION</x:v>
      </x:c>
      <x:c r="C319" s="13" t="str">
        <x:v>reference</x:v>
      </x:c>
      <x:c r="D319" s="13" t="str">
        <x:v>full</x:v>
      </x:c>
      <x:c r="E319" s="13" t="str">
        <x:v>SG-58</x:v>
      </x:c>
      <x:c r="F319" s="13" t="str">
        <x:v>LT2</x:v>
      </x:c>
      <x:c r="G319" s="13" t="str">
        <x:v>ION-2</x:v>
      </x:c>
      <x:c r="H319" s="13" t="str">
        <x:v>T2</x:v>
      </x:c>
      <x:c r="I319" s="13" t="str">
        <x:v>Z-26</x:v>
      </x:c>
      <x:c r="J319" s="34" t="str">
        <x:v>OPEN</x:v>
      </x:c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13" t="str">
        <x:v>CH-315</x:v>
      </x:c>
      <x:c r="B320" s="13" t="str">
        <x:v>MOL</x:v>
      </x:c>
      <x:c r="C320" s="13" t="str">
        <x:v>reference</x:v>
      </x:c>
      <x:c r="D320" s="13" t="str">
        <x:v>full</x:v>
      </x:c>
      <x:c r="E320" s="13" t="str">
        <x:v>SG-59</x:v>
      </x:c>
      <x:c r="F320" s="13" t="str">
        <x:v>LT3</x:v>
      </x:c>
      <x:c r="G320" s="13" t="str">
        <x:v>MOL-3</x:v>
      </x:c>
      <x:c r="H320" s="13" t="str">
        <x:v>T3</x:v>
      </x:c>
      <x:c r="I320" s="13" t="str">
        <x:v>Z-27</x:v>
      </x:c>
      <x:c r="J320" s="34" t="str">
        <x:v>OPEN</x:v>
      </x:c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13" t="str">
        <x:v>CH-316</x:v>
      </x:c>
      <x:c r="B321" s="13" t="str">
        <x:v>CAL</x:v>
      </x:c>
      <x:c r="C321" s="13" t="str">
        <x:v>reference</x:v>
      </x:c>
      <x:c r="D321" s="13" t="str">
        <x:v>full</x:v>
      </x:c>
      <x:c r="E321" s="13" t="str">
        <x:v>SG-60</x:v>
      </x:c>
      <x:c r="F321" s="13" t="str">
        <x:v>LT4</x:v>
      </x:c>
      <x:c r="G321" s="13" t="str">
        <x:v>CAL-4</x:v>
      </x:c>
      <x:c r="H321" s="13" t="str">
        <x:v>T1</x:v>
      </x:c>
      <x:c r="I321" s="13" t="str">
        <x:v>Z-28</x:v>
      </x:c>
      <x:c r="J321" s="34" t="str">
        <x:v>OPEN</x:v>
      </x:c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13" t="str">
        <x:v>CH-317</x:v>
      </x:c>
      <x:c r="B322" s="13" t="str">
        <x:v>source</x:v>
      </x:c>
      <x:c r="C322" s="13" t="str">
        <x:v>reference</x:v>
      </x:c>
      <x:c r="D322" s="13" t="str">
        <x:v>full</x:v>
      </x:c>
      <x:c r="E322" s="13" t="str">
        <x:v>SG-61</x:v>
      </x:c>
      <x:c r="F322" s="13" t="str">
        <x:v>LT1</x:v>
      </x:c>
      <x:c r="G322" s="13" t="str">
        <x:v>source-5</x:v>
      </x:c>
      <x:c r="H322" s="13" t="str">
        <x:v>T2</x:v>
      </x:c>
      <x:c r="I322" s="13" t="str">
        <x:v>Z-29</x:v>
      </x:c>
      <x:c r="J322" s="34" t="str">
        <x:v>OPEN</x:v>
      </x:c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13" t="str">
        <x:v>CH-318</x:v>
      </x:c>
      <x:c r="B323" s="13" t="str">
        <x:v>igniter</x:v>
      </x:c>
      <x:c r="C323" s="13" t="str">
        <x:v>reference</x:v>
      </x:c>
      <x:c r="D323" s="13" t="str">
        <x:v>full</x:v>
      </x:c>
      <x:c r="E323" s="13" t="str">
        <x:v>SG-62</x:v>
      </x:c>
      <x:c r="F323" s="13" t="str">
        <x:v>LT2</x:v>
      </x:c>
      <x:c r="G323" s="13" t="str">
        <x:v>igniter-6</x:v>
      </x:c>
      <x:c r="H323" s="13" t="str">
        <x:v>T3</x:v>
      </x:c>
      <x:c r="I323" s="13" t="str">
        <x:v>Z-30</x:v>
      </x:c>
      <x:c r="J323" s="34" t="str">
        <x:v>OPEN</x:v>
      </x:c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13" t="str">
        <x:v>CH-319</x:v>
      </x:c>
      <x:c r="B324" s="13" t="str">
        <x:v>safeing</x:v>
      </x:c>
      <x:c r="C324" s="13" t="str">
        <x:v>reference</x:v>
      </x:c>
      <x:c r="D324" s="13" t="str">
        <x:v>full</x:v>
      </x:c>
      <x:c r="E324" s="13" t="str">
        <x:v>SG-63</x:v>
      </x:c>
      <x:c r="F324" s="13" t="str">
        <x:v>LT3</x:v>
      </x:c>
      <x:c r="G324" s="13" t="str">
        <x:v>safeing-7</x:v>
      </x:c>
      <x:c r="H324" s="13" t="str">
        <x:v>T1</x:v>
      </x:c>
      <x:c r="I324" s="13" t="str">
        <x:v>Z-31</x:v>
      </x:c>
      <x:c r="J324" s="34" t="str">
        <x:v>OPEN</x:v>
      </x:c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13" t="str">
        <x:v>CH-320</x:v>
      </x:c>
      <x:c r="B325" s="13" t="str">
        <x:v>environment</x:v>
      </x:c>
      <x:c r="C325" s="13" t="str">
        <x:v>reference</x:v>
      </x:c>
      <x:c r="D325" s="13" t="str">
        <x:v>full</x:v>
      </x:c>
      <x:c r="E325" s="13" t="str">
        <x:v>SG-64</x:v>
      </x:c>
      <x:c r="F325" s="13" t="str">
        <x:v>LT4</x:v>
      </x:c>
      <x:c r="G325" s="13" t="str">
        <x:v>environment-8</x:v>
      </x:c>
      <x:c r="H325" s="13" t="str">
        <x:v>T2</x:v>
      </x:c>
      <x:c r="I325" s="13" t="str">
        <x:v>Z-32</x:v>
      </x:c>
      <x:c r="J325" s="34" t="str">
        <x:v>OPEN</x:v>
      </x:c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13" t="str">
        <x:v>CH-321</x:v>
      </x:c>
      <x:c r="B326" s="13" t="str">
        <x:v>PHO</x:v>
      </x:c>
      <x:c r="C326" s="13" t="str">
        <x:v>field</x:v>
      </x:c>
      <x:c r="D326" s="13" t="str">
        <x:v>full</x:v>
      </x:c>
      <x:c r="E326" s="13" t="str">
        <x:v>SG-01</x:v>
      </x:c>
      <x:c r="F326" s="13" t="str">
        <x:v>LT1</x:v>
      </x:c>
      <x:c r="G326" s="13" t="str">
        <x:v>PHO-1</x:v>
      </x:c>
      <x:c r="H326" s="13" t="str">
        <x:v>T3</x:v>
      </x:c>
      <x:c r="I326" s="13" t="str">
        <x:v>Z-01</x:v>
      </x:c>
      <x:c r="J326" s="34" t="str">
        <x:v>OPEN</x:v>
      </x:c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13" t="str">
        <x:v>CH-322</x:v>
      </x:c>
      <x:c r="B327" s="13" t="str">
        <x:v>ION</x:v>
      </x:c>
      <x:c r="C327" s="13" t="str">
        <x:v>field</x:v>
      </x:c>
      <x:c r="D327" s="13" t="str">
        <x:v>full</x:v>
      </x:c>
      <x:c r="E327" s="13" t="str">
        <x:v>SG-02</x:v>
      </x:c>
      <x:c r="F327" s="13" t="str">
        <x:v>LT2</x:v>
      </x:c>
      <x:c r="G327" s="13" t="str">
        <x:v>ION-2</x:v>
      </x:c>
      <x:c r="H327" s="13" t="str">
        <x:v>T1</x:v>
      </x:c>
      <x:c r="I327" s="13" t="str">
        <x:v>Z-02</x:v>
      </x:c>
      <x:c r="J327" s="34" t="str">
        <x:v>OPEN</x:v>
      </x:c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13" t="str">
        <x:v>CH-323</x:v>
      </x:c>
      <x:c r="B328" s="13" t="str">
        <x:v>MOL</x:v>
      </x:c>
      <x:c r="C328" s="13" t="str">
        <x:v>field</x:v>
      </x:c>
      <x:c r="D328" s="13" t="str">
        <x:v>full</x:v>
      </x:c>
      <x:c r="E328" s="13" t="str">
        <x:v>SG-03</x:v>
      </x:c>
      <x:c r="F328" s="13" t="str">
        <x:v>LT3</x:v>
      </x:c>
      <x:c r="G328" s="13" t="str">
        <x:v>MOL-3</x:v>
      </x:c>
      <x:c r="H328" s="13" t="str">
        <x:v>T2</x:v>
      </x:c>
      <x:c r="I328" s="13" t="str">
        <x:v>Z-03</x:v>
      </x:c>
      <x:c r="J328" s="34" t="str">
        <x:v>OPEN</x:v>
      </x:c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13" t="str">
        <x:v>CH-324</x:v>
      </x:c>
      <x:c r="B329" s="13" t="str">
        <x:v>CAL</x:v>
      </x:c>
      <x:c r="C329" s="13" t="str">
        <x:v>field</x:v>
      </x:c>
      <x:c r="D329" s="13" t="str">
        <x:v>full</x:v>
      </x:c>
      <x:c r="E329" s="13" t="str">
        <x:v>SG-04</x:v>
      </x:c>
      <x:c r="F329" s="13" t="str">
        <x:v>LT4</x:v>
      </x:c>
      <x:c r="G329" s="13" t="str">
        <x:v>CAL-4</x:v>
      </x:c>
      <x:c r="H329" s="13" t="str">
        <x:v>T3</x:v>
      </x:c>
      <x:c r="I329" s="13" t="str">
        <x:v>Z-04</x:v>
      </x:c>
      <x:c r="J329" s="34" t="str">
        <x:v>OPEN</x:v>
      </x:c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13" t="str">
        <x:v>CH-325</x:v>
      </x:c>
      <x:c r="B330" s="13" t="str">
        <x:v>source</x:v>
      </x:c>
      <x:c r="C330" s="13" t="str">
        <x:v>field</x:v>
      </x:c>
      <x:c r="D330" s="13" t="str">
        <x:v>full</x:v>
      </x:c>
      <x:c r="E330" s="13" t="str">
        <x:v>SG-05</x:v>
      </x:c>
      <x:c r="F330" s="13" t="str">
        <x:v>LT1</x:v>
      </x:c>
      <x:c r="G330" s="13" t="str">
        <x:v>source-5</x:v>
      </x:c>
      <x:c r="H330" s="13" t="str">
        <x:v>T1</x:v>
      </x:c>
      <x:c r="I330" s="13" t="str">
        <x:v>Z-05</x:v>
      </x:c>
      <x:c r="J330" s="34" t="str">
        <x:v>OPEN</x:v>
      </x:c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13" t="str">
        <x:v>CH-326</x:v>
      </x:c>
      <x:c r="B331" s="13" t="str">
        <x:v>igniter</x:v>
      </x:c>
      <x:c r="C331" s="13" t="str">
        <x:v>field</x:v>
      </x:c>
      <x:c r="D331" s="13" t="str">
        <x:v>full</x:v>
      </x:c>
      <x:c r="E331" s="13" t="str">
        <x:v>SG-06</x:v>
      </x:c>
      <x:c r="F331" s="13" t="str">
        <x:v>LT2</x:v>
      </x:c>
      <x:c r="G331" s="13" t="str">
        <x:v>igniter-6</x:v>
      </x:c>
      <x:c r="H331" s="13" t="str">
        <x:v>T2</x:v>
      </x:c>
      <x:c r="I331" s="13" t="str">
        <x:v>Z-06</x:v>
      </x:c>
      <x:c r="J331" s="34" t="str">
        <x:v>OPEN</x:v>
      </x:c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13" t="str">
        <x:v>CH-327</x:v>
      </x:c>
      <x:c r="B332" s="13" t="str">
        <x:v>safeing</x:v>
      </x:c>
      <x:c r="C332" s="13" t="str">
        <x:v>field</x:v>
      </x:c>
      <x:c r="D332" s="13" t="str">
        <x:v>full</x:v>
      </x:c>
      <x:c r="E332" s="13" t="str">
        <x:v>SG-07</x:v>
      </x:c>
      <x:c r="F332" s="13" t="str">
        <x:v>LT3</x:v>
      </x:c>
      <x:c r="G332" s="13" t="str">
        <x:v>safeing-7</x:v>
      </x:c>
      <x:c r="H332" s="13" t="str">
        <x:v>T3</x:v>
      </x:c>
      <x:c r="I332" s="13" t="str">
        <x:v>Z-07</x:v>
      </x:c>
      <x:c r="J332" s="34" t="str">
        <x:v>OPEN</x:v>
      </x:c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13" t="str">
        <x:v>CH-328</x:v>
      </x:c>
      <x:c r="B333" s="13" t="str">
        <x:v>environment</x:v>
      </x:c>
      <x:c r="C333" s="13" t="str">
        <x:v>field</x:v>
      </x:c>
      <x:c r="D333" s="13" t="str">
        <x:v>full</x:v>
      </x:c>
      <x:c r="E333" s="13" t="str">
        <x:v>SG-08</x:v>
      </x:c>
      <x:c r="F333" s="13" t="str">
        <x:v>LT4</x:v>
      </x:c>
      <x:c r="G333" s="13" t="str">
        <x:v>environment-8</x:v>
      </x:c>
      <x:c r="H333" s="13" t="str">
        <x:v>T1</x:v>
      </x:c>
      <x:c r="I333" s="13" t="str">
        <x:v>Z-08</x:v>
      </x:c>
      <x:c r="J333" s="34" t="str">
        <x:v>OPEN</x:v>
      </x:c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13" t="str">
        <x:v>CH-329</x:v>
      </x:c>
      <x:c r="B334" s="13" t="str">
        <x:v>PHO</x:v>
      </x:c>
      <x:c r="C334" s="13" t="str">
        <x:v>state</x:v>
      </x:c>
      <x:c r="D334" s="13" t="str">
        <x:v>full</x:v>
      </x:c>
      <x:c r="E334" s="13" t="str">
        <x:v>SG-09</x:v>
      </x:c>
      <x:c r="F334" s="13" t="str">
        <x:v>LT1</x:v>
      </x:c>
      <x:c r="G334" s="13" t="str">
        <x:v>PHO-1</x:v>
      </x:c>
      <x:c r="H334" s="13" t="str">
        <x:v>T2</x:v>
      </x:c>
      <x:c r="I334" s="13" t="str">
        <x:v>Z-09</x:v>
      </x:c>
      <x:c r="J334" s="34" t="str">
        <x:v>OPEN</x:v>
      </x:c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13" t="str">
        <x:v>CH-330</x:v>
      </x:c>
      <x:c r="B335" s="13" t="str">
        <x:v>ION</x:v>
      </x:c>
      <x:c r="C335" s="13" t="str">
        <x:v>state</x:v>
      </x:c>
      <x:c r="D335" s="13" t="str">
        <x:v>full</x:v>
      </x:c>
      <x:c r="E335" s="13" t="str">
        <x:v>SG-10</x:v>
      </x:c>
      <x:c r="F335" s="13" t="str">
        <x:v>LT2</x:v>
      </x:c>
      <x:c r="G335" s="13" t="str">
        <x:v>ION-2</x:v>
      </x:c>
      <x:c r="H335" s="13" t="str">
        <x:v>T3</x:v>
      </x:c>
      <x:c r="I335" s="13" t="str">
        <x:v>Z-10</x:v>
      </x:c>
      <x:c r="J335" s="34" t="str">
        <x:v>OPEN</x:v>
      </x:c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13" t="str">
        <x:v>CH-331</x:v>
      </x:c>
      <x:c r="B336" s="13" t="str">
        <x:v>MOL</x:v>
      </x:c>
      <x:c r="C336" s="13" t="str">
        <x:v>state</x:v>
      </x:c>
      <x:c r="D336" s="13" t="str">
        <x:v>full</x:v>
      </x:c>
      <x:c r="E336" s="13" t="str">
        <x:v>SG-11</x:v>
      </x:c>
      <x:c r="F336" s="13" t="str">
        <x:v>LT3</x:v>
      </x:c>
      <x:c r="G336" s="13" t="str">
        <x:v>MOL-3</x:v>
      </x:c>
      <x:c r="H336" s="13" t="str">
        <x:v>T1</x:v>
      </x:c>
      <x:c r="I336" s="13" t="str">
        <x:v>Z-11</x:v>
      </x:c>
      <x:c r="J336" s="34" t="str">
        <x:v>OPEN</x:v>
      </x:c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13" t="str">
        <x:v>CH-332</x:v>
      </x:c>
      <x:c r="B337" s="13" t="str">
        <x:v>CAL</x:v>
      </x:c>
      <x:c r="C337" s="13" t="str">
        <x:v>state</x:v>
      </x:c>
      <x:c r="D337" s="13" t="str">
        <x:v>full</x:v>
      </x:c>
      <x:c r="E337" s="13" t="str">
        <x:v>SG-12</x:v>
      </x:c>
      <x:c r="F337" s="13" t="str">
        <x:v>LT4</x:v>
      </x:c>
      <x:c r="G337" s="13" t="str">
        <x:v>CAL-4</x:v>
      </x:c>
      <x:c r="H337" s="13" t="str">
        <x:v>T2</x:v>
      </x:c>
      <x:c r="I337" s="13" t="str">
        <x:v>Z-12</x:v>
      </x:c>
      <x:c r="J337" s="34" t="str">
        <x:v>OPEN</x:v>
      </x:c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13" t="str">
        <x:v>CH-333</x:v>
      </x:c>
      <x:c r="B338" s="13" t="str">
        <x:v>source</x:v>
      </x:c>
      <x:c r="C338" s="13" t="str">
        <x:v>state</x:v>
      </x:c>
      <x:c r="D338" s="13" t="str">
        <x:v>full</x:v>
      </x:c>
      <x:c r="E338" s="13" t="str">
        <x:v>SG-13</x:v>
      </x:c>
      <x:c r="F338" s="13" t="str">
        <x:v>LT1</x:v>
      </x:c>
      <x:c r="G338" s="13" t="str">
        <x:v>source-5</x:v>
      </x:c>
      <x:c r="H338" s="13" t="str">
        <x:v>T3</x:v>
      </x:c>
      <x:c r="I338" s="13" t="str">
        <x:v>Z-13</x:v>
      </x:c>
      <x:c r="J338" s="34" t="str">
        <x:v>OPEN</x:v>
      </x:c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13" t="str">
        <x:v>CH-334</x:v>
      </x:c>
      <x:c r="B339" s="13" t="str">
        <x:v>igniter</x:v>
      </x:c>
      <x:c r="C339" s="13" t="str">
        <x:v>state</x:v>
      </x:c>
      <x:c r="D339" s="13" t="str">
        <x:v>full</x:v>
      </x:c>
      <x:c r="E339" s="13" t="str">
        <x:v>SG-14</x:v>
      </x:c>
      <x:c r="F339" s="13" t="str">
        <x:v>LT2</x:v>
      </x:c>
      <x:c r="G339" s="13" t="str">
        <x:v>igniter-6</x:v>
      </x:c>
      <x:c r="H339" s="13" t="str">
        <x:v>T1</x:v>
      </x:c>
      <x:c r="I339" s="13" t="str">
        <x:v>Z-14</x:v>
      </x:c>
      <x:c r="J339" s="34" t="str">
        <x:v>OPEN</x:v>
      </x:c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13" t="str">
        <x:v>CH-335</x:v>
      </x:c>
      <x:c r="B340" s="13" t="str">
        <x:v>safeing</x:v>
      </x:c>
      <x:c r="C340" s="13" t="str">
        <x:v>state</x:v>
      </x:c>
      <x:c r="D340" s="13" t="str">
        <x:v>full</x:v>
      </x:c>
      <x:c r="E340" s="13" t="str">
        <x:v>SG-15</x:v>
      </x:c>
      <x:c r="F340" s="13" t="str">
        <x:v>LT3</x:v>
      </x:c>
      <x:c r="G340" s="13" t="str">
        <x:v>safeing-7</x:v>
      </x:c>
      <x:c r="H340" s="13" t="str">
        <x:v>T2</x:v>
      </x:c>
      <x:c r="I340" s="13" t="str">
        <x:v>Z-15</x:v>
      </x:c>
      <x:c r="J340" s="34" t="str">
        <x:v>OPEN</x:v>
      </x:c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13" t="str">
        <x:v>CH-336</x:v>
      </x:c>
      <x:c r="B341" s="13" t="str">
        <x:v>environment</x:v>
      </x:c>
      <x:c r="C341" s="13" t="str">
        <x:v>state</x:v>
      </x:c>
      <x:c r="D341" s="13" t="str">
        <x:v>full</x:v>
      </x:c>
      <x:c r="E341" s="13" t="str">
        <x:v>SG-16</x:v>
      </x:c>
      <x:c r="F341" s="13" t="str">
        <x:v>LT4</x:v>
      </x:c>
      <x:c r="G341" s="13" t="str">
        <x:v>environment-8</x:v>
      </x:c>
      <x:c r="H341" s="13" t="str">
        <x:v>T3</x:v>
      </x:c>
      <x:c r="I341" s="13" t="str">
        <x:v>Z-16</x:v>
      </x:c>
      <x:c r="J341" s="34" t="str">
        <x:v>OPEN</x:v>
      </x:c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13" t="str">
        <x:v>CH-337</x:v>
      </x:c>
      <x:c r="B342" s="13" t="str">
        <x:v>PHO</x:v>
      </x:c>
      <x:c r="C342" s="13" t="str">
        <x:v>rate</x:v>
      </x:c>
      <x:c r="D342" s="13" t="str">
        <x:v>full</x:v>
      </x:c>
      <x:c r="E342" s="13" t="str">
        <x:v>SG-17</x:v>
      </x:c>
      <x:c r="F342" s="13" t="str">
        <x:v>LT1</x:v>
      </x:c>
      <x:c r="G342" s="13" t="str">
        <x:v>PHO-1</x:v>
      </x:c>
      <x:c r="H342" s="13" t="str">
        <x:v>T1</x:v>
      </x:c>
      <x:c r="I342" s="13" t="str">
        <x:v>Z-17</x:v>
      </x:c>
      <x:c r="J342" s="34" t="str">
        <x:v>OPEN</x:v>
      </x:c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13" t="str">
        <x:v>CH-338</x:v>
      </x:c>
      <x:c r="B343" s="13" t="str">
        <x:v>ION</x:v>
      </x:c>
      <x:c r="C343" s="13" t="str">
        <x:v>rate</x:v>
      </x:c>
      <x:c r="D343" s="13" t="str">
        <x:v>full</x:v>
      </x:c>
      <x:c r="E343" s="13" t="str">
        <x:v>SG-18</x:v>
      </x:c>
      <x:c r="F343" s="13" t="str">
        <x:v>LT2</x:v>
      </x:c>
      <x:c r="G343" s="13" t="str">
        <x:v>ION-2</x:v>
      </x:c>
      <x:c r="H343" s="13" t="str">
        <x:v>T2</x:v>
      </x:c>
      <x:c r="I343" s="13" t="str">
        <x:v>Z-18</x:v>
      </x:c>
      <x:c r="J343" s="34" t="str">
        <x:v>OPEN</x:v>
      </x:c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13" t="str">
        <x:v>CH-339</x:v>
      </x:c>
      <x:c r="B344" s="13" t="str">
        <x:v>MOL</x:v>
      </x:c>
      <x:c r="C344" s="13" t="str">
        <x:v>rate</x:v>
      </x:c>
      <x:c r="D344" s="13" t="str">
        <x:v>full</x:v>
      </x:c>
      <x:c r="E344" s="13" t="str">
        <x:v>SG-19</x:v>
      </x:c>
      <x:c r="F344" s="13" t="str">
        <x:v>LT3</x:v>
      </x:c>
      <x:c r="G344" s="13" t="str">
        <x:v>MOL-3</x:v>
      </x:c>
      <x:c r="H344" s="13" t="str">
        <x:v>T3</x:v>
      </x:c>
      <x:c r="I344" s="13" t="str">
        <x:v>Z-19</x:v>
      </x:c>
      <x:c r="J344" s="34" t="str">
        <x:v>OPEN</x:v>
      </x:c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13" t="str">
        <x:v>CH-340</x:v>
      </x:c>
      <x:c r="B345" s="13" t="str">
        <x:v>CAL</x:v>
      </x:c>
      <x:c r="C345" s="13" t="str">
        <x:v>rate</x:v>
      </x:c>
      <x:c r="D345" s="13" t="str">
        <x:v>full</x:v>
      </x:c>
      <x:c r="E345" s="13" t="str">
        <x:v>SG-20</x:v>
      </x:c>
      <x:c r="F345" s="13" t="str">
        <x:v>LT4</x:v>
      </x:c>
      <x:c r="G345" s="13" t="str">
        <x:v>CAL-4</x:v>
      </x:c>
      <x:c r="H345" s="13" t="str">
        <x:v>T1</x:v>
      </x:c>
      <x:c r="I345" s="13" t="str">
        <x:v>Z-20</x:v>
      </x:c>
      <x:c r="J345" s="34" t="str">
        <x:v>OPEN</x:v>
      </x:c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13" t="str">
        <x:v>CH-341</x:v>
      </x:c>
      <x:c r="B346" s="13" t="str">
        <x:v>source</x:v>
      </x:c>
      <x:c r="C346" s="13" t="str">
        <x:v>rate</x:v>
      </x:c>
      <x:c r="D346" s="13" t="str">
        <x:v>full</x:v>
      </x:c>
      <x:c r="E346" s="13" t="str">
        <x:v>SG-21</x:v>
      </x:c>
      <x:c r="F346" s="13" t="str">
        <x:v>LT1</x:v>
      </x:c>
      <x:c r="G346" s="13" t="str">
        <x:v>source-5</x:v>
      </x:c>
      <x:c r="H346" s="13" t="str">
        <x:v>T2</x:v>
      </x:c>
      <x:c r="I346" s="13" t="str">
        <x:v>Z-21</x:v>
      </x:c>
      <x:c r="J346" s="34" t="str">
        <x:v>OPEN</x:v>
      </x:c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13" t="str">
        <x:v>CH-342</x:v>
      </x:c>
      <x:c r="B347" s="13" t="str">
        <x:v>igniter</x:v>
      </x:c>
      <x:c r="C347" s="13" t="str">
        <x:v>rate</x:v>
      </x:c>
      <x:c r="D347" s="13" t="str">
        <x:v>full</x:v>
      </x:c>
      <x:c r="E347" s="13" t="str">
        <x:v>SG-22</x:v>
      </x:c>
      <x:c r="F347" s="13" t="str">
        <x:v>LT2</x:v>
      </x:c>
      <x:c r="G347" s="13" t="str">
        <x:v>igniter-6</x:v>
      </x:c>
      <x:c r="H347" s="13" t="str">
        <x:v>T3</x:v>
      </x:c>
      <x:c r="I347" s="13" t="str">
        <x:v>Z-22</x:v>
      </x:c>
      <x:c r="J347" s="34" t="str">
        <x:v>OPEN</x:v>
      </x:c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13" t="str">
        <x:v>CH-343</x:v>
      </x:c>
      <x:c r="B348" s="13" t="str">
        <x:v>safeing</x:v>
      </x:c>
      <x:c r="C348" s="13" t="str">
        <x:v>rate</x:v>
      </x:c>
      <x:c r="D348" s="13" t="str">
        <x:v>full</x:v>
      </x:c>
      <x:c r="E348" s="13" t="str">
        <x:v>SG-23</x:v>
      </x:c>
      <x:c r="F348" s="13" t="str">
        <x:v>LT3</x:v>
      </x:c>
      <x:c r="G348" s="13" t="str">
        <x:v>safeing-7</x:v>
      </x:c>
      <x:c r="H348" s="13" t="str">
        <x:v>T1</x:v>
      </x:c>
      <x:c r="I348" s="13" t="str">
        <x:v>Z-23</x:v>
      </x:c>
      <x:c r="J348" s="34" t="str">
        <x:v>OPEN</x:v>
      </x:c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13" t="str">
        <x:v>CH-344</x:v>
      </x:c>
      <x:c r="B349" s="13" t="str">
        <x:v>environment</x:v>
      </x:c>
      <x:c r="C349" s="13" t="str">
        <x:v>rate</x:v>
      </x:c>
      <x:c r="D349" s="13" t="str">
        <x:v>full</x:v>
      </x:c>
      <x:c r="E349" s="13" t="str">
        <x:v>SG-24</x:v>
      </x:c>
      <x:c r="F349" s="13" t="str">
        <x:v>LT4</x:v>
      </x:c>
      <x:c r="G349" s="13" t="str">
        <x:v>environment-8</x:v>
      </x:c>
      <x:c r="H349" s="13" t="str">
        <x:v>T2</x:v>
      </x:c>
      <x:c r="I349" s="13" t="str">
        <x:v>Z-24</x:v>
      </x:c>
      <x:c r="J349" s="34" t="str">
        <x:v>OPEN</x:v>
      </x:c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13" t="str">
        <x:v>CH-345</x:v>
      </x:c>
      <x:c r="B350" s="13" t="str">
        <x:v>PHO</x:v>
      </x:c>
      <x:c r="C350" s="13" t="str">
        <x:v>boundary</x:v>
      </x:c>
      <x:c r="D350" s="13" t="str">
        <x:v>full</x:v>
      </x:c>
      <x:c r="E350" s="13" t="str">
        <x:v>SG-25</x:v>
      </x:c>
      <x:c r="F350" s="13" t="str">
        <x:v>LT1</x:v>
      </x:c>
      <x:c r="G350" s="13" t="str">
        <x:v>PHO-1</x:v>
      </x:c>
      <x:c r="H350" s="13" t="str">
        <x:v>T3</x:v>
      </x:c>
      <x:c r="I350" s="13" t="str">
        <x:v>Z-25</x:v>
      </x:c>
      <x:c r="J350" s="34" t="str">
        <x:v>OPEN</x:v>
      </x:c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13" t="str">
        <x:v>CH-346</x:v>
      </x:c>
      <x:c r="B351" s="13" t="str">
        <x:v>ION</x:v>
      </x:c>
      <x:c r="C351" s="13" t="str">
        <x:v>boundary</x:v>
      </x:c>
      <x:c r="D351" s="13" t="str">
        <x:v>full</x:v>
      </x:c>
      <x:c r="E351" s="13" t="str">
        <x:v>SG-26</x:v>
      </x:c>
      <x:c r="F351" s="13" t="str">
        <x:v>LT2</x:v>
      </x:c>
      <x:c r="G351" s="13" t="str">
        <x:v>ION-2</x:v>
      </x:c>
      <x:c r="H351" s="13" t="str">
        <x:v>T1</x:v>
      </x:c>
      <x:c r="I351" s="13" t="str">
        <x:v>Z-26</x:v>
      </x:c>
      <x:c r="J351" s="34" t="str">
        <x:v>OPEN</x:v>
      </x:c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13" t="str">
        <x:v>CH-347</x:v>
      </x:c>
      <x:c r="B352" s="13" t="str">
        <x:v>MOL</x:v>
      </x:c>
      <x:c r="C352" s="13" t="str">
        <x:v>boundary</x:v>
      </x:c>
      <x:c r="D352" s="13" t="str">
        <x:v>full</x:v>
      </x:c>
      <x:c r="E352" s="13" t="str">
        <x:v>SG-27</x:v>
      </x:c>
      <x:c r="F352" s="13" t="str">
        <x:v>LT3</x:v>
      </x:c>
      <x:c r="G352" s="13" t="str">
        <x:v>MOL-3</x:v>
      </x:c>
      <x:c r="H352" s="13" t="str">
        <x:v>T2</x:v>
      </x:c>
      <x:c r="I352" s="13" t="str">
        <x:v>Z-27</x:v>
      </x:c>
      <x:c r="J352" s="34" t="str">
        <x:v>OPEN</x:v>
      </x:c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13" t="str">
        <x:v>CH-348</x:v>
      </x:c>
      <x:c r="B353" s="13" t="str">
        <x:v>CAL</x:v>
      </x:c>
      <x:c r="C353" s="13" t="str">
        <x:v>boundary</x:v>
      </x:c>
      <x:c r="D353" s="13" t="str">
        <x:v>full</x:v>
      </x:c>
      <x:c r="E353" s="13" t="str">
        <x:v>SG-28</x:v>
      </x:c>
      <x:c r="F353" s="13" t="str">
        <x:v>LT4</x:v>
      </x:c>
      <x:c r="G353" s="13" t="str">
        <x:v>CAL-4</x:v>
      </x:c>
      <x:c r="H353" s="13" t="str">
        <x:v>T3</x:v>
      </x:c>
      <x:c r="I353" s="13" t="str">
        <x:v>Z-28</x:v>
      </x:c>
      <x:c r="J353" s="34" t="str">
        <x:v>OPEN</x:v>
      </x:c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13" t="str">
        <x:v>CH-349</x:v>
      </x:c>
      <x:c r="B354" s="13" t="str">
        <x:v>source</x:v>
      </x:c>
      <x:c r="C354" s="13" t="str">
        <x:v>boundary</x:v>
      </x:c>
      <x:c r="D354" s="13" t="str">
        <x:v>full</x:v>
      </x:c>
      <x:c r="E354" s="13" t="str">
        <x:v>SG-29</x:v>
      </x:c>
      <x:c r="F354" s="13" t="str">
        <x:v>LT1</x:v>
      </x:c>
      <x:c r="G354" s="13" t="str">
        <x:v>source-5</x:v>
      </x:c>
      <x:c r="H354" s="13" t="str">
        <x:v>T1</x:v>
      </x:c>
      <x:c r="I354" s="13" t="str">
        <x:v>Z-29</x:v>
      </x:c>
      <x:c r="J354" s="34" t="str">
        <x:v>OPEN</x:v>
      </x:c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13" t="str">
        <x:v>CH-350</x:v>
      </x:c>
      <x:c r="B355" s="13" t="str">
        <x:v>igniter</x:v>
      </x:c>
      <x:c r="C355" s="13" t="str">
        <x:v>boundary</x:v>
      </x:c>
      <x:c r="D355" s="13" t="str">
        <x:v>full</x:v>
      </x:c>
      <x:c r="E355" s="13" t="str">
        <x:v>SG-30</x:v>
      </x:c>
      <x:c r="F355" s="13" t="str">
        <x:v>LT2</x:v>
      </x:c>
      <x:c r="G355" s="13" t="str">
        <x:v>igniter-6</x:v>
      </x:c>
      <x:c r="H355" s="13" t="str">
        <x:v>T2</x:v>
      </x:c>
      <x:c r="I355" s="13" t="str">
        <x:v>Z-30</x:v>
      </x:c>
      <x:c r="J355" s="34" t="str">
        <x:v>OPEN</x:v>
      </x:c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13" t="str">
        <x:v>CH-351</x:v>
      </x:c>
      <x:c r="B356" s="13" t="str">
        <x:v>safeing</x:v>
      </x:c>
      <x:c r="C356" s="13" t="str">
        <x:v>boundary</x:v>
      </x:c>
      <x:c r="D356" s="13" t="str">
        <x:v>full</x:v>
      </x:c>
      <x:c r="E356" s="13" t="str">
        <x:v>SG-31</x:v>
      </x:c>
      <x:c r="F356" s="13" t="str">
        <x:v>LT3</x:v>
      </x:c>
      <x:c r="G356" s="13" t="str">
        <x:v>safeing-7</x:v>
      </x:c>
      <x:c r="H356" s="13" t="str">
        <x:v>T3</x:v>
      </x:c>
      <x:c r="I356" s="13" t="str">
        <x:v>Z-31</x:v>
      </x:c>
      <x:c r="J356" s="34" t="str">
        <x:v>OPEN</x:v>
      </x:c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13" t="str">
        <x:v>CH-352</x:v>
      </x:c>
      <x:c r="B357" s="13" t="str">
        <x:v>environment</x:v>
      </x:c>
      <x:c r="C357" s="13" t="str">
        <x:v>boundary</x:v>
      </x:c>
      <x:c r="D357" s="13" t="str">
        <x:v>full</x:v>
      </x:c>
      <x:c r="E357" s="13" t="str">
        <x:v>SG-32</x:v>
      </x:c>
      <x:c r="F357" s="13" t="str">
        <x:v>LT4</x:v>
      </x:c>
      <x:c r="G357" s="13" t="str">
        <x:v>environment-8</x:v>
      </x:c>
      <x:c r="H357" s="13" t="str">
        <x:v>T1</x:v>
      </x:c>
      <x:c r="I357" s="13" t="str">
        <x:v>Z-32</x:v>
      </x:c>
      <x:c r="J357" s="34" t="str">
        <x:v>OPEN</x:v>
      </x:c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13" t="str">
        <x:v>CH-353</x:v>
      </x:c>
      <x:c r="B358" s="13" t="str">
        <x:v>PHO</x:v>
      </x:c>
      <x:c r="C358" s="13" t="str">
        <x:v>identity</x:v>
      </x:c>
      <x:c r="D358" s="13" t="str">
        <x:v>full</x:v>
      </x:c>
      <x:c r="E358" s="13" t="str">
        <x:v>SG-33</x:v>
      </x:c>
      <x:c r="F358" s="13" t="str">
        <x:v>LT1</x:v>
      </x:c>
      <x:c r="G358" s="13" t="str">
        <x:v>PHO-1</x:v>
      </x:c>
      <x:c r="H358" s="13" t="str">
        <x:v>T2</x:v>
      </x:c>
      <x:c r="I358" s="13" t="str">
        <x:v>Z-01</x:v>
      </x:c>
      <x:c r="J358" s="34" t="str">
        <x:v>OPEN</x:v>
      </x:c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13" t="str">
        <x:v>CH-354</x:v>
      </x:c>
      <x:c r="B359" s="13" t="str">
        <x:v>ION</x:v>
      </x:c>
      <x:c r="C359" s="13" t="str">
        <x:v>identity</x:v>
      </x:c>
      <x:c r="D359" s="13" t="str">
        <x:v>full</x:v>
      </x:c>
      <x:c r="E359" s="13" t="str">
        <x:v>SG-34</x:v>
      </x:c>
      <x:c r="F359" s="13" t="str">
        <x:v>LT2</x:v>
      </x:c>
      <x:c r="G359" s="13" t="str">
        <x:v>ION-2</x:v>
      </x:c>
      <x:c r="H359" s="13" t="str">
        <x:v>T3</x:v>
      </x:c>
      <x:c r="I359" s="13" t="str">
        <x:v>Z-02</x:v>
      </x:c>
      <x:c r="J359" s="34" t="str">
        <x:v>OPEN</x:v>
      </x:c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13" t="str">
        <x:v>CH-355</x:v>
      </x:c>
      <x:c r="B360" s="13" t="str">
        <x:v>MOL</x:v>
      </x:c>
      <x:c r="C360" s="13" t="str">
        <x:v>identity</x:v>
      </x:c>
      <x:c r="D360" s="13" t="str">
        <x:v>full</x:v>
      </x:c>
      <x:c r="E360" s="13" t="str">
        <x:v>SG-35</x:v>
      </x:c>
      <x:c r="F360" s="13" t="str">
        <x:v>LT3</x:v>
      </x:c>
      <x:c r="G360" s="13" t="str">
        <x:v>MOL-3</x:v>
      </x:c>
      <x:c r="H360" s="13" t="str">
        <x:v>T1</x:v>
      </x:c>
      <x:c r="I360" s="13" t="str">
        <x:v>Z-03</x:v>
      </x:c>
      <x:c r="J360" s="34" t="str">
        <x:v>OPEN</x:v>
      </x:c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13" t="str">
        <x:v>CH-356</x:v>
      </x:c>
      <x:c r="B361" s="13" t="str">
        <x:v>CAL</x:v>
      </x:c>
      <x:c r="C361" s="13" t="str">
        <x:v>identity</x:v>
      </x:c>
      <x:c r="D361" s="13" t="str">
        <x:v>full</x:v>
      </x:c>
      <x:c r="E361" s="13" t="str">
        <x:v>SG-36</x:v>
      </x:c>
      <x:c r="F361" s="13" t="str">
        <x:v>LT4</x:v>
      </x:c>
      <x:c r="G361" s="13" t="str">
        <x:v>CAL-4</x:v>
      </x:c>
      <x:c r="H361" s="13" t="str">
        <x:v>T2</x:v>
      </x:c>
      <x:c r="I361" s="13" t="str">
        <x:v>Z-04</x:v>
      </x:c>
      <x:c r="J361" s="34" t="str">
        <x:v>OPEN</x:v>
      </x:c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13" t="str">
        <x:v>CH-357</x:v>
      </x:c>
      <x:c r="B362" s="13" t="str">
        <x:v>source</x:v>
      </x:c>
      <x:c r="C362" s="13" t="str">
        <x:v>identity</x:v>
      </x:c>
      <x:c r="D362" s="13" t="str">
        <x:v>full</x:v>
      </x:c>
      <x:c r="E362" s="13" t="str">
        <x:v>SG-37</x:v>
      </x:c>
      <x:c r="F362" s="13" t="str">
        <x:v>LT1</x:v>
      </x:c>
      <x:c r="G362" s="13" t="str">
        <x:v>source-5</x:v>
      </x:c>
      <x:c r="H362" s="13" t="str">
        <x:v>T3</x:v>
      </x:c>
      <x:c r="I362" s="13" t="str">
        <x:v>Z-05</x:v>
      </x:c>
      <x:c r="J362" s="34" t="str">
        <x:v>OPEN</x:v>
      </x:c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13" t="str">
        <x:v>CH-358</x:v>
      </x:c>
      <x:c r="B363" s="13" t="str">
        <x:v>igniter</x:v>
      </x:c>
      <x:c r="C363" s="13" t="str">
        <x:v>identity</x:v>
      </x:c>
      <x:c r="D363" s="13" t="str">
        <x:v>full</x:v>
      </x:c>
      <x:c r="E363" s="13" t="str">
        <x:v>SG-38</x:v>
      </x:c>
      <x:c r="F363" s="13" t="str">
        <x:v>LT2</x:v>
      </x:c>
      <x:c r="G363" s="13" t="str">
        <x:v>igniter-6</x:v>
      </x:c>
      <x:c r="H363" s="13" t="str">
        <x:v>T1</x:v>
      </x:c>
      <x:c r="I363" s="13" t="str">
        <x:v>Z-06</x:v>
      </x:c>
      <x:c r="J363" s="34" t="str">
        <x:v>OPEN</x:v>
      </x:c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13" t="str">
        <x:v>CH-359</x:v>
      </x:c>
      <x:c r="B364" s="13" t="str">
        <x:v>safeing</x:v>
      </x:c>
      <x:c r="C364" s="13" t="str">
        <x:v>identity</x:v>
      </x:c>
      <x:c r="D364" s="13" t="str">
        <x:v>full</x:v>
      </x:c>
      <x:c r="E364" s="13" t="str">
        <x:v>SG-39</x:v>
      </x:c>
      <x:c r="F364" s="13" t="str">
        <x:v>LT3</x:v>
      </x:c>
      <x:c r="G364" s="13" t="str">
        <x:v>safeing-7</x:v>
      </x:c>
      <x:c r="H364" s="13" t="str">
        <x:v>T2</x:v>
      </x:c>
      <x:c r="I364" s="13" t="str">
        <x:v>Z-07</x:v>
      </x:c>
      <x:c r="J364" s="34" t="str">
        <x:v>OPEN</x:v>
      </x:c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13" t="str">
        <x:v>CH-360</x:v>
      </x:c>
      <x:c r="B365" s="13" t="str">
        <x:v>environment</x:v>
      </x:c>
      <x:c r="C365" s="13" t="str">
        <x:v>identity</x:v>
      </x:c>
      <x:c r="D365" s="13" t="str">
        <x:v>full</x:v>
      </x:c>
      <x:c r="E365" s="13" t="str">
        <x:v>SG-40</x:v>
      </x:c>
      <x:c r="F365" s="13" t="str">
        <x:v>LT4</x:v>
      </x:c>
      <x:c r="G365" s="13" t="str">
        <x:v>environment-8</x:v>
      </x:c>
      <x:c r="H365" s="13" t="str">
        <x:v>T3</x:v>
      </x:c>
      <x:c r="I365" s="13" t="str">
        <x:v>Z-08</x:v>
      </x:c>
      <x:c r="J365" s="34" t="str">
        <x:v>OPEN</x:v>
      </x:c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13" t="str">
        <x:v>CH-361</x:v>
      </x:c>
      <x:c r="B366" s="13" t="str">
        <x:v>PHO</x:v>
      </x:c>
      <x:c r="C366" s="13" t="str">
        <x:v>final element</x:v>
      </x:c>
      <x:c r="D366" s="13" t="str">
        <x:v>full</x:v>
      </x:c>
      <x:c r="E366" s="13" t="str">
        <x:v>SG-41</x:v>
      </x:c>
      <x:c r="F366" s="13" t="str">
        <x:v>LT1</x:v>
      </x:c>
      <x:c r="G366" s="13" t="str">
        <x:v>PHO-1</x:v>
      </x:c>
      <x:c r="H366" s="13" t="str">
        <x:v>T1</x:v>
      </x:c>
      <x:c r="I366" s="13" t="str">
        <x:v>Z-09</x:v>
      </x:c>
      <x:c r="J366" s="34" t="str">
        <x:v>OPEN</x:v>
      </x:c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13" t="str">
        <x:v>CH-362</x:v>
      </x:c>
      <x:c r="B367" s="13" t="str">
        <x:v>ION</x:v>
      </x:c>
      <x:c r="C367" s="13" t="str">
        <x:v>final element</x:v>
      </x:c>
      <x:c r="D367" s="13" t="str">
        <x:v>full</x:v>
      </x:c>
      <x:c r="E367" s="13" t="str">
        <x:v>SG-42</x:v>
      </x:c>
      <x:c r="F367" s="13" t="str">
        <x:v>LT2</x:v>
      </x:c>
      <x:c r="G367" s="13" t="str">
        <x:v>ION-2</x:v>
      </x:c>
      <x:c r="H367" s="13" t="str">
        <x:v>T2</x:v>
      </x:c>
      <x:c r="I367" s="13" t="str">
        <x:v>Z-10</x:v>
      </x:c>
      <x:c r="J367" s="34" t="str">
        <x:v>OPEN</x:v>
      </x:c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13" t="str">
        <x:v>CH-363</x:v>
      </x:c>
      <x:c r="B368" s="13" t="str">
        <x:v>MOL</x:v>
      </x:c>
      <x:c r="C368" s="13" t="str">
        <x:v>final element</x:v>
      </x:c>
      <x:c r="D368" s="13" t="str">
        <x:v>full</x:v>
      </x:c>
      <x:c r="E368" s="13" t="str">
        <x:v>SG-43</x:v>
      </x:c>
      <x:c r="F368" s="13" t="str">
        <x:v>LT3</x:v>
      </x:c>
      <x:c r="G368" s="13" t="str">
        <x:v>MOL-3</x:v>
      </x:c>
      <x:c r="H368" s="13" t="str">
        <x:v>T3</x:v>
      </x:c>
      <x:c r="I368" s="13" t="str">
        <x:v>Z-11</x:v>
      </x:c>
      <x:c r="J368" s="34" t="str">
        <x:v>OPEN</x:v>
      </x:c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13" t="str">
        <x:v>CH-364</x:v>
      </x:c>
      <x:c r="B369" s="13" t="str">
        <x:v>CAL</x:v>
      </x:c>
      <x:c r="C369" s="13" t="str">
        <x:v>final element</x:v>
      </x:c>
      <x:c r="D369" s="13" t="str">
        <x:v>full</x:v>
      </x:c>
      <x:c r="E369" s="13" t="str">
        <x:v>SG-44</x:v>
      </x:c>
      <x:c r="F369" s="13" t="str">
        <x:v>LT4</x:v>
      </x:c>
      <x:c r="G369" s="13" t="str">
        <x:v>CAL-4</x:v>
      </x:c>
      <x:c r="H369" s="13" t="str">
        <x:v>T1</x:v>
      </x:c>
      <x:c r="I369" s="13" t="str">
        <x:v>Z-12</x:v>
      </x:c>
      <x:c r="J369" s="34" t="str">
        <x:v>OPEN</x:v>
      </x:c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13" t="str">
        <x:v>CH-365</x:v>
      </x:c>
      <x:c r="B370" s="13" t="str">
        <x:v>source</x:v>
      </x:c>
      <x:c r="C370" s="13" t="str">
        <x:v>final element</x:v>
      </x:c>
      <x:c r="D370" s="13" t="str">
        <x:v>full</x:v>
      </x:c>
      <x:c r="E370" s="13" t="str">
        <x:v>SG-45</x:v>
      </x:c>
      <x:c r="F370" s="13" t="str">
        <x:v>LT1</x:v>
      </x:c>
      <x:c r="G370" s="13" t="str">
        <x:v>source-5</x:v>
      </x:c>
      <x:c r="H370" s="13" t="str">
        <x:v>T2</x:v>
      </x:c>
      <x:c r="I370" s="13" t="str">
        <x:v>Z-13</x:v>
      </x:c>
      <x:c r="J370" s="34" t="str">
        <x:v>OPEN</x:v>
      </x:c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13" t="str">
        <x:v>CH-366</x:v>
      </x:c>
      <x:c r="B371" s="13" t="str">
        <x:v>igniter</x:v>
      </x:c>
      <x:c r="C371" s="13" t="str">
        <x:v>final element</x:v>
      </x:c>
      <x:c r="D371" s="13" t="str">
        <x:v>full</x:v>
      </x:c>
      <x:c r="E371" s="13" t="str">
        <x:v>SG-46</x:v>
      </x:c>
      <x:c r="F371" s="13" t="str">
        <x:v>LT2</x:v>
      </x:c>
      <x:c r="G371" s="13" t="str">
        <x:v>igniter-6</x:v>
      </x:c>
      <x:c r="H371" s="13" t="str">
        <x:v>T3</x:v>
      </x:c>
      <x:c r="I371" s="13" t="str">
        <x:v>Z-14</x:v>
      </x:c>
      <x:c r="J371" s="34" t="str">
        <x:v>OPEN</x:v>
      </x:c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13" t="str">
        <x:v>CH-367</x:v>
      </x:c>
      <x:c r="B372" s="13" t="str">
        <x:v>safeing</x:v>
      </x:c>
      <x:c r="C372" s="13" t="str">
        <x:v>final element</x:v>
      </x:c>
      <x:c r="D372" s="13" t="str">
        <x:v>full</x:v>
      </x:c>
      <x:c r="E372" s="13" t="str">
        <x:v>SG-47</x:v>
      </x:c>
      <x:c r="F372" s="13" t="str">
        <x:v>LT3</x:v>
      </x:c>
      <x:c r="G372" s="13" t="str">
        <x:v>safeing-7</x:v>
      </x:c>
      <x:c r="H372" s="13" t="str">
        <x:v>T1</x:v>
      </x:c>
      <x:c r="I372" s="13" t="str">
        <x:v>Z-15</x:v>
      </x:c>
      <x:c r="J372" s="34" t="str">
        <x:v>OPEN</x:v>
      </x:c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13" t="str">
        <x:v>CH-368</x:v>
      </x:c>
      <x:c r="B373" s="13" t="str">
        <x:v>environment</x:v>
      </x:c>
      <x:c r="C373" s="13" t="str">
        <x:v>final element</x:v>
      </x:c>
      <x:c r="D373" s="13" t="str">
        <x:v>full</x:v>
      </x:c>
      <x:c r="E373" s="13" t="str">
        <x:v>SG-48</x:v>
      </x:c>
      <x:c r="F373" s="13" t="str">
        <x:v>LT4</x:v>
      </x:c>
      <x:c r="G373" s="13" t="str">
        <x:v>environment-8</x:v>
      </x:c>
      <x:c r="H373" s="13" t="str">
        <x:v>T2</x:v>
      </x:c>
      <x:c r="I373" s="13" t="str">
        <x:v>Z-16</x:v>
      </x:c>
      <x:c r="J373" s="34" t="str">
        <x:v>OPEN</x:v>
      </x:c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13" t="str">
        <x:v>CH-369</x:v>
      </x:c>
      <x:c r="B374" s="13" t="str">
        <x:v>PHO</x:v>
      </x:c>
      <x:c r="C374" s="13" t="str">
        <x:v>atmosphere</x:v>
      </x:c>
      <x:c r="D374" s="13" t="str">
        <x:v>full</x:v>
      </x:c>
      <x:c r="E374" s="13" t="str">
        <x:v>SG-49</x:v>
      </x:c>
      <x:c r="F374" s="13" t="str">
        <x:v>LT1</x:v>
      </x:c>
      <x:c r="G374" s="13" t="str">
        <x:v>PHO-1</x:v>
      </x:c>
      <x:c r="H374" s="13" t="str">
        <x:v>T3</x:v>
      </x:c>
      <x:c r="I374" s="13" t="str">
        <x:v>Z-17</x:v>
      </x:c>
      <x:c r="J374" s="34" t="str">
        <x:v>OPEN</x:v>
      </x:c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13" t="str">
        <x:v>CH-370</x:v>
      </x:c>
      <x:c r="B375" s="13" t="str">
        <x:v>ION</x:v>
      </x:c>
      <x:c r="C375" s="13" t="str">
        <x:v>atmosphere</x:v>
      </x:c>
      <x:c r="D375" s="13" t="str">
        <x:v>full</x:v>
      </x:c>
      <x:c r="E375" s="13" t="str">
        <x:v>SG-50</x:v>
      </x:c>
      <x:c r="F375" s="13" t="str">
        <x:v>LT2</x:v>
      </x:c>
      <x:c r="G375" s="13" t="str">
        <x:v>ION-2</x:v>
      </x:c>
      <x:c r="H375" s="13" t="str">
        <x:v>T1</x:v>
      </x:c>
      <x:c r="I375" s="13" t="str">
        <x:v>Z-18</x:v>
      </x:c>
      <x:c r="J375" s="34" t="str">
        <x:v>OPEN</x:v>
      </x:c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13" t="str">
        <x:v>CH-371</x:v>
      </x:c>
      <x:c r="B376" s="13" t="str">
        <x:v>MOL</x:v>
      </x:c>
      <x:c r="C376" s="13" t="str">
        <x:v>atmosphere</x:v>
      </x:c>
      <x:c r="D376" s="13" t="str">
        <x:v>full</x:v>
      </x:c>
      <x:c r="E376" s="13" t="str">
        <x:v>SG-51</x:v>
      </x:c>
      <x:c r="F376" s="13" t="str">
        <x:v>LT3</x:v>
      </x:c>
      <x:c r="G376" s="13" t="str">
        <x:v>MOL-3</x:v>
      </x:c>
      <x:c r="H376" s="13" t="str">
        <x:v>T2</x:v>
      </x:c>
      <x:c r="I376" s="13" t="str">
        <x:v>Z-19</x:v>
      </x:c>
      <x:c r="J376" s="34" t="str">
        <x:v>OPEN</x:v>
      </x:c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13" t="str">
        <x:v>CH-372</x:v>
      </x:c>
      <x:c r="B377" s="13" t="str">
        <x:v>CAL</x:v>
      </x:c>
      <x:c r="C377" s="13" t="str">
        <x:v>atmosphere</x:v>
      </x:c>
      <x:c r="D377" s="13" t="str">
        <x:v>full</x:v>
      </x:c>
      <x:c r="E377" s="13" t="str">
        <x:v>SG-52</x:v>
      </x:c>
      <x:c r="F377" s="13" t="str">
        <x:v>LT4</x:v>
      </x:c>
      <x:c r="G377" s="13" t="str">
        <x:v>CAL-4</x:v>
      </x:c>
      <x:c r="H377" s="13" t="str">
        <x:v>T3</x:v>
      </x:c>
      <x:c r="I377" s="13" t="str">
        <x:v>Z-20</x:v>
      </x:c>
      <x:c r="J377" s="34" t="str">
        <x:v>OPEN</x:v>
      </x:c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13" t="str">
        <x:v>CH-373</x:v>
      </x:c>
      <x:c r="B378" s="13" t="str">
        <x:v>source</x:v>
      </x:c>
      <x:c r="C378" s="13" t="str">
        <x:v>atmosphere</x:v>
      </x:c>
      <x:c r="D378" s="13" t="str">
        <x:v>full</x:v>
      </x:c>
      <x:c r="E378" s="13" t="str">
        <x:v>SG-53</x:v>
      </x:c>
      <x:c r="F378" s="13" t="str">
        <x:v>LT1</x:v>
      </x:c>
      <x:c r="G378" s="13" t="str">
        <x:v>source-5</x:v>
      </x:c>
      <x:c r="H378" s="13" t="str">
        <x:v>T1</x:v>
      </x:c>
      <x:c r="I378" s="13" t="str">
        <x:v>Z-21</x:v>
      </x:c>
      <x:c r="J378" s="34" t="str">
        <x:v>OPEN</x:v>
      </x:c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13" t="str">
        <x:v>CH-374</x:v>
      </x:c>
      <x:c r="B379" s="13" t="str">
        <x:v>igniter</x:v>
      </x:c>
      <x:c r="C379" s="13" t="str">
        <x:v>atmosphere</x:v>
      </x:c>
      <x:c r="D379" s="13" t="str">
        <x:v>full</x:v>
      </x:c>
      <x:c r="E379" s="13" t="str">
        <x:v>SG-54</x:v>
      </x:c>
      <x:c r="F379" s="13" t="str">
        <x:v>LT2</x:v>
      </x:c>
      <x:c r="G379" s="13" t="str">
        <x:v>igniter-6</x:v>
      </x:c>
      <x:c r="H379" s="13" t="str">
        <x:v>T2</x:v>
      </x:c>
      <x:c r="I379" s="13" t="str">
        <x:v>Z-22</x:v>
      </x:c>
      <x:c r="J379" s="34" t="str">
        <x:v>OPEN</x:v>
      </x:c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13" t="str">
        <x:v>CH-375</x:v>
      </x:c>
      <x:c r="B380" s="13" t="str">
        <x:v>safeing</x:v>
      </x:c>
      <x:c r="C380" s="13" t="str">
        <x:v>atmosphere</x:v>
      </x:c>
      <x:c r="D380" s="13" t="str">
        <x:v>full</x:v>
      </x:c>
      <x:c r="E380" s="13" t="str">
        <x:v>SG-55</x:v>
      </x:c>
      <x:c r="F380" s="13" t="str">
        <x:v>LT3</x:v>
      </x:c>
      <x:c r="G380" s="13" t="str">
        <x:v>safeing-7</x:v>
      </x:c>
      <x:c r="H380" s="13" t="str">
        <x:v>T3</x:v>
      </x:c>
      <x:c r="I380" s="13" t="str">
        <x:v>Z-23</x:v>
      </x:c>
      <x:c r="J380" s="34" t="str">
        <x:v>OPEN</x:v>
      </x:c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13" t="str">
        <x:v>CH-376</x:v>
      </x:c>
      <x:c r="B381" s="13" t="str">
        <x:v>environment</x:v>
      </x:c>
      <x:c r="C381" s="13" t="str">
        <x:v>atmosphere</x:v>
      </x:c>
      <x:c r="D381" s="13" t="str">
        <x:v>full</x:v>
      </x:c>
      <x:c r="E381" s="13" t="str">
        <x:v>SG-56</x:v>
      </x:c>
      <x:c r="F381" s="13" t="str">
        <x:v>LT4</x:v>
      </x:c>
      <x:c r="G381" s="13" t="str">
        <x:v>environment-8</x:v>
      </x:c>
      <x:c r="H381" s="13" t="str">
        <x:v>T1</x:v>
      </x:c>
      <x:c r="I381" s="13" t="str">
        <x:v>Z-24</x:v>
      </x:c>
      <x:c r="J381" s="34" t="str">
        <x:v>OPEN</x:v>
      </x:c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13" t="str">
        <x:v>CH-377</x:v>
      </x:c>
      <x:c r="B382" s="13" t="str">
        <x:v>PHO</x:v>
      </x:c>
      <x:c r="C382" s="13" t="str">
        <x:v>reference</x:v>
      </x:c>
      <x:c r="D382" s="13" t="str">
        <x:v>full</x:v>
      </x:c>
      <x:c r="E382" s="13" t="str">
        <x:v>SG-57</x:v>
      </x:c>
      <x:c r="F382" s="13" t="str">
        <x:v>LT1</x:v>
      </x:c>
      <x:c r="G382" s="13" t="str">
        <x:v>PHO-1</x:v>
      </x:c>
      <x:c r="H382" s="13" t="str">
        <x:v>T2</x:v>
      </x:c>
      <x:c r="I382" s="13" t="str">
        <x:v>Z-25</x:v>
      </x:c>
      <x:c r="J382" s="34" t="str">
        <x:v>OPEN</x:v>
      </x:c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13" t="str">
        <x:v>CH-378</x:v>
      </x:c>
      <x:c r="B383" s="13" t="str">
        <x:v>ION</x:v>
      </x:c>
      <x:c r="C383" s="13" t="str">
        <x:v>reference</x:v>
      </x:c>
      <x:c r="D383" s="13" t="str">
        <x:v>full</x:v>
      </x:c>
      <x:c r="E383" s="13" t="str">
        <x:v>SG-58</x:v>
      </x:c>
      <x:c r="F383" s="13" t="str">
        <x:v>LT2</x:v>
      </x:c>
      <x:c r="G383" s="13" t="str">
        <x:v>ION-2</x:v>
      </x:c>
      <x:c r="H383" s="13" t="str">
        <x:v>T3</x:v>
      </x:c>
      <x:c r="I383" s="13" t="str">
        <x:v>Z-26</x:v>
      </x:c>
      <x:c r="J383" s="34" t="str">
        <x:v>OPEN</x:v>
      </x:c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13" t="str">
        <x:v>CH-379</x:v>
      </x:c>
      <x:c r="B384" s="13" t="str">
        <x:v>MOL</x:v>
      </x:c>
      <x:c r="C384" s="13" t="str">
        <x:v>reference</x:v>
      </x:c>
      <x:c r="D384" s="13" t="str">
        <x:v>full</x:v>
      </x:c>
      <x:c r="E384" s="13" t="str">
        <x:v>SG-59</x:v>
      </x:c>
      <x:c r="F384" s="13" t="str">
        <x:v>LT3</x:v>
      </x:c>
      <x:c r="G384" s="13" t="str">
        <x:v>MOL-3</x:v>
      </x:c>
      <x:c r="H384" s="13" t="str">
        <x:v>T1</x:v>
      </x:c>
      <x:c r="I384" s="13" t="str">
        <x:v>Z-27</x:v>
      </x:c>
      <x:c r="J384" s="34" t="str">
        <x:v>OPEN</x:v>
      </x:c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13" t="str">
        <x:v>CH-380</x:v>
      </x:c>
      <x:c r="B385" s="13" t="str">
        <x:v>CAL</x:v>
      </x:c>
      <x:c r="C385" s="13" t="str">
        <x:v>reference</x:v>
      </x:c>
      <x:c r="D385" s="13" t="str">
        <x:v>full</x:v>
      </x:c>
      <x:c r="E385" s="13" t="str">
        <x:v>SG-60</x:v>
      </x:c>
      <x:c r="F385" s="13" t="str">
        <x:v>LT4</x:v>
      </x:c>
      <x:c r="G385" s="13" t="str">
        <x:v>CAL-4</x:v>
      </x:c>
      <x:c r="H385" s="13" t="str">
        <x:v>T2</x:v>
      </x:c>
      <x:c r="I385" s="13" t="str">
        <x:v>Z-28</x:v>
      </x:c>
      <x:c r="J385" s="34" t="str">
        <x:v>OPEN</x:v>
      </x:c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13" t="str">
        <x:v>CH-381</x:v>
      </x:c>
      <x:c r="B386" s="13" t="str">
        <x:v>source</x:v>
      </x:c>
      <x:c r="C386" s="13" t="str">
        <x:v>reference</x:v>
      </x:c>
      <x:c r="D386" s="13" t="str">
        <x:v>full</x:v>
      </x:c>
      <x:c r="E386" s="13" t="str">
        <x:v>SG-61</x:v>
      </x:c>
      <x:c r="F386" s="13" t="str">
        <x:v>LT1</x:v>
      </x:c>
      <x:c r="G386" s="13" t="str">
        <x:v>source-5</x:v>
      </x:c>
      <x:c r="H386" s="13" t="str">
        <x:v>T3</x:v>
      </x:c>
      <x:c r="I386" s="13" t="str">
        <x:v>Z-29</x:v>
      </x:c>
      <x:c r="J386" s="34" t="str">
        <x:v>OPEN</x:v>
      </x:c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13" t="str">
        <x:v>CH-382</x:v>
      </x:c>
      <x:c r="B387" s="13" t="str">
        <x:v>igniter</x:v>
      </x:c>
      <x:c r="C387" s="13" t="str">
        <x:v>reference</x:v>
      </x:c>
      <x:c r="D387" s="13" t="str">
        <x:v>full</x:v>
      </x:c>
      <x:c r="E387" s="13" t="str">
        <x:v>SG-62</x:v>
      </x:c>
      <x:c r="F387" s="13" t="str">
        <x:v>LT2</x:v>
      </x:c>
      <x:c r="G387" s="13" t="str">
        <x:v>igniter-6</x:v>
      </x:c>
      <x:c r="H387" s="13" t="str">
        <x:v>T1</x:v>
      </x:c>
      <x:c r="I387" s="13" t="str">
        <x:v>Z-30</x:v>
      </x:c>
      <x:c r="J387" s="34" t="str">
        <x:v>OPEN</x:v>
      </x:c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13" t="str">
        <x:v>CH-383</x:v>
      </x:c>
      <x:c r="B388" s="13" t="str">
        <x:v>safeing</x:v>
      </x:c>
      <x:c r="C388" s="13" t="str">
        <x:v>reference</x:v>
      </x:c>
      <x:c r="D388" s="13" t="str">
        <x:v>full</x:v>
      </x:c>
      <x:c r="E388" s="13" t="str">
        <x:v>SG-63</x:v>
      </x:c>
      <x:c r="F388" s="13" t="str">
        <x:v>LT3</x:v>
      </x:c>
      <x:c r="G388" s="13" t="str">
        <x:v>safeing-7</x:v>
      </x:c>
      <x:c r="H388" s="13" t="str">
        <x:v>T2</x:v>
      </x:c>
      <x:c r="I388" s="13" t="str">
        <x:v>Z-31</x:v>
      </x:c>
      <x:c r="J388" s="34" t="str">
        <x:v>OPEN</x:v>
      </x:c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13" t="str">
        <x:v>CH-384</x:v>
      </x:c>
      <x:c r="B389" s="13" t="str">
        <x:v>environment</x:v>
      </x:c>
      <x:c r="C389" s="13" t="str">
        <x:v>reference</x:v>
      </x:c>
      <x:c r="D389" s="13" t="str">
        <x:v>full</x:v>
      </x:c>
      <x:c r="E389" s="13" t="str">
        <x:v>SG-64</x:v>
      </x:c>
      <x:c r="F389" s="13" t="str">
        <x:v>LT4</x:v>
      </x:c>
      <x:c r="G389" s="13" t="str">
        <x:v>environment-8</x:v>
      </x:c>
      <x:c r="H389" s="13" t="str">
        <x:v>T3</x:v>
      </x:c>
      <x:c r="I389" s="13" t="str">
        <x:v>Z-32</x:v>
      </x:c>
      <x:c r="J389" s="34" t="str">
        <x:v>OPEN</x:v>
      </x:c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13" t="str">
        <x:v>CH-385</x:v>
      </x:c>
      <x:c r="B390" s="13" t="str">
        <x:v>PHO</x:v>
      </x:c>
      <x:c r="C390" s="13" t="str">
        <x:v>field</x:v>
      </x:c>
      <x:c r="D390" s="13" t="str">
        <x:v>intermediate</x:v>
      </x:c>
      <x:c r="E390" s="13" t="str">
        <x:v>SG-01</x:v>
      </x:c>
      <x:c r="F390" s="13" t="str">
        <x:v>LT1</x:v>
      </x:c>
      <x:c r="G390" s="13" t="str">
        <x:v>PHO-1</x:v>
      </x:c>
      <x:c r="H390" s="13" t="str">
        <x:v>T1</x:v>
      </x:c>
      <x:c r="I390" s="13" t="str">
        <x:v>Z-01</x:v>
      </x:c>
      <x:c r="J390" s="34" t="str">
        <x:v>OPEN</x:v>
      </x:c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13" t="str">
        <x:v>CH-386</x:v>
      </x:c>
      <x:c r="B391" s="13" t="str">
        <x:v>ION</x:v>
      </x:c>
      <x:c r="C391" s="13" t="str">
        <x:v>field</x:v>
      </x:c>
      <x:c r="D391" s="13" t="str">
        <x:v>intermediate</x:v>
      </x:c>
      <x:c r="E391" s="13" t="str">
        <x:v>SG-02</x:v>
      </x:c>
      <x:c r="F391" s="13" t="str">
        <x:v>LT2</x:v>
      </x:c>
      <x:c r="G391" s="13" t="str">
        <x:v>ION-2</x:v>
      </x:c>
      <x:c r="H391" s="13" t="str">
        <x:v>T2</x:v>
      </x:c>
      <x:c r="I391" s="13" t="str">
        <x:v>Z-02</x:v>
      </x:c>
      <x:c r="J391" s="34" t="str">
        <x:v>OPEN</x:v>
      </x:c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13" t="str">
        <x:v>CH-387</x:v>
      </x:c>
      <x:c r="B392" s="13" t="str">
        <x:v>MOL</x:v>
      </x:c>
      <x:c r="C392" s="13" t="str">
        <x:v>field</x:v>
      </x:c>
      <x:c r="D392" s="13" t="str">
        <x:v>intermediate</x:v>
      </x:c>
      <x:c r="E392" s="13" t="str">
        <x:v>SG-03</x:v>
      </x:c>
      <x:c r="F392" s="13" t="str">
        <x:v>LT3</x:v>
      </x:c>
      <x:c r="G392" s="13" t="str">
        <x:v>MOL-3</x:v>
      </x:c>
      <x:c r="H392" s="13" t="str">
        <x:v>T3</x:v>
      </x:c>
      <x:c r="I392" s="13" t="str">
        <x:v>Z-03</x:v>
      </x:c>
      <x:c r="J392" s="34" t="str">
        <x:v>OPEN</x:v>
      </x:c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13" t="str">
        <x:v>CH-388</x:v>
      </x:c>
      <x:c r="B393" s="13" t="str">
        <x:v>CAL</x:v>
      </x:c>
      <x:c r="C393" s="13" t="str">
        <x:v>field</x:v>
      </x:c>
      <x:c r="D393" s="13" t="str">
        <x:v>intermediate</x:v>
      </x:c>
      <x:c r="E393" s="13" t="str">
        <x:v>SG-04</x:v>
      </x:c>
      <x:c r="F393" s="13" t="str">
        <x:v>LT4</x:v>
      </x:c>
      <x:c r="G393" s="13" t="str">
        <x:v>CAL-4</x:v>
      </x:c>
      <x:c r="H393" s="13" t="str">
        <x:v>T1</x:v>
      </x:c>
      <x:c r="I393" s="13" t="str">
        <x:v>Z-04</x:v>
      </x:c>
      <x:c r="J393" s="34" t="str">
        <x:v>OPEN</x:v>
      </x:c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13" t="str">
        <x:v>CH-389</x:v>
      </x:c>
      <x:c r="B394" s="13" t="str">
        <x:v>source</x:v>
      </x:c>
      <x:c r="C394" s="13" t="str">
        <x:v>field</x:v>
      </x:c>
      <x:c r="D394" s="13" t="str">
        <x:v>intermediate</x:v>
      </x:c>
      <x:c r="E394" s="13" t="str">
        <x:v>SG-05</x:v>
      </x:c>
      <x:c r="F394" s="13" t="str">
        <x:v>LT1</x:v>
      </x:c>
      <x:c r="G394" s="13" t="str">
        <x:v>source-5</x:v>
      </x:c>
      <x:c r="H394" s="13" t="str">
        <x:v>T2</x:v>
      </x:c>
      <x:c r="I394" s="13" t="str">
        <x:v>Z-05</x:v>
      </x:c>
      <x:c r="J394" s="34" t="str">
        <x:v>OPEN</x:v>
      </x:c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13" t="str">
        <x:v>CH-390</x:v>
      </x:c>
      <x:c r="B395" s="13" t="str">
        <x:v>igniter</x:v>
      </x:c>
      <x:c r="C395" s="13" t="str">
        <x:v>field</x:v>
      </x:c>
      <x:c r="D395" s="13" t="str">
        <x:v>intermediate</x:v>
      </x:c>
      <x:c r="E395" s="13" t="str">
        <x:v>SG-06</x:v>
      </x:c>
      <x:c r="F395" s="13" t="str">
        <x:v>LT2</x:v>
      </x:c>
      <x:c r="G395" s="13" t="str">
        <x:v>igniter-6</x:v>
      </x:c>
      <x:c r="H395" s="13" t="str">
        <x:v>T3</x:v>
      </x:c>
      <x:c r="I395" s="13" t="str">
        <x:v>Z-06</x:v>
      </x:c>
      <x:c r="J395" s="34" t="str">
        <x:v>OPEN</x:v>
      </x:c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13" t="str">
        <x:v>CH-391</x:v>
      </x:c>
      <x:c r="B396" s="13" t="str">
        <x:v>safeing</x:v>
      </x:c>
      <x:c r="C396" s="13" t="str">
        <x:v>field</x:v>
      </x:c>
      <x:c r="D396" s="13" t="str">
        <x:v>intermediate</x:v>
      </x:c>
      <x:c r="E396" s="13" t="str">
        <x:v>SG-07</x:v>
      </x:c>
      <x:c r="F396" s="13" t="str">
        <x:v>LT3</x:v>
      </x:c>
      <x:c r="G396" s="13" t="str">
        <x:v>safeing-7</x:v>
      </x:c>
      <x:c r="H396" s="13" t="str">
        <x:v>T1</x:v>
      </x:c>
      <x:c r="I396" s="13" t="str">
        <x:v>Z-07</x:v>
      </x:c>
      <x:c r="J396" s="34" t="str">
        <x:v>OPEN</x:v>
      </x:c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13" t="str">
        <x:v>CH-392</x:v>
      </x:c>
      <x:c r="B397" s="13" t="str">
        <x:v>environment</x:v>
      </x:c>
      <x:c r="C397" s="13" t="str">
        <x:v>field</x:v>
      </x:c>
      <x:c r="D397" s="13" t="str">
        <x:v>intermediate</x:v>
      </x:c>
      <x:c r="E397" s="13" t="str">
        <x:v>SG-08</x:v>
      </x:c>
      <x:c r="F397" s="13" t="str">
        <x:v>LT4</x:v>
      </x:c>
      <x:c r="G397" s="13" t="str">
        <x:v>environment-8</x:v>
      </x:c>
      <x:c r="H397" s="13" t="str">
        <x:v>T2</x:v>
      </x:c>
      <x:c r="I397" s="13" t="str">
        <x:v>Z-08</x:v>
      </x:c>
      <x:c r="J397" s="34" t="str">
        <x:v>OPEN</x:v>
      </x:c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13" t="str">
        <x:v>CH-393</x:v>
      </x:c>
      <x:c r="B398" s="13" t="str">
        <x:v>PHO</x:v>
      </x:c>
      <x:c r="C398" s="13" t="str">
        <x:v>state</x:v>
      </x:c>
      <x:c r="D398" s="13" t="str">
        <x:v>intermediate</x:v>
      </x:c>
      <x:c r="E398" s="13" t="str">
        <x:v>SG-09</x:v>
      </x:c>
      <x:c r="F398" s="13" t="str">
        <x:v>LT1</x:v>
      </x:c>
      <x:c r="G398" s="13" t="str">
        <x:v>PHO-1</x:v>
      </x:c>
      <x:c r="H398" s="13" t="str">
        <x:v>T3</x:v>
      </x:c>
      <x:c r="I398" s="13" t="str">
        <x:v>Z-09</x:v>
      </x:c>
      <x:c r="J398" s="34" t="str">
        <x:v>OPEN</x:v>
      </x:c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13" t="str">
        <x:v>CH-394</x:v>
      </x:c>
      <x:c r="B399" s="13" t="str">
        <x:v>ION</x:v>
      </x:c>
      <x:c r="C399" s="13" t="str">
        <x:v>state</x:v>
      </x:c>
      <x:c r="D399" s="13" t="str">
        <x:v>intermediate</x:v>
      </x:c>
      <x:c r="E399" s="13" t="str">
        <x:v>SG-10</x:v>
      </x:c>
      <x:c r="F399" s="13" t="str">
        <x:v>LT2</x:v>
      </x:c>
      <x:c r="G399" s="13" t="str">
        <x:v>ION-2</x:v>
      </x:c>
      <x:c r="H399" s="13" t="str">
        <x:v>T1</x:v>
      </x:c>
      <x:c r="I399" s="13" t="str">
        <x:v>Z-10</x:v>
      </x:c>
      <x:c r="J399" s="34" t="str">
        <x:v>OPEN</x:v>
      </x:c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13" t="str">
        <x:v>CH-395</x:v>
      </x:c>
      <x:c r="B400" s="13" t="str">
        <x:v>MOL</x:v>
      </x:c>
      <x:c r="C400" s="13" t="str">
        <x:v>state</x:v>
      </x:c>
      <x:c r="D400" s="13" t="str">
        <x:v>intermediate</x:v>
      </x:c>
      <x:c r="E400" s="13" t="str">
        <x:v>SG-11</x:v>
      </x:c>
      <x:c r="F400" s="13" t="str">
        <x:v>LT3</x:v>
      </x:c>
      <x:c r="G400" s="13" t="str">
        <x:v>MOL-3</x:v>
      </x:c>
      <x:c r="H400" s="13" t="str">
        <x:v>T2</x:v>
      </x:c>
      <x:c r="I400" s="13" t="str">
        <x:v>Z-11</x:v>
      </x:c>
      <x:c r="J400" s="34" t="str">
        <x:v>OPEN</x:v>
      </x:c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13" t="str">
        <x:v>CH-396</x:v>
      </x:c>
      <x:c r="B401" s="13" t="str">
        <x:v>CAL</x:v>
      </x:c>
      <x:c r="C401" s="13" t="str">
        <x:v>state</x:v>
      </x:c>
      <x:c r="D401" s="13" t="str">
        <x:v>intermediate</x:v>
      </x:c>
      <x:c r="E401" s="13" t="str">
        <x:v>SG-12</x:v>
      </x:c>
      <x:c r="F401" s="13" t="str">
        <x:v>LT4</x:v>
      </x:c>
      <x:c r="G401" s="13" t="str">
        <x:v>CAL-4</x:v>
      </x:c>
      <x:c r="H401" s="13" t="str">
        <x:v>T3</x:v>
      </x:c>
      <x:c r="I401" s="13" t="str">
        <x:v>Z-12</x:v>
      </x:c>
      <x:c r="J401" s="34" t="str">
        <x:v>OPEN</x:v>
      </x:c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13" t="str">
        <x:v>CH-397</x:v>
      </x:c>
      <x:c r="B402" s="13" t="str">
        <x:v>source</x:v>
      </x:c>
      <x:c r="C402" s="13" t="str">
        <x:v>state</x:v>
      </x:c>
      <x:c r="D402" s="13" t="str">
        <x:v>intermediate</x:v>
      </x:c>
      <x:c r="E402" s="13" t="str">
        <x:v>SG-13</x:v>
      </x:c>
      <x:c r="F402" s="13" t="str">
        <x:v>LT1</x:v>
      </x:c>
      <x:c r="G402" s="13" t="str">
        <x:v>source-5</x:v>
      </x:c>
      <x:c r="H402" s="13" t="str">
        <x:v>T1</x:v>
      </x:c>
      <x:c r="I402" s="13" t="str">
        <x:v>Z-13</x:v>
      </x:c>
      <x:c r="J402" s="34" t="str">
        <x:v>OPEN</x:v>
      </x:c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13" t="str">
        <x:v>CH-398</x:v>
      </x:c>
      <x:c r="B403" s="13" t="str">
        <x:v>igniter</x:v>
      </x:c>
      <x:c r="C403" s="13" t="str">
        <x:v>state</x:v>
      </x:c>
      <x:c r="D403" s="13" t="str">
        <x:v>intermediate</x:v>
      </x:c>
      <x:c r="E403" s="13" t="str">
        <x:v>SG-14</x:v>
      </x:c>
      <x:c r="F403" s="13" t="str">
        <x:v>LT2</x:v>
      </x:c>
      <x:c r="G403" s="13" t="str">
        <x:v>igniter-6</x:v>
      </x:c>
      <x:c r="H403" s="13" t="str">
        <x:v>T2</x:v>
      </x:c>
      <x:c r="I403" s="13" t="str">
        <x:v>Z-14</x:v>
      </x:c>
      <x:c r="J403" s="34" t="str">
        <x:v>OPEN</x:v>
      </x:c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13" t="str">
        <x:v>CH-399</x:v>
      </x:c>
      <x:c r="B404" s="13" t="str">
        <x:v>safeing</x:v>
      </x:c>
      <x:c r="C404" s="13" t="str">
        <x:v>state</x:v>
      </x:c>
      <x:c r="D404" s="13" t="str">
        <x:v>intermediate</x:v>
      </x:c>
      <x:c r="E404" s="13" t="str">
        <x:v>SG-15</x:v>
      </x:c>
      <x:c r="F404" s="13" t="str">
        <x:v>LT3</x:v>
      </x:c>
      <x:c r="G404" s="13" t="str">
        <x:v>safeing-7</x:v>
      </x:c>
      <x:c r="H404" s="13" t="str">
        <x:v>T3</x:v>
      </x:c>
      <x:c r="I404" s="13" t="str">
        <x:v>Z-15</x:v>
      </x:c>
      <x:c r="J404" s="34" t="str">
        <x:v>OPEN</x:v>
      </x:c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13" t="str">
        <x:v>CH-400</x:v>
      </x:c>
      <x:c r="B405" s="13" t="str">
        <x:v>environment</x:v>
      </x:c>
      <x:c r="C405" s="13" t="str">
        <x:v>state</x:v>
      </x:c>
      <x:c r="D405" s="13" t="str">
        <x:v>intermediate</x:v>
      </x:c>
      <x:c r="E405" s="13" t="str">
        <x:v>SG-16</x:v>
      </x:c>
      <x:c r="F405" s="13" t="str">
        <x:v>LT4</x:v>
      </x:c>
      <x:c r="G405" s="13" t="str">
        <x:v>environment-8</x:v>
      </x:c>
      <x:c r="H405" s="13" t="str">
        <x:v>T1</x:v>
      </x:c>
      <x:c r="I405" s="13" t="str">
        <x:v>Z-16</x:v>
      </x:c>
      <x:c r="J405" s="34" t="str">
        <x:v>OPEN</x:v>
      </x:c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13" t="str">
        <x:v>CH-401</x:v>
      </x:c>
      <x:c r="B406" s="13" t="str">
        <x:v>PHO</x:v>
      </x:c>
      <x:c r="C406" s="13" t="str">
        <x:v>rate</x:v>
      </x:c>
      <x:c r="D406" s="13" t="str">
        <x:v>intermediate</x:v>
      </x:c>
      <x:c r="E406" s="13" t="str">
        <x:v>SG-17</x:v>
      </x:c>
      <x:c r="F406" s="13" t="str">
        <x:v>LT1</x:v>
      </x:c>
      <x:c r="G406" s="13" t="str">
        <x:v>PHO-1</x:v>
      </x:c>
      <x:c r="H406" s="13" t="str">
        <x:v>T2</x:v>
      </x:c>
      <x:c r="I406" s="13" t="str">
        <x:v>Z-17</x:v>
      </x:c>
      <x:c r="J406" s="34" t="str">
        <x:v>OPEN</x:v>
      </x:c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13" t="str">
        <x:v>CH-402</x:v>
      </x:c>
      <x:c r="B407" s="13" t="str">
        <x:v>ION</x:v>
      </x:c>
      <x:c r="C407" s="13" t="str">
        <x:v>rate</x:v>
      </x:c>
      <x:c r="D407" s="13" t="str">
        <x:v>intermediate</x:v>
      </x:c>
      <x:c r="E407" s="13" t="str">
        <x:v>SG-18</x:v>
      </x:c>
      <x:c r="F407" s="13" t="str">
        <x:v>LT2</x:v>
      </x:c>
      <x:c r="G407" s="13" t="str">
        <x:v>ION-2</x:v>
      </x:c>
      <x:c r="H407" s="13" t="str">
        <x:v>T3</x:v>
      </x:c>
      <x:c r="I407" s="13" t="str">
        <x:v>Z-18</x:v>
      </x:c>
      <x:c r="J407" s="34" t="str">
        <x:v>OPEN</x:v>
      </x:c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13" t="str">
        <x:v>CH-403</x:v>
      </x:c>
      <x:c r="B408" s="13" t="str">
        <x:v>MOL</x:v>
      </x:c>
      <x:c r="C408" s="13" t="str">
        <x:v>rate</x:v>
      </x:c>
      <x:c r="D408" s="13" t="str">
        <x:v>intermediate</x:v>
      </x:c>
      <x:c r="E408" s="13" t="str">
        <x:v>SG-19</x:v>
      </x:c>
      <x:c r="F408" s="13" t="str">
        <x:v>LT3</x:v>
      </x:c>
      <x:c r="G408" s="13" t="str">
        <x:v>MOL-3</x:v>
      </x:c>
      <x:c r="H408" s="13" t="str">
        <x:v>T1</x:v>
      </x:c>
      <x:c r="I408" s="13" t="str">
        <x:v>Z-19</x:v>
      </x:c>
      <x:c r="J408" s="34" t="str">
        <x:v>OPEN</x:v>
      </x:c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13" t="str">
        <x:v>CH-404</x:v>
      </x:c>
      <x:c r="B409" s="13" t="str">
        <x:v>CAL</x:v>
      </x:c>
      <x:c r="C409" s="13" t="str">
        <x:v>rate</x:v>
      </x:c>
      <x:c r="D409" s="13" t="str">
        <x:v>intermediate</x:v>
      </x:c>
      <x:c r="E409" s="13" t="str">
        <x:v>SG-20</x:v>
      </x:c>
      <x:c r="F409" s="13" t="str">
        <x:v>LT4</x:v>
      </x:c>
      <x:c r="G409" s="13" t="str">
        <x:v>CAL-4</x:v>
      </x:c>
      <x:c r="H409" s="13" t="str">
        <x:v>T2</x:v>
      </x:c>
      <x:c r="I409" s="13" t="str">
        <x:v>Z-20</x:v>
      </x:c>
      <x:c r="J409" s="34" t="str">
        <x:v>OPEN</x:v>
      </x:c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13" t="str">
        <x:v>CH-405</x:v>
      </x:c>
      <x:c r="B410" s="13" t="str">
        <x:v>source</x:v>
      </x:c>
      <x:c r="C410" s="13" t="str">
        <x:v>rate</x:v>
      </x:c>
      <x:c r="D410" s="13" t="str">
        <x:v>intermediate</x:v>
      </x:c>
      <x:c r="E410" s="13" t="str">
        <x:v>SG-21</x:v>
      </x:c>
      <x:c r="F410" s="13" t="str">
        <x:v>LT1</x:v>
      </x:c>
      <x:c r="G410" s="13" t="str">
        <x:v>source-5</x:v>
      </x:c>
      <x:c r="H410" s="13" t="str">
        <x:v>T3</x:v>
      </x:c>
      <x:c r="I410" s="13" t="str">
        <x:v>Z-21</x:v>
      </x:c>
      <x:c r="J410" s="34" t="str">
        <x:v>OPEN</x:v>
      </x:c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13" t="str">
        <x:v>CH-406</x:v>
      </x:c>
      <x:c r="B411" s="13" t="str">
        <x:v>igniter</x:v>
      </x:c>
      <x:c r="C411" s="13" t="str">
        <x:v>rate</x:v>
      </x:c>
      <x:c r="D411" s="13" t="str">
        <x:v>intermediate</x:v>
      </x:c>
      <x:c r="E411" s="13" t="str">
        <x:v>SG-22</x:v>
      </x:c>
      <x:c r="F411" s="13" t="str">
        <x:v>LT2</x:v>
      </x:c>
      <x:c r="G411" s="13" t="str">
        <x:v>igniter-6</x:v>
      </x:c>
      <x:c r="H411" s="13" t="str">
        <x:v>T1</x:v>
      </x:c>
      <x:c r="I411" s="13" t="str">
        <x:v>Z-22</x:v>
      </x:c>
      <x:c r="J411" s="34" t="str">
        <x:v>OPEN</x:v>
      </x:c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13" t="str">
        <x:v>CH-407</x:v>
      </x:c>
      <x:c r="B412" s="13" t="str">
        <x:v>safeing</x:v>
      </x:c>
      <x:c r="C412" s="13" t="str">
        <x:v>rate</x:v>
      </x:c>
      <x:c r="D412" s="13" t="str">
        <x:v>intermediate</x:v>
      </x:c>
      <x:c r="E412" s="13" t="str">
        <x:v>SG-23</x:v>
      </x:c>
      <x:c r="F412" s="13" t="str">
        <x:v>LT3</x:v>
      </x:c>
      <x:c r="G412" s="13" t="str">
        <x:v>safeing-7</x:v>
      </x:c>
      <x:c r="H412" s="13" t="str">
        <x:v>T2</x:v>
      </x:c>
      <x:c r="I412" s="13" t="str">
        <x:v>Z-23</x:v>
      </x:c>
      <x:c r="J412" s="34" t="str">
        <x:v>OPEN</x:v>
      </x:c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13" t="str">
        <x:v>CH-408</x:v>
      </x:c>
      <x:c r="B413" s="13" t="str">
        <x:v>environment</x:v>
      </x:c>
      <x:c r="C413" s="13" t="str">
        <x:v>rate</x:v>
      </x:c>
      <x:c r="D413" s="13" t="str">
        <x:v>intermediate</x:v>
      </x:c>
      <x:c r="E413" s="13" t="str">
        <x:v>SG-24</x:v>
      </x:c>
      <x:c r="F413" s="13" t="str">
        <x:v>LT4</x:v>
      </x:c>
      <x:c r="G413" s="13" t="str">
        <x:v>environment-8</x:v>
      </x:c>
      <x:c r="H413" s="13" t="str">
        <x:v>T3</x:v>
      </x:c>
      <x:c r="I413" s="13" t="str">
        <x:v>Z-24</x:v>
      </x:c>
      <x:c r="J413" s="34" t="str">
        <x:v>OPEN</x:v>
      </x:c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13" t="str">
        <x:v>CH-409</x:v>
      </x:c>
      <x:c r="B414" s="13" t="str">
        <x:v>PHO</x:v>
      </x:c>
      <x:c r="C414" s="13" t="str">
        <x:v>boundary</x:v>
      </x:c>
      <x:c r="D414" s="13" t="str">
        <x:v>intermediate</x:v>
      </x:c>
      <x:c r="E414" s="13" t="str">
        <x:v>SG-25</x:v>
      </x:c>
      <x:c r="F414" s="13" t="str">
        <x:v>LT1</x:v>
      </x:c>
      <x:c r="G414" s="13" t="str">
        <x:v>PHO-1</x:v>
      </x:c>
      <x:c r="H414" s="13" t="str">
        <x:v>T1</x:v>
      </x:c>
      <x:c r="I414" s="13" t="str">
        <x:v>Z-25</x:v>
      </x:c>
      <x:c r="J414" s="34" t="str">
        <x:v>OPEN</x:v>
      </x:c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13" t="str">
        <x:v>CH-410</x:v>
      </x:c>
      <x:c r="B415" s="13" t="str">
        <x:v>ION</x:v>
      </x:c>
      <x:c r="C415" s="13" t="str">
        <x:v>boundary</x:v>
      </x:c>
      <x:c r="D415" s="13" t="str">
        <x:v>intermediate</x:v>
      </x:c>
      <x:c r="E415" s="13" t="str">
        <x:v>SG-26</x:v>
      </x:c>
      <x:c r="F415" s="13" t="str">
        <x:v>LT2</x:v>
      </x:c>
      <x:c r="G415" s="13" t="str">
        <x:v>ION-2</x:v>
      </x:c>
      <x:c r="H415" s="13" t="str">
        <x:v>T2</x:v>
      </x:c>
      <x:c r="I415" s="13" t="str">
        <x:v>Z-26</x:v>
      </x:c>
      <x:c r="J415" s="34" t="str">
        <x:v>OPEN</x:v>
      </x:c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13" t="str">
        <x:v>CH-411</x:v>
      </x:c>
      <x:c r="B416" s="13" t="str">
        <x:v>MOL</x:v>
      </x:c>
      <x:c r="C416" s="13" t="str">
        <x:v>boundary</x:v>
      </x:c>
      <x:c r="D416" s="13" t="str">
        <x:v>intermediate</x:v>
      </x:c>
      <x:c r="E416" s="13" t="str">
        <x:v>SG-27</x:v>
      </x:c>
      <x:c r="F416" s="13" t="str">
        <x:v>LT3</x:v>
      </x:c>
      <x:c r="G416" s="13" t="str">
        <x:v>MOL-3</x:v>
      </x:c>
      <x:c r="H416" s="13" t="str">
        <x:v>T3</x:v>
      </x:c>
      <x:c r="I416" s="13" t="str">
        <x:v>Z-27</x:v>
      </x:c>
      <x:c r="J416" s="34" t="str">
        <x:v>OPEN</x:v>
      </x:c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13" t="str">
        <x:v>CH-412</x:v>
      </x:c>
      <x:c r="B417" s="13" t="str">
        <x:v>CAL</x:v>
      </x:c>
      <x:c r="C417" s="13" t="str">
        <x:v>boundary</x:v>
      </x:c>
      <x:c r="D417" s="13" t="str">
        <x:v>intermediate</x:v>
      </x:c>
      <x:c r="E417" s="13" t="str">
        <x:v>SG-28</x:v>
      </x:c>
      <x:c r="F417" s="13" t="str">
        <x:v>LT4</x:v>
      </x:c>
      <x:c r="G417" s="13" t="str">
        <x:v>CAL-4</x:v>
      </x:c>
      <x:c r="H417" s="13" t="str">
        <x:v>T1</x:v>
      </x:c>
      <x:c r="I417" s="13" t="str">
        <x:v>Z-28</x:v>
      </x:c>
      <x:c r="J417" s="34" t="str">
        <x:v>OPEN</x:v>
      </x:c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13" t="str">
        <x:v>CH-413</x:v>
      </x:c>
      <x:c r="B418" s="13" t="str">
        <x:v>source</x:v>
      </x:c>
      <x:c r="C418" s="13" t="str">
        <x:v>boundary</x:v>
      </x:c>
      <x:c r="D418" s="13" t="str">
        <x:v>intermediate</x:v>
      </x:c>
      <x:c r="E418" s="13" t="str">
        <x:v>SG-29</x:v>
      </x:c>
      <x:c r="F418" s="13" t="str">
        <x:v>LT1</x:v>
      </x:c>
      <x:c r="G418" s="13" t="str">
        <x:v>source-5</x:v>
      </x:c>
      <x:c r="H418" s="13" t="str">
        <x:v>T2</x:v>
      </x:c>
      <x:c r="I418" s="13" t="str">
        <x:v>Z-29</x:v>
      </x:c>
      <x:c r="J418" s="34" t="str">
        <x:v>OPEN</x:v>
      </x:c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13" t="str">
        <x:v>CH-414</x:v>
      </x:c>
      <x:c r="B419" s="13" t="str">
        <x:v>igniter</x:v>
      </x:c>
      <x:c r="C419" s="13" t="str">
        <x:v>boundary</x:v>
      </x:c>
      <x:c r="D419" s="13" t="str">
        <x:v>intermediate</x:v>
      </x:c>
      <x:c r="E419" s="13" t="str">
        <x:v>SG-30</x:v>
      </x:c>
      <x:c r="F419" s="13" t="str">
        <x:v>LT2</x:v>
      </x:c>
      <x:c r="G419" s="13" t="str">
        <x:v>igniter-6</x:v>
      </x:c>
      <x:c r="H419" s="13" t="str">
        <x:v>T3</x:v>
      </x:c>
      <x:c r="I419" s="13" t="str">
        <x:v>Z-30</x:v>
      </x:c>
      <x:c r="J419" s="34" t="str">
        <x:v>OPEN</x:v>
      </x:c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13" t="str">
        <x:v>CH-415</x:v>
      </x:c>
      <x:c r="B420" s="13" t="str">
        <x:v>safeing</x:v>
      </x:c>
      <x:c r="C420" s="13" t="str">
        <x:v>boundary</x:v>
      </x:c>
      <x:c r="D420" s="13" t="str">
        <x:v>intermediate</x:v>
      </x:c>
      <x:c r="E420" s="13" t="str">
        <x:v>SG-31</x:v>
      </x:c>
      <x:c r="F420" s="13" t="str">
        <x:v>LT3</x:v>
      </x:c>
      <x:c r="G420" s="13" t="str">
        <x:v>safeing-7</x:v>
      </x:c>
      <x:c r="H420" s="13" t="str">
        <x:v>T1</x:v>
      </x:c>
      <x:c r="I420" s="13" t="str">
        <x:v>Z-31</x:v>
      </x:c>
      <x:c r="J420" s="34" t="str">
        <x:v>OPEN</x:v>
      </x:c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13" t="str">
        <x:v>CH-416</x:v>
      </x:c>
      <x:c r="B421" s="13" t="str">
        <x:v>environment</x:v>
      </x:c>
      <x:c r="C421" s="13" t="str">
        <x:v>boundary</x:v>
      </x:c>
      <x:c r="D421" s="13" t="str">
        <x:v>intermediate</x:v>
      </x:c>
      <x:c r="E421" s="13" t="str">
        <x:v>SG-32</x:v>
      </x:c>
      <x:c r="F421" s="13" t="str">
        <x:v>LT4</x:v>
      </x:c>
      <x:c r="G421" s="13" t="str">
        <x:v>environment-8</x:v>
      </x:c>
      <x:c r="H421" s="13" t="str">
        <x:v>T2</x:v>
      </x:c>
      <x:c r="I421" s="13" t="str">
        <x:v>Z-32</x:v>
      </x:c>
      <x:c r="J421" s="34" t="str">
        <x:v>OPEN</x:v>
      </x:c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13" t="str">
        <x:v>CH-417</x:v>
      </x:c>
      <x:c r="B422" s="13" t="str">
        <x:v>PHO</x:v>
      </x:c>
      <x:c r="C422" s="13" t="str">
        <x:v>identity</x:v>
      </x:c>
      <x:c r="D422" s="13" t="str">
        <x:v>intermediate</x:v>
      </x:c>
      <x:c r="E422" s="13" t="str">
        <x:v>SG-33</x:v>
      </x:c>
      <x:c r="F422" s="13" t="str">
        <x:v>LT1</x:v>
      </x:c>
      <x:c r="G422" s="13" t="str">
        <x:v>PHO-1</x:v>
      </x:c>
      <x:c r="H422" s="13" t="str">
        <x:v>T3</x:v>
      </x:c>
      <x:c r="I422" s="13" t="str">
        <x:v>Z-01</x:v>
      </x:c>
      <x:c r="J422" s="34" t="str">
        <x:v>OPEN</x:v>
      </x:c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13" t="str">
        <x:v>CH-418</x:v>
      </x:c>
      <x:c r="B423" s="13" t="str">
        <x:v>ION</x:v>
      </x:c>
      <x:c r="C423" s="13" t="str">
        <x:v>identity</x:v>
      </x:c>
      <x:c r="D423" s="13" t="str">
        <x:v>intermediate</x:v>
      </x:c>
      <x:c r="E423" s="13" t="str">
        <x:v>SG-34</x:v>
      </x:c>
      <x:c r="F423" s="13" t="str">
        <x:v>LT2</x:v>
      </x:c>
      <x:c r="G423" s="13" t="str">
        <x:v>ION-2</x:v>
      </x:c>
      <x:c r="H423" s="13" t="str">
        <x:v>T1</x:v>
      </x:c>
      <x:c r="I423" s="13" t="str">
        <x:v>Z-02</x:v>
      </x:c>
      <x:c r="J423" s="34" t="str">
        <x:v>OPEN</x:v>
      </x:c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13" t="str">
        <x:v>CH-419</x:v>
      </x:c>
      <x:c r="B424" s="13" t="str">
        <x:v>MOL</x:v>
      </x:c>
      <x:c r="C424" s="13" t="str">
        <x:v>identity</x:v>
      </x:c>
      <x:c r="D424" s="13" t="str">
        <x:v>intermediate</x:v>
      </x:c>
      <x:c r="E424" s="13" t="str">
        <x:v>SG-35</x:v>
      </x:c>
      <x:c r="F424" s="13" t="str">
        <x:v>LT3</x:v>
      </x:c>
      <x:c r="G424" s="13" t="str">
        <x:v>MOL-3</x:v>
      </x:c>
      <x:c r="H424" s="13" t="str">
        <x:v>T2</x:v>
      </x:c>
      <x:c r="I424" s="13" t="str">
        <x:v>Z-03</x:v>
      </x:c>
      <x:c r="J424" s="34" t="str">
        <x:v>OPEN</x:v>
      </x:c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13" t="str">
        <x:v>CH-420</x:v>
      </x:c>
      <x:c r="B425" s="13" t="str">
        <x:v>CAL</x:v>
      </x:c>
      <x:c r="C425" s="13" t="str">
        <x:v>identity</x:v>
      </x:c>
      <x:c r="D425" s="13" t="str">
        <x:v>intermediate</x:v>
      </x:c>
      <x:c r="E425" s="13" t="str">
        <x:v>SG-36</x:v>
      </x:c>
      <x:c r="F425" s="13" t="str">
        <x:v>LT4</x:v>
      </x:c>
      <x:c r="G425" s="13" t="str">
        <x:v>CAL-4</x:v>
      </x:c>
      <x:c r="H425" s="13" t="str">
        <x:v>T3</x:v>
      </x:c>
      <x:c r="I425" s="13" t="str">
        <x:v>Z-04</x:v>
      </x:c>
      <x:c r="J425" s="34" t="str">
        <x:v>OPEN</x:v>
      </x:c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13" t="str">
        <x:v>CH-421</x:v>
      </x:c>
      <x:c r="B426" s="13" t="str">
        <x:v>source</x:v>
      </x:c>
      <x:c r="C426" s="13" t="str">
        <x:v>identity</x:v>
      </x:c>
      <x:c r="D426" s="13" t="str">
        <x:v>intermediate</x:v>
      </x:c>
      <x:c r="E426" s="13" t="str">
        <x:v>SG-37</x:v>
      </x:c>
      <x:c r="F426" s="13" t="str">
        <x:v>LT1</x:v>
      </x:c>
      <x:c r="G426" s="13" t="str">
        <x:v>source-5</x:v>
      </x:c>
      <x:c r="H426" s="13" t="str">
        <x:v>T1</x:v>
      </x:c>
      <x:c r="I426" s="13" t="str">
        <x:v>Z-05</x:v>
      </x:c>
      <x:c r="J426" s="34" t="str">
        <x:v>OPEN</x:v>
      </x:c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13" t="str">
        <x:v>CH-422</x:v>
      </x:c>
      <x:c r="B427" s="13" t="str">
        <x:v>igniter</x:v>
      </x:c>
      <x:c r="C427" s="13" t="str">
        <x:v>identity</x:v>
      </x:c>
      <x:c r="D427" s="13" t="str">
        <x:v>intermediate</x:v>
      </x:c>
      <x:c r="E427" s="13" t="str">
        <x:v>SG-38</x:v>
      </x:c>
      <x:c r="F427" s="13" t="str">
        <x:v>LT2</x:v>
      </x:c>
      <x:c r="G427" s="13" t="str">
        <x:v>igniter-6</x:v>
      </x:c>
      <x:c r="H427" s="13" t="str">
        <x:v>T2</x:v>
      </x:c>
      <x:c r="I427" s="13" t="str">
        <x:v>Z-06</x:v>
      </x:c>
      <x:c r="J427" s="34" t="str">
        <x:v>OPEN</x:v>
      </x:c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13" t="str">
        <x:v>CH-423</x:v>
      </x:c>
      <x:c r="B428" s="13" t="str">
        <x:v>safeing</x:v>
      </x:c>
      <x:c r="C428" s="13" t="str">
        <x:v>identity</x:v>
      </x:c>
      <x:c r="D428" s="13" t="str">
        <x:v>intermediate</x:v>
      </x:c>
      <x:c r="E428" s="13" t="str">
        <x:v>SG-39</x:v>
      </x:c>
      <x:c r="F428" s="13" t="str">
        <x:v>LT3</x:v>
      </x:c>
      <x:c r="G428" s="13" t="str">
        <x:v>safeing-7</x:v>
      </x:c>
      <x:c r="H428" s="13" t="str">
        <x:v>T3</x:v>
      </x:c>
      <x:c r="I428" s="13" t="str">
        <x:v>Z-07</x:v>
      </x:c>
      <x:c r="J428" s="34" t="str">
        <x:v>OPEN</x:v>
      </x:c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13" t="str">
        <x:v>CH-424</x:v>
      </x:c>
      <x:c r="B429" s="13" t="str">
        <x:v>environment</x:v>
      </x:c>
      <x:c r="C429" s="13" t="str">
        <x:v>identity</x:v>
      </x:c>
      <x:c r="D429" s="13" t="str">
        <x:v>intermediate</x:v>
      </x:c>
      <x:c r="E429" s="13" t="str">
        <x:v>SG-40</x:v>
      </x:c>
      <x:c r="F429" s="13" t="str">
        <x:v>LT4</x:v>
      </x:c>
      <x:c r="G429" s="13" t="str">
        <x:v>environment-8</x:v>
      </x:c>
      <x:c r="H429" s="13" t="str">
        <x:v>T1</x:v>
      </x:c>
      <x:c r="I429" s="13" t="str">
        <x:v>Z-08</x:v>
      </x:c>
      <x:c r="J429" s="34" t="str">
        <x:v>OPEN</x:v>
      </x:c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13" t="str">
        <x:v>CH-425</x:v>
      </x:c>
      <x:c r="B430" s="13" t="str">
        <x:v>PHO</x:v>
      </x:c>
      <x:c r="C430" s="13" t="str">
        <x:v>final element</x:v>
      </x:c>
      <x:c r="D430" s="13" t="str">
        <x:v>intermediate</x:v>
      </x:c>
      <x:c r="E430" s="13" t="str">
        <x:v>SG-41</x:v>
      </x:c>
      <x:c r="F430" s="13" t="str">
        <x:v>LT1</x:v>
      </x:c>
      <x:c r="G430" s="13" t="str">
        <x:v>PHO-1</x:v>
      </x:c>
      <x:c r="H430" s="13" t="str">
        <x:v>T2</x:v>
      </x:c>
      <x:c r="I430" s="13" t="str">
        <x:v>Z-09</x:v>
      </x:c>
      <x:c r="J430" s="34" t="str">
        <x:v>OPEN</x:v>
      </x:c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13" t="str">
        <x:v>CH-426</x:v>
      </x:c>
      <x:c r="B431" s="13" t="str">
        <x:v>ION</x:v>
      </x:c>
      <x:c r="C431" s="13" t="str">
        <x:v>final element</x:v>
      </x:c>
      <x:c r="D431" s="13" t="str">
        <x:v>intermediate</x:v>
      </x:c>
      <x:c r="E431" s="13" t="str">
        <x:v>SG-42</x:v>
      </x:c>
      <x:c r="F431" s="13" t="str">
        <x:v>LT2</x:v>
      </x:c>
      <x:c r="G431" s="13" t="str">
        <x:v>ION-2</x:v>
      </x:c>
      <x:c r="H431" s="13" t="str">
        <x:v>T3</x:v>
      </x:c>
      <x:c r="I431" s="13" t="str">
        <x:v>Z-10</x:v>
      </x:c>
      <x:c r="J431" s="34" t="str">
        <x:v>OPEN</x:v>
      </x:c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13" t="str">
        <x:v>CH-427</x:v>
      </x:c>
      <x:c r="B432" s="13" t="str">
        <x:v>MOL</x:v>
      </x:c>
      <x:c r="C432" s="13" t="str">
        <x:v>final element</x:v>
      </x:c>
      <x:c r="D432" s="13" t="str">
        <x:v>intermediate</x:v>
      </x:c>
      <x:c r="E432" s="13" t="str">
        <x:v>SG-43</x:v>
      </x:c>
      <x:c r="F432" s="13" t="str">
        <x:v>LT3</x:v>
      </x:c>
      <x:c r="G432" s="13" t="str">
        <x:v>MOL-3</x:v>
      </x:c>
      <x:c r="H432" s="13" t="str">
        <x:v>T1</x:v>
      </x:c>
      <x:c r="I432" s="13" t="str">
        <x:v>Z-11</x:v>
      </x:c>
      <x:c r="J432" s="34" t="str">
        <x:v>OPEN</x:v>
      </x:c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13" t="str">
        <x:v>CH-428</x:v>
      </x:c>
      <x:c r="B433" s="13" t="str">
        <x:v>CAL</x:v>
      </x:c>
      <x:c r="C433" s="13" t="str">
        <x:v>final element</x:v>
      </x:c>
      <x:c r="D433" s="13" t="str">
        <x:v>intermediate</x:v>
      </x:c>
      <x:c r="E433" s="13" t="str">
        <x:v>SG-44</x:v>
      </x:c>
      <x:c r="F433" s="13" t="str">
        <x:v>LT4</x:v>
      </x:c>
      <x:c r="G433" s="13" t="str">
        <x:v>CAL-4</x:v>
      </x:c>
      <x:c r="H433" s="13" t="str">
        <x:v>T2</x:v>
      </x:c>
      <x:c r="I433" s="13" t="str">
        <x:v>Z-12</x:v>
      </x:c>
      <x:c r="J433" s="34" t="str">
        <x:v>OPEN</x:v>
      </x:c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13" t="str">
        <x:v>CH-429</x:v>
      </x:c>
      <x:c r="B434" s="13" t="str">
        <x:v>source</x:v>
      </x:c>
      <x:c r="C434" s="13" t="str">
        <x:v>final element</x:v>
      </x:c>
      <x:c r="D434" s="13" t="str">
        <x:v>intermediate</x:v>
      </x:c>
      <x:c r="E434" s="13" t="str">
        <x:v>SG-45</x:v>
      </x:c>
      <x:c r="F434" s="13" t="str">
        <x:v>LT1</x:v>
      </x:c>
      <x:c r="G434" s="13" t="str">
        <x:v>source-5</x:v>
      </x:c>
      <x:c r="H434" s="13" t="str">
        <x:v>T3</x:v>
      </x:c>
      <x:c r="I434" s="13" t="str">
        <x:v>Z-13</x:v>
      </x:c>
      <x:c r="J434" s="34" t="str">
        <x:v>OPEN</x:v>
      </x:c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13" t="str">
        <x:v>CH-430</x:v>
      </x:c>
      <x:c r="B435" s="13" t="str">
        <x:v>igniter</x:v>
      </x:c>
      <x:c r="C435" s="13" t="str">
        <x:v>final element</x:v>
      </x:c>
      <x:c r="D435" s="13" t="str">
        <x:v>intermediate</x:v>
      </x:c>
      <x:c r="E435" s="13" t="str">
        <x:v>SG-46</x:v>
      </x:c>
      <x:c r="F435" s="13" t="str">
        <x:v>LT2</x:v>
      </x:c>
      <x:c r="G435" s="13" t="str">
        <x:v>igniter-6</x:v>
      </x:c>
      <x:c r="H435" s="13" t="str">
        <x:v>T1</x:v>
      </x:c>
      <x:c r="I435" s="13" t="str">
        <x:v>Z-14</x:v>
      </x:c>
      <x:c r="J435" s="34" t="str">
        <x:v>OPEN</x:v>
      </x:c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13" t="str">
        <x:v>CH-431</x:v>
      </x:c>
      <x:c r="B436" s="13" t="str">
        <x:v>safeing</x:v>
      </x:c>
      <x:c r="C436" s="13" t="str">
        <x:v>final element</x:v>
      </x:c>
      <x:c r="D436" s="13" t="str">
        <x:v>intermediate</x:v>
      </x:c>
      <x:c r="E436" s="13" t="str">
        <x:v>SG-47</x:v>
      </x:c>
      <x:c r="F436" s="13" t="str">
        <x:v>LT3</x:v>
      </x:c>
      <x:c r="G436" s="13" t="str">
        <x:v>safeing-7</x:v>
      </x:c>
      <x:c r="H436" s="13" t="str">
        <x:v>T2</x:v>
      </x:c>
      <x:c r="I436" s="13" t="str">
        <x:v>Z-15</x:v>
      </x:c>
      <x:c r="J436" s="34" t="str">
        <x:v>OPEN</x:v>
      </x:c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13" t="str">
        <x:v>CH-432</x:v>
      </x:c>
      <x:c r="B437" s="13" t="str">
        <x:v>environment</x:v>
      </x:c>
      <x:c r="C437" s="13" t="str">
        <x:v>final element</x:v>
      </x:c>
      <x:c r="D437" s="13" t="str">
        <x:v>intermediate</x:v>
      </x:c>
      <x:c r="E437" s="13" t="str">
        <x:v>SG-48</x:v>
      </x:c>
      <x:c r="F437" s="13" t="str">
        <x:v>LT4</x:v>
      </x:c>
      <x:c r="G437" s="13" t="str">
        <x:v>environment-8</x:v>
      </x:c>
      <x:c r="H437" s="13" t="str">
        <x:v>T3</x:v>
      </x:c>
      <x:c r="I437" s="13" t="str">
        <x:v>Z-16</x:v>
      </x:c>
      <x:c r="J437" s="34" t="str">
        <x:v>OPEN</x:v>
      </x:c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13" t="str">
        <x:v>CH-433</x:v>
      </x:c>
      <x:c r="B438" s="13" t="str">
        <x:v>PHO</x:v>
      </x:c>
      <x:c r="C438" s="13" t="str">
        <x:v>atmosphere</x:v>
      </x:c>
      <x:c r="D438" s="13" t="str">
        <x:v>intermediate</x:v>
      </x:c>
      <x:c r="E438" s="13" t="str">
        <x:v>SG-49</x:v>
      </x:c>
      <x:c r="F438" s="13" t="str">
        <x:v>LT1</x:v>
      </x:c>
      <x:c r="G438" s="13" t="str">
        <x:v>PHO-1</x:v>
      </x:c>
      <x:c r="H438" s="13" t="str">
        <x:v>T1</x:v>
      </x:c>
      <x:c r="I438" s="13" t="str">
        <x:v>Z-17</x:v>
      </x:c>
      <x:c r="J438" s="34" t="str">
        <x:v>OPEN</x:v>
      </x:c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13" t="str">
        <x:v>CH-434</x:v>
      </x:c>
      <x:c r="B439" s="13" t="str">
        <x:v>ION</x:v>
      </x:c>
      <x:c r="C439" s="13" t="str">
        <x:v>atmosphere</x:v>
      </x:c>
      <x:c r="D439" s="13" t="str">
        <x:v>intermediate</x:v>
      </x:c>
      <x:c r="E439" s="13" t="str">
        <x:v>SG-50</x:v>
      </x:c>
      <x:c r="F439" s="13" t="str">
        <x:v>LT2</x:v>
      </x:c>
      <x:c r="G439" s="13" t="str">
        <x:v>ION-2</x:v>
      </x:c>
      <x:c r="H439" s="13" t="str">
        <x:v>T2</x:v>
      </x:c>
      <x:c r="I439" s="13" t="str">
        <x:v>Z-18</x:v>
      </x:c>
      <x:c r="J439" s="34" t="str">
        <x:v>OPEN</x:v>
      </x:c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13" t="str">
        <x:v>CH-435</x:v>
      </x:c>
      <x:c r="B440" s="13" t="str">
        <x:v>MOL</x:v>
      </x:c>
      <x:c r="C440" s="13" t="str">
        <x:v>atmosphere</x:v>
      </x:c>
      <x:c r="D440" s="13" t="str">
        <x:v>intermediate</x:v>
      </x:c>
      <x:c r="E440" s="13" t="str">
        <x:v>SG-51</x:v>
      </x:c>
      <x:c r="F440" s="13" t="str">
        <x:v>LT3</x:v>
      </x:c>
      <x:c r="G440" s="13" t="str">
        <x:v>MOL-3</x:v>
      </x:c>
      <x:c r="H440" s="13" t="str">
        <x:v>T3</x:v>
      </x:c>
      <x:c r="I440" s="13" t="str">
        <x:v>Z-19</x:v>
      </x:c>
      <x:c r="J440" s="34" t="str">
        <x:v>OPEN</x:v>
      </x:c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13" t="str">
        <x:v>CH-436</x:v>
      </x:c>
      <x:c r="B441" s="13" t="str">
        <x:v>CAL</x:v>
      </x:c>
      <x:c r="C441" s="13" t="str">
        <x:v>atmosphere</x:v>
      </x:c>
      <x:c r="D441" s="13" t="str">
        <x:v>intermediate</x:v>
      </x:c>
      <x:c r="E441" s="13" t="str">
        <x:v>SG-52</x:v>
      </x:c>
      <x:c r="F441" s="13" t="str">
        <x:v>LT4</x:v>
      </x:c>
      <x:c r="G441" s="13" t="str">
        <x:v>CAL-4</x:v>
      </x:c>
      <x:c r="H441" s="13" t="str">
        <x:v>T1</x:v>
      </x:c>
      <x:c r="I441" s="13" t="str">
        <x:v>Z-20</x:v>
      </x:c>
      <x:c r="J441" s="34" t="str">
        <x:v>OPEN</x:v>
      </x:c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13" t="str">
        <x:v>CH-437</x:v>
      </x:c>
      <x:c r="B442" s="13" t="str">
        <x:v>source</x:v>
      </x:c>
      <x:c r="C442" s="13" t="str">
        <x:v>atmosphere</x:v>
      </x:c>
      <x:c r="D442" s="13" t="str">
        <x:v>intermediate</x:v>
      </x:c>
      <x:c r="E442" s="13" t="str">
        <x:v>SG-53</x:v>
      </x:c>
      <x:c r="F442" s="13" t="str">
        <x:v>LT1</x:v>
      </x:c>
      <x:c r="G442" s="13" t="str">
        <x:v>source-5</x:v>
      </x:c>
      <x:c r="H442" s="13" t="str">
        <x:v>T2</x:v>
      </x:c>
      <x:c r="I442" s="13" t="str">
        <x:v>Z-21</x:v>
      </x:c>
      <x:c r="J442" s="34" t="str">
        <x:v>OPEN</x:v>
      </x:c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13" t="str">
        <x:v>CH-438</x:v>
      </x:c>
      <x:c r="B443" s="13" t="str">
        <x:v>igniter</x:v>
      </x:c>
      <x:c r="C443" s="13" t="str">
        <x:v>atmosphere</x:v>
      </x:c>
      <x:c r="D443" s="13" t="str">
        <x:v>intermediate</x:v>
      </x:c>
      <x:c r="E443" s="13" t="str">
        <x:v>SG-54</x:v>
      </x:c>
      <x:c r="F443" s="13" t="str">
        <x:v>LT2</x:v>
      </x:c>
      <x:c r="G443" s="13" t="str">
        <x:v>igniter-6</x:v>
      </x:c>
      <x:c r="H443" s="13" t="str">
        <x:v>T3</x:v>
      </x:c>
      <x:c r="I443" s="13" t="str">
        <x:v>Z-22</x:v>
      </x:c>
      <x:c r="J443" s="34" t="str">
        <x:v>OPEN</x:v>
      </x:c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13" t="str">
        <x:v>CH-439</x:v>
      </x:c>
      <x:c r="B444" s="13" t="str">
        <x:v>safeing</x:v>
      </x:c>
      <x:c r="C444" s="13" t="str">
        <x:v>atmosphere</x:v>
      </x:c>
      <x:c r="D444" s="13" t="str">
        <x:v>intermediate</x:v>
      </x:c>
      <x:c r="E444" s="13" t="str">
        <x:v>SG-55</x:v>
      </x:c>
      <x:c r="F444" s="13" t="str">
        <x:v>LT3</x:v>
      </x:c>
      <x:c r="G444" s="13" t="str">
        <x:v>safeing-7</x:v>
      </x:c>
      <x:c r="H444" s="13" t="str">
        <x:v>T1</x:v>
      </x:c>
      <x:c r="I444" s="13" t="str">
        <x:v>Z-23</x:v>
      </x:c>
      <x:c r="J444" s="34" t="str">
        <x:v>OPEN</x:v>
      </x:c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13" t="str">
        <x:v>CH-440</x:v>
      </x:c>
      <x:c r="B445" s="13" t="str">
        <x:v>environment</x:v>
      </x:c>
      <x:c r="C445" s="13" t="str">
        <x:v>atmosphere</x:v>
      </x:c>
      <x:c r="D445" s="13" t="str">
        <x:v>intermediate</x:v>
      </x:c>
      <x:c r="E445" s="13" t="str">
        <x:v>SG-56</x:v>
      </x:c>
      <x:c r="F445" s="13" t="str">
        <x:v>LT4</x:v>
      </x:c>
      <x:c r="G445" s="13" t="str">
        <x:v>environment-8</x:v>
      </x:c>
      <x:c r="H445" s="13" t="str">
        <x:v>T2</x:v>
      </x:c>
      <x:c r="I445" s="13" t="str">
        <x:v>Z-24</x:v>
      </x:c>
      <x:c r="J445" s="34" t="str">
        <x:v>OPEN</x:v>
      </x:c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13" t="str">
        <x:v>CH-441</x:v>
      </x:c>
      <x:c r="B446" s="13" t="str">
        <x:v>PHO</x:v>
      </x:c>
      <x:c r="C446" s="13" t="str">
        <x:v>reference</x:v>
      </x:c>
      <x:c r="D446" s="13" t="str">
        <x:v>intermediate</x:v>
      </x:c>
      <x:c r="E446" s="13" t="str">
        <x:v>SG-57</x:v>
      </x:c>
      <x:c r="F446" s="13" t="str">
        <x:v>LT1</x:v>
      </x:c>
      <x:c r="G446" s="13" t="str">
        <x:v>PHO-1</x:v>
      </x:c>
      <x:c r="H446" s="13" t="str">
        <x:v>T3</x:v>
      </x:c>
      <x:c r="I446" s="13" t="str">
        <x:v>Z-25</x:v>
      </x:c>
      <x:c r="J446" s="34" t="str">
        <x:v>OPEN</x:v>
      </x:c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13" t="str">
        <x:v>CH-442</x:v>
      </x:c>
      <x:c r="B447" s="13" t="str">
        <x:v>ION</x:v>
      </x:c>
      <x:c r="C447" s="13" t="str">
        <x:v>reference</x:v>
      </x:c>
      <x:c r="D447" s="13" t="str">
        <x:v>intermediate</x:v>
      </x:c>
      <x:c r="E447" s="13" t="str">
        <x:v>SG-58</x:v>
      </x:c>
      <x:c r="F447" s="13" t="str">
        <x:v>LT2</x:v>
      </x:c>
      <x:c r="G447" s="13" t="str">
        <x:v>ION-2</x:v>
      </x:c>
      <x:c r="H447" s="13" t="str">
        <x:v>T1</x:v>
      </x:c>
      <x:c r="I447" s="13" t="str">
        <x:v>Z-26</x:v>
      </x:c>
      <x:c r="J447" s="34" t="str">
        <x:v>OPEN</x:v>
      </x:c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13" t="str">
        <x:v>CH-443</x:v>
      </x:c>
      <x:c r="B448" s="13" t="str">
        <x:v>MOL</x:v>
      </x:c>
      <x:c r="C448" s="13" t="str">
        <x:v>reference</x:v>
      </x:c>
      <x:c r="D448" s="13" t="str">
        <x:v>intermediate</x:v>
      </x:c>
      <x:c r="E448" s="13" t="str">
        <x:v>SG-59</x:v>
      </x:c>
      <x:c r="F448" s="13" t="str">
        <x:v>LT3</x:v>
      </x:c>
      <x:c r="G448" s="13" t="str">
        <x:v>MOL-3</x:v>
      </x:c>
      <x:c r="H448" s="13" t="str">
        <x:v>T2</x:v>
      </x:c>
      <x:c r="I448" s="13" t="str">
        <x:v>Z-27</x:v>
      </x:c>
      <x:c r="J448" s="34" t="str">
        <x:v>OPEN</x:v>
      </x:c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13" t="str">
        <x:v>CH-444</x:v>
      </x:c>
      <x:c r="B449" s="13" t="str">
        <x:v>CAL</x:v>
      </x:c>
      <x:c r="C449" s="13" t="str">
        <x:v>reference</x:v>
      </x:c>
      <x:c r="D449" s="13" t="str">
        <x:v>intermediate</x:v>
      </x:c>
      <x:c r="E449" s="13" t="str">
        <x:v>SG-60</x:v>
      </x:c>
      <x:c r="F449" s="13" t="str">
        <x:v>LT4</x:v>
      </x:c>
      <x:c r="G449" s="13" t="str">
        <x:v>CAL-4</x:v>
      </x:c>
      <x:c r="H449" s="13" t="str">
        <x:v>T3</x:v>
      </x:c>
      <x:c r="I449" s="13" t="str">
        <x:v>Z-28</x:v>
      </x:c>
      <x:c r="J449" s="34" t="str">
        <x:v>OPEN</x:v>
      </x:c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13" t="str">
        <x:v>CH-445</x:v>
      </x:c>
      <x:c r="B450" s="13" t="str">
        <x:v>source</x:v>
      </x:c>
      <x:c r="C450" s="13" t="str">
        <x:v>reference</x:v>
      </x:c>
      <x:c r="D450" s="13" t="str">
        <x:v>intermediate</x:v>
      </x:c>
      <x:c r="E450" s="13" t="str">
        <x:v>SG-61</x:v>
      </x:c>
      <x:c r="F450" s="13" t="str">
        <x:v>LT1</x:v>
      </x:c>
      <x:c r="G450" s="13" t="str">
        <x:v>source-5</x:v>
      </x:c>
      <x:c r="H450" s="13" t="str">
        <x:v>T1</x:v>
      </x:c>
      <x:c r="I450" s="13" t="str">
        <x:v>Z-29</x:v>
      </x:c>
      <x:c r="J450" s="34" t="str">
        <x:v>OPEN</x:v>
      </x:c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13" t="str">
        <x:v>CH-446</x:v>
      </x:c>
      <x:c r="B451" s="13" t="str">
        <x:v>igniter</x:v>
      </x:c>
      <x:c r="C451" s="13" t="str">
        <x:v>reference</x:v>
      </x:c>
      <x:c r="D451" s="13" t="str">
        <x:v>intermediate</x:v>
      </x:c>
      <x:c r="E451" s="13" t="str">
        <x:v>SG-62</x:v>
      </x:c>
      <x:c r="F451" s="13" t="str">
        <x:v>LT2</x:v>
      </x:c>
      <x:c r="G451" s="13" t="str">
        <x:v>igniter-6</x:v>
      </x:c>
      <x:c r="H451" s="13" t="str">
        <x:v>T2</x:v>
      </x:c>
      <x:c r="I451" s="13" t="str">
        <x:v>Z-30</x:v>
      </x:c>
      <x:c r="J451" s="34" t="str">
        <x:v>OPEN</x:v>
      </x:c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13" t="str">
        <x:v>CH-447</x:v>
      </x:c>
      <x:c r="B452" s="13" t="str">
        <x:v>safeing</x:v>
      </x:c>
      <x:c r="C452" s="13" t="str">
        <x:v>reference</x:v>
      </x:c>
      <x:c r="D452" s="13" t="str">
        <x:v>intermediate</x:v>
      </x:c>
      <x:c r="E452" s="13" t="str">
        <x:v>SG-63</x:v>
      </x:c>
      <x:c r="F452" s="13" t="str">
        <x:v>LT3</x:v>
      </x:c>
      <x:c r="G452" s="13" t="str">
        <x:v>safeing-7</x:v>
      </x:c>
      <x:c r="H452" s="13" t="str">
        <x:v>T3</x:v>
      </x:c>
      <x:c r="I452" s="13" t="str">
        <x:v>Z-31</x:v>
      </x:c>
      <x:c r="J452" s="34" t="str">
        <x:v>OPEN</x:v>
      </x:c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13" t="str">
        <x:v>CH-448</x:v>
      </x:c>
      <x:c r="B453" s="13" t="str">
        <x:v>environment</x:v>
      </x:c>
      <x:c r="C453" s="13" t="str">
        <x:v>reference</x:v>
      </x:c>
      <x:c r="D453" s="13" t="str">
        <x:v>intermediate</x:v>
      </x:c>
      <x:c r="E453" s="13" t="str">
        <x:v>SG-64</x:v>
      </x:c>
      <x:c r="F453" s="13" t="str">
        <x:v>LT4</x:v>
      </x:c>
      <x:c r="G453" s="13" t="str">
        <x:v>environment-8</x:v>
      </x:c>
      <x:c r="H453" s="13" t="str">
        <x:v>T1</x:v>
      </x:c>
      <x:c r="I453" s="13" t="str">
        <x:v>Z-32</x:v>
      </x:c>
      <x:c r="J453" s="34" t="str">
        <x:v>OPEN</x:v>
      </x:c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13" t="str">
        <x:v>CH-449</x:v>
      </x:c>
      <x:c r="B454" s="13" t="str">
        <x:v>PHO</x:v>
      </x:c>
      <x:c r="C454" s="13" t="str">
        <x:v>field</x:v>
      </x:c>
      <x:c r="D454" s="13" t="str">
        <x:v>intermediate</x:v>
      </x:c>
      <x:c r="E454" s="13" t="str">
        <x:v>SG-01</x:v>
      </x:c>
      <x:c r="F454" s="13" t="str">
        <x:v>LT1</x:v>
      </x:c>
      <x:c r="G454" s="13" t="str">
        <x:v>PHO-1</x:v>
      </x:c>
      <x:c r="H454" s="13" t="str">
        <x:v>T2</x:v>
      </x:c>
      <x:c r="I454" s="13" t="str">
        <x:v>Z-01</x:v>
      </x:c>
      <x:c r="J454" s="34" t="str">
        <x:v>OPEN</x:v>
      </x:c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13" t="str">
        <x:v>CH-450</x:v>
      </x:c>
      <x:c r="B455" s="13" t="str">
        <x:v>ION</x:v>
      </x:c>
      <x:c r="C455" s="13" t="str">
        <x:v>field</x:v>
      </x:c>
      <x:c r="D455" s="13" t="str">
        <x:v>intermediate</x:v>
      </x:c>
      <x:c r="E455" s="13" t="str">
        <x:v>SG-02</x:v>
      </x:c>
      <x:c r="F455" s="13" t="str">
        <x:v>LT2</x:v>
      </x:c>
      <x:c r="G455" s="13" t="str">
        <x:v>ION-2</x:v>
      </x:c>
      <x:c r="H455" s="13" t="str">
        <x:v>T3</x:v>
      </x:c>
      <x:c r="I455" s="13" t="str">
        <x:v>Z-02</x:v>
      </x:c>
      <x:c r="J455" s="34" t="str">
        <x:v>OPEN</x:v>
      </x:c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13" t="str">
        <x:v>CH-451</x:v>
      </x:c>
      <x:c r="B456" s="13" t="str">
        <x:v>MOL</x:v>
      </x:c>
      <x:c r="C456" s="13" t="str">
        <x:v>field</x:v>
      </x:c>
      <x:c r="D456" s="13" t="str">
        <x:v>intermediate</x:v>
      </x:c>
      <x:c r="E456" s="13" t="str">
        <x:v>SG-03</x:v>
      </x:c>
      <x:c r="F456" s="13" t="str">
        <x:v>LT3</x:v>
      </x:c>
      <x:c r="G456" s="13" t="str">
        <x:v>MOL-3</x:v>
      </x:c>
      <x:c r="H456" s="13" t="str">
        <x:v>T1</x:v>
      </x:c>
      <x:c r="I456" s="13" t="str">
        <x:v>Z-03</x:v>
      </x:c>
      <x:c r="J456" s="34" t="str">
        <x:v>OPEN</x:v>
      </x:c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13" t="str">
        <x:v>CH-452</x:v>
      </x:c>
      <x:c r="B457" s="13" t="str">
        <x:v>CAL</x:v>
      </x:c>
      <x:c r="C457" s="13" t="str">
        <x:v>field</x:v>
      </x:c>
      <x:c r="D457" s="13" t="str">
        <x:v>intermediate</x:v>
      </x:c>
      <x:c r="E457" s="13" t="str">
        <x:v>SG-04</x:v>
      </x:c>
      <x:c r="F457" s="13" t="str">
        <x:v>LT4</x:v>
      </x:c>
      <x:c r="G457" s="13" t="str">
        <x:v>CAL-4</x:v>
      </x:c>
      <x:c r="H457" s="13" t="str">
        <x:v>T2</x:v>
      </x:c>
      <x:c r="I457" s="13" t="str">
        <x:v>Z-04</x:v>
      </x:c>
      <x:c r="J457" s="34" t="str">
        <x:v>OPEN</x:v>
      </x:c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13" t="str">
        <x:v>CH-453</x:v>
      </x:c>
      <x:c r="B458" s="13" t="str">
        <x:v>source</x:v>
      </x:c>
      <x:c r="C458" s="13" t="str">
        <x:v>field</x:v>
      </x:c>
      <x:c r="D458" s="13" t="str">
        <x:v>intermediate</x:v>
      </x:c>
      <x:c r="E458" s="13" t="str">
        <x:v>SG-05</x:v>
      </x:c>
      <x:c r="F458" s="13" t="str">
        <x:v>LT1</x:v>
      </x:c>
      <x:c r="G458" s="13" t="str">
        <x:v>source-5</x:v>
      </x:c>
      <x:c r="H458" s="13" t="str">
        <x:v>T3</x:v>
      </x:c>
      <x:c r="I458" s="13" t="str">
        <x:v>Z-05</x:v>
      </x:c>
      <x:c r="J458" s="34" t="str">
        <x:v>OPEN</x:v>
      </x:c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13" t="str">
        <x:v>CH-454</x:v>
      </x:c>
      <x:c r="B459" s="13" t="str">
        <x:v>igniter</x:v>
      </x:c>
      <x:c r="C459" s="13" t="str">
        <x:v>field</x:v>
      </x:c>
      <x:c r="D459" s="13" t="str">
        <x:v>intermediate</x:v>
      </x:c>
      <x:c r="E459" s="13" t="str">
        <x:v>SG-06</x:v>
      </x:c>
      <x:c r="F459" s="13" t="str">
        <x:v>LT2</x:v>
      </x:c>
      <x:c r="G459" s="13" t="str">
        <x:v>igniter-6</x:v>
      </x:c>
      <x:c r="H459" s="13" t="str">
        <x:v>T1</x:v>
      </x:c>
      <x:c r="I459" s="13" t="str">
        <x:v>Z-06</x:v>
      </x:c>
      <x:c r="J459" s="34" t="str">
        <x:v>OPEN</x:v>
      </x:c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13" t="str">
        <x:v>CH-455</x:v>
      </x:c>
      <x:c r="B460" s="13" t="str">
        <x:v>safeing</x:v>
      </x:c>
      <x:c r="C460" s="13" t="str">
        <x:v>field</x:v>
      </x:c>
      <x:c r="D460" s="13" t="str">
        <x:v>intermediate</x:v>
      </x:c>
      <x:c r="E460" s="13" t="str">
        <x:v>SG-07</x:v>
      </x:c>
      <x:c r="F460" s="13" t="str">
        <x:v>LT3</x:v>
      </x:c>
      <x:c r="G460" s="13" t="str">
        <x:v>safeing-7</x:v>
      </x:c>
      <x:c r="H460" s="13" t="str">
        <x:v>T2</x:v>
      </x:c>
      <x:c r="I460" s="13" t="str">
        <x:v>Z-07</x:v>
      </x:c>
      <x:c r="J460" s="34" t="str">
        <x:v>OPEN</x:v>
      </x:c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13" t="str">
        <x:v>CH-456</x:v>
      </x:c>
      <x:c r="B461" s="13" t="str">
        <x:v>environment</x:v>
      </x:c>
      <x:c r="C461" s="13" t="str">
        <x:v>field</x:v>
      </x:c>
      <x:c r="D461" s="13" t="str">
        <x:v>intermediate</x:v>
      </x:c>
      <x:c r="E461" s="13" t="str">
        <x:v>SG-08</x:v>
      </x:c>
      <x:c r="F461" s="13" t="str">
        <x:v>LT4</x:v>
      </x:c>
      <x:c r="G461" s="13" t="str">
        <x:v>environment-8</x:v>
      </x:c>
      <x:c r="H461" s="13" t="str">
        <x:v>T3</x:v>
      </x:c>
      <x:c r="I461" s="13" t="str">
        <x:v>Z-08</x:v>
      </x:c>
      <x:c r="J461" s="34" t="str">
        <x:v>OPEN</x:v>
      </x:c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13" t="str">
        <x:v>CH-457</x:v>
      </x:c>
      <x:c r="B462" s="13" t="str">
        <x:v>PHO</x:v>
      </x:c>
      <x:c r="C462" s="13" t="str">
        <x:v>state</x:v>
      </x:c>
      <x:c r="D462" s="13" t="str">
        <x:v>intermediate</x:v>
      </x:c>
      <x:c r="E462" s="13" t="str">
        <x:v>SG-09</x:v>
      </x:c>
      <x:c r="F462" s="13" t="str">
        <x:v>LT1</x:v>
      </x:c>
      <x:c r="G462" s="13" t="str">
        <x:v>PHO-1</x:v>
      </x:c>
      <x:c r="H462" s="13" t="str">
        <x:v>T1</x:v>
      </x:c>
      <x:c r="I462" s="13" t="str">
        <x:v>Z-09</x:v>
      </x:c>
      <x:c r="J462" s="34" t="str">
        <x:v>OPEN</x:v>
      </x:c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13" t="str">
        <x:v>CH-458</x:v>
      </x:c>
      <x:c r="B463" s="13" t="str">
        <x:v>ION</x:v>
      </x:c>
      <x:c r="C463" s="13" t="str">
        <x:v>state</x:v>
      </x:c>
      <x:c r="D463" s="13" t="str">
        <x:v>intermediate</x:v>
      </x:c>
      <x:c r="E463" s="13" t="str">
        <x:v>SG-10</x:v>
      </x:c>
      <x:c r="F463" s="13" t="str">
        <x:v>LT2</x:v>
      </x:c>
      <x:c r="G463" s="13" t="str">
        <x:v>ION-2</x:v>
      </x:c>
      <x:c r="H463" s="13" t="str">
        <x:v>T2</x:v>
      </x:c>
      <x:c r="I463" s="13" t="str">
        <x:v>Z-10</x:v>
      </x:c>
      <x:c r="J463" s="34" t="str">
        <x:v>OPEN</x:v>
      </x:c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13" t="str">
        <x:v>CH-459</x:v>
      </x:c>
      <x:c r="B464" s="13" t="str">
        <x:v>MOL</x:v>
      </x:c>
      <x:c r="C464" s="13" t="str">
        <x:v>state</x:v>
      </x:c>
      <x:c r="D464" s="13" t="str">
        <x:v>intermediate</x:v>
      </x:c>
      <x:c r="E464" s="13" t="str">
        <x:v>SG-11</x:v>
      </x:c>
      <x:c r="F464" s="13" t="str">
        <x:v>LT3</x:v>
      </x:c>
      <x:c r="G464" s="13" t="str">
        <x:v>MOL-3</x:v>
      </x:c>
      <x:c r="H464" s="13" t="str">
        <x:v>T3</x:v>
      </x:c>
      <x:c r="I464" s="13" t="str">
        <x:v>Z-11</x:v>
      </x:c>
      <x:c r="J464" s="34" t="str">
        <x:v>OPEN</x:v>
      </x:c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13" t="str">
        <x:v>CH-460</x:v>
      </x:c>
      <x:c r="B465" s="13" t="str">
        <x:v>CAL</x:v>
      </x:c>
      <x:c r="C465" s="13" t="str">
        <x:v>state</x:v>
      </x:c>
      <x:c r="D465" s="13" t="str">
        <x:v>intermediate</x:v>
      </x:c>
      <x:c r="E465" s="13" t="str">
        <x:v>SG-12</x:v>
      </x:c>
      <x:c r="F465" s="13" t="str">
        <x:v>LT4</x:v>
      </x:c>
      <x:c r="G465" s="13" t="str">
        <x:v>CAL-4</x:v>
      </x:c>
      <x:c r="H465" s="13" t="str">
        <x:v>T1</x:v>
      </x:c>
      <x:c r="I465" s="13" t="str">
        <x:v>Z-12</x:v>
      </x:c>
      <x:c r="J465" s="34" t="str">
        <x:v>OPEN</x:v>
      </x:c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13" t="str">
        <x:v>CH-461</x:v>
      </x:c>
      <x:c r="B466" s="13" t="str">
        <x:v>source</x:v>
      </x:c>
      <x:c r="C466" s="13" t="str">
        <x:v>state</x:v>
      </x:c>
      <x:c r="D466" s="13" t="str">
        <x:v>intermediate</x:v>
      </x:c>
      <x:c r="E466" s="13" t="str">
        <x:v>SG-13</x:v>
      </x:c>
      <x:c r="F466" s="13" t="str">
        <x:v>LT1</x:v>
      </x:c>
      <x:c r="G466" s="13" t="str">
        <x:v>source-5</x:v>
      </x:c>
      <x:c r="H466" s="13" t="str">
        <x:v>T2</x:v>
      </x:c>
      <x:c r="I466" s="13" t="str">
        <x:v>Z-13</x:v>
      </x:c>
      <x:c r="J466" s="34" t="str">
        <x:v>OPEN</x:v>
      </x:c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13" t="str">
        <x:v>CH-462</x:v>
      </x:c>
      <x:c r="B467" s="13" t="str">
        <x:v>igniter</x:v>
      </x:c>
      <x:c r="C467" s="13" t="str">
        <x:v>state</x:v>
      </x:c>
      <x:c r="D467" s="13" t="str">
        <x:v>intermediate</x:v>
      </x:c>
      <x:c r="E467" s="13" t="str">
        <x:v>SG-14</x:v>
      </x:c>
      <x:c r="F467" s="13" t="str">
        <x:v>LT2</x:v>
      </x:c>
      <x:c r="G467" s="13" t="str">
        <x:v>igniter-6</x:v>
      </x:c>
      <x:c r="H467" s="13" t="str">
        <x:v>T3</x:v>
      </x:c>
      <x:c r="I467" s="13" t="str">
        <x:v>Z-14</x:v>
      </x:c>
      <x:c r="J467" s="34" t="str">
        <x:v>OPEN</x:v>
      </x:c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13" t="str">
        <x:v>CH-463</x:v>
      </x:c>
      <x:c r="B468" s="13" t="str">
        <x:v>safeing</x:v>
      </x:c>
      <x:c r="C468" s="13" t="str">
        <x:v>state</x:v>
      </x:c>
      <x:c r="D468" s="13" t="str">
        <x:v>intermediate</x:v>
      </x:c>
      <x:c r="E468" s="13" t="str">
        <x:v>SG-15</x:v>
      </x:c>
      <x:c r="F468" s="13" t="str">
        <x:v>LT3</x:v>
      </x:c>
      <x:c r="G468" s="13" t="str">
        <x:v>safeing-7</x:v>
      </x:c>
      <x:c r="H468" s="13" t="str">
        <x:v>T1</x:v>
      </x:c>
      <x:c r="I468" s="13" t="str">
        <x:v>Z-15</x:v>
      </x:c>
      <x:c r="J468" s="34" t="str">
        <x:v>OPEN</x:v>
      </x:c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13" t="str">
        <x:v>CH-464</x:v>
      </x:c>
      <x:c r="B469" s="13" t="str">
        <x:v>environment</x:v>
      </x:c>
      <x:c r="C469" s="13" t="str">
        <x:v>state</x:v>
      </x:c>
      <x:c r="D469" s="13" t="str">
        <x:v>intermediate</x:v>
      </x:c>
      <x:c r="E469" s="13" t="str">
        <x:v>SG-16</x:v>
      </x:c>
      <x:c r="F469" s="13" t="str">
        <x:v>LT4</x:v>
      </x:c>
      <x:c r="G469" s="13" t="str">
        <x:v>environment-8</x:v>
      </x:c>
      <x:c r="H469" s="13" t="str">
        <x:v>T2</x:v>
      </x:c>
      <x:c r="I469" s="13" t="str">
        <x:v>Z-16</x:v>
      </x:c>
      <x:c r="J469" s="34" t="str">
        <x:v>OPEN</x:v>
      </x:c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13" t="str">
        <x:v>CH-465</x:v>
      </x:c>
      <x:c r="B470" s="13" t="str">
        <x:v>PHO</x:v>
      </x:c>
      <x:c r="C470" s="13" t="str">
        <x:v>rate</x:v>
      </x:c>
      <x:c r="D470" s="13" t="str">
        <x:v>intermediate</x:v>
      </x:c>
      <x:c r="E470" s="13" t="str">
        <x:v>SG-17</x:v>
      </x:c>
      <x:c r="F470" s="13" t="str">
        <x:v>LT1</x:v>
      </x:c>
      <x:c r="G470" s="13" t="str">
        <x:v>PHO-1</x:v>
      </x:c>
      <x:c r="H470" s="13" t="str">
        <x:v>T3</x:v>
      </x:c>
      <x:c r="I470" s="13" t="str">
        <x:v>Z-17</x:v>
      </x:c>
      <x:c r="J470" s="34" t="str">
        <x:v>OPEN</x:v>
      </x:c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13" t="str">
        <x:v>CH-466</x:v>
      </x:c>
      <x:c r="B471" s="13" t="str">
        <x:v>ION</x:v>
      </x:c>
      <x:c r="C471" s="13" t="str">
        <x:v>rate</x:v>
      </x:c>
      <x:c r="D471" s="13" t="str">
        <x:v>intermediate</x:v>
      </x:c>
      <x:c r="E471" s="13" t="str">
        <x:v>SG-18</x:v>
      </x:c>
      <x:c r="F471" s="13" t="str">
        <x:v>LT2</x:v>
      </x:c>
      <x:c r="G471" s="13" t="str">
        <x:v>ION-2</x:v>
      </x:c>
      <x:c r="H471" s="13" t="str">
        <x:v>T1</x:v>
      </x:c>
      <x:c r="I471" s="13" t="str">
        <x:v>Z-18</x:v>
      </x:c>
      <x:c r="J471" s="34" t="str">
        <x:v>OPEN</x:v>
      </x:c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13" t="str">
        <x:v>CH-467</x:v>
      </x:c>
      <x:c r="B472" s="13" t="str">
        <x:v>MOL</x:v>
      </x:c>
      <x:c r="C472" s="13" t="str">
        <x:v>rate</x:v>
      </x:c>
      <x:c r="D472" s="13" t="str">
        <x:v>intermediate</x:v>
      </x:c>
      <x:c r="E472" s="13" t="str">
        <x:v>SG-19</x:v>
      </x:c>
      <x:c r="F472" s="13" t="str">
        <x:v>LT3</x:v>
      </x:c>
      <x:c r="G472" s="13" t="str">
        <x:v>MOL-3</x:v>
      </x:c>
      <x:c r="H472" s="13" t="str">
        <x:v>T2</x:v>
      </x:c>
      <x:c r="I472" s="13" t="str">
        <x:v>Z-19</x:v>
      </x:c>
      <x:c r="J472" s="34" t="str">
        <x:v>OPEN</x:v>
      </x:c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13" t="str">
        <x:v>CH-468</x:v>
      </x:c>
      <x:c r="B473" s="13" t="str">
        <x:v>CAL</x:v>
      </x:c>
      <x:c r="C473" s="13" t="str">
        <x:v>rate</x:v>
      </x:c>
      <x:c r="D473" s="13" t="str">
        <x:v>intermediate</x:v>
      </x:c>
      <x:c r="E473" s="13" t="str">
        <x:v>SG-20</x:v>
      </x:c>
      <x:c r="F473" s="13" t="str">
        <x:v>LT4</x:v>
      </x:c>
      <x:c r="G473" s="13" t="str">
        <x:v>CAL-4</x:v>
      </x:c>
      <x:c r="H473" s="13" t="str">
        <x:v>T3</x:v>
      </x:c>
      <x:c r="I473" s="13" t="str">
        <x:v>Z-20</x:v>
      </x:c>
      <x:c r="J473" s="34" t="str">
        <x:v>OPEN</x:v>
      </x:c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13" t="str">
        <x:v>CH-469</x:v>
      </x:c>
      <x:c r="B474" s="13" t="str">
        <x:v>source</x:v>
      </x:c>
      <x:c r="C474" s="13" t="str">
        <x:v>rate</x:v>
      </x:c>
      <x:c r="D474" s="13" t="str">
        <x:v>intermediate</x:v>
      </x:c>
      <x:c r="E474" s="13" t="str">
        <x:v>SG-21</x:v>
      </x:c>
      <x:c r="F474" s="13" t="str">
        <x:v>LT1</x:v>
      </x:c>
      <x:c r="G474" s="13" t="str">
        <x:v>source-5</x:v>
      </x:c>
      <x:c r="H474" s="13" t="str">
        <x:v>T1</x:v>
      </x:c>
      <x:c r="I474" s="13" t="str">
        <x:v>Z-21</x:v>
      </x:c>
      <x:c r="J474" s="34" t="str">
        <x:v>OPEN</x:v>
      </x:c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13" t="str">
        <x:v>CH-470</x:v>
      </x:c>
      <x:c r="B475" s="13" t="str">
        <x:v>igniter</x:v>
      </x:c>
      <x:c r="C475" s="13" t="str">
        <x:v>rate</x:v>
      </x:c>
      <x:c r="D475" s="13" t="str">
        <x:v>intermediate</x:v>
      </x:c>
      <x:c r="E475" s="13" t="str">
        <x:v>SG-22</x:v>
      </x:c>
      <x:c r="F475" s="13" t="str">
        <x:v>LT2</x:v>
      </x:c>
      <x:c r="G475" s="13" t="str">
        <x:v>igniter-6</x:v>
      </x:c>
      <x:c r="H475" s="13" t="str">
        <x:v>T2</x:v>
      </x:c>
      <x:c r="I475" s="13" t="str">
        <x:v>Z-22</x:v>
      </x:c>
      <x:c r="J475" s="34" t="str">
        <x:v>OPEN</x:v>
      </x:c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13" t="str">
        <x:v>CH-471</x:v>
      </x:c>
      <x:c r="B476" s="13" t="str">
        <x:v>safeing</x:v>
      </x:c>
      <x:c r="C476" s="13" t="str">
        <x:v>rate</x:v>
      </x:c>
      <x:c r="D476" s="13" t="str">
        <x:v>intermediate</x:v>
      </x:c>
      <x:c r="E476" s="13" t="str">
        <x:v>SG-23</x:v>
      </x:c>
      <x:c r="F476" s="13" t="str">
        <x:v>LT3</x:v>
      </x:c>
      <x:c r="G476" s="13" t="str">
        <x:v>safeing-7</x:v>
      </x:c>
      <x:c r="H476" s="13" t="str">
        <x:v>T3</x:v>
      </x:c>
      <x:c r="I476" s="13" t="str">
        <x:v>Z-23</x:v>
      </x:c>
      <x:c r="J476" s="34" t="str">
        <x:v>OPEN</x:v>
      </x:c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13" t="str">
        <x:v>CH-472</x:v>
      </x:c>
      <x:c r="B477" s="13" t="str">
        <x:v>environment</x:v>
      </x:c>
      <x:c r="C477" s="13" t="str">
        <x:v>rate</x:v>
      </x:c>
      <x:c r="D477" s="13" t="str">
        <x:v>intermediate</x:v>
      </x:c>
      <x:c r="E477" s="13" t="str">
        <x:v>SG-24</x:v>
      </x:c>
      <x:c r="F477" s="13" t="str">
        <x:v>LT4</x:v>
      </x:c>
      <x:c r="G477" s="13" t="str">
        <x:v>environment-8</x:v>
      </x:c>
      <x:c r="H477" s="13" t="str">
        <x:v>T1</x:v>
      </x:c>
      <x:c r="I477" s="13" t="str">
        <x:v>Z-24</x:v>
      </x:c>
      <x:c r="J477" s="34" t="str">
        <x:v>OPEN</x:v>
      </x:c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13" t="str">
        <x:v>CH-473</x:v>
      </x:c>
      <x:c r="B478" s="13" t="str">
        <x:v>PHO</x:v>
      </x:c>
      <x:c r="C478" s="13" t="str">
        <x:v>boundary</x:v>
      </x:c>
      <x:c r="D478" s="13" t="str">
        <x:v>intermediate</x:v>
      </x:c>
      <x:c r="E478" s="13" t="str">
        <x:v>SG-25</x:v>
      </x:c>
      <x:c r="F478" s="13" t="str">
        <x:v>LT1</x:v>
      </x:c>
      <x:c r="G478" s="13" t="str">
        <x:v>PHO-1</x:v>
      </x:c>
      <x:c r="H478" s="13" t="str">
        <x:v>T2</x:v>
      </x:c>
      <x:c r="I478" s="13" t="str">
        <x:v>Z-25</x:v>
      </x:c>
      <x:c r="J478" s="34" t="str">
        <x:v>OPEN</x:v>
      </x:c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13" t="str">
        <x:v>CH-474</x:v>
      </x:c>
      <x:c r="B479" s="13" t="str">
        <x:v>ION</x:v>
      </x:c>
      <x:c r="C479" s="13" t="str">
        <x:v>boundary</x:v>
      </x:c>
      <x:c r="D479" s="13" t="str">
        <x:v>intermediate</x:v>
      </x:c>
      <x:c r="E479" s="13" t="str">
        <x:v>SG-26</x:v>
      </x:c>
      <x:c r="F479" s="13" t="str">
        <x:v>LT2</x:v>
      </x:c>
      <x:c r="G479" s="13" t="str">
        <x:v>ION-2</x:v>
      </x:c>
      <x:c r="H479" s="13" t="str">
        <x:v>T3</x:v>
      </x:c>
      <x:c r="I479" s="13" t="str">
        <x:v>Z-26</x:v>
      </x:c>
      <x:c r="J479" s="34" t="str">
        <x:v>OPEN</x:v>
      </x:c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13" t="str">
        <x:v>CH-475</x:v>
      </x:c>
      <x:c r="B480" s="13" t="str">
        <x:v>MOL</x:v>
      </x:c>
      <x:c r="C480" s="13" t="str">
        <x:v>boundary</x:v>
      </x:c>
      <x:c r="D480" s="13" t="str">
        <x:v>intermediate</x:v>
      </x:c>
      <x:c r="E480" s="13" t="str">
        <x:v>SG-27</x:v>
      </x:c>
      <x:c r="F480" s="13" t="str">
        <x:v>LT3</x:v>
      </x:c>
      <x:c r="G480" s="13" t="str">
        <x:v>MOL-3</x:v>
      </x:c>
      <x:c r="H480" s="13" t="str">
        <x:v>T1</x:v>
      </x:c>
      <x:c r="I480" s="13" t="str">
        <x:v>Z-27</x:v>
      </x:c>
      <x:c r="J480" s="34" t="str">
        <x:v>OPEN</x:v>
      </x:c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13" t="str">
        <x:v>CH-476</x:v>
      </x:c>
      <x:c r="B481" s="13" t="str">
        <x:v>CAL</x:v>
      </x:c>
      <x:c r="C481" s="13" t="str">
        <x:v>boundary</x:v>
      </x:c>
      <x:c r="D481" s="13" t="str">
        <x:v>intermediate</x:v>
      </x:c>
      <x:c r="E481" s="13" t="str">
        <x:v>SG-28</x:v>
      </x:c>
      <x:c r="F481" s="13" t="str">
        <x:v>LT4</x:v>
      </x:c>
      <x:c r="G481" s="13" t="str">
        <x:v>CAL-4</x:v>
      </x:c>
      <x:c r="H481" s="13" t="str">
        <x:v>T2</x:v>
      </x:c>
      <x:c r="I481" s="13" t="str">
        <x:v>Z-28</x:v>
      </x:c>
      <x:c r="J481" s="34" t="str">
        <x:v>OPEN</x:v>
      </x:c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13" t="str">
        <x:v>CH-477</x:v>
      </x:c>
      <x:c r="B482" s="13" t="str">
        <x:v>source</x:v>
      </x:c>
      <x:c r="C482" s="13" t="str">
        <x:v>boundary</x:v>
      </x:c>
      <x:c r="D482" s="13" t="str">
        <x:v>intermediate</x:v>
      </x:c>
      <x:c r="E482" s="13" t="str">
        <x:v>SG-29</x:v>
      </x:c>
      <x:c r="F482" s="13" t="str">
        <x:v>LT1</x:v>
      </x:c>
      <x:c r="G482" s="13" t="str">
        <x:v>source-5</x:v>
      </x:c>
      <x:c r="H482" s="13" t="str">
        <x:v>T3</x:v>
      </x:c>
      <x:c r="I482" s="13" t="str">
        <x:v>Z-29</x:v>
      </x:c>
      <x:c r="J482" s="34" t="str">
        <x:v>OPEN</x:v>
      </x:c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13" t="str">
        <x:v>CH-478</x:v>
      </x:c>
      <x:c r="B483" s="13" t="str">
        <x:v>igniter</x:v>
      </x:c>
      <x:c r="C483" s="13" t="str">
        <x:v>boundary</x:v>
      </x:c>
      <x:c r="D483" s="13" t="str">
        <x:v>intermediate</x:v>
      </x:c>
      <x:c r="E483" s="13" t="str">
        <x:v>SG-30</x:v>
      </x:c>
      <x:c r="F483" s="13" t="str">
        <x:v>LT2</x:v>
      </x:c>
      <x:c r="G483" s="13" t="str">
        <x:v>igniter-6</x:v>
      </x:c>
      <x:c r="H483" s="13" t="str">
        <x:v>T1</x:v>
      </x:c>
      <x:c r="I483" s="13" t="str">
        <x:v>Z-30</x:v>
      </x:c>
      <x:c r="J483" s="34" t="str">
        <x:v>OPEN</x:v>
      </x:c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13" t="str">
        <x:v>CH-479</x:v>
      </x:c>
      <x:c r="B484" s="13" t="str">
        <x:v>safeing</x:v>
      </x:c>
      <x:c r="C484" s="13" t="str">
        <x:v>boundary</x:v>
      </x:c>
      <x:c r="D484" s="13" t="str">
        <x:v>intermediate</x:v>
      </x:c>
      <x:c r="E484" s="13" t="str">
        <x:v>SG-31</x:v>
      </x:c>
      <x:c r="F484" s="13" t="str">
        <x:v>LT3</x:v>
      </x:c>
      <x:c r="G484" s="13" t="str">
        <x:v>safeing-7</x:v>
      </x:c>
      <x:c r="H484" s="13" t="str">
        <x:v>T2</x:v>
      </x:c>
      <x:c r="I484" s="13" t="str">
        <x:v>Z-31</x:v>
      </x:c>
      <x:c r="J484" s="34" t="str">
        <x:v>OPEN</x:v>
      </x:c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13" t="str">
        <x:v>CH-480</x:v>
      </x:c>
      <x:c r="B485" s="13" t="str">
        <x:v>environment</x:v>
      </x:c>
      <x:c r="C485" s="13" t="str">
        <x:v>boundary</x:v>
      </x:c>
      <x:c r="D485" s="13" t="str">
        <x:v>intermediate</x:v>
      </x:c>
      <x:c r="E485" s="13" t="str">
        <x:v>SG-32</x:v>
      </x:c>
      <x:c r="F485" s="13" t="str">
        <x:v>LT4</x:v>
      </x:c>
      <x:c r="G485" s="13" t="str">
        <x:v>environment-8</x:v>
      </x:c>
      <x:c r="H485" s="13" t="str">
        <x:v>T3</x:v>
      </x:c>
      <x:c r="I485" s="13" t="str">
        <x:v>Z-32</x:v>
      </x:c>
      <x:c r="J485" s="34" t="str">
        <x:v>OPEN</x:v>
      </x:c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13" t="str">
        <x:v>CH-481</x:v>
      </x:c>
      <x:c r="B486" s="13" t="str">
        <x:v>PHO</x:v>
      </x:c>
      <x:c r="C486" s="13" t="str">
        <x:v>identity</x:v>
      </x:c>
      <x:c r="D486" s="13" t="str">
        <x:v>return</x:v>
      </x:c>
      <x:c r="E486" s="13" t="str">
        <x:v>SG-33</x:v>
      </x:c>
      <x:c r="F486" s="13" t="str">
        <x:v>LT1</x:v>
      </x:c>
      <x:c r="G486" s="13" t="str">
        <x:v>PHO-1</x:v>
      </x:c>
      <x:c r="H486" s="13" t="str">
        <x:v>T1</x:v>
      </x:c>
      <x:c r="I486" s="13" t="str">
        <x:v>Z-01</x:v>
      </x:c>
      <x:c r="J486" s="34" t="str">
        <x:v>OPEN</x:v>
      </x:c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13" t="str">
        <x:v>CH-482</x:v>
      </x:c>
      <x:c r="B487" s="13" t="str">
        <x:v>ION</x:v>
      </x:c>
      <x:c r="C487" s="13" t="str">
        <x:v>identity</x:v>
      </x:c>
      <x:c r="D487" s="13" t="str">
        <x:v>return</x:v>
      </x:c>
      <x:c r="E487" s="13" t="str">
        <x:v>SG-34</x:v>
      </x:c>
      <x:c r="F487" s="13" t="str">
        <x:v>LT2</x:v>
      </x:c>
      <x:c r="G487" s="13" t="str">
        <x:v>ION-2</x:v>
      </x:c>
      <x:c r="H487" s="13" t="str">
        <x:v>T2</x:v>
      </x:c>
      <x:c r="I487" s="13" t="str">
        <x:v>Z-02</x:v>
      </x:c>
      <x:c r="J487" s="34" t="str">
        <x:v>OPEN</x:v>
      </x:c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13" t="str">
        <x:v>CH-483</x:v>
      </x:c>
      <x:c r="B488" s="13" t="str">
        <x:v>MOL</x:v>
      </x:c>
      <x:c r="C488" s="13" t="str">
        <x:v>identity</x:v>
      </x:c>
      <x:c r="D488" s="13" t="str">
        <x:v>return</x:v>
      </x:c>
      <x:c r="E488" s="13" t="str">
        <x:v>SG-35</x:v>
      </x:c>
      <x:c r="F488" s="13" t="str">
        <x:v>LT3</x:v>
      </x:c>
      <x:c r="G488" s="13" t="str">
        <x:v>MOL-3</x:v>
      </x:c>
      <x:c r="H488" s="13" t="str">
        <x:v>T3</x:v>
      </x:c>
      <x:c r="I488" s="13" t="str">
        <x:v>Z-03</x:v>
      </x:c>
      <x:c r="J488" s="34" t="str">
        <x:v>OPEN</x:v>
      </x:c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13" t="str">
        <x:v>CH-484</x:v>
      </x:c>
      <x:c r="B489" s="13" t="str">
        <x:v>CAL</x:v>
      </x:c>
      <x:c r="C489" s="13" t="str">
        <x:v>identity</x:v>
      </x:c>
      <x:c r="D489" s="13" t="str">
        <x:v>return</x:v>
      </x:c>
      <x:c r="E489" s="13" t="str">
        <x:v>SG-36</x:v>
      </x:c>
      <x:c r="F489" s="13" t="str">
        <x:v>LT4</x:v>
      </x:c>
      <x:c r="G489" s="13" t="str">
        <x:v>CAL-4</x:v>
      </x:c>
      <x:c r="H489" s="13" t="str">
        <x:v>T1</x:v>
      </x:c>
      <x:c r="I489" s="13" t="str">
        <x:v>Z-04</x:v>
      </x:c>
      <x:c r="J489" s="34" t="str">
        <x:v>OPEN</x:v>
      </x:c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13" t="str">
        <x:v>CH-485</x:v>
      </x:c>
      <x:c r="B490" s="13" t="str">
        <x:v>source</x:v>
      </x:c>
      <x:c r="C490" s="13" t="str">
        <x:v>identity</x:v>
      </x:c>
      <x:c r="D490" s="13" t="str">
        <x:v>return</x:v>
      </x:c>
      <x:c r="E490" s="13" t="str">
        <x:v>SG-37</x:v>
      </x:c>
      <x:c r="F490" s="13" t="str">
        <x:v>LT1</x:v>
      </x:c>
      <x:c r="G490" s="13" t="str">
        <x:v>source-5</x:v>
      </x:c>
      <x:c r="H490" s="13" t="str">
        <x:v>T2</x:v>
      </x:c>
      <x:c r="I490" s="13" t="str">
        <x:v>Z-05</x:v>
      </x:c>
      <x:c r="J490" s="34" t="str">
        <x:v>OPEN</x:v>
      </x:c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13" t="str">
        <x:v>CH-486</x:v>
      </x:c>
      <x:c r="B491" s="13" t="str">
        <x:v>igniter</x:v>
      </x:c>
      <x:c r="C491" s="13" t="str">
        <x:v>identity</x:v>
      </x:c>
      <x:c r="D491" s="13" t="str">
        <x:v>return</x:v>
      </x:c>
      <x:c r="E491" s="13" t="str">
        <x:v>SG-38</x:v>
      </x:c>
      <x:c r="F491" s="13" t="str">
        <x:v>LT2</x:v>
      </x:c>
      <x:c r="G491" s="13" t="str">
        <x:v>igniter-6</x:v>
      </x:c>
      <x:c r="H491" s="13" t="str">
        <x:v>T3</x:v>
      </x:c>
      <x:c r="I491" s="13" t="str">
        <x:v>Z-06</x:v>
      </x:c>
      <x:c r="J491" s="34" t="str">
        <x:v>OPEN</x:v>
      </x:c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13" t="str">
        <x:v>CH-487</x:v>
      </x:c>
      <x:c r="B492" s="13" t="str">
        <x:v>safeing</x:v>
      </x:c>
      <x:c r="C492" s="13" t="str">
        <x:v>identity</x:v>
      </x:c>
      <x:c r="D492" s="13" t="str">
        <x:v>return</x:v>
      </x:c>
      <x:c r="E492" s="13" t="str">
        <x:v>SG-39</x:v>
      </x:c>
      <x:c r="F492" s="13" t="str">
        <x:v>LT3</x:v>
      </x:c>
      <x:c r="G492" s="13" t="str">
        <x:v>safeing-7</x:v>
      </x:c>
      <x:c r="H492" s="13" t="str">
        <x:v>T1</x:v>
      </x:c>
      <x:c r="I492" s="13" t="str">
        <x:v>Z-07</x:v>
      </x:c>
      <x:c r="J492" s="34" t="str">
        <x:v>OPEN</x:v>
      </x:c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13" t="str">
        <x:v>CH-488</x:v>
      </x:c>
      <x:c r="B493" s="13" t="str">
        <x:v>environment</x:v>
      </x:c>
      <x:c r="C493" s="13" t="str">
        <x:v>identity</x:v>
      </x:c>
      <x:c r="D493" s="13" t="str">
        <x:v>return</x:v>
      </x:c>
      <x:c r="E493" s="13" t="str">
        <x:v>SG-40</x:v>
      </x:c>
      <x:c r="F493" s="13" t="str">
        <x:v>LT4</x:v>
      </x:c>
      <x:c r="G493" s="13" t="str">
        <x:v>environment-8</x:v>
      </x:c>
      <x:c r="H493" s="13" t="str">
        <x:v>T2</x:v>
      </x:c>
      <x:c r="I493" s="13" t="str">
        <x:v>Z-08</x:v>
      </x:c>
      <x:c r="J493" s="34" t="str">
        <x:v>OPEN</x:v>
      </x:c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13" t="str">
        <x:v>CH-489</x:v>
      </x:c>
      <x:c r="B494" s="13" t="str">
        <x:v>PHO</x:v>
      </x:c>
      <x:c r="C494" s="13" t="str">
        <x:v>final element</x:v>
      </x:c>
      <x:c r="D494" s="13" t="str">
        <x:v>return</x:v>
      </x:c>
      <x:c r="E494" s="13" t="str">
        <x:v>SG-41</x:v>
      </x:c>
      <x:c r="F494" s="13" t="str">
        <x:v>LT1</x:v>
      </x:c>
      <x:c r="G494" s="13" t="str">
        <x:v>PHO-1</x:v>
      </x:c>
      <x:c r="H494" s="13" t="str">
        <x:v>T3</x:v>
      </x:c>
      <x:c r="I494" s="13" t="str">
        <x:v>Z-09</x:v>
      </x:c>
      <x:c r="J494" s="34" t="str">
        <x:v>OPEN</x:v>
      </x:c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13" t="str">
        <x:v>CH-490</x:v>
      </x:c>
      <x:c r="B495" s="13" t="str">
        <x:v>ION</x:v>
      </x:c>
      <x:c r="C495" s="13" t="str">
        <x:v>final element</x:v>
      </x:c>
      <x:c r="D495" s="13" t="str">
        <x:v>return</x:v>
      </x:c>
      <x:c r="E495" s="13" t="str">
        <x:v>SG-42</x:v>
      </x:c>
      <x:c r="F495" s="13" t="str">
        <x:v>LT2</x:v>
      </x:c>
      <x:c r="G495" s="13" t="str">
        <x:v>ION-2</x:v>
      </x:c>
      <x:c r="H495" s="13" t="str">
        <x:v>T1</x:v>
      </x:c>
      <x:c r="I495" s="13" t="str">
        <x:v>Z-10</x:v>
      </x:c>
      <x:c r="J495" s="34" t="str">
        <x:v>OPEN</x:v>
      </x:c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13" t="str">
        <x:v>CH-491</x:v>
      </x:c>
      <x:c r="B496" s="13" t="str">
        <x:v>MOL</x:v>
      </x:c>
      <x:c r="C496" s="13" t="str">
        <x:v>final element</x:v>
      </x:c>
      <x:c r="D496" s="13" t="str">
        <x:v>return</x:v>
      </x:c>
      <x:c r="E496" s="13" t="str">
        <x:v>SG-43</x:v>
      </x:c>
      <x:c r="F496" s="13" t="str">
        <x:v>LT3</x:v>
      </x:c>
      <x:c r="G496" s="13" t="str">
        <x:v>MOL-3</x:v>
      </x:c>
      <x:c r="H496" s="13" t="str">
        <x:v>T2</x:v>
      </x:c>
      <x:c r="I496" s="13" t="str">
        <x:v>Z-11</x:v>
      </x:c>
      <x:c r="J496" s="34" t="str">
        <x:v>OPEN</x:v>
      </x:c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13" t="str">
        <x:v>CH-492</x:v>
      </x:c>
      <x:c r="B497" s="13" t="str">
        <x:v>CAL</x:v>
      </x:c>
      <x:c r="C497" s="13" t="str">
        <x:v>final element</x:v>
      </x:c>
      <x:c r="D497" s="13" t="str">
        <x:v>return</x:v>
      </x:c>
      <x:c r="E497" s="13" t="str">
        <x:v>SG-44</x:v>
      </x:c>
      <x:c r="F497" s="13" t="str">
        <x:v>LT4</x:v>
      </x:c>
      <x:c r="G497" s="13" t="str">
        <x:v>CAL-4</x:v>
      </x:c>
      <x:c r="H497" s="13" t="str">
        <x:v>T3</x:v>
      </x:c>
      <x:c r="I497" s="13" t="str">
        <x:v>Z-12</x:v>
      </x:c>
      <x:c r="J497" s="34" t="str">
        <x:v>OPEN</x:v>
      </x:c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13" t="str">
        <x:v>CH-493</x:v>
      </x:c>
      <x:c r="B498" s="13" t="str">
        <x:v>source</x:v>
      </x:c>
      <x:c r="C498" s="13" t="str">
        <x:v>final element</x:v>
      </x:c>
      <x:c r="D498" s="13" t="str">
        <x:v>return</x:v>
      </x:c>
      <x:c r="E498" s="13" t="str">
        <x:v>SG-45</x:v>
      </x:c>
      <x:c r="F498" s="13" t="str">
        <x:v>LT1</x:v>
      </x:c>
      <x:c r="G498" s="13" t="str">
        <x:v>source-5</x:v>
      </x:c>
      <x:c r="H498" s="13" t="str">
        <x:v>T1</x:v>
      </x:c>
      <x:c r="I498" s="13" t="str">
        <x:v>Z-13</x:v>
      </x:c>
      <x:c r="J498" s="34" t="str">
        <x:v>OPEN</x:v>
      </x:c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13" t="str">
        <x:v>CH-494</x:v>
      </x:c>
      <x:c r="B499" s="13" t="str">
        <x:v>igniter</x:v>
      </x:c>
      <x:c r="C499" s="13" t="str">
        <x:v>final element</x:v>
      </x:c>
      <x:c r="D499" s="13" t="str">
        <x:v>return</x:v>
      </x:c>
      <x:c r="E499" s="13" t="str">
        <x:v>SG-46</x:v>
      </x:c>
      <x:c r="F499" s="13" t="str">
        <x:v>LT2</x:v>
      </x:c>
      <x:c r="G499" s="13" t="str">
        <x:v>igniter-6</x:v>
      </x:c>
      <x:c r="H499" s="13" t="str">
        <x:v>T2</x:v>
      </x:c>
      <x:c r="I499" s="13" t="str">
        <x:v>Z-14</x:v>
      </x:c>
      <x:c r="J499" s="34" t="str">
        <x:v>OPEN</x:v>
      </x:c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13" t="str">
        <x:v>CH-495</x:v>
      </x:c>
      <x:c r="B500" s="13" t="str">
        <x:v>safeing</x:v>
      </x:c>
      <x:c r="C500" s="13" t="str">
        <x:v>final element</x:v>
      </x:c>
      <x:c r="D500" s="13" t="str">
        <x:v>return</x:v>
      </x:c>
      <x:c r="E500" s="13" t="str">
        <x:v>SG-47</x:v>
      </x:c>
      <x:c r="F500" s="13" t="str">
        <x:v>LT3</x:v>
      </x:c>
      <x:c r="G500" s="13" t="str">
        <x:v>safeing-7</x:v>
      </x:c>
      <x:c r="H500" s="13" t="str">
        <x:v>T3</x:v>
      </x:c>
      <x:c r="I500" s="13" t="str">
        <x:v>Z-15</x:v>
      </x:c>
      <x:c r="J500" s="34" t="str">
        <x:v>OPEN</x:v>
      </x:c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13" t="str">
        <x:v>CH-496</x:v>
      </x:c>
      <x:c r="B501" s="13" t="str">
        <x:v>environment</x:v>
      </x:c>
      <x:c r="C501" s="13" t="str">
        <x:v>final element</x:v>
      </x:c>
      <x:c r="D501" s="13" t="str">
        <x:v>return</x:v>
      </x:c>
      <x:c r="E501" s="13" t="str">
        <x:v>SG-48</x:v>
      </x:c>
      <x:c r="F501" s="13" t="str">
        <x:v>LT4</x:v>
      </x:c>
      <x:c r="G501" s="13" t="str">
        <x:v>environment-8</x:v>
      </x:c>
      <x:c r="H501" s="13" t="str">
        <x:v>T1</x:v>
      </x:c>
      <x:c r="I501" s="13" t="str">
        <x:v>Z-16</x:v>
      </x:c>
      <x:c r="J501" s="34" t="str">
        <x:v>OPEN</x:v>
      </x:c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13" t="str">
        <x:v>CH-497</x:v>
      </x:c>
      <x:c r="B502" s="13" t="str">
        <x:v>PHO</x:v>
      </x:c>
      <x:c r="C502" s="13" t="str">
        <x:v>atmosphere</x:v>
      </x:c>
      <x:c r="D502" s="13" t="str">
        <x:v>return</x:v>
      </x:c>
      <x:c r="E502" s="13" t="str">
        <x:v>SG-49</x:v>
      </x:c>
      <x:c r="F502" s="13" t="str">
        <x:v>LT1</x:v>
      </x:c>
      <x:c r="G502" s="13" t="str">
        <x:v>PHO-1</x:v>
      </x:c>
      <x:c r="H502" s="13" t="str">
        <x:v>T2</x:v>
      </x:c>
      <x:c r="I502" s="13" t="str">
        <x:v>Z-17</x:v>
      </x:c>
      <x:c r="J502" s="34" t="str">
        <x:v>OPEN</x:v>
      </x:c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13" t="str">
        <x:v>CH-498</x:v>
      </x:c>
      <x:c r="B503" s="13" t="str">
        <x:v>ION</x:v>
      </x:c>
      <x:c r="C503" s="13" t="str">
        <x:v>atmosphere</x:v>
      </x:c>
      <x:c r="D503" s="13" t="str">
        <x:v>return</x:v>
      </x:c>
      <x:c r="E503" s="13" t="str">
        <x:v>SG-50</x:v>
      </x:c>
      <x:c r="F503" s="13" t="str">
        <x:v>LT2</x:v>
      </x:c>
      <x:c r="G503" s="13" t="str">
        <x:v>ION-2</x:v>
      </x:c>
      <x:c r="H503" s="13" t="str">
        <x:v>T3</x:v>
      </x:c>
      <x:c r="I503" s="13" t="str">
        <x:v>Z-18</x:v>
      </x:c>
      <x:c r="J503" s="34" t="str">
        <x:v>OPEN</x:v>
      </x:c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13" t="str">
        <x:v>CH-499</x:v>
      </x:c>
      <x:c r="B504" s="13" t="str">
        <x:v>MOL</x:v>
      </x:c>
      <x:c r="C504" s="13" t="str">
        <x:v>atmosphere</x:v>
      </x:c>
      <x:c r="D504" s="13" t="str">
        <x:v>return</x:v>
      </x:c>
      <x:c r="E504" s="13" t="str">
        <x:v>SG-51</x:v>
      </x:c>
      <x:c r="F504" s="13" t="str">
        <x:v>LT3</x:v>
      </x:c>
      <x:c r="G504" s="13" t="str">
        <x:v>MOL-3</x:v>
      </x:c>
      <x:c r="H504" s="13" t="str">
        <x:v>T1</x:v>
      </x:c>
      <x:c r="I504" s="13" t="str">
        <x:v>Z-19</x:v>
      </x:c>
      <x:c r="J504" s="34" t="str">
        <x:v>OPEN</x:v>
      </x:c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13" t="str">
        <x:v>CH-500</x:v>
      </x:c>
      <x:c r="B505" s="13" t="str">
        <x:v>CAL</x:v>
      </x:c>
      <x:c r="C505" s="13" t="str">
        <x:v>atmosphere</x:v>
      </x:c>
      <x:c r="D505" s="13" t="str">
        <x:v>return</x:v>
      </x:c>
      <x:c r="E505" s="13" t="str">
        <x:v>SG-52</x:v>
      </x:c>
      <x:c r="F505" s="13" t="str">
        <x:v>LT4</x:v>
      </x:c>
      <x:c r="G505" s="13" t="str">
        <x:v>CAL-4</x:v>
      </x:c>
      <x:c r="H505" s="13" t="str">
        <x:v>T2</x:v>
      </x:c>
      <x:c r="I505" s="13" t="str">
        <x:v>Z-20</x:v>
      </x:c>
      <x:c r="J505" s="34" t="str">
        <x:v>OPEN</x:v>
      </x:c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13" t="str">
        <x:v>CH-501</x:v>
      </x:c>
      <x:c r="B506" s="13" t="str">
        <x:v>source</x:v>
      </x:c>
      <x:c r="C506" s="13" t="str">
        <x:v>atmosphere</x:v>
      </x:c>
      <x:c r="D506" s="13" t="str">
        <x:v>return</x:v>
      </x:c>
      <x:c r="E506" s="13" t="str">
        <x:v>SG-53</x:v>
      </x:c>
      <x:c r="F506" s="13" t="str">
        <x:v>LT1</x:v>
      </x:c>
      <x:c r="G506" s="13" t="str">
        <x:v>source-5</x:v>
      </x:c>
      <x:c r="H506" s="13" t="str">
        <x:v>T3</x:v>
      </x:c>
      <x:c r="I506" s="13" t="str">
        <x:v>Z-21</x:v>
      </x:c>
      <x:c r="J506" s="34" t="str">
        <x:v>OPEN</x:v>
      </x:c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13" t="str">
        <x:v>CH-502</x:v>
      </x:c>
      <x:c r="B507" s="13" t="str">
        <x:v>igniter</x:v>
      </x:c>
      <x:c r="C507" s="13" t="str">
        <x:v>atmosphere</x:v>
      </x:c>
      <x:c r="D507" s="13" t="str">
        <x:v>return</x:v>
      </x:c>
      <x:c r="E507" s="13" t="str">
        <x:v>SG-54</x:v>
      </x:c>
      <x:c r="F507" s="13" t="str">
        <x:v>LT2</x:v>
      </x:c>
      <x:c r="G507" s="13" t="str">
        <x:v>igniter-6</x:v>
      </x:c>
      <x:c r="H507" s="13" t="str">
        <x:v>T1</x:v>
      </x:c>
      <x:c r="I507" s="13" t="str">
        <x:v>Z-22</x:v>
      </x:c>
      <x:c r="J507" s="34" t="str">
        <x:v>OPEN</x:v>
      </x:c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13" t="str">
        <x:v>CH-503</x:v>
      </x:c>
      <x:c r="B508" s="13" t="str">
        <x:v>safeing</x:v>
      </x:c>
      <x:c r="C508" s="13" t="str">
        <x:v>atmosphere</x:v>
      </x:c>
      <x:c r="D508" s="13" t="str">
        <x:v>return</x:v>
      </x:c>
      <x:c r="E508" s="13" t="str">
        <x:v>SG-55</x:v>
      </x:c>
      <x:c r="F508" s="13" t="str">
        <x:v>LT3</x:v>
      </x:c>
      <x:c r="G508" s="13" t="str">
        <x:v>safeing-7</x:v>
      </x:c>
      <x:c r="H508" s="13" t="str">
        <x:v>T2</x:v>
      </x:c>
      <x:c r="I508" s="13" t="str">
        <x:v>Z-23</x:v>
      </x:c>
      <x:c r="J508" s="34" t="str">
        <x:v>OPEN</x:v>
      </x:c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13" t="str">
        <x:v>CH-504</x:v>
      </x:c>
      <x:c r="B509" s="13" t="str">
        <x:v>environment</x:v>
      </x:c>
      <x:c r="C509" s="13" t="str">
        <x:v>atmosphere</x:v>
      </x:c>
      <x:c r="D509" s="13" t="str">
        <x:v>return</x:v>
      </x:c>
      <x:c r="E509" s="13" t="str">
        <x:v>SG-56</x:v>
      </x:c>
      <x:c r="F509" s="13" t="str">
        <x:v>LT4</x:v>
      </x:c>
      <x:c r="G509" s="13" t="str">
        <x:v>environment-8</x:v>
      </x:c>
      <x:c r="H509" s="13" t="str">
        <x:v>T3</x:v>
      </x:c>
      <x:c r="I509" s="13" t="str">
        <x:v>Z-24</x:v>
      </x:c>
      <x:c r="J509" s="34" t="str">
        <x:v>OPEN</x:v>
      </x:c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13" t="str">
        <x:v>CH-505</x:v>
      </x:c>
      <x:c r="B510" s="13" t="str">
        <x:v>PHO</x:v>
      </x:c>
      <x:c r="C510" s="13" t="str">
        <x:v>reference</x:v>
      </x:c>
      <x:c r="D510" s="13" t="str">
        <x:v>return</x:v>
      </x:c>
      <x:c r="E510" s="13" t="str">
        <x:v>SG-57</x:v>
      </x:c>
      <x:c r="F510" s="13" t="str">
        <x:v>LT1</x:v>
      </x:c>
      <x:c r="G510" s="13" t="str">
        <x:v>PHO-1</x:v>
      </x:c>
      <x:c r="H510" s="13" t="str">
        <x:v>T1</x:v>
      </x:c>
      <x:c r="I510" s="13" t="str">
        <x:v>Z-25</x:v>
      </x:c>
      <x:c r="J510" s="34" t="str">
        <x:v>OPEN</x:v>
      </x:c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13" t="str">
        <x:v>CH-506</x:v>
      </x:c>
      <x:c r="B511" s="13" t="str">
        <x:v>ION</x:v>
      </x:c>
      <x:c r="C511" s="13" t="str">
        <x:v>reference</x:v>
      </x:c>
      <x:c r="D511" s="13" t="str">
        <x:v>return</x:v>
      </x:c>
      <x:c r="E511" s="13" t="str">
        <x:v>SG-58</x:v>
      </x:c>
      <x:c r="F511" s="13" t="str">
        <x:v>LT2</x:v>
      </x:c>
      <x:c r="G511" s="13" t="str">
        <x:v>ION-2</x:v>
      </x:c>
      <x:c r="H511" s="13" t="str">
        <x:v>T2</x:v>
      </x:c>
      <x:c r="I511" s="13" t="str">
        <x:v>Z-26</x:v>
      </x:c>
      <x:c r="J511" s="34" t="str">
        <x:v>OPEN</x:v>
      </x:c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13" t="str">
        <x:v>CH-507</x:v>
      </x:c>
      <x:c r="B512" s="13" t="str">
        <x:v>MOL</x:v>
      </x:c>
      <x:c r="C512" s="13" t="str">
        <x:v>reference</x:v>
      </x:c>
      <x:c r="D512" s="13" t="str">
        <x:v>return</x:v>
      </x:c>
      <x:c r="E512" s="13" t="str">
        <x:v>SG-59</x:v>
      </x:c>
      <x:c r="F512" s="13" t="str">
        <x:v>LT3</x:v>
      </x:c>
      <x:c r="G512" s="13" t="str">
        <x:v>MOL-3</x:v>
      </x:c>
      <x:c r="H512" s="13" t="str">
        <x:v>T3</x:v>
      </x:c>
      <x:c r="I512" s="13" t="str">
        <x:v>Z-27</x:v>
      </x:c>
      <x:c r="J512" s="34" t="str">
        <x:v>OPEN</x:v>
      </x:c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13" t="str">
        <x:v>CH-508</x:v>
      </x:c>
      <x:c r="B513" s="13" t="str">
        <x:v>CAL</x:v>
      </x:c>
      <x:c r="C513" s="13" t="str">
        <x:v>reference</x:v>
      </x:c>
      <x:c r="D513" s="13" t="str">
        <x:v>return</x:v>
      </x:c>
      <x:c r="E513" s="13" t="str">
        <x:v>SG-60</x:v>
      </x:c>
      <x:c r="F513" s="13" t="str">
        <x:v>LT4</x:v>
      </x:c>
      <x:c r="G513" s="13" t="str">
        <x:v>CAL-4</x:v>
      </x:c>
      <x:c r="H513" s="13" t="str">
        <x:v>T1</x:v>
      </x:c>
      <x:c r="I513" s="13" t="str">
        <x:v>Z-28</x:v>
      </x:c>
      <x:c r="J513" s="34" t="str">
        <x:v>OPEN</x:v>
      </x:c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13" t="str">
        <x:v>CH-509</x:v>
      </x:c>
      <x:c r="B514" s="13" t="str">
        <x:v>source</x:v>
      </x:c>
      <x:c r="C514" s="13" t="str">
        <x:v>reference</x:v>
      </x:c>
      <x:c r="D514" s="13" t="str">
        <x:v>return</x:v>
      </x:c>
      <x:c r="E514" s="13" t="str">
        <x:v>SG-61</x:v>
      </x:c>
      <x:c r="F514" s="13" t="str">
        <x:v>LT1</x:v>
      </x:c>
      <x:c r="G514" s="13" t="str">
        <x:v>source-5</x:v>
      </x:c>
      <x:c r="H514" s="13" t="str">
        <x:v>T2</x:v>
      </x:c>
      <x:c r="I514" s="13" t="str">
        <x:v>Z-29</x:v>
      </x:c>
      <x:c r="J514" s="34" t="str">
        <x:v>OPEN</x:v>
      </x:c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13" t="str">
        <x:v>CH-510</x:v>
      </x:c>
      <x:c r="B515" s="13" t="str">
        <x:v>igniter</x:v>
      </x:c>
      <x:c r="C515" s="13" t="str">
        <x:v>reference</x:v>
      </x:c>
      <x:c r="D515" s="13" t="str">
        <x:v>return</x:v>
      </x:c>
      <x:c r="E515" s="13" t="str">
        <x:v>SG-62</x:v>
      </x:c>
      <x:c r="F515" s="13" t="str">
        <x:v>LT2</x:v>
      </x:c>
      <x:c r="G515" s="13" t="str">
        <x:v>igniter-6</x:v>
      </x:c>
      <x:c r="H515" s="13" t="str">
        <x:v>T3</x:v>
      </x:c>
      <x:c r="I515" s="13" t="str">
        <x:v>Z-30</x:v>
      </x:c>
      <x:c r="J515" s="34" t="str">
        <x:v>OPEN</x:v>
      </x:c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13" t="str">
        <x:v>CH-511</x:v>
      </x:c>
      <x:c r="B516" s="13" t="str">
        <x:v>safeing</x:v>
      </x:c>
      <x:c r="C516" s="13" t="str">
        <x:v>reference</x:v>
      </x:c>
      <x:c r="D516" s="13" t="str">
        <x:v>return</x:v>
      </x:c>
      <x:c r="E516" s="13" t="str">
        <x:v>SG-63</x:v>
      </x:c>
      <x:c r="F516" s="13" t="str">
        <x:v>LT3</x:v>
      </x:c>
      <x:c r="G516" s="13" t="str">
        <x:v>safeing-7</x:v>
      </x:c>
      <x:c r="H516" s="13" t="str">
        <x:v>T1</x:v>
      </x:c>
      <x:c r="I516" s="13" t="str">
        <x:v>Z-31</x:v>
      </x:c>
      <x:c r="J516" s="34" t="str">
        <x:v>OPEN</x:v>
      </x:c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14" t="str">
        <x:v>CH-512</x:v>
      </x:c>
      <x:c r="B517" s="14" t="str">
        <x:v>environment</x:v>
      </x:c>
      <x:c r="C517" s="14" t="str">
        <x:v>reference</x:v>
      </x:c>
      <x:c r="D517" s="14" t="str">
        <x:v>return</x:v>
      </x:c>
      <x:c r="E517" s="14" t="str">
        <x:v>SG-64</x:v>
      </x:c>
      <x:c r="F517" s="14" t="str">
        <x:v>LT4</x:v>
      </x:c>
      <x:c r="G517" s="14" t="str">
        <x:v>environment-8</x:v>
      </x:c>
      <x:c r="H517" s="14" t="str">
        <x:v>T2</x:v>
      </x:c>
      <x:c r="I517" s="14" t="str">
        <x:v>Z-32</x:v>
      </x:c>
      <x:c r="J517" s="35" t="str">
        <x:v>OPEN</x:v>
      </x:c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dataValidations count="1">
    <x:dataValidation type="list" sqref="J6:J517">
      <x:formula1>"OPEN,PASS,FAIL,RETIRED"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3" hidden="0" customWidth="1"/>
    <x:col min="4" max="4" width="32" hidden="0" customWidth="1"/>
    <x:col min="5" max="5" width="24" hidden="0" customWidth="1"/>
    <x:col min="6" max="6" width="34" hidden="0" customWidth="1"/>
    <x:col min="7" max="7" width="18" hidden="0" customWidth="1"/>
    <x:col min="8" max="8" width="12" hidden="0" customWidth="1"/>
    <x:col min="9" max="9" width="30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Twenty independent safe-state paths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4" hidden="0" customHeight="1">
      <x:c r="A5" s="9" t="str">
        <x:v>Path ID</x:v>
      </x:c>
      <x:c r="B5" s="10" t="str">
        <x:v>Final function</x:v>
      </x:c>
      <x:c r="C5" s="10" t="str">
        <x:v>Path class</x:v>
      </x:c>
      <x:c r="D5" s="10" t="str">
        <x:v>Trigger or command</x:v>
      </x:c>
      <x:c r="E5" s="10" t="str">
        <x:v>Motive energy</x:v>
      </x:c>
      <x:c r="F5" s="10" t="str">
        <x:v>Final-state witness</x:v>
      </x:c>
      <x:c r="G5" s="10" t="str">
        <x:v>Drill record</x:v>
      </x:c>
      <x:c r="H5" s="10" t="str">
        <x:v>State</x:v>
      </x:c>
      <x:c r="I5" s="11" t="str">
        <x:v>Credit effect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SP-01</x:v>
      </x:c>
      <x:c r="B6" s="12" t="str">
        <x:v>source isolation</x:v>
      </x:c>
      <x:c r="C6" s="12" t="str">
        <x:v>primary</x:v>
      </x:c>
      <x:c r="D6" s="12" t="str">
        <x:v>primary source isolation trigger</x:v>
      </x:c>
      <x:c r="E6" s="12" t="str">
        <x:v>declared local supply</x:v>
      </x:c>
      <x:c r="F6" s="12" t="str">
        <x:v>independent source isolation position witness</x:v>
      </x:c>
      <x:c r="G6" s="33" t="str"/>
      <x:c r="H6" s="33" t="str">
        <x:v>OPEN</x:v>
      </x:c>
      <x:c r="I6" s="12" t="str">
        <x:v>required safe end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SP-02</x:v>
      </x:c>
      <x:c r="B7" s="13" t="str">
        <x:v>source isolation</x:v>
      </x:c>
      <x:c r="C7" s="13" t="str">
        <x:v>diverse</x:v>
      </x:c>
      <x:c r="D7" s="13" t="str">
        <x:v>diverse source isolation trigger</x:v>
      </x:c>
      <x:c r="E7" s="13" t="str">
        <x:v>declared local supply</x:v>
      </x:c>
      <x:c r="F7" s="13" t="str">
        <x:v>independent source isolation position witness</x:v>
      </x:c>
      <x:c r="G7" s="34" t="str"/>
      <x:c r="H7" s="34" t="str">
        <x:v>OPEN</x:v>
      </x:c>
      <x:c r="I7" s="13" t="str">
        <x:v>required safe end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SP-03</x:v>
      </x:c>
      <x:c r="B8" s="13" t="str">
        <x:v>source isolation</x:v>
      </x:c>
      <x:c r="C8" s="13" t="str">
        <x:v>passive</x:v>
      </x:c>
      <x:c r="D8" s="13" t="str">
        <x:v>passive source isolation trigger</x:v>
      </x:c>
      <x:c r="E8" s="13" t="str">
        <x:v>stored/passive</x:v>
      </x:c>
      <x:c r="F8" s="13" t="str">
        <x:v>independent source isolation position witness</x:v>
      </x:c>
      <x:c r="G8" s="34" t="str"/>
      <x:c r="H8" s="34" t="str">
        <x:v>OPEN</x:v>
      </x:c>
      <x:c r="I8" s="13" t="str">
        <x:v>required safe end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SP-04</x:v>
      </x:c>
      <x:c r="B9" s="13" t="str">
        <x:v>source isolation</x:v>
      </x:c>
      <x:c r="C9" s="13" t="str">
        <x:v>manual</x:v>
      </x:c>
      <x:c r="D9" s="13" t="str">
        <x:v>manual source isolation trigger</x:v>
      </x:c>
      <x:c r="E9" s="13" t="str">
        <x:v>declared local supply</x:v>
      </x:c>
      <x:c r="F9" s="13" t="str">
        <x:v>independent source isolation position witness</x:v>
      </x:c>
      <x:c r="G9" s="34" t="str"/>
      <x:c r="H9" s="34" t="str">
        <x:v>OPEN</x:v>
      </x:c>
      <x:c r="I9" s="13" t="str">
        <x:v>required safe end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SP-05</x:v>
      </x:c>
      <x:c r="B10" s="13" t="str">
        <x:v>casualty-source diversion</x:v>
      </x:c>
      <x:c r="C10" s="13" t="str">
        <x:v>primary</x:v>
      </x:c>
      <x:c r="D10" s="13" t="str">
        <x:v>primary casualty-source diversion trigger</x:v>
      </x:c>
      <x:c r="E10" s="13" t="str">
        <x:v>declared local supply</x:v>
      </x:c>
      <x:c r="F10" s="13" t="str">
        <x:v>independent casualty-source diversion position witness</x:v>
      </x:c>
      <x:c r="G10" s="34" t="str"/>
      <x:c r="H10" s="34" t="str">
        <x:v>OPEN</x:v>
      </x:c>
      <x:c r="I10" s="13" t="str">
        <x:v>required safe end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3" t="str">
        <x:v>SP-06</x:v>
      </x:c>
      <x:c r="B11" s="13" t="str">
        <x:v>casualty-source diversion</x:v>
      </x:c>
      <x:c r="C11" s="13" t="str">
        <x:v>diverse</x:v>
      </x:c>
      <x:c r="D11" s="13" t="str">
        <x:v>diverse casualty-source diversion trigger</x:v>
      </x:c>
      <x:c r="E11" s="13" t="str">
        <x:v>declared local supply</x:v>
      </x:c>
      <x:c r="F11" s="13" t="str">
        <x:v>independent casualty-source diversion position witness</x:v>
      </x:c>
      <x:c r="G11" s="34" t="str"/>
      <x:c r="H11" s="34" t="str">
        <x:v>OPEN</x:v>
      </x:c>
      <x:c r="I11" s="13" t="str">
        <x:v>required safe end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3" t="str">
        <x:v>SP-07</x:v>
      </x:c>
      <x:c r="B12" s="13" t="str">
        <x:v>casualty-source diversion</x:v>
      </x:c>
      <x:c r="C12" s="13" t="str">
        <x:v>passive</x:v>
      </x:c>
      <x:c r="D12" s="13" t="str">
        <x:v>passive casualty-source diversion trigger</x:v>
      </x:c>
      <x:c r="E12" s="13" t="str">
        <x:v>stored/passive</x:v>
      </x:c>
      <x:c r="F12" s="13" t="str">
        <x:v>independent casualty-source diversion position witness</x:v>
      </x:c>
      <x:c r="G12" s="34" t="str"/>
      <x:c r="H12" s="34" t="str">
        <x:v>OPEN</x:v>
      </x:c>
      <x:c r="I12" s="13" t="str">
        <x:v>required safe end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3" t="str">
        <x:v>SP-08</x:v>
      </x:c>
      <x:c r="B13" s="13" t="str">
        <x:v>casualty-source diversion</x:v>
      </x:c>
      <x:c r="C13" s="13" t="str">
        <x:v>manual</x:v>
      </x:c>
      <x:c r="D13" s="13" t="str">
        <x:v>manual casualty-source diversion trigger</x:v>
      </x:c>
      <x:c r="E13" s="13" t="str">
        <x:v>declared local supply</x:v>
      </x:c>
      <x:c r="F13" s="13" t="str">
        <x:v>independent casualty-source diversion position witness</x:v>
      </x:c>
      <x:c r="G13" s="34" t="str"/>
      <x:c r="H13" s="34" t="str">
        <x:v>OPEN</x:v>
      </x:c>
      <x:c r="I13" s="13" t="str">
        <x:v>required safe end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13" t="str">
        <x:v>SP-09</x:v>
      </x:c>
      <x:c r="B14" s="13" t="str">
        <x:v>ignition-energy removal</x:v>
      </x:c>
      <x:c r="C14" s="13" t="str">
        <x:v>primary</x:v>
      </x:c>
      <x:c r="D14" s="13" t="str">
        <x:v>primary ignition-energy removal trigger</x:v>
      </x:c>
      <x:c r="E14" s="13" t="str">
        <x:v>declared local supply</x:v>
      </x:c>
      <x:c r="F14" s="13" t="str">
        <x:v>independent ignition-energy removal position witness</x:v>
      </x:c>
      <x:c r="G14" s="34" t="str"/>
      <x:c r="H14" s="34" t="str">
        <x:v>OPEN</x:v>
      </x:c>
      <x:c r="I14" s="13" t="str">
        <x:v>required safe end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3" t="str">
        <x:v>SP-10</x:v>
      </x:c>
      <x:c r="B15" s="13" t="str">
        <x:v>ignition-energy removal</x:v>
      </x:c>
      <x:c r="C15" s="13" t="str">
        <x:v>diverse</x:v>
      </x:c>
      <x:c r="D15" s="13" t="str">
        <x:v>diverse ignition-energy removal trigger</x:v>
      </x:c>
      <x:c r="E15" s="13" t="str">
        <x:v>declared local supply</x:v>
      </x:c>
      <x:c r="F15" s="13" t="str">
        <x:v>independent ignition-energy removal position witness</x:v>
      </x:c>
      <x:c r="G15" s="34" t="str"/>
      <x:c r="H15" s="34" t="str">
        <x:v>OPEN</x:v>
      </x:c>
      <x:c r="I15" s="13" t="str">
        <x:v>required safe end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13" t="str">
        <x:v>SP-11</x:v>
      </x:c>
      <x:c r="B16" s="13" t="str">
        <x:v>ignition-energy removal</x:v>
      </x:c>
      <x:c r="C16" s="13" t="str">
        <x:v>passive</x:v>
      </x:c>
      <x:c r="D16" s="13" t="str">
        <x:v>passive ignition-energy removal trigger</x:v>
      </x:c>
      <x:c r="E16" s="13" t="str">
        <x:v>stored/passive</x:v>
      </x:c>
      <x:c r="F16" s="13" t="str">
        <x:v>independent ignition-energy removal position witness</x:v>
      </x:c>
      <x:c r="G16" s="34" t="str"/>
      <x:c r="H16" s="34" t="str">
        <x:v>OPEN</x:v>
      </x:c>
      <x:c r="I16" s="13" t="str">
        <x:v>required safe end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13" t="str">
        <x:v>SP-12</x:v>
      </x:c>
      <x:c r="B17" s="13" t="str">
        <x:v>ignition-energy removal</x:v>
      </x:c>
      <x:c r="C17" s="13" t="str">
        <x:v>manual</x:v>
      </x:c>
      <x:c r="D17" s="13" t="str">
        <x:v>manual ignition-energy removal trigger</x:v>
      </x:c>
      <x:c r="E17" s="13" t="str">
        <x:v>declared local supply</x:v>
      </x:c>
      <x:c r="F17" s="13" t="str">
        <x:v>independent ignition-energy removal position witness</x:v>
      </x:c>
      <x:c r="G17" s="34" t="str"/>
      <x:c r="H17" s="34" t="str">
        <x:v>OPEN</x:v>
      </x:c>
      <x:c r="I17" s="13" t="str">
        <x:v>required safe end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13" t="str">
        <x:v>SP-13</x:v>
      </x:c>
      <x:c r="B18" s="13" t="str">
        <x:v>public-quench admission</x:v>
      </x:c>
      <x:c r="C18" s="13" t="str">
        <x:v>primary</x:v>
      </x:c>
      <x:c r="D18" s="13" t="str">
        <x:v>primary public-quench admission trigger</x:v>
      </x:c>
      <x:c r="E18" s="13" t="str">
        <x:v>declared local supply</x:v>
      </x:c>
      <x:c r="F18" s="13" t="str">
        <x:v>independent public-quench admission position witness</x:v>
      </x:c>
      <x:c r="G18" s="34" t="str"/>
      <x:c r="H18" s="34" t="str">
        <x:v>OPEN</x:v>
      </x:c>
      <x:c r="I18" s="13" t="str">
        <x:v>safety only; cannot improve credit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13" t="str">
        <x:v>SP-14</x:v>
      </x:c>
      <x:c r="B19" s="13" t="str">
        <x:v>public-quench admission</x:v>
      </x:c>
      <x:c r="C19" s="13" t="str">
        <x:v>diverse</x:v>
      </x:c>
      <x:c r="D19" s="13" t="str">
        <x:v>diverse public-quench admission trigger</x:v>
      </x:c>
      <x:c r="E19" s="13" t="str">
        <x:v>declared local supply</x:v>
      </x:c>
      <x:c r="F19" s="13" t="str">
        <x:v>independent public-quench admission position witness</x:v>
      </x:c>
      <x:c r="G19" s="34" t="str"/>
      <x:c r="H19" s="34" t="str">
        <x:v>OPEN</x:v>
      </x:c>
      <x:c r="I19" s="13" t="str">
        <x:v>safety only; cannot improve credit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13" t="str">
        <x:v>SP-15</x:v>
      </x:c>
      <x:c r="B20" s="13" t="str">
        <x:v>public-quench admission</x:v>
      </x:c>
      <x:c r="C20" s="13" t="str">
        <x:v>passive</x:v>
      </x:c>
      <x:c r="D20" s="13" t="str">
        <x:v>passive public-quench admission trigger</x:v>
      </x:c>
      <x:c r="E20" s="13" t="str">
        <x:v>stored/passive</x:v>
      </x:c>
      <x:c r="F20" s="13" t="str">
        <x:v>independent public-quench admission position witness</x:v>
      </x:c>
      <x:c r="G20" s="34" t="str"/>
      <x:c r="H20" s="34" t="str">
        <x:v>OPEN</x:v>
      </x:c>
      <x:c r="I20" s="13" t="str">
        <x:v>safety only; cannot improve credit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13" t="str">
        <x:v>SP-16</x:v>
      </x:c>
      <x:c r="B21" s="13" t="str">
        <x:v>public-quench admission</x:v>
      </x:c>
      <x:c r="C21" s="13" t="str">
        <x:v>manual</x:v>
      </x:c>
      <x:c r="D21" s="13" t="str">
        <x:v>manual public-quench admission trigger</x:v>
      </x:c>
      <x:c r="E21" s="13" t="str">
        <x:v>declared local supply</x:v>
      </x:c>
      <x:c r="F21" s="13" t="str">
        <x:v>independent public-quench admission position witness</x:v>
      </x:c>
      <x:c r="G21" s="34" t="str"/>
      <x:c r="H21" s="34" t="str">
        <x:v>OPEN</x:v>
      </x:c>
      <x:c r="I21" s="13" t="str">
        <x:v>safety only; cannot improve credit</x:v>
      </x:c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13" t="str">
        <x:v>SP-17</x:v>
      </x:c>
      <x:c r="B22" s="13" t="str">
        <x:v>evidence safe-state latch</x:v>
      </x:c>
      <x:c r="C22" s="13" t="str">
        <x:v>primary</x:v>
      </x:c>
      <x:c r="D22" s="13" t="str">
        <x:v>primary evidence safe-state latch trigger</x:v>
      </x:c>
      <x:c r="E22" s="13" t="str">
        <x:v>declared local supply</x:v>
      </x:c>
      <x:c r="F22" s="13" t="str">
        <x:v>independent evidence safe-state latch position witness</x:v>
      </x:c>
      <x:c r="G22" s="34" t="str"/>
      <x:c r="H22" s="34" t="str">
        <x:v>OPEN</x:v>
      </x:c>
      <x:c r="I22" s="13" t="str">
        <x:v>required safe end</x:v>
      </x:c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13" t="str">
        <x:v>SP-18</x:v>
      </x:c>
      <x:c r="B23" s="13" t="str">
        <x:v>evidence safe-state latch</x:v>
      </x:c>
      <x:c r="C23" s="13" t="str">
        <x:v>diverse</x:v>
      </x:c>
      <x:c r="D23" s="13" t="str">
        <x:v>diverse evidence safe-state latch trigger</x:v>
      </x:c>
      <x:c r="E23" s="13" t="str">
        <x:v>declared local supply</x:v>
      </x:c>
      <x:c r="F23" s="13" t="str">
        <x:v>independent evidence safe-state latch position witness</x:v>
      </x:c>
      <x:c r="G23" s="34" t="str"/>
      <x:c r="H23" s="34" t="str">
        <x:v>OPEN</x:v>
      </x:c>
      <x:c r="I23" s="13" t="str">
        <x:v>required safe end</x:v>
      </x:c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13" t="str">
        <x:v>SP-19</x:v>
      </x:c>
      <x:c r="B24" s="13" t="str">
        <x:v>evidence safe-state latch</x:v>
      </x:c>
      <x:c r="C24" s="13" t="str">
        <x:v>passive</x:v>
      </x:c>
      <x:c r="D24" s="13" t="str">
        <x:v>passive evidence safe-state latch trigger</x:v>
      </x:c>
      <x:c r="E24" s="13" t="str">
        <x:v>stored/passive</x:v>
      </x:c>
      <x:c r="F24" s="13" t="str">
        <x:v>independent evidence safe-state latch position witness</x:v>
      </x:c>
      <x:c r="G24" s="34" t="str"/>
      <x:c r="H24" s="34" t="str">
        <x:v>OPEN</x:v>
      </x:c>
      <x:c r="I24" s="13" t="str">
        <x:v>required safe end</x:v>
      </x:c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14" t="str">
        <x:v>SP-20</x:v>
      </x:c>
      <x:c r="B25" s="14" t="str">
        <x:v>evidence safe-state latch</x:v>
      </x:c>
      <x:c r="C25" s="14" t="str">
        <x:v>manual</x:v>
      </x:c>
      <x:c r="D25" s="14" t="str">
        <x:v>manual evidence safe-state latch trigger</x:v>
      </x:c>
      <x:c r="E25" s="14" t="str">
        <x:v>declared local supply</x:v>
      </x:c>
      <x:c r="F25" s="14" t="str">
        <x:v>independent evidence safe-state latch position witness</x:v>
      </x:c>
      <x:c r="G25" s="35" t="str"/>
      <x:c r="H25" s="35" t="str">
        <x:v>OPEN</x:v>
      </x:c>
      <x:c r="I25" s="14" t="str">
        <x:v>required safe end</x:v>
      </x:c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dataValidations count="1">
    <x:dataValidation type="list" sqref="H6:H25">
      <x:formula1>"OPEN,PASS,FAIL"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30" hidden="0" customWidth="1"/>
    <x:col min="3" max="3" width="28" hidden="0" customWidth="1"/>
    <x:col min="4" max="4" width="26" hidden="0" customWidth="1"/>
    <x:col min="5" max="5" width="1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Source-equivalent event account</x:v>
      </x:c>
      <x:c r="B2" s="3"/>
      <x:c r="C2" s="3"/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48" hidden="0" customHeight="1">
      <x:c r="A5" s="9" t="str">
        <x:v>Destination</x:v>
      </x:c>
      <x:c r="B5" s="10" t="str">
        <x:v>Observed source-equivalent (kg)</x:v>
      </x:c>
      <x:c r="C5" s="10" t="str">
        <x:v>Custodian</x:v>
      </x:c>
      <x:c r="D5" s="10" t="str">
        <x:v>Limit or rule</x:v>
      </x:c>
      <x:c r="E5" s="11" t="str">
        <x:v>State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dispenser and route residual</x:v>
      </x:c>
      <x:c r="B6" s="33" t="str"/>
      <x:c r="C6" s="12" t="str">
        <x:v>source custody</x:v>
      </x:c>
      <x:c r="D6" s="12" t="str">
        <x:v>measured destination</x:v>
      </x:c>
      <x:c r="E6" s="12" t="str">
        <x:v>OPEN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field and residue cassette</x:v>
      </x:c>
      <x:c r="B7" s="34" t="str"/>
      <x:c r="C7" s="13" t="str">
        <x:v>source custody</x:v>
      </x:c>
      <x:c r="D7" s="13" t="str">
        <x:v>measured destination</x:v>
      </x:c>
      <x:c r="E7" s="13" t="str">
        <x:v>OPEN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recovered liquid or condensate</x:v>
      </x:c>
      <x:c r="B8" s="34" t="str"/>
      <x:c r="C8" s="13" t="str">
        <x:v>source custody</x:v>
      </x:c>
      <x:c r="D8" s="13" t="str">
        <x:v>measured destination</x:v>
      </x:c>
      <x:c r="E8" s="13" t="str">
        <x:v>OPEN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collected gas and particulate products</x:v>
      </x:c>
      <x:c r="B9" s="34" t="str"/>
      <x:c r="C9" s="13" t="str">
        <x:v>product custody</x:v>
      </x:c>
      <x:c r="D9" s="13" t="str">
        <x:v>measured destination</x:v>
      </x:c>
      <x:c r="E9" s="13" t="str">
        <x:v>OPEN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surfaces, filters and product route</x:v>
      </x:c>
      <x:c r="B10" s="34" t="str"/>
      <x:c r="C10" s="13" t="str">
        <x:v>product custody</x:v>
      </x:c>
      <x:c r="D10" s="13" t="str">
        <x:v>measured destination</x:v>
      </x:c>
      <x:c r="E10" s="13" t="str">
        <x:v>OPEN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3" t="str">
        <x:v>samples</x:v>
      </x:c>
      <x:c r="B11" s="34" t="str"/>
      <x:c r="C11" s="13" t="str">
        <x:v>product custody</x:v>
      </x:c>
      <x:c r="D11" s="13" t="str">
        <x:v>measured destination</x:v>
      </x:c>
      <x:c r="E11" s="13" t="str">
        <x:v>OPEN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3" t="str">
        <x:v>environment</x:v>
      </x:c>
      <x:c r="B12" s="34" t="str"/>
      <x:c r="C12" s="13" t="str">
        <x:v>environmental custody</x:v>
      </x:c>
      <x:c r="D12" s="13" t="str">
        <x:v>≤ 0.10 kg</x:v>
      </x:c>
      <x:c r="E12" s="13" t="str">
        <x:v>OPEN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4" t="str">
        <x:v>unaccounted</x:v>
      </x:c>
      <x:c r="B13" s="35" t="str"/>
      <x:c r="C13" s="14" t="str">
        <x:v>independent account board</x:v>
      </x:c>
      <x:c r="D13" s="14" t="str">
        <x:v>≤ 0.75 kg</x:v>
      </x:c>
      <x:c r="E13" s="14" t="str">
        <x:v>OPEN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24" hidden="0" customHeight="1">
      <x:c r="A16" s="30" t="str">
        <x:v>Account measure</x:v>
      </x:c>
      <x:c r="B16" s="32" t="str">
        <x:v>Result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 t="str">
        <x:v>Registered source (kg)</x:v>
      </x:c>
      <x:c r="B17" s="2" t="n">
        <x:v>100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 t="str">
        <x:v>Observed destination sum</x:v>
      </x:c>
      <x:c r="B18" s="2" t="str">
        <x:f>IF(COUNT(B6:B13)=8,SUM(B6:B13),"n.a.")</x:f>
        <x:v>n.a.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 t="str">
        <x:v>Difference (kg)</x:v>
      </x:c>
      <x:c r="B19" s="2" t="str">
        <x:f>IF(ISNUMBER(B18),B17-B18,"n.a.")</x:f>
        <x:v>n.a.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 t="str">
        <x:v>Account state</x:v>
      </x:c>
      <x:c r="B20" s="2" t="str">
        <x:f>IF(COUNT(B6:B13)&lt;8,"MISSING OBSERVATIONS",IF(AND(B12&lt;='Assumptions'!B42,B13&lt;='Assumptions'!B43,ABS(B19)&lt;='Assumptions'!B44),"ELIGIBLE","FAIL"))</x:f>
        <x:v>MISSING OBSERVATIONS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dataValidations count="1">
    <x:dataValidation type="list" sqref="E6:E13">
      <x:formula1>"OPEN,PASS,FAIL"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18" hidden="0" customWidth="1"/>
    <x:col min="4" max="4" width="18" hidden="0" customWidth="1"/>
    <x:col min="5" max="5" width="26" hidden="0" customWidth="1"/>
    <x:col min="6" max="6" width="25" hidden="0" customWidth="1"/>
    <x:col min="7" max="7" width="16" hidden="0" customWidth="1"/>
    <x:col min="8" max="8" width="18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Source-derived product account and transit calibration</x:v>
      </x:c>
      <x:c r="B2" s="3"/>
      <x:c r="C2" s="3"/>
      <x:c r="D2" s="3"/>
      <x:c r="E2" s="3"/>
      <x:c r="F2" s="3"/>
      <x:c r="G2" s="3"/>
      <x:c r="H2" s="3"/>
      <x:c r="I2" s="3"/>
      <x:c r="J2" s="3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6" hidden="0" customHeight="1">
      <x:c r="A5" s="9" t="str">
        <x:v>Product route</x:v>
      </x:c>
      <x:c r="B5" s="10" t="str">
        <x:v>Source assay coefficient</x:v>
      </x:c>
      <x:c r="C5" s="10" t="str">
        <x:v>Transit mean (s)</x:v>
      </x:c>
      <x:c r="D5" s="10" t="str">
        <x:v>Transit bound (s)</x:v>
      </x:c>
      <x:c r="E5" s="10" t="str">
        <x:v>Collected gross mass (kg)</x:v>
      </x:c>
      <x:c r="F5" s="10" t="str">
        <x:v>Source-equivalent (kg)</x:v>
      </x:c>
      <x:c r="G5" s="10" t="str">
        <x:v>Custody state</x:v>
      </x:c>
      <x:c r="H5" s="11" t="str">
        <x:v>Result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near-field gas</x:v>
      </x:c>
      <x:c r="B6" s="33" t="str"/>
      <x:c r="C6" s="33" t="str"/>
      <x:c r="D6" s="33" t="str"/>
      <x:c r="E6" s="33" t="str"/>
      <x:c r="F6" s="33" t="str"/>
      <x:c r="G6" s="12" t="str">
        <x:v>OPEN</x:v>
      </x:c>
      <x:c r="H6" s="12" t="str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far-field gas</x:v>
      </x:c>
      <x:c r="B7" s="34" t="str"/>
      <x:c r="C7" s="34" t="str"/>
      <x:c r="D7" s="34" t="str"/>
      <x:c r="E7" s="34" t="str"/>
      <x:c r="F7" s="34" t="str"/>
      <x:c r="G7" s="13" t="str">
        <x:v>OPEN</x:v>
      </x:c>
      <x:c r="H7" s="13" t="str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particulate train</x:v>
      </x:c>
      <x:c r="B8" s="34" t="str"/>
      <x:c r="C8" s="34" t="str"/>
      <x:c r="D8" s="34" t="str"/>
      <x:c r="E8" s="34" t="str"/>
      <x:c r="F8" s="34" t="str"/>
      <x:c r="G8" s="13" t="str">
        <x:v>OPEN</x:v>
      </x:c>
      <x:c r="H8" s="13" t="str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condensate train</x:v>
      </x:c>
      <x:c r="B9" s="34" t="str"/>
      <x:c r="C9" s="34" t="str"/>
      <x:c r="D9" s="34" t="str"/>
      <x:c r="E9" s="34" t="str"/>
      <x:c r="F9" s="34" t="str"/>
      <x:c r="G9" s="13" t="str">
        <x:v>OPEN</x:v>
      </x:c>
      <x:c r="H9" s="13" t="str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surface extract</x:v>
      </x:c>
      <x:c r="B10" s="34" t="str"/>
      <x:c r="C10" s="34" t="str"/>
      <x:c r="D10" s="34" t="str"/>
      <x:c r="E10" s="34" t="str"/>
      <x:c r="F10" s="34" t="str"/>
      <x:c r="G10" s="13" t="str">
        <x:v>OPEN</x:v>
      </x:c>
      <x:c r="H10" s="13" t="str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3" t="str">
        <x:v>filter extract</x:v>
      </x:c>
      <x:c r="B11" s="34" t="str"/>
      <x:c r="C11" s="34" t="str"/>
      <x:c r="D11" s="34" t="str"/>
      <x:c r="E11" s="34" t="str"/>
      <x:c r="F11" s="34" t="str"/>
      <x:c r="G11" s="13" t="str">
        <x:v>OPEN</x:v>
      </x:c>
      <x:c r="H11" s="13" t="str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3" t="str">
        <x:v>route wash</x:v>
      </x:c>
      <x:c r="B12" s="34" t="str"/>
      <x:c r="C12" s="34" t="str"/>
      <x:c r="D12" s="34" t="str"/>
      <x:c r="E12" s="34" t="str"/>
      <x:c r="F12" s="34" t="str"/>
      <x:c r="G12" s="13" t="str">
        <x:v>OPEN</x:v>
      </x:c>
      <x:c r="H12" s="13" t="str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4" t="str">
        <x:v>archive sample</x:v>
      </x:c>
      <x:c r="B13" s="35" t="str"/>
      <x:c r="C13" s="35" t="str"/>
      <x:c r="D13" s="35" t="str"/>
      <x:c r="E13" s="35" t="str"/>
      <x:c r="F13" s="35" t="str"/>
      <x:c r="G13" s="14" t="str">
        <x:v>OPEN</x:v>
      </x:c>
      <x:c r="H13" s="14" t="str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24" hidden="0" customHeight="1">
      <x:c r="A16" s="30" t="str">
        <x:v>Product measure</x:v>
      </x:c>
      <x:c r="B16" s="32" t="str">
        <x:v>Result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 t="str">
        <x:v>Material-specific coefficients populated</x:v>
      </x:c>
      <x:c r="B17" s="2" t="str">
        <x:f>IF(COUNT(B6:B13)=8,"YES","NO")</x:f>
        <x:v>NO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 t="str">
        <x:v>All transit bounds populated</x:v>
      </x:c>
      <x:c r="B18" s="2" t="str">
        <x:f>IF(COUNT(D6:D13)=8,"YES","NO")</x:f>
        <x:v>NO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 t="str">
        <x:v>Product root state</x:v>
      </x:c>
      <x:c r="B19" s="2" t="str">
        <x:f>IF(AND(B17="YES",B18="YES",COUNT(F6:F13)=8),"ELIGIBLE FOR ROOT REVIEW","OPEN")</x:f>
        <x:v>OPEN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dataValidations count="1">
    <x:dataValidation type="list" sqref="G6:G13">
      <x:formula1>"OPEN,PASS,FAIL"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28" hidden="0" customWidth="1"/>
    <x:col min="4" max="4" width="38" hidden="0" customWidth="1"/>
    <x:col min="5" max="5" width="1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Independent event energy account</x:v>
      </x:c>
      <x:c r="B2" s="3"/>
      <x:c r="C2" s="3"/>
      <x:c r="D2" s="3"/>
      <x:c r="E2" s="3"/>
      <x:c r="F2" s="3"/>
      <x:c r="G2" s="3"/>
      <x:c r="H2" s="3"/>
      <x:c r="I2" s="3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4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6" hidden="0" customHeight="1">
      <x:c r="A5" s="9" t="str">
        <x:v>Energy destination</x:v>
      </x:c>
      <x:c r="B5" s="10" t="str">
        <x:v>Observed energy (MJ)</x:v>
      </x:c>
      <x:c r="C5" s="10" t="str">
        <x:v>Measurement root</x:v>
      </x:c>
      <x:c r="D5" s="10" t="str">
        <x:v>Rule</x:v>
      </x:c>
      <x:c r="E5" s="11" t="str">
        <x:v>State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radiant field</x:v>
      </x:c>
      <x:c r="B6" s="33" t="str"/>
      <x:c r="C6" s="12" t="str">
        <x:v>CAL</x:v>
      </x:c>
      <x:c r="D6" s="12" t="str">
        <x:v>observed; no flame-state inference</x:v>
      </x:c>
      <x:c r="E6" s="12" t="str">
        <x:v>OPEN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convective transfer</x:v>
      </x:c>
      <x:c r="B7" s="34" t="str"/>
      <x:c r="C7" s="13" t="str">
        <x:v>CAL</x:v>
      </x:c>
      <x:c r="D7" s="13" t="str">
        <x:v>observed; no flame-state inference</x:v>
      </x:c>
      <x:c r="E7" s="13" t="str">
        <x:v>OPEN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surface and structure storage</x:v>
      </x:c>
      <x:c r="B8" s="34" t="str"/>
      <x:c r="C8" s="13" t="str">
        <x:v>CAL</x:v>
      </x:c>
      <x:c r="D8" s="13" t="str">
        <x:v>observed; no flame-state inference</x:v>
      </x:c>
      <x:c r="E8" s="13" t="str">
        <x:v>OPEN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exhaust enthalpy</x:v>
      </x:c>
      <x:c r="B9" s="34" t="str"/>
      <x:c r="C9" s="13" t="str">
        <x:v>CAL</x:v>
      </x:c>
      <x:c r="D9" s="13" t="str">
        <x:v>observed; no flame-state inference</x:v>
      </x:c>
      <x:c r="E9" s="13" t="str">
        <x:v>OPEN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residual chemical energy</x:v>
      </x:c>
      <x:c r="B10" s="34" t="str"/>
      <x:c r="C10" s="13" t="str">
        <x:v>CAL</x:v>
      </x:c>
      <x:c r="D10" s="13" t="str">
        <x:v>observed; no flame-state inference</x:v>
      </x:c>
      <x:c r="E10" s="13" t="str">
        <x:v>OPEN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3" t="str">
        <x:v>public-quench absorption</x:v>
      </x:c>
      <x:c r="B11" s="34" t="str"/>
      <x:c r="C11" s="13" t="str">
        <x:v>public-water calorimetry</x:v>
      </x:c>
      <x:c r="D11" s="13" t="str">
        <x:v>observed; no flame-state inference</x:v>
      </x:c>
      <x:c r="E11" s="13" t="str">
        <x:v>OPEN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3" t="str">
        <x:v>other measured destination</x:v>
      </x:c>
      <x:c r="B12" s="34" t="str"/>
      <x:c r="C12" s="13" t="str">
        <x:v>independent energy review</x:v>
      </x:c>
      <x:c r="D12" s="13" t="str">
        <x:v>observed; no flame-state inference</x:v>
      </x:c>
      <x:c r="E12" s="13" t="str">
        <x:v>OPEN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4" t="str">
        <x:v>unaccounted</x:v>
      </x:c>
      <x:c r="B13" s="35" t="str"/>
      <x:c r="C13" s="14" t="str">
        <x:v>independent energy review</x:v>
      </x:c>
      <x:c r="D13" s="14" t="str">
        <x:v>observed; no flame-state inference</x:v>
      </x:c>
      <x:c r="E13" s="14" t="str">
        <x:v>OPEN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24" hidden="0" customHeight="1">
      <x:c r="A16" s="30" t="str">
        <x:v>Energy measure</x:v>
      </x:c>
      <x:c r="B16" s="32" t="str">
        <x:v>Result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 t="str">
        <x:v>LHV input (MJ)</x:v>
      </x:c>
      <x:c r="B17" s="2" t="n">
        <x:f>'Scale Law'!B11</x:f>
        <x:v>4258.8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 t="str">
        <x:v>Observed destination sum</x:v>
      </x:c>
      <x:c r="B18" s="2" t="str">
        <x:f>IF(COUNT(B6:B13)=8,SUM(B6:B13),"n.a.")</x:f>
        <x:v>n.a.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 t="str">
        <x:v>Difference (MJ)</x:v>
      </x:c>
      <x:c r="B19" s="2" t="str">
        <x:f>IF(ISNUMBER(B18),B17-B18,"n.a.")</x:f>
        <x:v>n.a.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 t="str">
        <x:v>Observed partition available</x:v>
      </x:c>
      <x:c r="B20" s="2" t="str">
        <x:f>IF(COUNT(B6:B13)=8,"YES","NO")</x:f>
        <x:v>NO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 t="str">
        <x:v>Energy root state</x:v>
      </x:c>
      <x:c r="B21" s="2" t="str">
        <x:f>IF(B20="YES","ELIGIBLE FOR ROOT REVIEW","OPEN")</x:f>
        <x:v>OPEN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dataValidations count="1">
    <x:dataValidation type="list" sqref="E6:E13">
      <x:formula1>"OPEN,PASS,FAIL"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4" hidden="0" customWidth="1"/>
    <x:col min="4" max="4" width="28" hidden="0" customWidth="1"/>
    <x:col min="5" max="5" width="28" hidden="0" customWidth="1"/>
    <x:col min="6" max="6" width="4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Dry-class candidate-water zero and separate public-water custody</x:v>
      </x:c>
      <x:c r="B2" s="3"/>
      <x:c r="C2" s="3"/>
      <x:c r="D2" s="3"/>
      <x:c r="E2" s="3"/>
      <x:c r="F2" s="3"/>
      <x:c r="G2" s="3"/>
      <x:c r="H2" s="3"/>
      <x:c r="I2" s="3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4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48" hidden="0" customHeight="1">
      <x:c r="A5" s="9" t="str">
        <x:v>Water account</x:v>
      </x:c>
      <x:c r="B5" s="10" t="str">
        <x:v>Initial issued (m³)</x:v>
      </x:c>
      <x:c r="C5" s="10" t="str">
        <x:v>Gross introduced (m³)</x:v>
      </x:c>
      <x:c r="D5" s="10" t="str">
        <x:v>Returned or captured (m³)</x:v>
      </x:c>
      <x:c r="E5" s="10" t="str">
        <x:v>Disposition difference (m³)</x:v>
      </x:c>
      <x:c r="F5" s="11" t="str">
        <x:v>Credit rule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candidate water</x:v>
      </x:c>
      <x:c r="B6" s="12" t="n">
        <x:v>0</x:v>
      </x:c>
      <x:c r="C6" s="12" t="n">
        <x:v>0</x:v>
      </x:c>
      <x:c r="D6" s="12" t="n">
        <x:v>0</x:v>
      </x:c>
      <x:c r="E6" s="12" t="n">
        <x:f>B6+C6-D6</x:f>
        <x:v>0</x:v>
      </x:c>
      <x:c r="F6" s="12" t="str">
        <x:v>must remain numeric zero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4" t="str">
        <x:v>public water</x:v>
      </x:c>
      <x:c r="B7" s="14" t="n">
        <x:v>0</x:v>
      </x:c>
      <x:c r="C7" s="35" t="str"/>
      <x:c r="D7" s="35" t="str"/>
      <x:c r="E7" s="14" t="str">
        <x:f>IF(COUNT(C7:D7)=2,B7+C7-D7,"n.a.")</x:f>
        <x:v>n.a.</x:v>
      </x:c>
      <x:c r="F7" s="14" t="str">
        <x:v>safety action; never candidate performance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30" t="str">
        <x:v>Water rule</x:v>
      </x:c>
      <x:c r="B10" s="32" t="str">
        <x:v>Result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 t="str">
        <x:v>Candidate numeric zeros present</x:v>
      </x:c>
      <x:c r="B11" s="2" t="str">
        <x:f>IF(AND(ISNUMBER(B6),ISNUMBER(C6),ISNUMBER(D6),B6=0,C6=0,D6=0),"PASS","FAIL")</x:f>
        <x:v>PASS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 t="str">
        <x:v>Public account complete if used</x:v>
      </x:c>
      <x:c r="B12" s="2" t="str">
        <x:f>IF(C7="","NO PUBLIC WATER USED",IF(COUNT(C7:D7)=2,"COMPLETE","MISSING DISPOSITION"))</x:f>
        <x:v>NO PUBLIC WATER USED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 t="str">
        <x:v>Dry-class water state</x:v>
      </x:c>
      <x:c r="B13" s="2" t="str">
        <x:f>IF(AND(B11="PASS",OR(B12="NO PUBLIC WATER USED",B12="COMPLETE")),"ELIGIBLE","FAIL")</x:f>
        <x:v>ELIGIBLE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14" hidden="0" customWidth="1"/>
    <x:col min="4" max="4" width="46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Tiered evidence-capacity build</x:v>
      </x:c>
      <x:c r="B2" s="3"/>
      <x:c r="C2" s="3"/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4" hidden="0" customHeight="1">
      <x:c r="A5" s="9" t="str">
        <x:v>Evidence component</x:v>
      </x:c>
      <x:c r="B5" s="10" t="str">
        <x:v>Formula result</x:v>
      </x:c>
      <x:c r="C5" s="10" t="str">
        <x:v>Unit</x:v>
      </x:c>
      <x:c r="D5" s="11" t="str">
        <x:v>Basis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full-rate raw</x:v>
      </x:c>
      <x:c r="B6" s="23" t="n">
        <x:f>'Assumptions'!B15*'Assumptions'!B16</x:f>
        <x:v>48063.456000000006</x:v>
      </x:c>
      <x:c r="C6" s="12" t="str">
        <x:v>MB</x:v>
      </x:c>
      <x:c r="D6" s="12" t="str">
        <x:v>53.40384 MB/s for 900 seconds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intermediate raw</x:v>
      </x:c>
      <x:c r="B7" s="24" t="n">
        <x:f>'Assumptions'!B17*('Assumptions'!B18-'Assumptions'!B16)</x:f>
        <x:v>22109.18976</x:v>
      </x:c>
      <x:c r="C7" s="13" t="str">
        <x:v>MB</x:v>
      </x:c>
      <x:c r="D7" s="13" t="str">
        <x:v>1.0680768 MB/s through six hours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return-tier raw</x:v>
      </x:c>
      <x:c r="B8" s="24" t="n">
        <x:f>'Assumptions'!B19*(('Assumptions'!B20*3600)-'Assumptions'!B18)</x:f>
        <x:v>18036</x:v>
      </x:c>
      <x:c r="C8" s="13" t="str">
        <x:v>MB</x:v>
      </x:c>
      <x:c r="D8" s="13" t="str">
        <x:v>0.005 MB/s through 1,008 hours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raw per full-scale cycle</x:v>
      </x:c>
      <x:c r="B9" s="24" t="n">
        <x:f>SUM(B6:B8)</x:f>
        <x:v>88208.64576000001</x:v>
      </x:c>
      <x:c r="C9" s="13" t="str">
        <x:v>MB</x:v>
      </x:c>
      <x:c r="D9" s="13" t="str">
        <x:v>sum of acquisition tiers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governed per full-scale cycle</x:v>
      </x:c>
      <x:c r="B10" s="24" t="n">
        <x:f>B9*'Assumptions'!B21*'Assumptions'!B22/1000</x:f>
        <x:v>238.16334355200007</x:v>
      </x:c>
      <x:c r="C10" s="13" t="str">
        <x:v>GB</x:v>
      </x:c>
      <x:c r="D10" s="13" t="str">
        <x:v>two originals and 1.35 custody factor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3" t="str">
        <x:v>maximum full-scale cycles</x:v>
      </x:c>
      <x:c r="B11" s="24" t="n">
        <x:f>112</x:f>
        <x:v>112</x:v>
      </x:c>
      <x:c r="C11" s="13" t="str">
        <x:v>cycles</x:v>
      </x:c>
      <x:c r="D11" s="13" t="str">
        <x:v>96 qualification plus 16 class attempts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3" t="str">
        <x:v>full-scale evidence</x:v>
      </x:c>
      <x:c r="B12" s="24" t="n">
        <x:f>B10*B11/1000</x:f>
        <x:v>26.67429447782401</x:v>
      </x:c>
      <x:c r="C12" s="13" t="str">
        <x:v>TB</x:v>
      </x:c>
      <x:c r="D12" s="13" t="str">
        <x:v>maximum cycle envelope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3" t="str">
        <x:v>root-trial evidence</x:v>
      </x:c>
      <x:c r="B13" s="24" t="n">
        <x:f>192*4/1000</x:f>
        <x:v>0.768</x:v>
      </x:c>
      <x:c r="C13" s="13" t="str">
        <x:v>TB</x:v>
      </x:c>
      <x:c r="D13" s="13" t="str">
        <x:v>192 trials at 4 GB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13" t="str">
        <x:v>interference evidence</x:v>
      </x:c>
      <x:c r="B14" s="24" t="n">
        <x:f>144*3/1000</x:f>
        <x:v>0.432</x:v>
      </x:c>
      <x:c r="C14" s="13" t="str">
        <x:v>TB</x:v>
      </x:c>
      <x:c r="D14" s="13" t="str">
        <x:v>144 trials at 3 GB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3" t="str">
        <x:v>pre-forensic total</x:v>
      </x:c>
      <x:c r="B15" s="24" t="n">
        <x:f>SUM(B12:B14)</x:f>
        <x:v>27.87429447782401</x:v>
      </x:c>
      <x:c r="C15" s="13" t="str">
        <x:v>TB</x:v>
      </x:c>
      <x:c r="D15" s="13" t="str">
        <x:v>all development and full-scale evidence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13" t="str">
        <x:v>forensic allowance</x:v>
      </x:c>
      <x:c r="B16" s="24" t="n">
        <x:f>0.2</x:f>
        <x:v>0.2</x:v>
      </x:c>
      <x:c r="C16" s="13" t="str">
        <x:v>fraction</x:v>
      </x:c>
      <x:c r="D16" s="13" t="str">
        <x:v>capacity reserve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14" t="str">
        <x:v>total provision</x:v>
      </x:c>
      <x:c r="B17" s="25" t="n">
        <x:f>B15*(1+B16)</x:f>
        <x:v>33.44915337338881</x:v>
      </x:c>
      <x:c r="C17" s="14" t="str">
        <x:v>TB</x:v>
      </x:c>
      <x:c r="D17" s="14" t="str">
        <x:v>pre-forensic total × 1.20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3" hidden="0" customWidth="1"/>
    <x:col min="3" max="3" width="12" hidden="0" customWidth="1"/>
    <x:col min="4" max="4" width="12" hidden="0" customWidth="1"/>
    <x:col min="5" max="5" width="12" hidden="0" customWidth="1"/>
    <x:col min="6" max="6" width="22" hidden="0" customWidth="1"/>
    <x:col min="7" max="7" width="3" hidden="0" customWidth="1"/>
    <x:col min="8" max="8" width="15" hidden="0" customWidth="1"/>
    <x:col min="9" max="9" width="26" hidden="0" customWidth="1"/>
    <x:col min="10" max="10" width="42" hidden="0" customWidth="1"/>
    <x:col min="11" max="11" width="1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1,008-hour return work packages and decisions</x:v>
      </x:c>
      <x:c r="B2" s="3"/>
      <x:c r="C2" s="3"/>
      <x:c r="D2" s="3"/>
      <x:c r="E2" s="3"/>
      <x:c r="F2" s="3"/>
      <x:c r="G2" s="3"/>
      <x:c r="H2" s="3"/>
      <x:c r="I2" s="3"/>
      <x:c r="J2" s="3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4" hidden="0" customHeight="1">
      <x:c r="A5" s="9" t="str">
        <x:v>Work package</x:v>
      </x:c>
      <x:c r="B5" s="10" t="str">
        <x:v>Domain</x:v>
      </x:c>
      <x:c r="C5" s="10" t="str">
        <x:v>72 h</x:v>
      </x:c>
      <x:c r="D5" s="10" t="str">
        <x:v>336 h</x:v>
      </x:c>
      <x:c r="E5" s="10" t="str">
        <x:v>672 h</x:v>
      </x:c>
      <x:c r="F5" s="11" t="str">
        <x:v>1,008 h disposition</x:v>
      </x:c>
      <x:c r="G5" s="2"/>
      <x:c r="H5" s="30" t="str">
        <x:v>Decision ID</x:v>
      </x:c>
      <x:c r="I5" s="31" t="str">
        <x:v>Authority</x:v>
      </x:c>
      <x:c r="J5" s="31" t="str">
        <x:v>Requirement</x:v>
      </x:c>
      <x:c r="K5" s="32" t="str">
        <x:v>State</x:v>
      </x:c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WP-01</x:v>
      </x:c>
      <x:c r="B6" s="12" t="str">
        <x:v>source custody</x:v>
      </x:c>
      <x:c r="C6" s="33" t="str">
        <x:v>OPEN</x:v>
      </x:c>
      <x:c r="D6" s="33" t="str">
        <x:v>OPEN</x:v>
      </x:c>
      <x:c r="E6" s="33" t="str">
        <x:v>OPEN</x:v>
      </x:c>
      <x:c r="F6" s="33" t="str">
        <x:v>OPEN</x:v>
      </x:c>
      <x:c r="G6" s="2"/>
      <x:c r="H6" s="12" t="str">
        <x:v>RD-01</x:v>
      </x:c>
      <x:c r="I6" s="12" t="str">
        <x:v>source custody authority</x:v>
      </x:c>
      <x:c r="J6" s="12" t="str">
        <x:v>all assigned observations and custody close</x:v>
      </x:c>
      <x:c r="K6" s="33" t="str">
        <x:v>OPEN</x:v>
      </x:c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WP-02</x:v>
      </x:c>
      <x:c r="B7" s="13" t="str">
        <x:v>residue cassette</x:v>
      </x:c>
      <x:c r="C7" s="34" t="str">
        <x:v>OPEN</x:v>
      </x:c>
      <x:c r="D7" s="34" t="str">
        <x:v>OPEN</x:v>
      </x:c>
      <x:c r="E7" s="34" t="str">
        <x:v>OPEN</x:v>
      </x:c>
      <x:c r="F7" s="34" t="str">
        <x:v>OPEN</x:v>
      </x:c>
      <x:c r="G7" s="2"/>
      <x:c r="H7" s="13" t="str">
        <x:v>RD-02</x:v>
      </x:c>
      <x:c r="I7" s="13" t="str">
        <x:v>residue cassette authority</x:v>
      </x:c>
      <x:c r="J7" s="13" t="str">
        <x:v>all assigned observations and custody close</x:v>
      </x:c>
      <x:c r="K7" s="34" t="str">
        <x:v>OPEN</x:v>
      </x:c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WP-03</x:v>
      </x:c>
      <x:c r="B8" s="13" t="str">
        <x:v>product routes</x:v>
      </x:c>
      <x:c r="C8" s="34" t="str">
        <x:v>OPEN</x:v>
      </x:c>
      <x:c r="D8" s="34" t="str">
        <x:v>OPEN</x:v>
      </x:c>
      <x:c r="E8" s="34" t="str">
        <x:v>OPEN</x:v>
      </x:c>
      <x:c r="F8" s="34" t="str">
        <x:v>OPEN</x:v>
      </x:c>
      <x:c r="G8" s="2"/>
      <x:c r="H8" s="13" t="str">
        <x:v>RD-03</x:v>
      </x:c>
      <x:c r="I8" s="13" t="str">
        <x:v>product routes authority</x:v>
      </x:c>
      <x:c r="J8" s="13" t="str">
        <x:v>all assigned observations and custody close</x:v>
      </x:c>
      <x:c r="K8" s="34" t="str">
        <x:v>OPEN</x:v>
      </x:c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WP-04</x:v>
      </x:c>
      <x:c r="B9" s="13" t="str">
        <x:v>filters</x:v>
      </x:c>
      <x:c r="C9" s="34" t="str">
        <x:v>OPEN</x:v>
      </x:c>
      <x:c r="D9" s="34" t="str">
        <x:v>OPEN</x:v>
      </x:c>
      <x:c r="E9" s="34" t="str">
        <x:v>OPEN</x:v>
      </x:c>
      <x:c r="F9" s="34" t="str">
        <x:v>OPEN</x:v>
      </x:c>
      <x:c r="G9" s="2"/>
      <x:c r="H9" s="13" t="str">
        <x:v>RD-04</x:v>
      </x:c>
      <x:c r="I9" s="13" t="str">
        <x:v>filters authority</x:v>
      </x:c>
      <x:c r="J9" s="13" t="str">
        <x:v>all assigned observations and custody close</x:v>
      </x:c>
      <x:c r="K9" s="34" t="str">
        <x:v>OPEN</x:v>
      </x:c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WP-05</x:v>
      </x:c>
      <x:c r="B10" s="13" t="str">
        <x:v>optical paths</x:v>
      </x:c>
      <x:c r="C10" s="34" t="str">
        <x:v>OPEN</x:v>
      </x:c>
      <x:c r="D10" s="34" t="str">
        <x:v>OPEN</x:v>
      </x:c>
      <x:c r="E10" s="34" t="str">
        <x:v>OPEN</x:v>
      </x:c>
      <x:c r="F10" s="34" t="str">
        <x:v>OPEN</x:v>
      </x:c>
      <x:c r="G10" s="2"/>
      <x:c r="H10" s="13" t="str">
        <x:v>RD-05</x:v>
      </x:c>
      <x:c r="I10" s="13" t="str">
        <x:v>optical paths authority</x:v>
      </x:c>
      <x:c r="J10" s="13" t="str">
        <x:v>all assigned observations and custody close</x:v>
      </x:c>
      <x:c r="K10" s="34" t="str">
        <x:v>OPEN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3" t="str">
        <x:v>WP-06</x:v>
      </x:c>
      <x:c r="B11" s="13" t="str">
        <x:v>ion lattice</x:v>
      </x:c>
      <x:c r="C11" s="34" t="str">
        <x:v>OPEN</x:v>
      </x:c>
      <x:c r="D11" s="34" t="str">
        <x:v>OPEN</x:v>
      </x:c>
      <x:c r="E11" s="34" t="str">
        <x:v>OPEN</x:v>
      </x:c>
      <x:c r="F11" s="34" t="str">
        <x:v>OPEN</x:v>
      </x:c>
      <x:c r="G11" s="2"/>
      <x:c r="H11" s="13" t="str">
        <x:v>RD-06</x:v>
      </x:c>
      <x:c r="I11" s="13" t="str">
        <x:v>ion lattice authority</x:v>
      </x:c>
      <x:c r="J11" s="13" t="str">
        <x:v>all assigned observations and custody close</x:v>
      </x:c>
      <x:c r="K11" s="34" t="str">
        <x:v>OPEN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3" t="str">
        <x:v>WP-07</x:v>
      </x:c>
      <x:c r="B12" s="13" t="str">
        <x:v>calorimetry</x:v>
      </x:c>
      <x:c r="C12" s="34" t="str">
        <x:v>OPEN</x:v>
      </x:c>
      <x:c r="D12" s="34" t="str">
        <x:v>OPEN</x:v>
      </x:c>
      <x:c r="E12" s="34" t="str">
        <x:v>OPEN</x:v>
      </x:c>
      <x:c r="F12" s="34" t="str">
        <x:v>OPEN</x:v>
      </x:c>
      <x:c r="G12" s="2"/>
      <x:c r="H12" s="13" t="str">
        <x:v>RD-07</x:v>
      </x:c>
      <x:c r="I12" s="13" t="str">
        <x:v>calorimetry authority</x:v>
      </x:c>
      <x:c r="J12" s="13" t="str">
        <x:v>all assigned observations and custody close</x:v>
      </x:c>
      <x:c r="K12" s="34" t="str">
        <x:v>OPEN</x:v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3" t="str">
        <x:v>WP-08</x:v>
      </x:c>
      <x:c r="B13" s="13" t="str">
        <x:v>igniter</x:v>
      </x:c>
      <x:c r="C13" s="34" t="str">
        <x:v>OPEN</x:v>
      </x:c>
      <x:c r="D13" s="34" t="str">
        <x:v>OPEN</x:v>
      </x:c>
      <x:c r="E13" s="34" t="str">
        <x:v>OPEN</x:v>
      </x:c>
      <x:c r="F13" s="34" t="str">
        <x:v>OPEN</x:v>
      </x:c>
      <x:c r="G13" s="2"/>
      <x:c r="H13" s="13" t="str">
        <x:v>RD-08</x:v>
      </x:c>
      <x:c r="I13" s="13" t="str">
        <x:v>igniter authority</x:v>
      </x:c>
      <x:c r="J13" s="13" t="str">
        <x:v>all assigned observations and custody close</x:v>
      </x:c>
      <x:c r="K13" s="34" t="str">
        <x:v>OPEN</x:v>
      </x:c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13" t="str">
        <x:v>WP-09</x:v>
      </x:c>
      <x:c r="B14" s="13" t="str">
        <x:v>safeing</x:v>
      </x:c>
      <x:c r="C14" s="34" t="str">
        <x:v>OPEN</x:v>
      </x:c>
      <x:c r="D14" s="34" t="str">
        <x:v>OPEN</x:v>
      </x:c>
      <x:c r="E14" s="34" t="str">
        <x:v>OPEN</x:v>
      </x:c>
      <x:c r="F14" s="34" t="str">
        <x:v>OPEN</x:v>
      </x:c>
      <x:c r="G14" s="2"/>
      <x:c r="H14" s="13" t="str">
        <x:v>RD-09</x:v>
      </x:c>
      <x:c r="I14" s="13" t="str">
        <x:v>safeing authority</x:v>
      </x:c>
      <x:c r="J14" s="13" t="str">
        <x:v>all assigned observations and custody close</x:v>
      </x:c>
      <x:c r="K14" s="34" t="str">
        <x:v>OPEN</x:v>
      </x:c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3" t="str">
        <x:v>WP-10</x:v>
      </x:c>
      <x:c r="B15" s="13" t="str">
        <x:v>evidence</x:v>
      </x:c>
      <x:c r="C15" s="34" t="str">
        <x:v>OPEN</x:v>
      </x:c>
      <x:c r="D15" s="34" t="str">
        <x:v>OPEN</x:v>
      </x:c>
      <x:c r="E15" s="34" t="str">
        <x:v>OPEN</x:v>
      </x:c>
      <x:c r="F15" s="34" t="str">
        <x:v>OPEN</x:v>
      </x:c>
      <x:c r="G15" s="2"/>
      <x:c r="H15" s="13" t="str">
        <x:v>RD-10</x:v>
      </x:c>
      <x:c r="I15" s="13" t="str">
        <x:v>evidence authority</x:v>
      </x:c>
      <x:c r="J15" s="13" t="str">
        <x:v>all assigned observations and custody close</x:v>
      </x:c>
      <x:c r="K15" s="34" t="str">
        <x:v>OPEN</x:v>
      </x:c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13" t="str">
        <x:v>WP-11</x:v>
      </x:c>
      <x:c r="B16" s="13" t="str">
        <x:v>structure</x:v>
      </x:c>
      <x:c r="C16" s="34" t="str">
        <x:v>OPEN</x:v>
      </x:c>
      <x:c r="D16" s="34" t="str">
        <x:v>OPEN</x:v>
      </x:c>
      <x:c r="E16" s="34" t="str">
        <x:v>OPEN</x:v>
      </x:c>
      <x:c r="F16" s="34" t="str">
        <x:v>OPEN</x:v>
      </x:c>
      <x:c r="G16" s="2"/>
      <x:c r="H16" s="13" t="str">
        <x:v>RD-11</x:v>
      </x:c>
      <x:c r="I16" s="13" t="str">
        <x:v>structure authority</x:v>
      </x:c>
      <x:c r="J16" s="13" t="str">
        <x:v>all assigned observations and custody close</x:v>
      </x:c>
      <x:c r="K16" s="34" t="str">
        <x:v>OPEN</x:v>
      </x:c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13" t="str">
        <x:v>WP-12</x:v>
      </x:c>
      <x:c r="B17" s="13" t="str">
        <x:v>environment</x:v>
      </x:c>
      <x:c r="C17" s="34" t="str">
        <x:v>OPEN</x:v>
      </x:c>
      <x:c r="D17" s="34" t="str">
        <x:v>OPEN</x:v>
      </x:c>
      <x:c r="E17" s="34" t="str">
        <x:v>OPEN</x:v>
      </x:c>
      <x:c r="F17" s="34" t="str">
        <x:v>OPEN</x:v>
      </x:c>
      <x:c r="G17" s="2"/>
      <x:c r="H17" s="13" t="str">
        <x:v>RD-12</x:v>
      </x:c>
      <x:c r="I17" s="13" t="str">
        <x:v>environment authority</x:v>
      </x:c>
      <x:c r="J17" s="13" t="str">
        <x:v>all assigned observations and custody close</x:v>
      </x:c>
      <x:c r="K17" s="34" t="str">
        <x:v>OPEN</x:v>
      </x:c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13" t="str">
        <x:v>WP-13</x:v>
      </x:c>
      <x:c r="B18" s="13" t="str">
        <x:v>seals</x:v>
      </x:c>
      <x:c r="C18" s="34" t="str">
        <x:v>OPEN</x:v>
      </x:c>
      <x:c r="D18" s="34" t="str">
        <x:v>OPEN</x:v>
      </x:c>
      <x:c r="E18" s="34" t="str">
        <x:v>OPEN</x:v>
      </x:c>
      <x:c r="F18" s="34" t="str">
        <x:v>OPEN</x:v>
      </x:c>
      <x:c r="G18" s="2"/>
      <x:c r="H18" s="13" t="str">
        <x:v>RD-13</x:v>
      </x:c>
      <x:c r="I18" s="13" t="str">
        <x:v>seals authority</x:v>
      </x:c>
      <x:c r="J18" s="13" t="str">
        <x:v>all assigned observations and custody close</x:v>
      </x:c>
      <x:c r="K18" s="34" t="str">
        <x:v>OPEN</x:v>
      </x:c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13" t="str">
        <x:v>WP-14</x:v>
      </x:c>
      <x:c r="B19" s="13" t="str">
        <x:v>liners</x:v>
      </x:c>
      <x:c r="C19" s="34" t="str">
        <x:v>OPEN</x:v>
      </x:c>
      <x:c r="D19" s="34" t="str">
        <x:v>OPEN</x:v>
      </x:c>
      <x:c r="E19" s="34" t="str">
        <x:v>OPEN</x:v>
      </x:c>
      <x:c r="F19" s="34" t="str">
        <x:v>OPEN</x:v>
      </x:c>
      <x:c r="G19" s="2"/>
      <x:c r="H19" s="13" t="str">
        <x:v>RD-14</x:v>
      </x:c>
      <x:c r="I19" s="13" t="str">
        <x:v>liners authority</x:v>
      </x:c>
      <x:c r="J19" s="13" t="str">
        <x:v>all assigned observations and custody close</x:v>
      </x:c>
      <x:c r="K19" s="34" t="str">
        <x:v>OPEN</x:v>
      </x:c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13" t="str">
        <x:v>WP-15</x:v>
      </x:c>
      <x:c r="B20" s="13" t="str">
        <x:v>source custody</x:v>
      </x:c>
      <x:c r="C20" s="34" t="str">
        <x:v>OPEN</x:v>
      </x:c>
      <x:c r="D20" s="34" t="str">
        <x:v>OPEN</x:v>
      </x:c>
      <x:c r="E20" s="34" t="str">
        <x:v>OPEN</x:v>
      </x:c>
      <x:c r="F20" s="34" t="str">
        <x:v>OPEN</x:v>
      </x:c>
      <x:c r="G20" s="2"/>
      <x:c r="H20" s="13" t="str">
        <x:v>RD-15</x:v>
      </x:c>
      <x:c r="I20" s="13" t="str">
        <x:v>source custody authority</x:v>
      </x:c>
      <x:c r="J20" s="13" t="str">
        <x:v>all assigned observations and custody close</x:v>
      </x:c>
      <x:c r="K20" s="34" t="str">
        <x:v>OPEN</x:v>
      </x:c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13" t="str">
        <x:v>WP-16</x:v>
      </x:c>
      <x:c r="B21" s="13" t="str">
        <x:v>residue cassette</x:v>
      </x:c>
      <x:c r="C21" s="34" t="str">
        <x:v>OPEN</x:v>
      </x:c>
      <x:c r="D21" s="34" t="str">
        <x:v>OPEN</x:v>
      </x:c>
      <x:c r="E21" s="34" t="str">
        <x:v>OPEN</x:v>
      </x:c>
      <x:c r="F21" s="34" t="str">
        <x:v>OPEN</x:v>
      </x:c>
      <x:c r="G21" s="2"/>
      <x:c r="H21" s="13" t="str">
        <x:v>RD-16</x:v>
      </x:c>
      <x:c r="I21" s="13" t="str">
        <x:v>residue cassette authority</x:v>
      </x:c>
      <x:c r="J21" s="13" t="str">
        <x:v>all assigned observations and custody close</x:v>
      </x:c>
      <x:c r="K21" s="34" t="str">
        <x:v>OPEN</x:v>
      </x:c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13" t="str">
        <x:v>WP-17</x:v>
      </x:c>
      <x:c r="B22" s="13" t="str">
        <x:v>product routes</x:v>
      </x:c>
      <x:c r="C22" s="34" t="str">
        <x:v>OPEN</x:v>
      </x:c>
      <x:c r="D22" s="34" t="str">
        <x:v>OPEN</x:v>
      </x:c>
      <x:c r="E22" s="34" t="str">
        <x:v>OPEN</x:v>
      </x:c>
      <x:c r="F22" s="34" t="str">
        <x:v>OPEN</x:v>
      </x:c>
      <x:c r="G22" s="2"/>
      <x:c r="H22" s="13" t="str">
        <x:v>RD-17</x:v>
      </x:c>
      <x:c r="I22" s="13" t="str">
        <x:v>product routes authority</x:v>
      </x:c>
      <x:c r="J22" s="13" t="str">
        <x:v>all assigned observations and custody close</x:v>
      </x:c>
      <x:c r="K22" s="34" t="str">
        <x:v>OPEN</x:v>
      </x:c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13" t="str">
        <x:v>WP-18</x:v>
      </x:c>
      <x:c r="B23" s="13" t="str">
        <x:v>filters</x:v>
      </x:c>
      <x:c r="C23" s="34" t="str">
        <x:v>OPEN</x:v>
      </x:c>
      <x:c r="D23" s="34" t="str">
        <x:v>OPEN</x:v>
      </x:c>
      <x:c r="E23" s="34" t="str">
        <x:v>OPEN</x:v>
      </x:c>
      <x:c r="F23" s="34" t="str">
        <x:v>OPEN</x:v>
      </x:c>
      <x:c r="G23" s="2"/>
      <x:c r="H23" s="13" t="str">
        <x:v>RD-18</x:v>
      </x:c>
      <x:c r="I23" s="13" t="str">
        <x:v>filters authority</x:v>
      </x:c>
      <x:c r="J23" s="13" t="str">
        <x:v>all assigned observations and custody close</x:v>
      </x:c>
      <x:c r="K23" s="34" t="str">
        <x:v>OPEN</x:v>
      </x:c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13" t="str">
        <x:v>WP-19</x:v>
      </x:c>
      <x:c r="B24" s="13" t="str">
        <x:v>optical paths</x:v>
      </x:c>
      <x:c r="C24" s="34" t="str">
        <x:v>OPEN</x:v>
      </x:c>
      <x:c r="D24" s="34" t="str">
        <x:v>OPEN</x:v>
      </x:c>
      <x:c r="E24" s="34" t="str">
        <x:v>OPEN</x:v>
      </x:c>
      <x:c r="F24" s="34" t="str">
        <x:v>OPEN</x:v>
      </x:c>
      <x:c r="G24" s="2"/>
      <x:c r="H24" s="13" t="str">
        <x:v>RD-19</x:v>
      </x:c>
      <x:c r="I24" s="13" t="str">
        <x:v>optical paths authority</x:v>
      </x:c>
      <x:c r="J24" s="13" t="str">
        <x:v>all assigned observations and custody close</x:v>
      </x:c>
      <x:c r="K24" s="34" t="str">
        <x:v>OPEN</x:v>
      </x:c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13" t="str">
        <x:v>WP-20</x:v>
      </x:c>
      <x:c r="B25" s="13" t="str">
        <x:v>ion lattice</x:v>
      </x:c>
      <x:c r="C25" s="34" t="str">
        <x:v>OPEN</x:v>
      </x:c>
      <x:c r="D25" s="34" t="str">
        <x:v>OPEN</x:v>
      </x:c>
      <x:c r="E25" s="34" t="str">
        <x:v>OPEN</x:v>
      </x:c>
      <x:c r="F25" s="34" t="str">
        <x:v>OPEN</x:v>
      </x:c>
      <x:c r="G25" s="2"/>
      <x:c r="H25" s="13" t="str">
        <x:v>RD-20</x:v>
      </x:c>
      <x:c r="I25" s="13" t="str">
        <x:v>ion lattice authority</x:v>
      </x:c>
      <x:c r="J25" s="13" t="str">
        <x:v>all assigned observations and custody close</x:v>
      </x:c>
      <x:c r="K25" s="34" t="str">
        <x:v>OPEN</x:v>
      </x:c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13" t="str">
        <x:v>WP-21</x:v>
      </x:c>
      <x:c r="B26" s="13" t="str">
        <x:v>calorimetry</x:v>
      </x:c>
      <x:c r="C26" s="34" t="str">
        <x:v>OPEN</x:v>
      </x:c>
      <x:c r="D26" s="34" t="str">
        <x:v>OPEN</x:v>
      </x:c>
      <x:c r="E26" s="34" t="str">
        <x:v>OPEN</x:v>
      </x:c>
      <x:c r="F26" s="34" t="str">
        <x:v>OPEN</x:v>
      </x:c>
      <x:c r="G26" s="2"/>
      <x:c r="H26" s="13" t="str">
        <x:v>RD-21</x:v>
      </x:c>
      <x:c r="I26" s="13" t="str">
        <x:v>calorimetry authority</x:v>
      </x:c>
      <x:c r="J26" s="13" t="str">
        <x:v>all assigned observations and custody close</x:v>
      </x:c>
      <x:c r="K26" s="34" t="str">
        <x:v>OPEN</x:v>
      </x:c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13" t="str">
        <x:v>WP-22</x:v>
      </x:c>
      <x:c r="B27" s="13" t="str">
        <x:v>igniter</x:v>
      </x:c>
      <x:c r="C27" s="34" t="str">
        <x:v>OPEN</x:v>
      </x:c>
      <x:c r="D27" s="34" t="str">
        <x:v>OPEN</x:v>
      </x:c>
      <x:c r="E27" s="34" t="str">
        <x:v>OPEN</x:v>
      </x:c>
      <x:c r="F27" s="34" t="str">
        <x:v>OPEN</x:v>
      </x:c>
      <x:c r="G27" s="2"/>
      <x:c r="H27" s="13" t="str">
        <x:v>RD-22</x:v>
      </x:c>
      <x:c r="I27" s="13" t="str">
        <x:v>igniter authority</x:v>
      </x:c>
      <x:c r="J27" s="13" t="str">
        <x:v>all assigned observations and custody close</x:v>
      </x:c>
      <x:c r="K27" s="34" t="str">
        <x:v>OPEN</x:v>
      </x:c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13" t="str">
        <x:v>WP-23</x:v>
      </x:c>
      <x:c r="B28" s="13" t="str">
        <x:v>safeing</x:v>
      </x:c>
      <x:c r="C28" s="34" t="str">
        <x:v>OPEN</x:v>
      </x:c>
      <x:c r="D28" s="34" t="str">
        <x:v>OPEN</x:v>
      </x:c>
      <x:c r="E28" s="34" t="str">
        <x:v>OPEN</x:v>
      </x:c>
      <x:c r="F28" s="34" t="str">
        <x:v>OPEN</x:v>
      </x:c>
      <x:c r="G28" s="2"/>
      <x:c r="H28" s="13" t="str">
        <x:v>RD-23</x:v>
      </x:c>
      <x:c r="I28" s="13" t="str">
        <x:v>safeing authority</x:v>
      </x:c>
      <x:c r="J28" s="13" t="str">
        <x:v>all assigned observations and custody close</x:v>
      </x:c>
      <x:c r="K28" s="34" t="str">
        <x:v>OPEN</x:v>
      </x:c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13" t="str">
        <x:v>WP-24</x:v>
      </x:c>
      <x:c r="B29" s="13" t="str">
        <x:v>evidence</x:v>
      </x:c>
      <x:c r="C29" s="34" t="str">
        <x:v>OPEN</x:v>
      </x:c>
      <x:c r="D29" s="34" t="str">
        <x:v>OPEN</x:v>
      </x:c>
      <x:c r="E29" s="34" t="str">
        <x:v>OPEN</x:v>
      </x:c>
      <x:c r="F29" s="34" t="str">
        <x:v>OPEN</x:v>
      </x:c>
      <x:c r="G29" s="2"/>
      <x:c r="H29" s="14" t="str">
        <x:v>RD-24</x:v>
      </x:c>
      <x:c r="I29" s="14" t="str">
        <x:v>evidence authority</x:v>
      </x:c>
      <x:c r="J29" s="14" t="str">
        <x:v>all assigned observations and custody close</x:v>
      </x:c>
      <x:c r="K29" s="35" t="str">
        <x:v>OPEN</x:v>
      </x:c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13" t="str">
        <x:v>WP-25</x:v>
      </x:c>
      <x:c r="B30" s="13" t="str">
        <x:v>structure</x:v>
      </x:c>
      <x:c r="C30" s="34" t="str">
        <x:v>OPEN</x:v>
      </x:c>
      <x:c r="D30" s="34" t="str">
        <x:v>OPEN</x:v>
      </x:c>
      <x:c r="E30" s="34" t="str">
        <x:v>OPEN</x:v>
      </x:c>
      <x:c r="F30" s="34" t="str">
        <x:v>OPEN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13" t="str">
        <x:v>WP-26</x:v>
      </x:c>
      <x:c r="B31" s="13" t="str">
        <x:v>environment</x:v>
      </x:c>
      <x:c r="C31" s="34" t="str">
        <x:v>OPEN</x:v>
      </x:c>
      <x:c r="D31" s="34" t="str">
        <x:v>OPEN</x:v>
      </x:c>
      <x:c r="E31" s="34" t="str">
        <x:v>OPEN</x:v>
      </x:c>
      <x:c r="F31" s="34" t="str">
        <x:v>OPEN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13" t="str">
        <x:v>WP-27</x:v>
      </x:c>
      <x:c r="B32" s="13" t="str">
        <x:v>seals</x:v>
      </x:c>
      <x:c r="C32" s="34" t="str">
        <x:v>OPEN</x:v>
      </x:c>
      <x:c r="D32" s="34" t="str">
        <x:v>OPEN</x:v>
      </x:c>
      <x:c r="E32" s="34" t="str">
        <x:v>OPEN</x:v>
      </x:c>
      <x:c r="F32" s="34" t="str">
        <x:v>OPEN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14" t="str">
        <x:v>WP-28</x:v>
      </x:c>
      <x:c r="B33" s="14" t="str">
        <x:v>liners</x:v>
      </x:c>
      <x:c r="C33" s="35" t="str">
        <x:v>OPEN</x:v>
      </x:c>
      <x:c r="D33" s="35" t="str">
        <x:v>OPEN</x:v>
      </x:c>
      <x:c r="E33" s="35" t="str">
        <x:v>OPEN</x:v>
      </x:c>
      <x:c r="F33" s="35" t="str">
        <x:v>OPEN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dataValidations count="5">
    <x:dataValidation type="list" sqref="C6:C33">
      <x:formula1>"OPEN,PASS,FAIL,HOLD"</x:formula1>
    </x:dataValidation>
    <x:dataValidation type="list" sqref="D6:D33">
      <x:formula1>"OPEN,PASS,FAIL,HOLD"</x:formula1>
    </x:dataValidation>
    <x:dataValidation type="list" sqref="E6:E33">
      <x:formula1>"OPEN,PASS,FAIL,HOLD"</x:formula1>
    </x:dataValidation>
    <x:dataValidation type="list" sqref="F6:F33">
      <x:formula1>"OPEN,PASS,FAIL,HOLD"</x:formula1>
    </x:dataValidation>
    <x:dataValidation type="list" sqref="K6:K29">
      <x:formula1>"OPEN,PASS,FAIL,HOLD"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8" hidden="0" customWidth="1"/>
    <x:col min="4" max="4" width="22" hidden="0" customWidth="1"/>
    <x:col min="5" max="5" width="24" hidden="0" customWidth="1"/>
    <x:col min="6" max="6" width="22" hidden="0" customWidth="1"/>
    <x:col min="7" max="7" width="14" hidden="0" customWidth="1"/>
    <x:col min="8" max="8" width="1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Ninety-six provisional 504-hour cassette-exchange trials</x:v>
      </x:c>
      <x:c r="B2" s="3"/>
      <x:c r="C2" s="3"/>
      <x:c r="D2" s="3"/>
      <x:c r="E2" s="3"/>
      <x:c r="F2" s="3"/>
      <x:c r="G2" s="3"/>
      <x:c r="H2" s="3"/>
      <x:c r="I2" s="3"/>
      <x:c r="J2" s="3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6" hidden="0" customHeight="1">
      <x:c r="A5" s="9" t="str">
        <x:v>Trial ID</x:v>
      </x:c>
      <x:c r="B5" s="10" t="str">
        <x:v>Module lineage</x:v>
      </x:c>
      <x:c r="C5" s="10" t="str">
        <x:v>Root emphasis</x:v>
      </x:c>
      <x:c r="D5" s="10" t="str">
        <x:v>Hot cassette state</x:v>
      </x:c>
      <x:c r="E5" s="10" t="str">
        <x:v>Clean replacement state</x:v>
      </x:c>
      <x:c r="F5" s="10" t="str">
        <x:v>504 h comparison</x:v>
      </x:c>
      <x:c r="G5" s="10" t="str">
        <x:v>Validity</x:v>
      </x:c>
      <x:c r="H5" s="11" t="str">
        <x:v>Credit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XT-001</x:v>
      </x:c>
      <x:c r="B6" s="12" t="str">
        <x:v>M1</x:v>
      </x:c>
      <x:c r="C6" s="12" t="str">
        <x:v>PHO</x:v>
      </x:c>
      <x:c r="D6" s="33" t="str">
        <x:v>OPEN</x:v>
      </x:c>
      <x:c r="E6" s="33" t="str">
        <x:v>OPEN</x:v>
      </x:c>
      <x:c r="F6" s="33" t="str"/>
      <x:c r="G6" s="33" t="str"/>
      <x:c r="H6" s="33" t="str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XT-002</x:v>
      </x:c>
      <x:c r="B7" s="13" t="str">
        <x:v>M2</x:v>
      </x:c>
      <x:c r="C7" s="13" t="str">
        <x:v>ION</x:v>
      </x:c>
      <x:c r="D7" s="34" t="str">
        <x:v>OPEN</x:v>
      </x:c>
      <x:c r="E7" s="34" t="str">
        <x:v>OPEN</x:v>
      </x:c>
      <x:c r="F7" s="34" t="str"/>
      <x:c r="G7" s="34" t="str"/>
      <x:c r="H7" s="34" t="str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XT-003</x:v>
      </x:c>
      <x:c r="B8" s="13" t="str">
        <x:v>M1</x:v>
      </x:c>
      <x:c r="C8" s="13" t="str">
        <x:v>MOL</x:v>
      </x:c>
      <x:c r="D8" s="34" t="str">
        <x:v>OPEN</x:v>
      </x:c>
      <x:c r="E8" s="34" t="str">
        <x:v>OPEN</x:v>
      </x:c>
      <x:c r="F8" s="34" t="str"/>
      <x:c r="G8" s="34" t="str"/>
      <x:c r="H8" s="34" t="str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XT-004</x:v>
      </x:c>
      <x:c r="B9" s="13" t="str">
        <x:v>M2</x:v>
      </x:c>
      <x:c r="C9" s="13" t="str">
        <x:v>CAL</x:v>
      </x:c>
      <x:c r="D9" s="34" t="str">
        <x:v>OPEN</x:v>
      </x:c>
      <x:c r="E9" s="34" t="str">
        <x:v>OPEN</x:v>
      </x:c>
      <x:c r="F9" s="34" t="str"/>
      <x:c r="G9" s="34" t="str"/>
      <x:c r="H9" s="34" t="str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XT-005</x:v>
      </x:c>
      <x:c r="B10" s="13" t="str">
        <x:v>M1</x:v>
      </x:c>
      <x:c r="C10" s="13" t="str">
        <x:v>PHO</x:v>
      </x:c>
      <x:c r="D10" s="34" t="str">
        <x:v>OPEN</x:v>
      </x:c>
      <x:c r="E10" s="34" t="str">
        <x:v>OPEN</x:v>
      </x:c>
      <x:c r="F10" s="34" t="str"/>
      <x:c r="G10" s="34" t="str"/>
      <x:c r="H10" s="34" t="str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3" t="str">
        <x:v>XT-006</x:v>
      </x:c>
      <x:c r="B11" s="13" t="str">
        <x:v>M2</x:v>
      </x:c>
      <x:c r="C11" s="13" t="str">
        <x:v>ION</x:v>
      </x:c>
      <x:c r="D11" s="34" t="str">
        <x:v>OPEN</x:v>
      </x:c>
      <x:c r="E11" s="34" t="str">
        <x:v>OPEN</x:v>
      </x:c>
      <x:c r="F11" s="34" t="str"/>
      <x:c r="G11" s="34" t="str"/>
      <x:c r="H11" s="34" t="str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3" t="str">
        <x:v>XT-007</x:v>
      </x:c>
      <x:c r="B12" s="13" t="str">
        <x:v>M1</x:v>
      </x:c>
      <x:c r="C12" s="13" t="str">
        <x:v>MOL</x:v>
      </x:c>
      <x:c r="D12" s="34" t="str">
        <x:v>OPEN</x:v>
      </x:c>
      <x:c r="E12" s="34" t="str">
        <x:v>OPEN</x:v>
      </x:c>
      <x:c r="F12" s="34" t="str"/>
      <x:c r="G12" s="34" t="str"/>
      <x:c r="H12" s="34" t="str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3" t="str">
        <x:v>XT-008</x:v>
      </x:c>
      <x:c r="B13" s="13" t="str">
        <x:v>M2</x:v>
      </x:c>
      <x:c r="C13" s="13" t="str">
        <x:v>CAL</x:v>
      </x:c>
      <x:c r="D13" s="34" t="str">
        <x:v>OPEN</x:v>
      </x:c>
      <x:c r="E13" s="34" t="str">
        <x:v>OPEN</x:v>
      </x:c>
      <x:c r="F13" s="34" t="str"/>
      <x:c r="G13" s="34" t="str"/>
      <x:c r="H13" s="34" t="str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13" t="str">
        <x:v>XT-009</x:v>
      </x:c>
      <x:c r="B14" s="13" t="str">
        <x:v>M1</x:v>
      </x:c>
      <x:c r="C14" s="13" t="str">
        <x:v>PHO</x:v>
      </x:c>
      <x:c r="D14" s="34" t="str">
        <x:v>OPEN</x:v>
      </x:c>
      <x:c r="E14" s="34" t="str">
        <x:v>OPEN</x:v>
      </x:c>
      <x:c r="F14" s="34" t="str"/>
      <x:c r="G14" s="34" t="str"/>
      <x:c r="H14" s="34" t="str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3" t="str">
        <x:v>XT-010</x:v>
      </x:c>
      <x:c r="B15" s="13" t="str">
        <x:v>M2</x:v>
      </x:c>
      <x:c r="C15" s="13" t="str">
        <x:v>ION</x:v>
      </x:c>
      <x:c r="D15" s="34" t="str">
        <x:v>OPEN</x:v>
      </x:c>
      <x:c r="E15" s="34" t="str">
        <x:v>OPEN</x:v>
      </x:c>
      <x:c r="F15" s="34" t="str"/>
      <x:c r="G15" s="34" t="str"/>
      <x:c r="H15" s="34" t="str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13" t="str">
        <x:v>XT-011</x:v>
      </x:c>
      <x:c r="B16" s="13" t="str">
        <x:v>M1</x:v>
      </x:c>
      <x:c r="C16" s="13" t="str">
        <x:v>MOL</x:v>
      </x:c>
      <x:c r="D16" s="34" t="str">
        <x:v>OPEN</x:v>
      </x:c>
      <x:c r="E16" s="34" t="str">
        <x:v>OPEN</x:v>
      </x:c>
      <x:c r="F16" s="34" t="str"/>
      <x:c r="G16" s="34" t="str"/>
      <x:c r="H16" s="34" t="str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13" t="str">
        <x:v>XT-012</x:v>
      </x:c>
      <x:c r="B17" s="13" t="str">
        <x:v>M2</x:v>
      </x:c>
      <x:c r="C17" s="13" t="str">
        <x:v>CAL</x:v>
      </x:c>
      <x:c r="D17" s="34" t="str">
        <x:v>OPEN</x:v>
      </x:c>
      <x:c r="E17" s="34" t="str">
        <x:v>OPEN</x:v>
      </x:c>
      <x:c r="F17" s="34" t="str"/>
      <x:c r="G17" s="34" t="str"/>
      <x:c r="H17" s="34" t="str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13" t="str">
        <x:v>XT-013</x:v>
      </x:c>
      <x:c r="B18" s="13" t="str">
        <x:v>M1</x:v>
      </x:c>
      <x:c r="C18" s="13" t="str">
        <x:v>PHO</x:v>
      </x:c>
      <x:c r="D18" s="34" t="str">
        <x:v>OPEN</x:v>
      </x:c>
      <x:c r="E18" s="34" t="str">
        <x:v>OPEN</x:v>
      </x:c>
      <x:c r="F18" s="34" t="str"/>
      <x:c r="G18" s="34" t="str"/>
      <x:c r="H18" s="34" t="str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13" t="str">
        <x:v>XT-014</x:v>
      </x:c>
      <x:c r="B19" s="13" t="str">
        <x:v>M2</x:v>
      </x:c>
      <x:c r="C19" s="13" t="str">
        <x:v>ION</x:v>
      </x:c>
      <x:c r="D19" s="34" t="str">
        <x:v>OPEN</x:v>
      </x:c>
      <x:c r="E19" s="34" t="str">
        <x:v>OPEN</x:v>
      </x:c>
      <x:c r="F19" s="34" t="str"/>
      <x:c r="G19" s="34" t="str"/>
      <x:c r="H19" s="34" t="str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13" t="str">
        <x:v>XT-015</x:v>
      </x:c>
      <x:c r="B20" s="13" t="str">
        <x:v>M1</x:v>
      </x:c>
      <x:c r="C20" s="13" t="str">
        <x:v>MOL</x:v>
      </x:c>
      <x:c r="D20" s="34" t="str">
        <x:v>OPEN</x:v>
      </x:c>
      <x:c r="E20" s="34" t="str">
        <x:v>OPEN</x:v>
      </x:c>
      <x:c r="F20" s="34" t="str"/>
      <x:c r="G20" s="34" t="str"/>
      <x:c r="H20" s="34" t="str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13" t="str">
        <x:v>XT-016</x:v>
      </x:c>
      <x:c r="B21" s="13" t="str">
        <x:v>M2</x:v>
      </x:c>
      <x:c r="C21" s="13" t="str">
        <x:v>CAL</x:v>
      </x:c>
      <x:c r="D21" s="34" t="str">
        <x:v>OPEN</x:v>
      </x:c>
      <x:c r="E21" s="34" t="str">
        <x:v>OPEN</x:v>
      </x:c>
      <x:c r="F21" s="34" t="str"/>
      <x:c r="G21" s="34" t="str"/>
      <x:c r="H21" s="34" t="str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13" t="str">
        <x:v>XT-017</x:v>
      </x:c>
      <x:c r="B22" s="13" t="str">
        <x:v>M1</x:v>
      </x:c>
      <x:c r="C22" s="13" t="str">
        <x:v>PHO</x:v>
      </x:c>
      <x:c r="D22" s="34" t="str">
        <x:v>OPEN</x:v>
      </x:c>
      <x:c r="E22" s="34" t="str">
        <x:v>OPEN</x:v>
      </x:c>
      <x:c r="F22" s="34" t="str"/>
      <x:c r="G22" s="34" t="str"/>
      <x:c r="H22" s="34" t="str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13" t="str">
        <x:v>XT-018</x:v>
      </x:c>
      <x:c r="B23" s="13" t="str">
        <x:v>M2</x:v>
      </x:c>
      <x:c r="C23" s="13" t="str">
        <x:v>ION</x:v>
      </x:c>
      <x:c r="D23" s="34" t="str">
        <x:v>OPEN</x:v>
      </x:c>
      <x:c r="E23" s="34" t="str">
        <x:v>OPEN</x:v>
      </x:c>
      <x:c r="F23" s="34" t="str"/>
      <x:c r="G23" s="34" t="str"/>
      <x:c r="H23" s="34" t="str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13" t="str">
        <x:v>XT-019</x:v>
      </x:c>
      <x:c r="B24" s="13" t="str">
        <x:v>M1</x:v>
      </x:c>
      <x:c r="C24" s="13" t="str">
        <x:v>MOL</x:v>
      </x:c>
      <x:c r="D24" s="34" t="str">
        <x:v>OPEN</x:v>
      </x:c>
      <x:c r="E24" s="34" t="str">
        <x:v>OPEN</x:v>
      </x:c>
      <x:c r="F24" s="34" t="str"/>
      <x:c r="G24" s="34" t="str"/>
      <x:c r="H24" s="34" t="str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13" t="str">
        <x:v>XT-020</x:v>
      </x:c>
      <x:c r="B25" s="13" t="str">
        <x:v>M2</x:v>
      </x:c>
      <x:c r="C25" s="13" t="str">
        <x:v>CAL</x:v>
      </x:c>
      <x:c r="D25" s="34" t="str">
        <x:v>OPEN</x:v>
      </x:c>
      <x:c r="E25" s="34" t="str">
        <x:v>OPEN</x:v>
      </x:c>
      <x:c r="F25" s="34" t="str"/>
      <x:c r="G25" s="34" t="str"/>
      <x:c r="H25" s="34" t="str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13" t="str">
        <x:v>XT-021</x:v>
      </x:c>
      <x:c r="B26" s="13" t="str">
        <x:v>M1</x:v>
      </x:c>
      <x:c r="C26" s="13" t="str">
        <x:v>PHO</x:v>
      </x:c>
      <x:c r="D26" s="34" t="str">
        <x:v>OPEN</x:v>
      </x:c>
      <x:c r="E26" s="34" t="str">
        <x:v>OPEN</x:v>
      </x:c>
      <x:c r="F26" s="34" t="str"/>
      <x:c r="G26" s="34" t="str"/>
      <x:c r="H26" s="34" t="str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13" t="str">
        <x:v>XT-022</x:v>
      </x:c>
      <x:c r="B27" s="13" t="str">
        <x:v>M2</x:v>
      </x:c>
      <x:c r="C27" s="13" t="str">
        <x:v>ION</x:v>
      </x:c>
      <x:c r="D27" s="34" t="str">
        <x:v>OPEN</x:v>
      </x:c>
      <x:c r="E27" s="34" t="str">
        <x:v>OPEN</x:v>
      </x:c>
      <x:c r="F27" s="34" t="str"/>
      <x:c r="G27" s="34" t="str"/>
      <x:c r="H27" s="34" t="str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13" t="str">
        <x:v>XT-023</x:v>
      </x:c>
      <x:c r="B28" s="13" t="str">
        <x:v>M1</x:v>
      </x:c>
      <x:c r="C28" s="13" t="str">
        <x:v>MOL</x:v>
      </x:c>
      <x:c r="D28" s="34" t="str">
        <x:v>OPEN</x:v>
      </x:c>
      <x:c r="E28" s="34" t="str">
        <x:v>OPEN</x:v>
      </x:c>
      <x:c r="F28" s="34" t="str"/>
      <x:c r="G28" s="34" t="str"/>
      <x:c r="H28" s="34" t="str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13" t="str">
        <x:v>XT-024</x:v>
      </x:c>
      <x:c r="B29" s="13" t="str">
        <x:v>M2</x:v>
      </x:c>
      <x:c r="C29" s="13" t="str">
        <x:v>CAL</x:v>
      </x:c>
      <x:c r="D29" s="34" t="str">
        <x:v>OPEN</x:v>
      </x:c>
      <x:c r="E29" s="34" t="str">
        <x:v>OPEN</x:v>
      </x:c>
      <x:c r="F29" s="34" t="str"/>
      <x:c r="G29" s="34" t="str"/>
      <x:c r="H29" s="34" t="str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13" t="str">
        <x:v>XT-025</x:v>
      </x:c>
      <x:c r="B30" s="13" t="str">
        <x:v>M1</x:v>
      </x:c>
      <x:c r="C30" s="13" t="str">
        <x:v>PHO</x:v>
      </x:c>
      <x:c r="D30" s="34" t="str">
        <x:v>OPEN</x:v>
      </x:c>
      <x:c r="E30" s="34" t="str">
        <x:v>OPEN</x:v>
      </x:c>
      <x:c r="F30" s="34" t="str"/>
      <x:c r="G30" s="34" t="str"/>
      <x:c r="H30" s="34" t="str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13" t="str">
        <x:v>XT-026</x:v>
      </x:c>
      <x:c r="B31" s="13" t="str">
        <x:v>M2</x:v>
      </x:c>
      <x:c r="C31" s="13" t="str">
        <x:v>ION</x:v>
      </x:c>
      <x:c r="D31" s="34" t="str">
        <x:v>OPEN</x:v>
      </x:c>
      <x:c r="E31" s="34" t="str">
        <x:v>OPEN</x:v>
      </x:c>
      <x:c r="F31" s="34" t="str"/>
      <x:c r="G31" s="34" t="str"/>
      <x:c r="H31" s="34" t="str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13" t="str">
        <x:v>XT-027</x:v>
      </x:c>
      <x:c r="B32" s="13" t="str">
        <x:v>M1</x:v>
      </x:c>
      <x:c r="C32" s="13" t="str">
        <x:v>MOL</x:v>
      </x:c>
      <x:c r="D32" s="34" t="str">
        <x:v>OPEN</x:v>
      </x:c>
      <x:c r="E32" s="34" t="str">
        <x:v>OPEN</x:v>
      </x:c>
      <x:c r="F32" s="34" t="str"/>
      <x:c r="G32" s="34" t="str"/>
      <x:c r="H32" s="34" t="str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13" t="str">
        <x:v>XT-028</x:v>
      </x:c>
      <x:c r="B33" s="13" t="str">
        <x:v>M2</x:v>
      </x:c>
      <x:c r="C33" s="13" t="str">
        <x:v>CAL</x:v>
      </x:c>
      <x:c r="D33" s="34" t="str">
        <x:v>OPEN</x:v>
      </x:c>
      <x:c r="E33" s="34" t="str">
        <x:v>OPEN</x:v>
      </x:c>
      <x:c r="F33" s="34" t="str"/>
      <x:c r="G33" s="34" t="str"/>
      <x:c r="H33" s="34" t="str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13" t="str">
        <x:v>XT-029</x:v>
      </x:c>
      <x:c r="B34" s="13" t="str">
        <x:v>M1</x:v>
      </x:c>
      <x:c r="C34" s="13" t="str">
        <x:v>PHO</x:v>
      </x:c>
      <x:c r="D34" s="34" t="str">
        <x:v>OPEN</x:v>
      </x:c>
      <x:c r="E34" s="34" t="str">
        <x:v>OPEN</x:v>
      </x:c>
      <x:c r="F34" s="34" t="str"/>
      <x:c r="G34" s="34" t="str"/>
      <x:c r="H34" s="34" t="str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13" t="str">
        <x:v>XT-030</x:v>
      </x:c>
      <x:c r="B35" s="13" t="str">
        <x:v>M2</x:v>
      </x:c>
      <x:c r="C35" s="13" t="str">
        <x:v>ION</x:v>
      </x:c>
      <x:c r="D35" s="34" t="str">
        <x:v>OPEN</x:v>
      </x:c>
      <x:c r="E35" s="34" t="str">
        <x:v>OPEN</x:v>
      </x:c>
      <x:c r="F35" s="34" t="str"/>
      <x:c r="G35" s="34" t="str"/>
      <x:c r="H35" s="34" t="str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13" t="str">
        <x:v>XT-031</x:v>
      </x:c>
      <x:c r="B36" s="13" t="str">
        <x:v>M1</x:v>
      </x:c>
      <x:c r="C36" s="13" t="str">
        <x:v>MOL</x:v>
      </x:c>
      <x:c r="D36" s="34" t="str">
        <x:v>OPEN</x:v>
      </x:c>
      <x:c r="E36" s="34" t="str">
        <x:v>OPEN</x:v>
      </x:c>
      <x:c r="F36" s="34" t="str"/>
      <x:c r="G36" s="34" t="str"/>
      <x:c r="H36" s="34" t="str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13" t="str">
        <x:v>XT-032</x:v>
      </x:c>
      <x:c r="B37" s="13" t="str">
        <x:v>M2</x:v>
      </x:c>
      <x:c r="C37" s="13" t="str">
        <x:v>CAL</x:v>
      </x:c>
      <x:c r="D37" s="34" t="str">
        <x:v>OPEN</x:v>
      </x:c>
      <x:c r="E37" s="34" t="str">
        <x:v>OPEN</x:v>
      </x:c>
      <x:c r="F37" s="34" t="str"/>
      <x:c r="G37" s="34" t="str"/>
      <x:c r="H37" s="34" t="str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13" t="str">
        <x:v>XT-033</x:v>
      </x:c>
      <x:c r="B38" s="13" t="str">
        <x:v>M1</x:v>
      </x:c>
      <x:c r="C38" s="13" t="str">
        <x:v>PHO</x:v>
      </x:c>
      <x:c r="D38" s="34" t="str">
        <x:v>OPEN</x:v>
      </x:c>
      <x:c r="E38" s="34" t="str">
        <x:v>OPEN</x:v>
      </x:c>
      <x:c r="F38" s="34" t="str"/>
      <x:c r="G38" s="34" t="str"/>
      <x:c r="H38" s="34" t="str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13" t="str">
        <x:v>XT-034</x:v>
      </x:c>
      <x:c r="B39" s="13" t="str">
        <x:v>M2</x:v>
      </x:c>
      <x:c r="C39" s="13" t="str">
        <x:v>ION</x:v>
      </x:c>
      <x:c r="D39" s="34" t="str">
        <x:v>OPEN</x:v>
      </x:c>
      <x:c r="E39" s="34" t="str">
        <x:v>OPEN</x:v>
      </x:c>
      <x:c r="F39" s="34" t="str"/>
      <x:c r="G39" s="34" t="str"/>
      <x:c r="H39" s="34" t="str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13" t="str">
        <x:v>XT-035</x:v>
      </x:c>
      <x:c r="B40" s="13" t="str">
        <x:v>M1</x:v>
      </x:c>
      <x:c r="C40" s="13" t="str">
        <x:v>MOL</x:v>
      </x:c>
      <x:c r="D40" s="34" t="str">
        <x:v>OPEN</x:v>
      </x:c>
      <x:c r="E40" s="34" t="str">
        <x:v>OPEN</x:v>
      </x:c>
      <x:c r="F40" s="34" t="str"/>
      <x:c r="G40" s="34" t="str"/>
      <x:c r="H40" s="34" t="str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13" t="str">
        <x:v>XT-036</x:v>
      </x:c>
      <x:c r="B41" s="13" t="str">
        <x:v>M2</x:v>
      </x:c>
      <x:c r="C41" s="13" t="str">
        <x:v>CAL</x:v>
      </x:c>
      <x:c r="D41" s="34" t="str">
        <x:v>OPEN</x:v>
      </x:c>
      <x:c r="E41" s="34" t="str">
        <x:v>OPEN</x:v>
      </x:c>
      <x:c r="F41" s="34" t="str"/>
      <x:c r="G41" s="34" t="str"/>
      <x:c r="H41" s="34" t="str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13" t="str">
        <x:v>XT-037</x:v>
      </x:c>
      <x:c r="B42" s="13" t="str">
        <x:v>M1</x:v>
      </x:c>
      <x:c r="C42" s="13" t="str">
        <x:v>PHO</x:v>
      </x:c>
      <x:c r="D42" s="34" t="str">
        <x:v>OPEN</x:v>
      </x:c>
      <x:c r="E42" s="34" t="str">
        <x:v>OPEN</x:v>
      </x:c>
      <x:c r="F42" s="34" t="str"/>
      <x:c r="G42" s="34" t="str"/>
      <x:c r="H42" s="34" t="str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13" t="str">
        <x:v>XT-038</x:v>
      </x:c>
      <x:c r="B43" s="13" t="str">
        <x:v>M2</x:v>
      </x:c>
      <x:c r="C43" s="13" t="str">
        <x:v>ION</x:v>
      </x:c>
      <x:c r="D43" s="34" t="str">
        <x:v>OPEN</x:v>
      </x:c>
      <x:c r="E43" s="34" t="str">
        <x:v>OPEN</x:v>
      </x:c>
      <x:c r="F43" s="34" t="str"/>
      <x:c r="G43" s="34" t="str"/>
      <x:c r="H43" s="34" t="str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13" t="str">
        <x:v>XT-039</x:v>
      </x:c>
      <x:c r="B44" s="13" t="str">
        <x:v>M1</x:v>
      </x:c>
      <x:c r="C44" s="13" t="str">
        <x:v>MOL</x:v>
      </x:c>
      <x:c r="D44" s="34" t="str">
        <x:v>OPEN</x:v>
      </x:c>
      <x:c r="E44" s="34" t="str">
        <x:v>OPEN</x:v>
      </x:c>
      <x:c r="F44" s="34" t="str"/>
      <x:c r="G44" s="34" t="str"/>
      <x:c r="H44" s="34" t="str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13" t="str">
        <x:v>XT-040</x:v>
      </x:c>
      <x:c r="B45" s="13" t="str">
        <x:v>M2</x:v>
      </x:c>
      <x:c r="C45" s="13" t="str">
        <x:v>CAL</x:v>
      </x:c>
      <x:c r="D45" s="34" t="str">
        <x:v>OPEN</x:v>
      </x:c>
      <x:c r="E45" s="34" t="str">
        <x:v>OPEN</x:v>
      </x:c>
      <x:c r="F45" s="34" t="str"/>
      <x:c r="G45" s="34" t="str"/>
      <x:c r="H45" s="34" t="str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13" t="str">
        <x:v>XT-041</x:v>
      </x:c>
      <x:c r="B46" s="13" t="str">
        <x:v>M1</x:v>
      </x:c>
      <x:c r="C46" s="13" t="str">
        <x:v>PHO</x:v>
      </x:c>
      <x:c r="D46" s="34" t="str">
        <x:v>OPEN</x:v>
      </x:c>
      <x:c r="E46" s="34" t="str">
        <x:v>OPEN</x:v>
      </x:c>
      <x:c r="F46" s="34" t="str"/>
      <x:c r="G46" s="34" t="str"/>
      <x:c r="H46" s="34" t="str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13" t="str">
        <x:v>XT-042</x:v>
      </x:c>
      <x:c r="B47" s="13" t="str">
        <x:v>M2</x:v>
      </x:c>
      <x:c r="C47" s="13" t="str">
        <x:v>ION</x:v>
      </x:c>
      <x:c r="D47" s="34" t="str">
        <x:v>OPEN</x:v>
      </x:c>
      <x:c r="E47" s="34" t="str">
        <x:v>OPEN</x:v>
      </x:c>
      <x:c r="F47" s="34" t="str"/>
      <x:c r="G47" s="34" t="str"/>
      <x:c r="H47" s="34" t="str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13" t="str">
        <x:v>XT-043</x:v>
      </x:c>
      <x:c r="B48" s="13" t="str">
        <x:v>M1</x:v>
      </x:c>
      <x:c r="C48" s="13" t="str">
        <x:v>MOL</x:v>
      </x:c>
      <x:c r="D48" s="34" t="str">
        <x:v>OPEN</x:v>
      </x:c>
      <x:c r="E48" s="34" t="str">
        <x:v>OPEN</x:v>
      </x:c>
      <x:c r="F48" s="34" t="str"/>
      <x:c r="G48" s="34" t="str"/>
      <x:c r="H48" s="34" t="str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13" t="str">
        <x:v>XT-044</x:v>
      </x:c>
      <x:c r="B49" s="13" t="str">
        <x:v>M2</x:v>
      </x:c>
      <x:c r="C49" s="13" t="str">
        <x:v>CAL</x:v>
      </x:c>
      <x:c r="D49" s="34" t="str">
        <x:v>OPEN</x:v>
      </x:c>
      <x:c r="E49" s="34" t="str">
        <x:v>OPEN</x:v>
      </x:c>
      <x:c r="F49" s="34" t="str"/>
      <x:c r="G49" s="34" t="str"/>
      <x:c r="H49" s="34" t="str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13" t="str">
        <x:v>XT-045</x:v>
      </x:c>
      <x:c r="B50" s="13" t="str">
        <x:v>M1</x:v>
      </x:c>
      <x:c r="C50" s="13" t="str">
        <x:v>PHO</x:v>
      </x:c>
      <x:c r="D50" s="34" t="str">
        <x:v>OPEN</x:v>
      </x:c>
      <x:c r="E50" s="34" t="str">
        <x:v>OPEN</x:v>
      </x:c>
      <x:c r="F50" s="34" t="str"/>
      <x:c r="G50" s="34" t="str"/>
      <x:c r="H50" s="34" t="str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13" t="str">
        <x:v>XT-046</x:v>
      </x:c>
      <x:c r="B51" s="13" t="str">
        <x:v>M2</x:v>
      </x:c>
      <x:c r="C51" s="13" t="str">
        <x:v>ION</x:v>
      </x:c>
      <x:c r="D51" s="34" t="str">
        <x:v>OPEN</x:v>
      </x:c>
      <x:c r="E51" s="34" t="str">
        <x:v>OPEN</x:v>
      </x:c>
      <x:c r="F51" s="34" t="str"/>
      <x:c r="G51" s="34" t="str"/>
      <x:c r="H51" s="34" t="str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13" t="str">
        <x:v>XT-047</x:v>
      </x:c>
      <x:c r="B52" s="13" t="str">
        <x:v>M1</x:v>
      </x:c>
      <x:c r="C52" s="13" t="str">
        <x:v>MOL</x:v>
      </x:c>
      <x:c r="D52" s="34" t="str">
        <x:v>OPEN</x:v>
      </x:c>
      <x:c r="E52" s="34" t="str">
        <x:v>OPEN</x:v>
      </x:c>
      <x:c r="F52" s="34" t="str"/>
      <x:c r="G52" s="34" t="str"/>
      <x:c r="H52" s="34" t="str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13" t="str">
        <x:v>XT-048</x:v>
      </x:c>
      <x:c r="B53" s="13" t="str">
        <x:v>M2</x:v>
      </x:c>
      <x:c r="C53" s="13" t="str">
        <x:v>CAL</x:v>
      </x:c>
      <x:c r="D53" s="34" t="str">
        <x:v>OPEN</x:v>
      </x:c>
      <x:c r="E53" s="34" t="str">
        <x:v>OPEN</x:v>
      </x:c>
      <x:c r="F53" s="34" t="str"/>
      <x:c r="G53" s="34" t="str"/>
      <x:c r="H53" s="34" t="str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13" t="str">
        <x:v>XT-049</x:v>
      </x:c>
      <x:c r="B54" s="13" t="str">
        <x:v>M1</x:v>
      </x:c>
      <x:c r="C54" s="13" t="str">
        <x:v>PHO</x:v>
      </x:c>
      <x:c r="D54" s="34" t="str">
        <x:v>OPEN</x:v>
      </x:c>
      <x:c r="E54" s="34" t="str">
        <x:v>OPEN</x:v>
      </x:c>
      <x:c r="F54" s="34" t="str"/>
      <x:c r="G54" s="34" t="str"/>
      <x:c r="H54" s="34" t="str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13" t="str">
        <x:v>XT-050</x:v>
      </x:c>
      <x:c r="B55" s="13" t="str">
        <x:v>M2</x:v>
      </x:c>
      <x:c r="C55" s="13" t="str">
        <x:v>ION</x:v>
      </x:c>
      <x:c r="D55" s="34" t="str">
        <x:v>OPEN</x:v>
      </x:c>
      <x:c r="E55" s="34" t="str">
        <x:v>OPEN</x:v>
      </x:c>
      <x:c r="F55" s="34" t="str"/>
      <x:c r="G55" s="34" t="str"/>
      <x:c r="H55" s="34" t="str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13" t="str">
        <x:v>XT-051</x:v>
      </x:c>
      <x:c r="B56" s="13" t="str">
        <x:v>M1</x:v>
      </x:c>
      <x:c r="C56" s="13" t="str">
        <x:v>MOL</x:v>
      </x:c>
      <x:c r="D56" s="34" t="str">
        <x:v>OPEN</x:v>
      </x:c>
      <x:c r="E56" s="34" t="str">
        <x:v>OPEN</x:v>
      </x:c>
      <x:c r="F56" s="34" t="str"/>
      <x:c r="G56" s="34" t="str"/>
      <x:c r="H56" s="34" t="str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13" t="str">
        <x:v>XT-052</x:v>
      </x:c>
      <x:c r="B57" s="13" t="str">
        <x:v>M2</x:v>
      </x:c>
      <x:c r="C57" s="13" t="str">
        <x:v>CAL</x:v>
      </x:c>
      <x:c r="D57" s="34" t="str">
        <x:v>OPEN</x:v>
      </x:c>
      <x:c r="E57" s="34" t="str">
        <x:v>OPEN</x:v>
      </x:c>
      <x:c r="F57" s="34" t="str"/>
      <x:c r="G57" s="34" t="str"/>
      <x:c r="H57" s="34" t="str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13" t="str">
        <x:v>XT-053</x:v>
      </x:c>
      <x:c r="B58" s="13" t="str">
        <x:v>M1</x:v>
      </x:c>
      <x:c r="C58" s="13" t="str">
        <x:v>PHO</x:v>
      </x:c>
      <x:c r="D58" s="34" t="str">
        <x:v>OPEN</x:v>
      </x:c>
      <x:c r="E58" s="34" t="str">
        <x:v>OPEN</x:v>
      </x:c>
      <x:c r="F58" s="34" t="str"/>
      <x:c r="G58" s="34" t="str"/>
      <x:c r="H58" s="34" t="str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13" t="str">
        <x:v>XT-054</x:v>
      </x:c>
      <x:c r="B59" s="13" t="str">
        <x:v>M2</x:v>
      </x:c>
      <x:c r="C59" s="13" t="str">
        <x:v>ION</x:v>
      </x:c>
      <x:c r="D59" s="34" t="str">
        <x:v>OPEN</x:v>
      </x:c>
      <x:c r="E59" s="34" t="str">
        <x:v>OPEN</x:v>
      </x:c>
      <x:c r="F59" s="34" t="str"/>
      <x:c r="G59" s="34" t="str"/>
      <x:c r="H59" s="34" t="str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13" t="str">
        <x:v>XT-055</x:v>
      </x:c>
      <x:c r="B60" s="13" t="str">
        <x:v>M1</x:v>
      </x:c>
      <x:c r="C60" s="13" t="str">
        <x:v>MOL</x:v>
      </x:c>
      <x:c r="D60" s="34" t="str">
        <x:v>OPEN</x:v>
      </x:c>
      <x:c r="E60" s="34" t="str">
        <x:v>OPEN</x:v>
      </x:c>
      <x:c r="F60" s="34" t="str"/>
      <x:c r="G60" s="34" t="str"/>
      <x:c r="H60" s="34" t="str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13" t="str">
        <x:v>XT-056</x:v>
      </x:c>
      <x:c r="B61" s="13" t="str">
        <x:v>M2</x:v>
      </x:c>
      <x:c r="C61" s="13" t="str">
        <x:v>CAL</x:v>
      </x:c>
      <x:c r="D61" s="34" t="str">
        <x:v>OPEN</x:v>
      </x:c>
      <x:c r="E61" s="34" t="str">
        <x:v>OPEN</x:v>
      </x:c>
      <x:c r="F61" s="34" t="str"/>
      <x:c r="G61" s="34" t="str"/>
      <x:c r="H61" s="34" t="str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13" t="str">
        <x:v>XT-057</x:v>
      </x:c>
      <x:c r="B62" s="13" t="str">
        <x:v>M1</x:v>
      </x:c>
      <x:c r="C62" s="13" t="str">
        <x:v>PHO</x:v>
      </x:c>
      <x:c r="D62" s="34" t="str">
        <x:v>OPEN</x:v>
      </x:c>
      <x:c r="E62" s="34" t="str">
        <x:v>OPEN</x:v>
      </x:c>
      <x:c r="F62" s="34" t="str"/>
      <x:c r="G62" s="34" t="str"/>
      <x:c r="H62" s="34" t="str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13" t="str">
        <x:v>XT-058</x:v>
      </x:c>
      <x:c r="B63" s="13" t="str">
        <x:v>M2</x:v>
      </x:c>
      <x:c r="C63" s="13" t="str">
        <x:v>ION</x:v>
      </x:c>
      <x:c r="D63" s="34" t="str">
        <x:v>OPEN</x:v>
      </x:c>
      <x:c r="E63" s="34" t="str">
        <x:v>OPEN</x:v>
      </x:c>
      <x:c r="F63" s="34" t="str"/>
      <x:c r="G63" s="34" t="str"/>
      <x:c r="H63" s="34" t="str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13" t="str">
        <x:v>XT-059</x:v>
      </x:c>
      <x:c r="B64" s="13" t="str">
        <x:v>M1</x:v>
      </x:c>
      <x:c r="C64" s="13" t="str">
        <x:v>MOL</x:v>
      </x:c>
      <x:c r="D64" s="34" t="str">
        <x:v>OPEN</x:v>
      </x:c>
      <x:c r="E64" s="34" t="str">
        <x:v>OPEN</x:v>
      </x:c>
      <x:c r="F64" s="34" t="str"/>
      <x:c r="G64" s="34" t="str"/>
      <x:c r="H64" s="34" t="str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13" t="str">
        <x:v>XT-060</x:v>
      </x:c>
      <x:c r="B65" s="13" t="str">
        <x:v>M2</x:v>
      </x:c>
      <x:c r="C65" s="13" t="str">
        <x:v>CAL</x:v>
      </x:c>
      <x:c r="D65" s="34" t="str">
        <x:v>OPEN</x:v>
      </x:c>
      <x:c r="E65" s="34" t="str">
        <x:v>OPEN</x:v>
      </x:c>
      <x:c r="F65" s="34" t="str"/>
      <x:c r="G65" s="34" t="str"/>
      <x:c r="H65" s="34" t="str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13" t="str">
        <x:v>XT-061</x:v>
      </x:c>
      <x:c r="B66" s="13" t="str">
        <x:v>M1</x:v>
      </x:c>
      <x:c r="C66" s="13" t="str">
        <x:v>PHO</x:v>
      </x:c>
      <x:c r="D66" s="34" t="str">
        <x:v>OPEN</x:v>
      </x:c>
      <x:c r="E66" s="34" t="str">
        <x:v>OPEN</x:v>
      </x:c>
      <x:c r="F66" s="34" t="str"/>
      <x:c r="G66" s="34" t="str"/>
      <x:c r="H66" s="34" t="str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13" t="str">
        <x:v>XT-062</x:v>
      </x:c>
      <x:c r="B67" s="13" t="str">
        <x:v>M2</x:v>
      </x:c>
      <x:c r="C67" s="13" t="str">
        <x:v>ION</x:v>
      </x:c>
      <x:c r="D67" s="34" t="str">
        <x:v>OPEN</x:v>
      </x:c>
      <x:c r="E67" s="34" t="str">
        <x:v>OPEN</x:v>
      </x:c>
      <x:c r="F67" s="34" t="str"/>
      <x:c r="G67" s="34" t="str"/>
      <x:c r="H67" s="34" t="str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13" t="str">
        <x:v>XT-063</x:v>
      </x:c>
      <x:c r="B68" s="13" t="str">
        <x:v>M1</x:v>
      </x:c>
      <x:c r="C68" s="13" t="str">
        <x:v>MOL</x:v>
      </x:c>
      <x:c r="D68" s="34" t="str">
        <x:v>OPEN</x:v>
      </x:c>
      <x:c r="E68" s="34" t="str">
        <x:v>OPEN</x:v>
      </x:c>
      <x:c r="F68" s="34" t="str"/>
      <x:c r="G68" s="34" t="str"/>
      <x:c r="H68" s="34" t="str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13" t="str">
        <x:v>XT-064</x:v>
      </x:c>
      <x:c r="B69" s="13" t="str">
        <x:v>M2</x:v>
      </x:c>
      <x:c r="C69" s="13" t="str">
        <x:v>CAL</x:v>
      </x:c>
      <x:c r="D69" s="34" t="str">
        <x:v>OPEN</x:v>
      </x:c>
      <x:c r="E69" s="34" t="str">
        <x:v>OPEN</x:v>
      </x:c>
      <x:c r="F69" s="34" t="str"/>
      <x:c r="G69" s="34" t="str"/>
      <x:c r="H69" s="34" t="str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13" t="str">
        <x:v>XT-065</x:v>
      </x:c>
      <x:c r="B70" s="13" t="str">
        <x:v>M1</x:v>
      </x:c>
      <x:c r="C70" s="13" t="str">
        <x:v>PHO</x:v>
      </x:c>
      <x:c r="D70" s="34" t="str">
        <x:v>OPEN</x:v>
      </x:c>
      <x:c r="E70" s="34" t="str">
        <x:v>OPEN</x:v>
      </x:c>
      <x:c r="F70" s="34" t="str"/>
      <x:c r="G70" s="34" t="str"/>
      <x:c r="H70" s="34" t="str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13" t="str">
        <x:v>XT-066</x:v>
      </x:c>
      <x:c r="B71" s="13" t="str">
        <x:v>M2</x:v>
      </x:c>
      <x:c r="C71" s="13" t="str">
        <x:v>ION</x:v>
      </x:c>
      <x:c r="D71" s="34" t="str">
        <x:v>OPEN</x:v>
      </x:c>
      <x:c r="E71" s="34" t="str">
        <x:v>OPEN</x:v>
      </x:c>
      <x:c r="F71" s="34" t="str"/>
      <x:c r="G71" s="34" t="str"/>
      <x:c r="H71" s="34" t="str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13" t="str">
        <x:v>XT-067</x:v>
      </x:c>
      <x:c r="B72" s="13" t="str">
        <x:v>M1</x:v>
      </x:c>
      <x:c r="C72" s="13" t="str">
        <x:v>MOL</x:v>
      </x:c>
      <x:c r="D72" s="34" t="str">
        <x:v>OPEN</x:v>
      </x:c>
      <x:c r="E72" s="34" t="str">
        <x:v>OPEN</x:v>
      </x:c>
      <x:c r="F72" s="34" t="str"/>
      <x:c r="G72" s="34" t="str"/>
      <x:c r="H72" s="34" t="str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13" t="str">
        <x:v>XT-068</x:v>
      </x:c>
      <x:c r="B73" s="13" t="str">
        <x:v>M2</x:v>
      </x:c>
      <x:c r="C73" s="13" t="str">
        <x:v>CAL</x:v>
      </x:c>
      <x:c r="D73" s="34" t="str">
        <x:v>OPEN</x:v>
      </x:c>
      <x:c r="E73" s="34" t="str">
        <x:v>OPEN</x:v>
      </x:c>
      <x:c r="F73" s="34" t="str"/>
      <x:c r="G73" s="34" t="str"/>
      <x:c r="H73" s="34" t="str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13" t="str">
        <x:v>XT-069</x:v>
      </x:c>
      <x:c r="B74" s="13" t="str">
        <x:v>M1</x:v>
      </x:c>
      <x:c r="C74" s="13" t="str">
        <x:v>PHO</x:v>
      </x:c>
      <x:c r="D74" s="34" t="str">
        <x:v>OPEN</x:v>
      </x:c>
      <x:c r="E74" s="34" t="str">
        <x:v>OPEN</x:v>
      </x:c>
      <x:c r="F74" s="34" t="str"/>
      <x:c r="G74" s="34" t="str"/>
      <x:c r="H74" s="34" t="str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13" t="str">
        <x:v>XT-070</x:v>
      </x:c>
      <x:c r="B75" s="13" t="str">
        <x:v>M2</x:v>
      </x:c>
      <x:c r="C75" s="13" t="str">
        <x:v>ION</x:v>
      </x:c>
      <x:c r="D75" s="34" t="str">
        <x:v>OPEN</x:v>
      </x:c>
      <x:c r="E75" s="34" t="str">
        <x:v>OPEN</x:v>
      </x:c>
      <x:c r="F75" s="34" t="str"/>
      <x:c r="G75" s="34" t="str"/>
      <x:c r="H75" s="34" t="str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13" t="str">
        <x:v>XT-071</x:v>
      </x:c>
      <x:c r="B76" s="13" t="str">
        <x:v>M1</x:v>
      </x:c>
      <x:c r="C76" s="13" t="str">
        <x:v>MOL</x:v>
      </x:c>
      <x:c r="D76" s="34" t="str">
        <x:v>OPEN</x:v>
      </x:c>
      <x:c r="E76" s="34" t="str">
        <x:v>OPEN</x:v>
      </x:c>
      <x:c r="F76" s="34" t="str"/>
      <x:c r="G76" s="34" t="str"/>
      <x:c r="H76" s="34" t="str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13" t="str">
        <x:v>XT-072</x:v>
      </x:c>
      <x:c r="B77" s="13" t="str">
        <x:v>M2</x:v>
      </x:c>
      <x:c r="C77" s="13" t="str">
        <x:v>CAL</x:v>
      </x:c>
      <x:c r="D77" s="34" t="str">
        <x:v>OPEN</x:v>
      </x:c>
      <x:c r="E77" s="34" t="str">
        <x:v>OPEN</x:v>
      </x:c>
      <x:c r="F77" s="34" t="str"/>
      <x:c r="G77" s="34" t="str"/>
      <x:c r="H77" s="34" t="str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13" t="str">
        <x:v>XT-073</x:v>
      </x:c>
      <x:c r="B78" s="13" t="str">
        <x:v>M1</x:v>
      </x:c>
      <x:c r="C78" s="13" t="str">
        <x:v>PHO</x:v>
      </x:c>
      <x:c r="D78" s="34" t="str">
        <x:v>OPEN</x:v>
      </x:c>
      <x:c r="E78" s="34" t="str">
        <x:v>OPEN</x:v>
      </x:c>
      <x:c r="F78" s="34" t="str"/>
      <x:c r="G78" s="34" t="str"/>
      <x:c r="H78" s="34" t="str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13" t="str">
        <x:v>XT-074</x:v>
      </x:c>
      <x:c r="B79" s="13" t="str">
        <x:v>M2</x:v>
      </x:c>
      <x:c r="C79" s="13" t="str">
        <x:v>ION</x:v>
      </x:c>
      <x:c r="D79" s="34" t="str">
        <x:v>OPEN</x:v>
      </x:c>
      <x:c r="E79" s="34" t="str">
        <x:v>OPEN</x:v>
      </x:c>
      <x:c r="F79" s="34" t="str"/>
      <x:c r="G79" s="34" t="str"/>
      <x:c r="H79" s="34" t="str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13" t="str">
        <x:v>XT-075</x:v>
      </x:c>
      <x:c r="B80" s="13" t="str">
        <x:v>M1</x:v>
      </x:c>
      <x:c r="C80" s="13" t="str">
        <x:v>MOL</x:v>
      </x:c>
      <x:c r="D80" s="34" t="str">
        <x:v>OPEN</x:v>
      </x:c>
      <x:c r="E80" s="34" t="str">
        <x:v>OPEN</x:v>
      </x:c>
      <x:c r="F80" s="34" t="str"/>
      <x:c r="G80" s="34" t="str"/>
      <x:c r="H80" s="34" t="str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13" t="str">
        <x:v>XT-076</x:v>
      </x:c>
      <x:c r="B81" s="13" t="str">
        <x:v>M2</x:v>
      </x:c>
      <x:c r="C81" s="13" t="str">
        <x:v>CAL</x:v>
      </x:c>
      <x:c r="D81" s="34" t="str">
        <x:v>OPEN</x:v>
      </x:c>
      <x:c r="E81" s="34" t="str">
        <x:v>OPEN</x:v>
      </x:c>
      <x:c r="F81" s="34" t="str"/>
      <x:c r="G81" s="34" t="str"/>
      <x:c r="H81" s="34" t="str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13" t="str">
        <x:v>XT-077</x:v>
      </x:c>
      <x:c r="B82" s="13" t="str">
        <x:v>M1</x:v>
      </x:c>
      <x:c r="C82" s="13" t="str">
        <x:v>PHO</x:v>
      </x:c>
      <x:c r="D82" s="34" t="str">
        <x:v>OPEN</x:v>
      </x:c>
      <x:c r="E82" s="34" t="str">
        <x:v>OPEN</x:v>
      </x:c>
      <x:c r="F82" s="34" t="str"/>
      <x:c r="G82" s="34" t="str"/>
      <x:c r="H82" s="34" t="str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13" t="str">
        <x:v>XT-078</x:v>
      </x:c>
      <x:c r="B83" s="13" t="str">
        <x:v>M2</x:v>
      </x:c>
      <x:c r="C83" s="13" t="str">
        <x:v>ION</x:v>
      </x:c>
      <x:c r="D83" s="34" t="str">
        <x:v>OPEN</x:v>
      </x:c>
      <x:c r="E83" s="34" t="str">
        <x:v>OPEN</x:v>
      </x:c>
      <x:c r="F83" s="34" t="str"/>
      <x:c r="G83" s="34" t="str"/>
      <x:c r="H83" s="34" t="str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13" t="str">
        <x:v>XT-079</x:v>
      </x:c>
      <x:c r="B84" s="13" t="str">
        <x:v>M1</x:v>
      </x:c>
      <x:c r="C84" s="13" t="str">
        <x:v>MOL</x:v>
      </x:c>
      <x:c r="D84" s="34" t="str">
        <x:v>OPEN</x:v>
      </x:c>
      <x:c r="E84" s="34" t="str">
        <x:v>OPEN</x:v>
      </x:c>
      <x:c r="F84" s="34" t="str"/>
      <x:c r="G84" s="34" t="str"/>
      <x:c r="H84" s="34" t="str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13" t="str">
        <x:v>XT-080</x:v>
      </x:c>
      <x:c r="B85" s="13" t="str">
        <x:v>M2</x:v>
      </x:c>
      <x:c r="C85" s="13" t="str">
        <x:v>CAL</x:v>
      </x:c>
      <x:c r="D85" s="34" t="str">
        <x:v>OPEN</x:v>
      </x:c>
      <x:c r="E85" s="34" t="str">
        <x:v>OPEN</x:v>
      </x:c>
      <x:c r="F85" s="34" t="str"/>
      <x:c r="G85" s="34" t="str"/>
      <x:c r="H85" s="34" t="str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13" t="str">
        <x:v>XT-081</x:v>
      </x:c>
      <x:c r="B86" s="13" t="str">
        <x:v>M1</x:v>
      </x:c>
      <x:c r="C86" s="13" t="str">
        <x:v>PHO</x:v>
      </x:c>
      <x:c r="D86" s="34" t="str">
        <x:v>OPEN</x:v>
      </x:c>
      <x:c r="E86" s="34" t="str">
        <x:v>OPEN</x:v>
      </x:c>
      <x:c r="F86" s="34" t="str"/>
      <x:c r="G86" s="34" t="str"/>
      <x:c r="H86" s="34" t="str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13" t="str">
        <x:v>XT-082</x:v>
      </x:c>
      <x:c r="B87" s="13" t="str">
        <x:v>M2</x:v>
      </x:c>
      <x:c r="C87" s="13" t="str">
        <x:v>ION</x:v>
      </x:c>
      <x:c r="D87" s="34" t="str">
        <x:v>OPEN</x:v>
      </x:c>
      <x:c r="E87" s="34" t="str">
        <x:v>OPEN</x:v>
      </x:c>
      <x:c r="F87" s="34" t="str"/>
      <x:c r="G87" s="34" t="str"/>
      <x:c r="H87" s="34" t="str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13" t="str">
        <x:v>XT-083</x:v>
      </x:c>
      <x:c r="B88" s="13" t="str">
        <x:v>M1</x:v>
      </x:c>
      <x:c r="C88" s="13" t="str">
        <x:v>MOL</x:v>
      </x:c>
      <x:c r="D88" s="34" t="str">
        <x:v>OPEN</x:v>
      </x:c>
      <x:c r="E88" s="34" t="str">
        <x:v>OPEN</x:v>
      </x:c>
      <x:c r="F88" s="34" t="str"/>
      <x:c r="G88" s="34" t="str"/>
      <x:c r="H88" s="34" t="str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13" t="str">
        <x:v>XT-084</x:v>
      </x:c>
      <x:c r="B89" s="13" t="str">
        <x:v>M2</x:v>
      </x:c>
      <x:c r="C89" s="13" t="str">
        <x:v>CAL</x:v>
      </x:c>
      <x:c r="D89" s="34" t="str">
        <x:v>OPEN</x:v>
      </x:c>
      <x:c r="E89" s="34" t="str">
        <x:v>OPEN</x:v>
      </x:c>
      <x:c r="F89" s="34" t="str"/>
      <x:c r="G89" s="34" t="str"/>
      <x:c r="H89" s="34" t="str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13" t="str">
        <x:v>XT-085</x:v>
      </x:c>
      <x:c r="B90" s="13" t="str">
        <x:v>M1</x:v>
      </x:c>
      <x:c r="C90" s="13" t="str">
        <x:v>PHO</x:v>
      </x:c>
      <x:c r="D90" s="34" t="str">
        <x:v>OPEN</x:v>
      </x:c>
      <x:c r="E90" s="34" t="str">
        <x:v>OPEN</x:v>
      </x:c>
      <x:c r="F90" s="34" t="str"/>
      <x:c r="G90" s="34" t="str"/>
      <x:c r="H90" s="34" t="str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13" t="str">
        <x:v>XT-086</x:v>
      </x:c>
      <x:c r="B91" s="13" t="str">
        <x:v>M2</x:v>
      </x:c>
      <x:c r="C91" s="13" t="str">
        <x:v>ION</x:v>
      </x:c>
      <x:c r="D91" s="34" t="str">
        <x:v>OPEN</x:v>
      </x:c>
      <x:c r="E91" s="34" t="str">
        <x:v>OPEN</x:v>
      </x:c>
      <x:c r="F91" s="34" t="str"/>
      <x:c r="G91" s="34" t="str"/>
      <x:c r="H91" s="34" t="str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13" t="str">
        <x:v>XT-087</x:v>
      </x:c>
      <x:c r="B92" s="13" t="str">
        <x:v>M1</x:v>
      </x:c>
      <x:c r="C92" s="13" t="str">
        <x:v>MOL</x:v>
      </x:c>
      <x:c r="D92" s="34" t="str">
        <x:v>OPEN</x:v>
      </x:c>
      <x:c r="E92" s="34" t="str">
        <x:v>OPEN</x:v>
      </x:c>
      <x:c r="F92" s="34" t="str"/>
      <x:c r="G92" s="34" t="str"/>
      <x:c r="H92" s="34" t="str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13" t="str">
        <x:v>XT-088</x:v>
      </x:c>
      <x:c r="B93" s="13" t="str">
        <x:v>M2</x:v>
      </x:c>
      <x:c r="C93" s="13" t="str">
        <x:v>CAL</x:v>
      </x:c>
      <x:c r="D93" s="34" t="str">
        <x:v>OPEN</x:v>
      </x:c>
      <x:c r="E93" s="34" t="str">
        <x:v>OPEN</x:v>
      </x:c>
      <x:c r="F93" s="34" t="str"/>
      <x:c r="G93" s="34" t="str"/>
      <x:c r="H93" s="34" t="str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13" t="str">
        <x:v>XT-089</x:v>
      </x:c>
      <x:c r="B94" s="13" t="str">
        <x:v>M1</x:v>
      </x:c>
      <x:c r="C94" s="13" t="str">
        <x:v>PHO</x:v>
      </x:c>
      <x:c r="D94" s="34" t="str">
        <x:v>OPEN</x:v>
      </x:c>
      <x:c r="E94" s="34" t="str">
        <x:v>OPEN</x:v>
      </x:c>
      <x:c r="F94" s="34" t="str"/>
      <x:c r="G94" s="34" t="str"/>
      <x:c r="H94" s="34" t="str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13" t="str">
        <x:v>XT-090</x:v>
      </x:c>
      <x:c r="B95" s="13" t="str">
        <x:v>M2</x:v>
      </x:c>
      <x:c r="C95" s="13" t="str">
        <x:v>ION</x:v>
      </x:c>
      <x:c r="D95" s="34" t="str">
        <x:v>OPEN</x:v>
      </x:c>
      <x:c r="E95" s="34" t="str">
        <x:v>OPEN</x:v>
      </x:c>
      <x:c r="F95" s="34" t="str"/>
      <x:c r="G95" s="34" t="str"/>
      <x:c r="H95" s="34" t="str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13" t="str">
        <x:v>XT-091</x:v>
      </x:c>
      <x:c r="B96" s="13" t="str">
        <x:v>M1</x:v>
      </x:c>
      <x:c r="C96" s="13" t="str">
        <x:v>MOL</x:v>
      </x:c>
      <x:c r="D96" s="34" t="str">
        <x:v>OPEN</x:v>
      </x:c>
      <x:c r="E96" s="34" t="str">
        <x:v>OPEN</x:v>
      </x:c>
      <x:c r="F96" s="34" t="str"/>
      <x:c r="G96" s="34" t="str"/>
      <x:c r="H96" s="34" t="str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13" t="str">
        <x:v>XT-092</x:v>
      </x:c>
      <x:c r="B97" s="13" t="str">
        <x:v>M2</x:v>
      </x:c>
      <x:c r="C97" s="13" t="str">
        <x:v>CAL</x:v>
      </x:c>
      <x:c r="D97" s="34" t="str">
        <x:v>OPEN</x:v>
      </x:c>
      <x:c r="E97" s="34" t="str">
        <x:v>OPEN</x:v>
      </x:c>
      <x:c r="F97" s="34" t="str"/>
      <x:c r="G97" s="34" t="str"/>
      <x:c r="H97" s="34" t="str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13" t="str">
        <x:v>XT-093</x:v>
      </x:c>
      <x:c r="B98" s="13" t="str">
        <x:v>M1</x:v>
      </x:c>
      <x:c r="C98" s="13" t="str">
        <x:v>PHO</x:v>
      </x:c>
      <x:c r="D98" s="34" t="str">
        <x:v>OPEN</x:v>
      </x:c>
      <x:c r="E98" s="34" t="str">
        <x:v>OPEN</x:v>
      </x:c>
      <x:c r="F98" s="34" t="str"/>
      <x:c r="G98" s="34" t="str"/>
      <x:c r="H98" s="34" t="str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13" t="str">
        <x:v>XT-094</x:v>
      </x:c>
      <x:c r="B99" s="13" t="str">
        <x:v>M2</x:v>
      </x:c>
      <x:c r="C99" s="13" t="str">
        <x:v>ION</x:v>
      </x:c>
      <x:c r="D99" s="34" t="str">
        <x:v>OPEN</x:v>
      </x:c>
      <x:c r="E99" s="34" t="str">
        <x:v>OPEN</x:v>
      </x:c>
      <x:c r="F99" s="34" t="str"/>
      <x:c r="G99" s="34" t="str"/>
      <x:c r="H99" s="34" t="str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13" t="str">
        <x:v>XT-095</x:v>
      </x:c>
      <x:c r="B100" s="13" t="str">
        <x:v>M1</x:v>
      </x:c>
      <x:c r="C100" s="13" t="str">
        <x:v>MOL</x:v>
      </x:c>
      <x:c r="D100" s="34" t="str">
        <x:v>OPEN</x:v>
      </x:c>
      <x:c r="E100" s="34" t="str">
        <x:v>OPEN</x:v>
      </x:c>
      <x:c r="F100" s="34" t="str"/>
      <x:c r="G100" s="34" t="str"/>
      <x:c r="H100" s="34" t="str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14" t="str">
        <x:v>XT-096</x:v>
      </x:c>
      <x:c r="B101" s="14" t="str">
        <x:v>M2</x:v>
      </x:c>
      <x:c r="C101" s="14" t="str">
        <x:v>CAL</x:v>
      </x:c>
      <x:c r="D101" s="35" t="str">
        <x:v>OPEN</x:v>
      </x:c>
      <x:c r="E101" s="35" t="str">
        <x:v>OPEN</x:v>
      </x:c>
      <x:c r="F101" s="35" t="str"/>
      <x:c r="G101" s="35" t="str"/>
      <x:c r="H101" s="35" t="str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dataValidations count="2">
    <x:dataValidation type="list" sqref="G6:G101">
      <x:formula1>",VALID,INVALID"</x:formula1>
    </x:dataValidation>
    <x:dataValidation type="list" sqref="H6:H101">
      <x:formula1>",PASS,FAIL"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46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RBK-1 critical-path calendar</x:v>
      </x:c>
      <x:c r="B2" s="3"/>
      <x:c r="C2" s="3"/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4" hidden="0" customHeight="1">
      <x:c r="A5" s="9" t="str">
        <x:v>Schedule object</x:v>
      </x:c>
      <x:c r="B5" s="10" t="str">
        <x:v>Primary weeks</x:v>
      </x:c>
      <x:c r="C5" s="10" t="str">
        <x:v>Maximum weeks</x:v>
      </x:c>
      <x:c r="D5" s="11" t="str">
        <x:v>Dependency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candidate articles and reference stimuli</x:v>
      </x:c>
      <x:c r="B6" s="12" t="n">
        <x:v>14</x:v>
      </x:c>
      <x:c r="C6" s="12" t="n">
        <x:v>14</x:v>
      </x:c>
      <x:c r="D6" s="12" t="str">
        <x:v>prior classes accepted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192 root trials</x:v>
      </x:c>
      <x:c r="B7" s="13" t="n">
        <x:v>7</x:v>
      </x:c>
      <x:c r="C7" s="13" t="n">
        <x:v>7</x:v>
      </x:c>
      <x:c r="D7" s="13" t="str">
        <x:v>articles accepted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144 pairwise interference trials</x:v>
      </x:c>
      <x:c r="B8" s="13" t="n">
        <x:v>6</x:v>
      </x:c>
      <x:c r="C8" s="13" t="n">
        <x:v>6</x:v>
      </x:c>
      <x:c r="D8" s="13" t="str">
        <x:v>root trials complete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root disposition and lineage selection</x:v>
      </x:c>
      <x:c r="B9" s="13" t="n">
        <x:v>5</x:v>
      </x:c>
      <x:c r="C9" s="13" t="n">
        <x:v>5</x:v>
      </x:c>
      <x:c r="D9" s="13" t="str">
        <x:v>all root and pair packets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eighteen-module bank and custody estate</x:v>
      </x:c>
      <x:c r="B10" s="13" t="n">
        <x:v>16</x:v>
      </x:c>
      <x:c r="C10" s="13" t="n">
        <x:v>16</x:v>
      </x:c>
      <x:c r="D10" s="13" t="str">
        <x:v>four lineages selected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3" t="str">
        <x:v>ninety-six full-scale cycles</x:v>
      </x:c>
      <x:c r="B11" s="13" t="n">
        <x:v>16</x:v>
      </x:c>
      <x:c r="C11" s="13" t="n">
        <x:v>16</x:v>
      </x:c>
      <x:c r="D11" s="13" t="str">
        <x:v>serviceable modules released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3" t="str">
        <x:v>integrated qualification review</x:v>
      </x:c>
      <x:c r="B12" s="13" t="n">
        <x:v>4</x:v>
      </x:c>
      <x:c r="C12" s="13" t="n">
        <x:v>4</x:v>
      </x:c>
      <x:c r="D12" s="13" t="str">
        <x:v>all full-scale packets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3" t="str">
        <x:v>exact class issue</x:v>
      </x:c>
      <x:c r="B13" s="13" t="n">
        <x:v>6</x:v>
      </x:c>
      <x:c r="C13" s="13" t="n">
        <x:v>10</x:v>
      </x:c>
      <x:c r="D13" s="13" t="str">
        <x:v>twelve cells plus invalid reserves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13" t="str">
        <x:v>final 1,008-hour return</x:v>
      </x:c>
      <x:c r="B14" s="13" t="n">
        <x:v>6</x:v>
      </x:c>
      <x:c r="C14" s="13" t="n">
        <x:v>6</x:v>
      </x:c>
      <x:c r="D14" s="13" t="str">
        <x:v>last event complete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4" t="str">
        <x:v>class board</x:v>
      </x:c>
      <x:c r="B15" s="14" t="n">
        <x:v>2</x:v>
      </x:c>
      <x:c r="C15" s="14" t="n">
        <x:v>2</x:v>
      </x:c>
      <x:c r="D15" s="14" t="str">
        <x:v>all roots, accounts, replay and return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42" t="str">
        <x:v>Total</x:v>
      </x:c>
      <x:c r="B17" s="43" t="n">
        <x:f>SUM(B6:B15)</x:f>
        <x:v>82</x:v>
      </x:c>
      <x:c r="C17" s="43" t="n">
        <x:f>SUM(C6:C15)</x:f>
        <x:v>86</x:v>
      </x:c>
      <x:c r="D17" s="42" t="str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 t="str">
        <x:v>Parent ten-rung floor</x:v>
      </x:c>
      <x:c r="B18" s="44" t="n">
        <x:f>'Assumptions'!B24+B17+6*'Assumptions'!B26</x:f>
        <x:v>327</x:v>
      </x:c>
      <x:c r="C18" s="44" t="n">
        <x:f>'Assumptions'!B25+C17+6*'Assumptions'!B27</x:f>
        <x:v>361</x:v>
      </x:c>
      <x:c r="D18" s="2" t="str">
        <x:v>prior + RBK + six provisional rungs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 t="str">
        <x:v>Parent remaining</x:v>
      </x:c>
      <x:c r="B19" s="44" t="n">
        <x:f>'Assumptions'!B23-B18</x:f>
        <x:v>37</x:v>
      </x:c>
      <x:c r="C19" s="44" t="n">
        <x:f>'Assumptions'!B23-C18</x:f>
        <x:v>3</x:v>
      </x:c>
      <x:c r="D19" s="2" t="str">
        <x:v>364 weeks less floor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48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Standing execution formation</x:v>
      </x:c>
      <x:c r="B2" s="3"/>
      <x:c r="C2" s="3"/>
      <x:c r="D2" s="3"/>
      <x:c r="E2" s="3"/>
      <x:c r="F2" s="3"/>
      <x:c r="G2" s="3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6" hidden="0" customHeight="1">
      <x:c r="A5" s="9" t="str">
        <x:v>Execution function</x:v>
      </x:c>
      <x:c r="B5" s="10" t="str">
        <x:v>Positions</x:v>
      </x:c>
      <x:c r="C5" s="11" t="str">
        <x:v>Public responsibility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photon-field and optical systems</x:v>
      </x:c>
      <x:c r="B6" s="12" t="n">
        <x:v>70</x:v>
      </x:c>
      <x:c r="C6" s="12" t="str">
        <x:v>PHO root and optical reference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reaction-zone and product chemistry</x:v>
      </x:c>
      <x:c r="B7" s="13" t="n">
        <x:v>65</x:v>
      </x:c>
      <x:c r="C7" s="13" t="str">
        <x:v>ION and MOL roots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calorimetry and thermal reconstruction</x:v>
      </x:c>
      <x:c r="B8" s="13" t="n">
        <x:v>55</x:v>
      </x:c>
      <x:c r="C8" s="13" t="str">
        <x:v>CAL root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source custody, ancestry and metrology</x:v>
      </x:c>
      <x:c r="B9" s="13" t="n">
        <x:v>55</x:v>
      </x:c>
      <x:c r="C9" s="13" t="str">
        <x:v>source-equivalent account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ignition and electrical systems</x:v>
      </x:c>
      <x:c r="B10" s="13" t="n">
        <x:v>40</x:v>
      </x:c>
      <x:c r="C10" s="13" t="str">
        <x:v>accepted opportunity and isolation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3" t="str">
        <x:v>cell, cassette and mechanical systems</x:v>
      </x:c>
      <x:c r="B11" s="13" t="n">
        <x:v>65</x:v>
      </x:c>
      <x:c r="C11" s="13" t="str">
        <x:v>FRC-100 bank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3" t="str">
        <x:v>public safety and environmental health</x:v>
      </x:c>
      <x:c r="B12" s="13" t="n">
        <x:v>45</x:v>
      </x:c>
      <x:c r="C12" s="13" t="str">
        <x:v>unconditional site protection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3" t="str">
        <x:v>evidence, causal time and software</x:v>
      </x:c>
      <x:c r="B13" s="13" t="n">
        <x:v>55</x:v>
      </x:c>
      <x:c r="C13" s="13" t="str">
        <x:v>sealed native records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13" t="str">
        <x:v>robotics, residue and return</x:v>
      </x:c>
      <x:c r="B14" s="13" t="n">
        <x:v>45</x:v>
      </x:c>
      <x:c r="C14" s="13" t="str">
        <x:v>remote custody and exchange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3" t="str">
        <x:v>test operations and maintenance</x:v>
      </x:c>
      <x:c r="B15" s="13" t="n">
        <x:v>50</x:v>
      </x:c>
      <x:c r="C15" s="13" t="str">
        <x:v>three-campus execution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13" t="str">
        <x:v>independent validity, credit and audit</x:v>
      </x:c>
      <x:c r="B16" s="13" t="n">
        <x:v>20</x:v>
      </x:c>
      <x:c r="C16" s="13" t="str">
        <x:v>separated adjudication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14" t="str">
        <x:v>acquisition and administration</x:v>
      </x:c>
      <x:c r="B17" s="14" t="n">
        <x:v>10</x:v>
      </x:c>
      <x:c r="C17" s="14" t="str">
        <x:v>contracts and program control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24" hidden="0" customHeight="1">
      <x:c r="A19" s="30" t="str">
        <x:v>Capacity measure</x:v>
      </x:c>
      <x:c r="B19" s="32" t="str">
        <x:v>Positions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 t="str">
        <x:v>RBK-1 execution</x:v>
      </x:c>
      <x:c r="B20" s="44" t="n">
        <x:f>SUM(B6:B17)</x:f>
        <x:v>575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 t="str">
        <x:v>retained prior banks</x:v>
      </x:c>
      <x:c r="B21" s="44" t="n">
        <x:f>'Assumptions'!B35</x:f>
        <x:v>560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 t="str">
        <x:v>concurrent staffing</x:v>
      </x:c>
      <x:c r="B22" s="44" t="n">
        <x:f>B20+B21</x:f>
        <x:v>1135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 t="str">
        <x:v>parent remainder</x:v>
      </x:c>
      <x:c r="B23" s="44" t="n">
        <x:f>'Assumptions'!B31-B22</x:f>
        <x:v>65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RBK-1 capital allocation (USD M)</x:v>
      </x:c>
      <x:c r="B2" s="3"/>
      <x:c r="C2" s="3"/>
      <x:c r="D2" s="3"/>
      <x:c r="E2" s="3"/>
      <x:c r="F2" s="3"/>
      <x:c r="G2" s="3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4" hidden="0" customHeight="1">
      <x:c r="A5" s="9" t="str">
        <x:v>Capital object</x:v>
      </x:c>
      <x:c r="B5" s="10" t="str">
        <x:v>USD M</x:v>
      </x:c>
      <x:c r="C5" s="11" t="str">
        <x:v>Share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root articles, benches and stimuli</x:v>
      </x:c>
      <x:c r="B6" s="52" t="n">
        <x:v>90</x:v>
      </x:c>
      <x:c r="C6" s="53" t="n">
        <x:f>B6/$B$17</x:f>
        <x:v>0.125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eighteen FRC-100 modules and exchange equipment</x:v>
      </x:c>
      <x:c r="B7" s="54" t="n">
        <x:v>155</x:v>
      </x:c>
      <x:c r="C7" s="55" t="n">
        <x:f>B7/$B$17</x:f>
        <x:v>0.2152777777777778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source and product custody systems</x:v>
      </x:c>
      <x:c r="B8" s="54" t="n">
        <x:v>70</x:v>
      </x:c>
      <x:c r="C8" s="55" t="n">
        <x:f>B8/$B$17</x:f>
        <x:v>0.09722222222222222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thermal and exhaust boundaries</x:v>
      </x:c>
      <x:c r="B9" s="54" t="n">
        <x:v>75</x:v>
      </x:c>
      <x:c r="C9" s="55" t="n">
        <x:f>B9/$B$17</x:f>
        <x:v>0.10416666666666667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safeing and public-quench systems</x:v>
      </x:c>
      <x:c r="B10" s="54" t="n">
        <x:v>65</x:v>
      </x:c>
      <x:c r="C10" s="55" t="n">
        <x:f>B10/$B$17</x:f>
        <x:v>0.09027777777777778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3" t="str">
        <x:v>native evidence and causal time</x:v>
      </x:c>
      <x:c r="B11" s="54" t="n">
        <x:v>50</x:v>
      </x:c>
      <x:c r="C11" s="55" t="n">
        <x:f>B11/$B$17</x:f>
        <x:v>0.06944444444444445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3" t="str">
        <x:v>robotics, residue and return</x:v>
      </x:c>
      <x:c r="B12" s="54" t="n">
        <x:v>45</x:v>
      </x:c>
      <x:c r="C12" s="55" t="n">
        <x:f>B12/$B$17</x:f>
        <x:v>0.0625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3" t="str">
        <x:v>laboratories, standards and reference materials</x:v>
      </x:c>
      <x:c r="B13" s="54" t="n">
        <x:v>55</x:v>
      </x:c>
      <x:c r="C13" s="55" t="n">
        <x:f>B13/$B$17</x:f>
        <x:v>0.0763888888888889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13" t="str">
        <x:v>campus utilities and civil integration</x:v>
      </x:c>
      <x:c r="B14" s="54" t="n">
        <x:v>50</x:v>
      </x:c>
      <x:c r="C14" s="55" t="n">
        <x:f>B14/$B$17</x:f>
        <x:v>0.06944444444444445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3" t="str">
        <x:v>spares and serialized retained stock</x:v>
      </x:c>
      <x:c r="B15" s="54" t="n">
        <x:v>25</x:v>
      </x:c>
      <x:c r="C15" s="55" t="n">
        <x:f>B15/$B$17</x:f>
        <x:v>0.034722222222222224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14" t="str">
        <x:v>controlled capital uncertainty</x:v>
      </x:c>
      <x:c r="B16" s="56" t="n">
        <x:v>40</x:v>
      </x:c>
      <x:c r="C16" s="57" t="n">
        <x:f>B16/$B$17</x:f>
        <x:v>0.05555555555555555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42" t="str">
        <x:v>Total</x:v>
      </x:c>
      <x:c r="B17" s="46" t="n">
        <x:f>SUM(B6:B16)</x:f>
        <x:v>720</x:v>
      </x:c>
      <x:c r="C17" s="51" t="n">
        <x:f>SUM(C6:C16)</x:f>
        <x:v>0.9999999999999999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8" hidden="0" customWidth="1"/>
    <x:col min="3" max="3" width="1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RBK-1 annual execution support (USD M/year)</x:v>
      </x:c>
      <x:c r="B2" s="3"/>
      <x:c r="C2" s="3"/>
      <x:c r="D2" s="3"/>
      <x:c r="E2" s="3"/>
      <x:c r="F2" s="3"/>
      <x:c r="G2" s="3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6" hidden="0" customHeight="1">
      <x:c r="A5" s="9" t="str">
        <x:v>Annual support object</x:v>
      </x:c>
      <x:c r="B5" s="10" t="str">
        <x:v>USD M/year</x:v>
      </x:c>
      <x:c r="C5" s="11" t="str">
        <x:v>Share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personnel and benefits</x:v>
      </x:c>
      <x:c r="B6" s="52" t="n">
        <x:v>62</x:v>
      </x:c>
      <x:c r="C6" s="58" t="n">
        <x:f>B6/$B$14</x:f>
        <x:v>0.5904761904761905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source, assay and consumables</x:v>
      </x:c>
      <x:c r="B7" s="54" t="n">
        <x:v>12</x:v>
      </x:c>
      <x:c r="C7" s="59" t="n">
        <x:f>B7/$B$14</x:f>
        <x:v>0.11428571428571428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test operations and maintenance</x:v>
      </x:c>
      <x:c r="B8" s="54" t="n">
        <x:v>10</x:v>
      </x:c>
      <x:c r="C8" s="59" t="n">
        <x:f>B8/$B$14</x:f>
        <x:v>0.09523809523809523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calibration, laboratories and reference stock</x:v>
      </x:c>
      <x:c r="B9" s="54" t="n">
        <x:v>7</x:v>
      </x:c>
      <x:c r="C9" s="59" t="n">
        <x:f>B9/$B$14</x:f>
        <x:v>0.06666666666666667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evidence compute, storage and replay</x:v>
      </x:c>
      <x:c r="B10" s="54" t="n">
        <x:v>4</x:v>
      </x:c>
      <x:c r="C10" s="59" t="n">
        <x:f>B10/$B$14</x:f>
        <x:v>0.0380952380952381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3" t="str">
        <x:v>public safety and environmental custody</x:v>
      </x:c>
      <x:c r="B11" s="54" t="n">
        <x:v>5</x:v>
      </x:c>
      <x:c r="C11" s="59" t="n">
        <x:f>B11/$B$14</x:f>
        <x:v>0.047619047619047616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3" t="str">
        <x:v>technology sustainment</x:v>
      </x:c>
      <x:c r="B12" s="54" t="n">
        <x:v>3</x:v>
      </x:c>
      <x:c r="C12" s="59" t="n">
        <x:f>B12/$B$14</x:f>
        <x:v>0.02857142857142857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4" t="str">
        <x:v>independent review</x:v>
      </x:c>
      <x:c r="B13" s="56" t="n">
        <x:v>2</x:v>
      </x:c>
      <x:c r="C13" s="60" t="n">
        <x:f>B13/$B$14</x:f>
        <x:v>0.01904761904761905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42" t="str">
        <x:v>Execution total</x:v>
      </x:c>
      <x:c r="B14" s="46" t="n">
        <x:f>SUM(B6:B13)</x:f>
        <x:v>105</x:v>
      </x:c>
      <x:c r="C14" s="48" t="n">
        <x:f>SUM(C6:C13)</x:f>
        <x:v>1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6" hidden="0" customHeight="1">
      <x:c r="A17" s="30" t="str">
        <x:v>Parent support measure</x:v>
      </x:c>
      <x:c r="B17" s="32" t="str">
        <x:v>USD M/year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 t="str">
        <x:v>prior-bank sustainment</x:v>
      </x:c>
      <x:c r="B18" s="44" t="n">
        <x:f>'Assumptions'!B33</x:f>
        <x:v>92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 t="str">
        <x:v>RBK-1 execution</x:v>
      </x:c>
      <x:c r="B19" s="44" t="n">
        <x:f>B14</x:f>
        <x:v>105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 t="str">
        <x:v>concurrent support</x:v>
      </x:c>
      <x:c r="B20" s="44" t="n">
        <x:f>SUM(B18:B19)</x:f>
        <x:v>197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 t="str">
        <x:v>parent remainder</x:v>
      </x:c>
      <x:c r="B21" s="44" t="n">
        <x:f>'Assumptions'!B29-B20</x:f>
        <x:v>18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14" hidden="0" customWidth="1"/>
    <x:col min="3" max="3" width="14" hidden="0" customWidth="1"/>
    <x:col min="4" max="4" width="58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Clean-sheet technology portfolio (USD M)</x:v>
      </x:c>
      <x:c r="B2" s="3"/>
      <x:c r="C2" s="3"/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4" hidden="0" customHeight="1">
      <x:c r="A5" s="9" t="str">
        <x:v>Technology program</x:v>
      </x:c>
      <x:c r="B5" s="10" t="str">
        <x:v>USD M</x:v>
      </x:c>
      <x:c r="C5" s="10" t="str">
        <x:v>Share</x:v>
      </x:c>
      <x:c r="D5" s="11" t="str">
        <x:v>Exit object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high-dynamic-range photon-field tomography</x:v>
      </x:c>
      <x:c r="B6" s="52" t="n">
        <x:v>65</x:v>
      </x:c>
      <x:c r="C6" s="58" t="n">
        <x:f>B6/$B$14</x:f>
        <x:v>0.21666666666666667</x:v>
      </x:c>
      <x:c r="D6" s="12" t="str">
        <x:v>surveyed flame-state root through glare and saturation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replaceable ion/reaction-zone lattice</x:v>
      </x:c>
      <x:c r="B7" s="54" t="n">
        <x:v>45</x:v>
      </x:c>
      <x:c r="C7" s="59" t="n">
        <x:f>B7/$B$14</x:f>
        <x:v>0.15</x:v>
      </x:c>
      <x:c r="D7" s="13" t="str">
        <x:v>unlike flame-state root with contamination recovery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source-derived product accounting</x:v>
      </x:c>
      <x:c r="B8" s="54" t="n">
        <x:v>55</x:v>
      </x:c>
      <x:c r="C8" s="59" t="n">
        <x:f>B8/$B$14</x:f>
        <x:v>0.18333333333333332</x:v>
      </x:c>
      <x:c r="D8" s="13" t="str">
        <x:v>transport-calibrated transformation account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distributed calorimetric boundary</x:v>
      </x:c>
      <x:c r="B9" s="54" t="n">
        <x:v>45</x:v>
      </x:c>
      <x:c r="C9" s="59" t="n">
        <x:f>B9/$B$14</x:f>
        <x:v>0.15</x:v>
      </x:c>
      <x:c r="D9" s="13" t="str">
        <x:v>independent power and energy partition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fire-state causal time and native evidence</x:v>
      </x:c>
      <x:c r="B10" s="54" t="n">
        <x:v>25</x:v>
      </x:c>
      <x:c r="C10" s="59" t="n">
        <x:f>B10/$B$14</x:f>
        <x:v>0.08333333333333333</x:v>
      </x:c>
      <x:c r="D10" s="13" t="str">
        <x:v>local order and sealed originals after service loss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3" t="str">
        <x:v>self-characterizing hot-zone materials and cassettes</x:v>
      </x:c>
      <x:c r="B11" s="54" t="n">
        <x:v>30</x:v>
      </x:c>
      <x:c r="C11" s="59" t="n">
        <x:f>B11/$B$14</x:f>
        <x:v>0.1</x:v>
      </x:c>
      <x:c r="D11" s="13" t="str">
        <x:v>known optical, thermal, residue and exchange state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3" t="str">
        <x:v>robotic residue and product-route recovery</x:v>
      </x:c>
      <x:c r="B12" s="54" t="n">
        <x:v>20</x:v>
      </x:c>
      <x:c r="C12" s="59" t="n">
        <x:f>B12/$B$14</x:f>
        <x:v>0.06666666666666667</x:v>
      </x:c>
      <x:c r="D12" s="13" t="str">
        <x:v>remote custody and module exchange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4" t="str">
        <x:v>machine-verifiable conjunctive event compiler</x:v>
      </x:c>
      <x:c r="B13" s="56" t="n">
        <x:v>15</x:v>
      </x:c>
      <x:c r="C13" s="60" t="n">
        <x:f>B13/$B$14</x:f>
        <x:v>0.05</x:v>
      </x:c>
      <x:c r="D13" s="14" t="str">
        <x:v>explicit seven-proposition decision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42" t="str">
        <x:v>Total</x:v>
      </x:c>
      <x:c r="B14" s="46" t="n">
        <x:f>SUM(B6:B13)</x:f>
        <x:v>300</x:v>
      </x:c>
      <x:c r="C14" s="48" t="n">
        <x:f>SUM(C6:C13)</x:f>
        <x:v>1</x:v>
      </x:c>
      <x:c r="D14" s="42" t="str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RAS-3R2 capacity after RBK-1</x:v>
      </x:c>
      <x:c r="B2" s="3"/>
      <x:c r="C2" s="3"/>
      <x:c r="D2" s="3"/>
      <x:c r="E2" s="3"/>
      <x:c r="F2" s="3"/>
      <x:c r="G2" s="3"/>
      <x:c r="H2" s="3"/>
      <x:c r="I2" s="3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4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6" hidden="0" customHeight="1">
      <x:c r="A5" s="9" t="str">
        <x:v>Capacity</x:v>
      </x:c>
      <x:c r="B5" s="10" t="str">
        <x:v>Parent</x:v>
      </x:c>
      <x:c r="C5" s="10" t="str">
        <x:v>Other programmed use</x:v>
      </x:c>
      <x:c r="D5" s="10" t="str">
        <x:v>RBK-1 use</x:v>
      </x:c>
      <x:c r="E5" s="10" t="str">
        <x:v>Remaining</x:v>
      </x:c>
      <x:c r="F5" s="11" t="str">
        <x:v>Remaining share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capital (USD M)</x:v>
      </x:c>
      <x:c r="B6" s="62" t="n">
        <x:f>'Assumptions'!B28</x:f>
        <x:v>3700</x:v>
      </x:c>
      <x:c r="C6" s="62" t="n">
        <x:f>'Assumptions'!B32</x:f>
        <x:v>860</x:v>
      </x:c>
      <x:c r="D6" s="62" t="n">
        <x:f>'Assumptions'!B36</x:f>
        <x:v>720</x:v>
      </x:c>
      <x:c r="E6" s="62" t="n">
        <x:f>B6-C6-D6</x:f>
        <x:v>2120</x:v>
      </x:c>
      <x:c r="F6" s="63" t="n">
        <x:f>E6/B6</x:f>
        <x:v>0.572972972972973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annual support (USD M/year)</x:v>
      </x:c>
      <x:c r="B7" s="64" t="n">
        <x:f>'Assumptions'!B29</x:f>
        <x:v>215</x:v>
      </x:c>
      <x:c r="C7" s="64" t="n">
        <x:f>'Assumptions'!B33</x:f>
        <x:v>92</x:v>
      </x:c>
      <x:c r="D7" s="64" t="n">
        <x:f>'Assumptions'!B37</x:f>
        <x:v>105</x:v>
      </x:c>
      <x:c r="E7" s="64" t="n">
        <x:f>B7-C7-D7</x:f>
        <x:v>18</x:v>
      </x:c>
      <x:c r="F7" s="65" t="n">
        <x:f>E7/B7</x:f>
        <x:v>0.08372093023255814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technology (USD M)</x:v>
      </x:c>
      <x:c r="B8" s="64" t="n">
        <x:f>'Assumptions'!B30</x:f>
        <x:v>855</x:v>
      </x:c>
      <x:c r="C8" s="64" t="n">
        <x:f>'Assumptions'!B34</x:f>
        <x:v>395</x:v>
      </x:c>
      <x:c r="D8" s="64" t="n">
        <x:f>'Assumptions'!B38</x:f>
        <x:v>300</x:v>
      </x:c>
      <x:c r="E8" s="64" t="n">
        <x:f>B8-C8-D8</x:f>
        <x:v>160</x:v>
      </x:c>
      <x:c r="F8" s="65" t="n">
        <x:f>E8/B8</x:f>
        <x:v>0.1871345029239766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positions</x:v>
      </x:c>
      <x:c r="B9" s="64" t="n">
        <x:f>'Assumptions'!B31</x:f>
        <x:v>1200</x:v>
      </x:c>
      <x:c r="C9" s="64" t="n">
        <x:f>'Assumptions'!B35</x:f>
        <x:v>560</x:v>
      </x:c>
      <x:c r="D9" s="64" t="n">
        <x:f>'Assumptions'!B39</x:f>
        <x:v>575</x:v>
      </x:c>
      <x:c r="E9" s="64" t="n">
        <x:f>B9-C9-D9</x:f>
        <x:v>65</x:v>
      </x:c>
      <x:c r="F9" s="65" t="n">
        <x:f>E9/B9</x:f>
        <x:v>0.05416666666666667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primary calendar (weeks)</x:v>
      </x:c>
      <x:c r="B10" s="64" t="n">
        <x:f>'Assumptions'!B23</x:f>
        <x:v>364</x:v>
      </x:c>
      <x:c r="C10" s="64" t="n">
        <x:f>'Assumptions'!B24+6*'Assumptions'!B26</x:f>
        <x:v>245</x:v>
      </x:c>
      <x:c r="D10" s="64" t="n">
        <x:f>'Assumptions'!B40</x:f>
        <x:v>82</x:v>
      </x:c>
      <x:c r="E10" s="64" t="n">
        <x:f>B10-C10-D10</x:f>
        <x:v>37</x:v>
      </x:c>
      <x:c r="F10" s="65" t="n">
        <x:f>E10/B10</x:f>
        <x:v>0.10164835164835165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4" t="str">
        <x:v>maximum calendar (weeks)</x:v>
      </x:c>
      <x:c r="B11" s="66" t="n">
        <x:f>'Assumptions'!B23</x:f>
        <x:v>364</x:v>
      </x:c>
      <x:c r="C11" s="66" t="n">
        <x:f>'Assumptions'!B25+6*'Assumptions'!B27</x:f>
        <x:v>275</x:v>
      </x:c>
      <x:c r="D11" s="66" t="n">
        <x:f>'Assumptions'!B41</x:f>
        <x:v>86</x:v>
      </x:c>
      <x:c r="E11" s="66" t="n">
        <x:f>B11-C11-D11</x:f>
        <x:v>3</x:v>
      </x:c>
      <x:c r="F11" s="67" t="n">
        <x:f>E11/B11</x:f>
        <x:v>0.008241758241758242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4" hidden="0" customHeight="1">
      <x:c r="A14" s="30" t="str">
        <x:v>Program result</x:v>
      </x:c>
      <x:c r="B14" s="32" t="str">
        <x:v>Value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 t="str">
        <x:v>direct stage exposure (USD M)</x:v>
      </x:c>
      <x:c r="B15" s="2" t="n">
        <x:f>'Assumptions'!B36+('Assumptions'!B37*'Assumptions'!B40/52)</x:f>
        <x:v>885.5769230769231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 t="str">
        <x:v>concurrent staffing</x:v>
      </x:c>
      <x:c r="B16" s="2" t="n">
        <x:f>'Assumptions'!B35+'Assumptions'!B39</x:f>
        <x:v>1135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 t="str">
        <x:v>concurrent annual support (USD M/year)</x:v>
      </x:c>
      <x:c r="B17" s="2" t="n">
        <x:f>'Assumptions'!B33+'Assumptions'!B37</x:f>
        <x:v>197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 t="str">
        <x:v>maximum calendar notice</x:v>
      </x:c>
      <x:c r="B18" s="2" t="str">
        <x:f>IF(E11&lt;=3,"PARENT DECISION REQUIRED BEFORE ER-05","REVIEW CAPACITY")</x:f>
        <x:v>PARENT DECISION REQUIRED BEFORE ER-05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conditionalFormatting sqref="E11:E11">
    <x:cfRule type="cellIs" dxfId="1" priority="1" operator="lessThanOrEqual">
      <x:formula>3</x:formula>
    </x:cfRule>
  </x:conditionalFormatting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24" hidden="0" customWidth="1"/>
    <x:col min="4" max="4" width="26" hidden="0" customWidth="1"/>
    <x:col min="5" max="5" width="36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Design sensitivity without changing the registered class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6" hidden="0" customHeight="1">
      <x:c r="A5" s="9" t="str">
        <x:v>Area case</x:v>
      </x:c>
      <x:c r="B5" s="10" t="str">
        <x:v>Area (m²)</x:v>
      </x:c>
      <x:c r="C5" s="10" t="str">
        <x:v>Thermal power (MW)</x:v>
      </x:c>
      <x:c r="D5" s="10" t="str">
        <x:v>Notional duration (min)</x:v>
      </x:c>
      <x:c r="E5" s="11" t="str">
        <x:v>Interpretation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concentrated</x:v>
      </x:c>
      <x:c r="B6" s="15" t="n">
        <x:v>1.25</x:v>
      </x:c>
      <x:c r="C6" s="12" t="n">
        <x:f>B6*'Assumptions'!B8*'Assumptions'!B9</x:f>
        <x:v>2.927925</x:v>
      </x:c>
      <x:c r="D6" s="12" t="n">
        <x:f>'Assumptions'!B6/(B6*'Assumptions'!B8)/60</x:f>
        <x:v>24.242424242424242</x:v>
      </x:c>
      <x:c r="E6" s="12" t="str">
        <x:v>lower peak, longer screen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registered</x:v>
      </x:c>
      <x:c r="B7" s="16" t="n">
        <x:v>2.5</x:v>
      </x:c>
      <x:c r="C7" s="13" t="n">
        <x:f>B7*'Assumptions'!B8*'Assumptions'!B9</x:f>
        <x:v>5.85585</x:v>
      </x:c>
      <x:c r="D7" s="13" t="n">
        <x:f>'Assumptions'!B6/(B7*'Assumptions'!B8)/60</x:f>
        <x:v>12.121212121212121</x:v>
      </x:c>
      <x:c r="E7" s="13" t="str">
        <x:v>class reference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4" t="str">
        <x:v>spread</x:v>
      </x:c>
      <x:c r="B8" s="17" t="n">
        <x:v>5</x:v>
      </x:c>
      <x:c r="C8" s="14" t="n">
        <x:f>B8*'Assumptions'!B8*'Assumptions'!B9</x:f>
        <x:v>11.7117</x:v>
      </x:c>
      <x:c r="D8" s="14" t="n">
        <x:f>'Assumptions'!B6/(B8*'Assumptions'!B8)/60</x:f>
        <x:v>6.0606060606060606</x:v>
      </x:c>
      <x:c r="E8" s="14" t="str">
        <x:v>higher peak, shorter screen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6" hidden="0" customHeight="1">
      <x:c r="A11" s="30" t="str">
        <x:v>RBK maximum case</x:v>
      </x:c>
      <x:c r="B11" s="31" t="str">
        <x:v>RBK weeks</x:v>
      </x:c>
      <x:c r="C11" s="31" t="str">
        <x:v>Ten-rung maximum floor</x:v>
      </x:c>
      <x:c r="D11" s="32" t="str">
        <x:v>Parent remaining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2" t="str">
        <x:v>favorable</x:v>
      </x:c>
      <x:c r="B12" s="15" t="n">
        <x:v>82</x:v>
      </x:c>
      <x:c r="C12" s="12" t="n">
        <x:f>'Assumptions'!B25+B12+6*'Assumptions'!B27</x:f>
        <x:v>357</x:v>
      </x:c>
      <x:c r="D12" s="12" t="n">
        <x:f>'Assumptions'!B23-C12</x:f>
        <x:v>7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3" t="str">
        <x:v>registered</x:v>
      </x:c>
      <x:c r="B13" s="16" t="n">
        <x:v>86</x:v>
      </x:c>
      <x:c r="C13" s="13" t="n">
        <x:f>'Assumptions'!B25+B13+6*'Assumptions'!B27</x:f>
        <x:v>361</x:v>
      </x:c>
      <x:c r="D13" s="13" t="n">
        <x:f>'Assumptions'!B23-C13</x:f>
        <x:v>3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14" t="str">
        <x:v>adverse</x:v>
      </x:c>
      <x:c r="B14" s="17" t="n">
        <x:v>92</x:v>
      </x:c>
      <x:c r="C14" s="14" t="n">
        <x:f>'Assumptions'!B25+B14+6*'Assumptions'!B27</x:f>
        <x:v>367</x:v>
      </x:c>
      <x:c r="D14" s="14" t="n">
        <x:f>'Assumptions'!B23-C14</x:f>
        <x:v>-3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6" hidden="0" customHeight="1">
      <x:c r="A17" s="30" t="str">
        <x:v>Return evidence case</x:v>
      </x:c>
      <x:c r="B17" s="31" t="str">
        <x:v>Tail rate (MB/s)</x:v>
      </x:c>
      <x:c r="C17" s="31" t="str">
        <x:v>Governed GB/cycle</x:v>
      </x:c>
      <x:c r="D17" s="32" t="str">
        <x:v>Total provision (TB)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12" t="str">
        <x:v>low</x:v>
      </x:c>
      <x:c r="B18" s="15" t="n">
        <x:v>0.001</x:v>
      </x:c>
      <x:c r="C18" s="12" t="n">
        <x:f>(('Assumptions'!B15*'Assumptions'!B16)+('Assumptions'!B17*('Assumptions'!B18-'Assumptions'!B16))+(B18*(('Assumptions'!B20*3600)-'Assumptions'!B18)))*'Assumptions'!B21*'Assumptions'!B22/1000</x:f>
        <x:v>199.20558355200006</x:v>
      </x:c>
      <x:c r="D18" s="12" t="n">
        <x:f>((C18*112/1000)+(192*4/1000)+(144*3/1000))*1.2</x:f>
        <x:v>28.21323042938881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13" t="str">
        <x:v>registered</x:v>
      </x:c>
      <x:c r="B19" s="16" t="n">
        <x:v>0.005</x:v>
      </x:c>
      <x:c r="C19" s="13" t="n">
        <x:f>(('Assumptions'!B15*'Assumptions'!B16)+('Assumptions'!B17*('Assumptions'!B18-'Assumptions'!B16))+(B19*(('Assumptions'!B20*3600)-'Assumptions'!B18)))*'Assumptions'!B21*'Assumptions'!B22/1000</x:f>
        <x:v>238.16334355200007</x:v>
      </x:c>
      <x:c r="D19" s="13" t="n">
        <x:f>((C19*112/1000)+(192*4/1000)+(144*3/1000))*1.2</x:f>
        <x:v>33.44915337338881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14" t="str">
        <x:v>high</x:v>
      </x:c>
      <x:c r="B20" s="17" t="n">
        <x:v>0.01</x:v>
      </x:c>
      <x:c r="C20" s="14" t="n">
        <x:f>(('Assumptions'!B15*'Assumptions'!B16)+('Assumptions'!B17*('Assumptions'!B18-'Assumptions'!B16))+(B20*(('Assumptions'!B20*3600)-'Assumptions'!B18)))*'Assumptions'!B21*'Assumptions'!B22/1000</x:f>
        <x:v>286.8605435520001</x:v>
      </x:c>
      <x:c r="D20" s="14" t="n">
        <x:f>((C20*112/1000)+(192*4/1000)+(144*3/1000))*1.2</x:f>
        <x:v>39.99405705338881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24" hidden="0" customWidth="1"/>
    <x:col min="4" max="4" width="18" hidden="0" customWidth="1"/>
    <x:col min="5" max="5" width="34" hidden="0" customWidth="1"/>
    <x:col min="6" max="6" width="18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Conjunctive release ladder</x:v>
      </x:c>
      <x:c r="B2" s="3"/>
      <x:c r="C2" s="3"/>
      <x:c r="D2" s="3"/>
      <x:c r="E2" s="3"/>
      <x:c r="F2" s="3"/>
      <x:c r="G2" s="3"/>
      <x:c r="H2" s="3"/>
      <x:c r="I2" s="3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4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6" hidden="0" customHeight="1">
      <x:c r="A5" s="9" t="str">
        <x:v>Release</x:v>
      </x:c>
      <x:c r="B5" s="10" t="str">
        <x:v>Prerequisite population</x:v>
      </x:c>
      <x:c r="C5" s="10" t="str">
        <x:v>Physical result field</x:v>
      </x:c>
      <x:c r="D5" s="10" t="str">
        <x:v>Board state</x:v>
      </x:c>
      <x:c r="E5" s="10" t="str">
        <x:v>Authority</x:v>
      </x:c>
      <x:c r="F5" s="11" t="str">
        <x:v>Current result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PHO lineage</x:v>
      </x:c>
      <x:c r="B6" s="12" t="n">
        <x:v>48</x:v>
      </x:c>
      <x:c r="C6" s="12" t="str">
        <x:v>blank</x:v>
      </x:c>
      <x:c r="D6" s="12" t="str">
        <x:v>OPEN</x:v>
      </x:c>
      <x:c r="E6" s="12" t="str">
        <x:v>selected photon root</x:v>
      </x:c>
      <x:c r="F6" s="12" t="str">
        <x:v>BLOCKED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ION lineage</x:v>
      </x:c>
      <x:c r="B7" s="13" t="n">
        <x:v>48</x:v>
      </x:c>
      <x:c r="C7" s="13" t="str">
        <x:v>blank</x:v>
      </x:c>
      <x:c r="D7" s="13" t="str">
        <x:v>OPEN</x:v>
      </x:c>
      <x:c r="E7" s="13" t="str">
        <x:v>selected ion root</x:v>
      </x:c>
      <x:c r="F7" s="13" t="str">
        <x:v>BLOCKED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MOL lineage</x:v>
      </x:c>
      <x:c r="B8" s="13" t="n">
        <x:v>48</x:v>
      </x:c>
      <x:c r="C8" s="13" t="str">
        <x:v>blank</x:v>
      </x:c>
      <x:c r="D8" s="13" t="str">
        <x:v>OPEN</x:v>
      </x:c>
      <x:c r="E8" s="13" t="str">
        <x:v>selected product root</x:v>
      </x:c>
      <x:c r="F8" s="13" t="str">
        <x:v>BLOCKED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CAL lineage</x:v>
      </x:c>
      <x:c r="B9" s="13" t="n">
        <x:v>48</x:v>
      </x:c>
      <x:c r="C9" s="13" t="str">
        <x:v>blank</x:v>
      </x:c>
      <x:c r="D9" s="13" t="str">
        <x:v>OPEN</x:v>
      </x:c>
      <x:c r="E9" s="13" t="str">
        <x:v>selected thermal root</x:v>
      </x:c>
      <x:c r="F9" s="13" t="str">
        <x:v>BLOCKED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integrated module bank</x:v>
      </x:c>
      <x:c r="B10" s="13" t="n">
        <x:v>96</x:v>
      </x:c>
      <x:c r="C10" s="13" t="str">
        <x:v>blank</x:v>
      </x:c>
      <x:c r="D10" s="13" t="str">
        <x:v>OPEN</x:v>
      </x:c>
      <x:c r="E10" s="13" t="str">
        <x:v>qualified FRC-100 bank</x:v>
      </x:c>
      <x:c r="F10" s="13" t="str">
        <x:v>BLOCKED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3" t="str">
        <x:v>ER-04 class</x:v>
      </x:c>
      <x:c r="B11" s="13" t="n">
        <x:v>12</x:v>
      </x:c>
      <x:c r="C11" s="13" t="str">
        <x:v>blank</x:v>
      </x:c>
      <x:c r="D11" s="13" t="str">
        <x:v>OPEN</x:v>
      </x:c>
      <x:c r="E11" s="13" t="str">
        <x:v>100 kg dry reference only</x:v>
      </x:c>
      <x:c r="F11" s="13" t="str">
        <x:v>BLOCKED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3" t="str">
        <x:v>ER-05 entry</x:v>
      </x:c>
      <x:c r="B12" s="13" t="n">
        <x:v>0</x:v>
      </x:c>
      <x:c r="C12" s="13" t="str">
        <x:v>not constituted</x:v>
      </x:c>
      <x:c r="D12" s="13" t="str">
        <x:v>BLOCKED</x:v>
      </x:c>
      <x:c r="E12" s="13" t="str">
        <x:v>none</x:v>
      </x:c>
      <x:c r="F12" s="13" t="str">
        <x:v>BLOCKED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3" t="str">
        <x:v>candidate admission</x:v>
      </x:c>
      <x:c r="B13" s="13" t="n">
        <x:v>0</x:v>
      </x:c>
      <x:c r="C13" s="13" t="str">
        <x:v>not constituted</x:v>
      </x:c>
      <x:c r="D13" s="13" t="str">
        <x:v>BLOCKED</x:v>
      </x:c>
      <x:c r="E13" s="13" t="str">
        <x:v>none</x:v>
      </x:c>
      <x:c r="F13" s="13" t="str">
        <x:v>BLOCKED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13" t="str">
        <x:v>production</x:v>
      </x:c>
      <x:c r="B14" s="13" t="n">
        <x:v>0</x:v>
      </x:c>
      <x:c r="C14" s="13" t="str">
        <x:v>not constituted</x:v>
      </x:c>
      <x:c r="D14" s="13" t="str">
        <x:v>BLOCKED</x:v>
      </x:c>
      <x:c r="E14" s="13" t="str">
        <x:v>none</x:v>
      </x:c>
      <x:c r="F14" s="13" t="str">
        <x:v>BLOCKED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4" t="str">
        <x:v>exterior rendering</x:v>
      </x:c>
      <x:c r="B15" s="14" t="n">
        <x:v>0</x:v>
      </x:c>
      <x:c r="C15" s="14" t="str">
        <x:v>internal form unresolved</x:v>
      </x:c>
      <x:c r="D15" s="14" t="str">
        <x:v>BLOCKED</x:v>
      </x:c>
      <x:c r="E15" s="14" t="str">
        <x:v>none</x:v>
      </x:c>
      <x:c r="F15" s="14" t="str">
        <x:v>BLOCKED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Pr>
    <x:tabColor rgb="FF7F6000"/>
  </x:sheetPr>
  <x:sheetViews>
    <x:sheetView showGridLines="0" workbookViewId="0"/>
  </x:sheetViews>
  <x:sheetFormatPr defaultRowHeight="15"/>
  <x:cols>
    <x:col min="1" max="1" width="40" hidden="0" customWidth="1"/>
    <x:col min="2" max="2" width="20" hidden="0" customWidth="1"/>
    <x:col min="3" max="3" width="18" hidden="0" customWidth="1"/>
    <x:col min="4" max="4" width="18" hidden="0" customWidth="1"/>
    <x:col min="5" max="5" width="1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Terminal structural and numerical audit</x:v>
      </x:c>
      <x:c r="B2" s="3"/>
      <x:c r="C2" s="3"/>
      <x:c r="D2" s="3"/>
      <x:c r="E2" s="3"/>
      <x:c r="F2" s="3"/>
      <x:c r="G2" s="3"/>
      <x:c r="H2" s="3"/>
      <x:c r="I2" s="3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4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9" t="str">
        <x:v>Audit</x:v>
      </x:c>
      <x:c r="B5" s="10" t="str">
        <x:v>Observed</x:v>
      </x:c>
      <x:c r="C5" s="10" t="str">
        <x:v>Expected</x:v>
      </x:c>
      <x:c r="D5" s="10" t="str">
        <x:v>Difference</x:v>
      </x:c>
      <x:c r="E5" s="11" t="str">
        <x:v>State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2" t="str">
        <x:v>candidate articles</x:v>
      </x:c>
      <x:c r="B6" s="12" t="n">
        <x:f>COUNTA('Candidate Articles'!A6:A29)</x:f>
        <x:v>24</x:v>
      </x:c>
      <x:c r="C6" s="12" t="n">
        <x:v>24</x:v>
      </x:c>
      <x:c r="D6" s="68" t="n">
        <x:f>B6-C6</x:f>
        <x:v>0</x:v>
      </x:c>
      <x:c r="E6" s="12" t="str">
        <x:f>IF(ABS(D6)&lt;0.00001,"PASS","FAIL")</x:f>
        <x:v>PASS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13" t="str">
        <x:v>root trials</x:v>
      </x:c>
      <x:c r="B7" s="13" t="n">
        <x:f>COUNTA('Root Trials'!A6:A197)</x:f>
        <x:v>192</x:v>
      </x:c>
      <x:c r="C7" s="13" t="n">
        <x:v>192</x:v>
      </x:c>
      <x:c r="D7" s="69" t="n">
        <x:f>B7-C7</x:f>
        <x:v>0</x:v>
      </x:c>
      <x:c r="E7" s="13" t="str">
        <x:f>IF(ABS(D7)&lt;0.00001,"PASS","FAIL")</x:f>
        <x:v>PASS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3" t="str">
        <x:v>interference trials</x:v>
      </x:c>
      <x:c r="B8" s="13" t="n">
        <x:f>COUNTA('Interference'!A6:A149)</x:f>
        <x:v>144</x:v>
      </x:c>
      <x:c r="C8" s="13" t="n">
        <x:v>144</x:v>
      </x:c>
      <x:c r="D8" s="69" t="n">
        <x:f>B8-C8</x:f>
        <x:v>0</x:v>
      </x:c>
      <x:c r="E8" s="13" t="str">
        <x:f>IF(ABS(D8)&lt;0.00001,"PASS","FAIL")</x:f>
        <x:v>PASS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13" t="str">
        <x:v>module bank</x:v>
      </x:c>
      <x:c r="B9" s="13" t="n">
        <x:f>COUNTA('Module Bank'!A6:A23)</x:f>
        <x:v>18</x:v>
      </x:c>
      <x:c r="C9" s="13" t="n">
        <x:v>18</x:v>
      </x:c>
      <x:c r="D9" s="69" t="n">
        <x:f>B9-C9</x:f>
        <x:v>0</x:v>
      </x:c>
      <x:c r="E9" s="13" t="str">
        <x:f>IF(ABS(D9)&lt;0.00001,"PASS","FAIL")</x:f>
        <x:v>PASS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3" t="str">
        <x:v>active modules</x:v>
      </x:c>
      <x:c r="B10" s="13" t="n">
        <x:f>COUNTIF('Module Bank'!B6:B23,"active")</x:f>
        <x:v>12</x:v>
      </x:c>
      <x:c r="C10" s="13" t="n">
        <x:v>12</x:v>
      </x:c>
      <x:c r="D10" s="69" t="n">
        <x:f>B10-C10</x:f>
        <x:v>0</x:v>
      </x:c>
      <x:c r="E10" s="13" t="str">
        <x:f>IF(ABS(D10)&lt;0.00001,"PASS","FAIL")</x:f>
        <x:v>PASS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13" t="str">
        <x:v>spare modules</x:v>
      </x:c>
      <x:c r="B11" s="13" t="n">
        <x:f>COUNTIF('Module Bank'!B6:B23,"spare")</x:f>
        <x:v>4</x:v>
      </x:c>
      <x:c r="C11" s="13" t="n">
        <x:v>4</x:v>
      </x:c>
      <x:c r="D11" s="69" t="n">
        <x:f>B11-C11</x:f>
        <x:v>0</x:v>
      </x:c>
      <x:c r="E11" s="13" t="str">
        <x:f>IF(ABS(D11)&lt;0.00001,"PASS","FAIL")</x:f>
        <x:v>PASS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3" t="str">
        <x:v>forensic modules</x:v>
      </x:c>
      <x:c r="B12" s="13" t="n">
        <x:f>COUNTIF('Module Bank'!B6:B23,"forensic")</x:f>
        <x:v>2</x:v>
      </x:c>
      <x:c r="C12" s="13" t="n">
        <x:v>2</x:v>
      </x:c>
      <x:c r="D12" s="69" t="n">
        <x:f>B12-C12</x:f>
        <x:v>0</x:v>
      </x:c>
      <x:c r="E12" s="13" t="str">
        <x:f>IF(ABS(D12)&lt;0.00001,"PASS","FAIL")</x:f>
        <x:v>PASS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13" t="str">
        <x:v>qualification cycles</x:v>
      </x:c>
      <x:c r="B13" s="13" t="n">
        <x:f>COUNTA('Qualification'!A6:A101)</x:f>
        <x:v>96</x:v>
      </x:c>
      <x:c r="C13" s="13" t="n">
        <x:v>96</x:v>
      </x:c>
      <x:c r="D13" s="69" t="n">
        <x:f>B13-C13</x:f>
        <x:v>0</x:v>
      </x:c>
      <x:c r="E13" s="13" t="str">
        <x:f>IF(ABS(D13)&lt;0.00001,"PASS","FAIL")</x:f>
        <x:v>PASS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13" t="str">
        <x:v>qualification energetic cycles</x:v>
      </x:c>
      <x:c r="B14" s="13" t="n">
        <x:f>COUNTIF('Qualification'!F6:F101,100)</x:f>
        <x:v>96</x:v>
      </x:c>
      <x:c r="C14" s="13" t="n">
        <x:v>96</x:v>
      </x:c>
      <x:c r="D14" s="69" t="n">
        <x:f>B14-C14</x:f>
        <x:v>0</x:v>
      </x:c>
      <x:c r="E14" s="13" t="str">
        <x:f>IF(ABS(D14)&lt;0.00001,"PASS","FAIL")</x:f>
        <x:v>PASS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3" t="str">
        <x:v>required class cells</x:v>
      </x:c>
      <x:c r="B15" s="13" t="n">
        <x:f>COUNTIF('ER04 Register'!B6:B21,"required")</x:f>
        <x:v>12</x:v>
      </x:c>
      <x:c r="C15" s="13" t="n">
        <x:v>12</x:v>
      </x:c>
      <x:c r="D15" s="69" t="n">
        <x:f>B15-C15</x:f>
        <x:v>0</x:v>
      </x:c>
      <x:c r="E15" s="13" t="str">
        <x:f>IF(ABS(D15)&lt;0.00001,"PASS","FAIL")</x:f>
        <x:v>PASS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13" t="str">
        <x:v>reserve cells</x:v>
      </x:c>
      <x:c r="B16" s="13" t="n">
        <x:f>COUNTIF('ER04 Register'!B6:B21,"reserve")</x:f>
        <x:v>4</x:v>
      </x:c>
      <x:c r="C16" s="13" t="n">
        <x:v>4</x:v>
      </x:c>
      <x:c r="D16" s="69" t="n">
        <x:f>B16-C16</x:f>
        <x:v>0</x:v>
      </x:c>
      <x:c r="E16" s="13" t="str">
        <x:f>IF(ABS(D16)&lt;0.00001,"PASS","FAIL")</x:f>
        <x:v>PASS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13" t="str">
        <x:v>candidate water sum</x:v>
      </x:c>
      <x:c r="B17" s="13" t="n">
        <x:f>SUM('ER04 Register'!H6:H21)</x:f>
        <x:v>0</x:v>
      </x:c>
      <x:c r="C17" s="13" t="n">
        <x:v>0</x:v>
      </x:c>
      <x:c r="D17" s="69" t="n">
        <x:f>B17-C17</x:f>
        <x:v>0</x:v>
      </x:c>
      <x:c r="E17" s="13" t="str">
        <x:f>IF(ABS(D17)&lt;0.00001,"PASS","FAIL")</x:f>
        <x:v>PASS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13" t="str">
        <x:v>safeing paths</x:v>
      </x:c>
      <x:c r="B18" s="13" t="n">
        <x:f>COUNTA('Safeing'!A6:A25)</x:f>
        <x:v>20</x:v>
      </x:c>
      <x:c r="C18" s="13" t="n">
        <x:v>20</x:v>
      </x:c>
      <x:c r="D18" s="69" t="n">
        <x:f>B18-C18</x:f>
        <x:v>0</x:v>
      </x:c>
      <x:c r="E18" s="13" t="str">
        <x:f>IF(ABS(D18)&lt;0.00001,"PASS","FAIL")</x:f>
        <x:v>PASS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13" t="str">
        <x:v>gates</x:v>
      </x:c>
      <x:c r="B19" s="13" t="n">
        <x:f>COUNTA('Gate Registry'!A6:A85)</x:f>
        <x:v>80</x:v>
      </x:c>
      <x:c r="C19" s="13" t="n">
        <x:v>80</x:v>
      </x:c>
      <x:c r="D19" s="69" t="n">
        <x:f>B19-C19</x:f>
        <x:v>0</x:v>
      </x:c>
      <x:c r="E19" s="13" t="str">
        <x:f>IF(ABS(D19)&lt;0.00001,"PASS","FAIL")</x:f>
        <x:v>PASS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13" t="str">
        <x:v>evidence records</x:v>
      </x:c>
      <x:c r="B20" s="13" t="n">
        <x:f>COUNTA('Evidence Records'!A6:A325)</x:f>
        <x:v>320</x:v>
      </x:c>
      <x:c r="C20" s="13" t="n">
        <x:v>320</x:v>
      </x:c>
      <x:c r="D20" s="69" t="n">
        <x:f>B20-C20</x:f>
        <x:v>0</x:v>
      </x:c>
      <x:c r="E20" s="13" t="str">
        <x:f>IF(ABS(D20)&lt;0.00001,"PASS","FAIL")</x:f>
        <x:v>PASS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13" t="str">
        <x:v>active channels</x:v>
      </x:c>
      <x:c r="B21" s="13" t="n">
        <x:f>COUNTA('Channel Registry'!A6:A517)</x:f>
        <x:v>512</x:v>
      </x:c>
      <x:c r="C21" s="13" t="n">
        <x:v>512</x:v>
      </x:c>
      <x:c r="D21" s="69" t="n">
        <x:f>B21-C21</x:f>
        <x:v>0</x:v>
      </x:c>
      <x:c r="E21" s="13" t="str">
        <x:f>IF(ABS(D21)&lt;0.00001,"PASS","FAIL")</x:f>
        <x:v>PASS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13" t="str">
        <x:v>return work packages</x:v>
      </x:c>
      <x:c r="B22" s="13" t="n">
        <x:f>COUNTA('Return Program'!A6:A33)</x:f>
        <x:v>28</x:v>
      </x:c>
      <x:c r="C22" s="13" t="n">
        <x:v>28</x:v>
      </x:c>
      <x:c r="D22" s="69" t="n">
        <x:f>B22-C22</x:f>
        <x:v>0</x:v>
      </x:c>
      <x:c r="E22" s="13" t="str">
        <x:f>IF(ABS(D22)&lt;0.00001,"PASS","FAIL")</x:f>
        <x:v>PASS</x:v>
      </x:c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13" t="str">
        <x:v>return decisions</x:v>
      </x:c>
      <x:c r="B23" s="13" t="n">
        <x:f>COUNTA('Return Program'!H6:H29)</x:f>
        <x:v>24</x:v>
      </x:c>
      <x:c r="C23" s="13" t="n">
        <x:v>24</x:v>
      </x:c>
      <x:c r="D23" s="69" t="n">
        <x:f>B23-C23</x:f>
        <x:v>0</x:v>
      </x:c>
      <x:c r="E23" s="13" t="str">
        <x:f>IF(ABS(D23)&lt;0.00001,"PASS","FAIL")</x:f>
        <x:v>PASS</x:v>
      </x:c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13" t="str">
        <x:v>exchange trials</x:v>
      </x:c>
      <x:c r="B24" s="13" t="n">
        <x:f>COUNTA('Exchange Trials'!A6:A101)</x:f>
        <x:v>96</x:v>
      </x:c>
      <x:c r="C24" s="13" t="n">
        <x:v>96</x:v>
      </x:c>
      <x:c r="D24" s="69" t="n">
        <x:f>B24-C24</x:f>
        <x:v>0</x:v>
      </x:c>
      <x:c r="E24" s="13" t="str">
        <x:f>IF(ABS(D24)&lt;0.00001,"PASS","FAIL")</x:f>
        <x:v>PASS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13" t="str">
        <x:v>primary calendar</x:v>
      </x:c>
      <x:c r="B25" s="13" t="n">
        <x:f>'Schedule'!B17</x:f>
        <x:v>82</x:v>
      </x:c>
      <x:c r="C25" s="13" t="n">
        <x:v>82</x:v>
      </x:c>
      <x:c r="D25" s="69" t="n">
        <x:f>B25-C25</x:f>
        <x:v>0</x:v>
      </x:c>
      <x:c r="E25" s="13" t="str">
        <x:f>IF(ABS(D25)&lt;0.00001,"PASS","FAIL")</x:f>
        <x:v>PASS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13" t="str">
        <x:v>maximum calendar</x:v>
      </x:c>
      <x:c r="B26" s="13" t="n">
        <x:f>'Schedule'!C17</x:f>
        <x:v>86</x:v>
      </x:c>
      <x:c r="C26" s="13" t="n">
        <x:v>86</x:v>
      </x:c>
      <x:c r="D26" s="69" t="n">
        <x:f>B26-C26</x:f>
        <x:v>0</x:v>
      </x:c>
      <x:c r="E26" s="13" t="str">
        <x:f>IF(ABS(D26)&lt;0.00001,"PASS","FAIL")</x:f>
        <x:v>PASS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13" t="str">
        <x:v>primary ten-rung floor</x:v>
      </x:c>
      <x:c r="B27" s="13" t="n">
        <x:f>'Schedule'!B18</x:f>
        <x:v>327</x:v>
      </x:c>
      <x:c r="C27" s="13" t="n">
        <x:v>327</x:v>
      </x:c>
      <x:c r="D27" s="69" t="n">
        <x:f>B27-C27</x:f>
        <x:v>0</x:v>
      </x:c>
      <x:c r="E27" s="13" t="str">
        <x:f>IF(ABS(D27)&lt;0.00001,"PASS","FAIL")</x:f>
        <x:v>PASS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13" t="str">
        <x:v>maximum ten-rung floor</x:v>
      </x:c>
      <x:c r="B28" s="13" t="n">
        <x:f>'Schedule'!C18</x:f>
        <x:v>361</x:v>
      </x:c>
      <x:c r="C28" s="13" t="n">
        <x:v>361</x:v>
      </x:c>
      <x:c r="D28" s="69" t="n">
        <x:f>B28-C28</x:f>
        <x:v>0</x:v>
      </x:c>
      <x:c r="E28" s="13" t="str">
        <x:f>IF(ABS(D28)&lt;0.00001,"PASS","FAIL")</x:f>
        <x:v>PASS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13" t="str">
        <x:v>capital total</x:v>
      </x:c>
      <x:c r="B29" s="13" t="n">
        <x:f>'Capital'!B17</x:f>
        <x:v>720</x:v>
      </x:c>
      <x:c r="C29" s="13" t="n">
        <x:v>720</x:v>
      </x:c>
      <x:c r="D29" s="69" t="n">
        <x:f>B29-C29</x:f>
        <x:v>0</x:v>
      </x:c>
      <x:c r="E29" s="13" t="str">
        <x:f>IF(ABS(D29)&lt;0.00001,"PASS","FAIL")</x:f>
        <x:v>PASS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13" t="str">
        <x:v>annual support total</x:v>
      </x:c>
      <x:c r="B30" s="13" t="n">
        <x:f>'Annual Cost'!B14</x:f>
        <x:v>105</x:v>
      </x:c>
      <x:c r="C30" s="13" t="n">
        <x:v>105</x:v>
      </x:c>
      <x:c r="D30" s="69" t="n">
        <x:f>B30-C30</x:f>
        <x:v>0</x:v>
      </x:c>
      <x:c r="E30" s="13" t="str">
        <x:f>IF(ABS(D30)&lt;0.00001,"PASS","FAIL")</x:f>
        <x:v>PASS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13" t="str">
        <x:v>technology total</x:v>
      </x:c>
      <x:c r="B31" s="13" t="n">
        <x:f>'Technology'!B14</x:f>
        <x:v>300</x:v>
      </x:c>
      <x:c r="C31" s="13" t="n">
        <x:v>300</x:v>
      </x:c>
      <x:c r="D31" s="69" t="n">
        <x:f>B31-C31</x:f>
        <x:v>0</x:v>
      </x:c>
      <x:c r="E31" s="13" t="str">
        <x:f>IF(ABS(D31)&lt;0.00001,"PASS","FAIL")</x:f>
        <x:v>PASS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13" t="str">
        <x:v>workforce total</x:v>
      </x:c>
      <x:c r="B32" s="13" t="n">
        <x:f>'Workforce'!B20</x:f>
        <x:v>575</x:v>
      </x:c>
      <x:c r="C32" s="13" t="n">
        <x:v>575</x:v>
      </x:c>
      <x:c r="D32" s="69" t="n">
        <x:f>B32-C32</x:f>
        <x:v>0</x:v>
      </x:c>
      <x:c r="E32" s="13" t="str">
        <x:f>IF(ABS(D32)&lt;0.00001,"PASS","FAIL")</x:f>
        <x:v>PASS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13" t="str">
        <x:v>thermal power</x:v>
      </x:c>
      <x:c r="B33" s="13" t="n">
        <x:f>'Scale Law'!B9</x:f>
        <x:v>5.85585</x:v>
      </x:c>
      <x:c r="C33" s="13" t="n">
        <x:v>5.85585</x:v>
      </x:c>
      <x:c r="D33" s="69" t="n">
        <x:f>B33-C33</x:f>
        <x:v>0</x:v>
      </x:c>
      <x:c r="E33" s="13" t="str">
        <x:f>IF(ABS(D33)&lt;0.00001,"PASS","FAIL")</x:f>
        <x:v>PASS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13" t="str">
        <x:v>radiant power</x:v>
      </x:c>
      <x:c r="B34" s="13" t="n">
        <x:f>'Scale Law'!B10</x:f>
        <x:v>2.0495475</x:v>
      </x:c>
      <x:c r="C34" s="13" t="n">
        <x:v>2.0495475</x:v>
      </x:c>
      <x:c r="D34" s="69" t="n">
        <x:f>B34-C34</x:f>
        <x:v>0</x:v>
      </x:c>
      <x:c r="E34" s="13" t="str">
        <x:f>IF(ABS(D34)&lt;0.00001,"PASS","FAIL")</x:f>
        <x:v>PASS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13" t="str">
        <x:v>notional duration min</x:v>
      </x:c>
      <x:c r="B35" s="13" t="n">
        <x:f>'Scale Law'!B13</x:f>
        <x:v>12.121212121212121</x:v>
      </x:c>
      <x:c r="C35" s="13" t="n">
        <x:v>12.1212121212</x:v>
      </x:c>
      <x:c r="D35" s="69" t="n">
        <x:f>B35-C35</x:f>
        <x:v>1.2121859072067309e-11</x:v>
      </x:c>
      <x:c r="E35" s="13" t="str">
        <x:f>IF(ABS(D35)&lt;0.00001,"PASS","FAIL")</x:f>
        <x:v>PASS</x:v>
      </x:c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13" t="str">
        <x:v>parent maximum remainder</x:v>
      </x:c>
      <x:c r="B36" s="13" t="n">
        <x:f>'Parent Capacity'!E11</x:f>
        <x:v>3</x:v>
      </x:c>
      <x:c r="C36" s="13" t="n">
        <x:v>3</x:v>
      </x:c>
      <x:c r="D36" s="69" t="n">
        <x:f>B36-C36</x:f>
        <x:v>0</x:v>
      </x:c>
      <x:c r="E36" s="13" t="str">
        <x:f>IF(ABS(D36)&lt;0.00001,"PASS","FAIL")</x:f>
        <x:v>PASS</x:v>
      </x:c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14" t="str">
        <x:v>parent position remainder</x:v>
      </x:c>
      <x:c r="B37" s="14" t="n">
        <x:f>'Parent Capacity'!E9</x:f>
        <x:v>65</x:v>
      </x:c>
      <x:c r="C37" s="14" t="n">
        <x:v>65</x:v>
      </x:c>
      <x:c r="D37" s="70" t="n">
        <x:f>B37-C37</x:f>
        <x:v>0</x:v>
      </x:c>
      <x:c r="E37" s="14" t="str">
        <x:f>IF(ABS(D37)&lt;0.00001,"PASS","FAIL")</x:f>
        <x:v>PASS</x:v>
      </x:c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24" hidden="0" customHeight="1">
      <x:c r="A39" s="30" t="str">
        <x:v>Audit summary</x:v>
      </x:c>
      <x:c r="B39" s="32" t="str">
        <x:v>Result</x:v>
      </x:c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 t="str">
        <x:v>Tests</x:v>
      </x:c>
      <x:c r="B40" s="2" t="n">
        <x:v>32</x:v>
      </x:c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 t="str">
        <x:v>Failures</x:v>
      </x:c>
      <x:c r="B41" s="2" t="n">
        <x:f>COUNTIF(E6:E37,"FAIL")</x:f>
        <x:v>0</x:v>
      </x:c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conditionalFormatting sqref="E6:E37">
    <x:cfRule type="containsText" dxfId="0" priority="1" operator="containsText" text="FAIL"/>
  </x:conditionalFormatting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26" hidden="0" customWidth="1"/>
    <x:col min="2" max="2" width="110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How to read and update the RBK-1 model</x:v>
      </x:c>
      <x:c r="B2" s="3"/>
      <x:c r="C2" s="3"/>
      <x:c r="D2" s="3"/>
      <x:c r="E2" s="3"/>
      <x:c r="F2" s="3"/>
      <x:c r="G2" s="3"/>
      <x:c r="H2" s="3"/>
      <x:c r="I2" s="3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4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9" t="str">
        <x:v>Topic</x:v>
      </x:c>
      <x:c r="B5" s="11" t="str">
        <x:v>Guidance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92" hidden="0" customHeight="1">
      <x:c r="A6" s="12" t="str">
        <x:v>Purpose</x:v>
      </x:c>
      <x:c r="B6" s="71" t="str">
        <x:v>Constitutes the four-root combustion quadrature, FRC-100 bank, ER-04 class, return program and parent-capacity consequences.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20" hidden="0" customHeight="1">
      <x:c r="A7" s="13" t="str">
        <x:v>Status</x:v>
      </x:c>
      <x:c r="B7" s="72" t="str">
        <x:v>All physical result fields begin open. Planning values do not claim test execution or acceptance.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6" hidden="0" customHeight="1">
      <x:c r="A8" s="13" t="str">
        <x:v>Inputs</x:v>
      </x:c>
      <x:c r="B8" s="72" t="str">
        <x:v>Blue numeric cells are declared planning inputs. Yellow cells require future physical records or dispositions.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6" hidden="0" customHeight="1">
      <x:c r="A9" s="13" t="str">
        <x:v>Formula colors</x:v>
      </x:c>
      <x:c r="B9" s="72" t="str">
        <x:v>Black formulas calculate within a sheet. Green formulas link across sheets. Output results remain dark.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6" hidden="0" customHeight="1">
      <x:c r="A10" s="13" t="str">
        <x:v>Blank versus zero</x:v>
      </x:c>
      <x:c r="B10" s="72" t="str">
        <x:v>Candidate water must be numeric zero. Unknown product coefficients and physical observations remain blank until measured.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68" hidden="0" customHeight="1">
      <x:c r="A11" s="13" t="str">
        <x:v>Validity</x:v>
      </x:c>
      <x:c r="B11" s="72" t="str">
        <x:v>Invalidity and physical outcome are separate. Only an invalid attempt may activate one of four reserve identities.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20" hidden="0" customHeight="1">
      <x:c r="A12" s="13" t="str">
        <x:v>Valid no-flame</x:v>
      </x:c>
      <x:c r="B12" s="72" t="str">
        <x:v>A valid no-flame event earns no flame credit and requires a prospective repair with a new proposition.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20" hidden="0" customHeight="1">
      <x:c r="A13" s="13" t="str">
        <x:v>Energy screen</x:v>
      </x:c>
      <x:c r="B13" s="72" t="str">
        <x:v>Thermal values size the architecture; they are not predicted or observed event results.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6" hidden="0" customHeight="1">
      <x:c r="A14" s="13" t="str">
        <x:v>Return</x:v>
      </x:c>
      <x:c r="B14" s="72" t="str">
        <x:v>No module may earn class return before the fixed 1,008-hour decision. The 504-hour route is a separate 96-trial study.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84" hidden="0" customHeight="1">
      <x:c r="A15" s="13" t="str">
        <x:v>Audit</x:v>
      </x:c>
      <x:c r="B15" s="72" t="str">
        <x:v>Audit is terminal. No business or release result depends on Audit.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44" hidden="0" customHeight="1">
      <x:c r="A16" s="14" t="str">
        <x:v>Sources</x:v>
      </x:c>
      <x:c r="B16" s="73" t="str">
        <x:v>Internal: RBG-1, RBH-1, RBI-1, RBJ-1, RAS-1, RBA-1, RBB-1 and RFE-1. No external sites were used.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</x:sheetData>
  <x:pageMargins left="0.7" right="0.7" top="0.75" bottom="0.75" header="0.3" footer="0.3"/>
</x:worksheet>
</file>