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<sst xmlns="http://schemas.openxmlformats.org/spreadsheetml/2006/main" count="97" uniqueCount="49">
  <si>
    <t>PEMILIHAN TEMPAT PEMBANGUNAN GUDANG TERBAIK MENGGUNAKAN METODE TOPSIS</t>
  </si>
  <si>
    <t>LOKASI</t>
  </si>
  <si>
    <t>LUAS TANAH</t>
  </si>
  <si>
    <t>HARGA</t>
  </si>
  <si>
    <t>UKURAN</t>
  </si>
  <si>
    <t>RESIKO</t>
  </si>
  <si>
    <t>MENENTUKAN BOBOT MASING2 KRITERIA</t>
  </si>
  <si>
    <t>BOBOT</t>
  </si>
  <si>
    <t>KEPENTINGAN</t>
  </si>
  <si>
    <t>Keterangan</t>
  </si>
  <si>
    <t>benefit</t>
  </si>
  <si>
    <t>cost</t>
  </si>
  <si>
    <t>Tidak Penting</t>
  </si>
  <si>
    <t>Kurang Penting</t>
  </si>
  <si>
    <t>Cukup Penting</t>
  </si>
  <si>
    <t>Penting</t>
  </si>
  <si>
    <t>Sangat Penting</t>
  </si>
  <si>
    <t>LUAS TANAH(m^2)</t>
  </si>
  <si>
    <t>HARGA(ribu/m)</t>
  </si>
  <si>
    <t>MEMBUAT MATRIKS PERBANDINGAN ALTERNATIF DAN KRITERIA</t>
  </si>
  <si>
    <t>JALAN A</t>
  </si>
  <si>
    <t>KRITERIA LOKASI</t>
  </si>
  <si>
    <t>KRITERIA UKURAN</t>
  </si>
  <si>
    <t>JALAN B</t>
  </si>
  <si>
    <t>JALAN C</t>
  </si>
  <si>
    <t>Tidak Strategis</t>
  </si>
  <si>
    <t>Tidak Bagus</t>
  </si>
  <si>
    <t>Kurang Strategis</t>
  </si>
  <si>
    <t>Kurang Bagus</t>
  </si>
  <si>
    <t>Cukup Strategis</t>
  </si>
  <si>
    <t>Cukup Bagus</t>
  </si>
  <si>
    <t>Strategis</t>
  </si>
  <si>
    <t>Bagus</t>
  </si>
  <si>
    <t>Sangat Strategis</t>
  </si>
  <si>
    <t>Sangat Bagus</t>
  </si>
  <si>
    <t>PEMBAGI</t>
  </si>
  <si>
    <t>MEMBUAT MATRIKS KEPUTUSAN TERNORMALISASI</t>
  </si>
  <si>
    <t>MENGHITUNG MATRIKS KEPUTUSAN TERNORMALISASI DAN TERBOBOT</t>
  </si>
  <si>
    <t>MAX(y+)</t>
  </si>
  <si>
    <t>MENCARI NILAI SOLUSI IDEAL POSITIF (MAKS) DAN SOLUSI IDEAL NEGATIF (MIN)</t>
  </si>
  <si>
    <t>MIN (y-)</t>
  </si>
  <si>
    <t>D+</t>
  </si>
  <si>
    <t>D-</t>
  </si>
  <si>
    <t>MENCARI D+ DAN D- UNTUK SETIAP ALTERNATIF</t>
  </si>
  <si>
    <t>ALTERNATIF</t>
  </si>
  <si>
    <t>PREFERENSI (V)</t>
  </si>
  <si>
    <t>MENCARI HASIL PREFERENSI</t>
  </si>
  <si>
    <t>RANGKING</t>
  </si>
  <si>
    <t>MERANGKING ALTERNATIF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</si>
</sst>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21</xdr:row>
      <xdr:rowOff>85725</xdr:rowOff>
    </xdr:from>
    <xdr:ext cx="1400175" cy="9620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29</xdr:row>
      <xdr:rowOff>85725</xdr:rowOff>
    </xdr:from>
    <xdr:ext cx="1485900" cy="561975"/>
    <xdr:pic>
      <xdr:nvPicPr>
        <xdr:cNvPr id="0" name="image5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35</xdr:row>
      <xdr:rowOff>85725</xdr:rowOff>
    </xdr:from>
    <xdr:ext cx="2838450" cy="1019175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42</xdr:row>
      <xdr:rowOff>19050</xdr:rowOff>
    </xdr:from>
    <xdr:ext cx="2752725" cy="552450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45</xdr:row>
      <xdr:rowOff>38100</xdr:rowOff>
    </xdr:from>
    <xdr:ext cx="2857500" cy="600075"/>
    <xdr:pic>
      <xdr:nvPicPr>
        <xdr:cNvPr id="0" name="image3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50</xdr:row>
      <xdr:rowOff>47625</xdr:rowOff>
    </xdr:from>
    <xdr:ext cx="1504950" cy="495300"/>
    <xdr:pic>
      <xdr:nvPicPr>
        <xdr:cNvPr id="0" name="image4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4.38"/>
    <col customWidth="1" min="4" max="4" width="15.5"/>
    <col customWidth="1" min="6" max="6" width="8.0"/>
    <col customWidth="1" min="7" max="7" width="11.5"/>
    <col customWidth="1" min="8" max="8" width="3.88"/>
    <col customWidth="1" min="9" max="9" width="8.25"/>
    <col customWidth="1" min="10" max="10" width="14.75"/>
    <col customWidth="1" min="11" max="11" width="5.88"/>
    <col customWidth="1" min="12" max="12" width="8.25"/>
    <col customWidth="1" min="13" max="14" width="14.0"/>
  </cols>
  <sheetData>
    <row r="2">
      <c r="B2" s="1" t="s">
        <v>0</v>
      </c>
    </row>
    <row r="4">
      <c r="A4" s="1">
        <v>1.0</v>
      </c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 t="s">
        <v>6</v>
      </c>
    </row>
    <row r="5">
      <c r="B5" s="3" t="s">
        <v>7</v>
      </c>
      <c r="C5" s="3">
        <v>5.0</v>
      </c>
      <c r="D5" s="3">
        <v>4.0</v>
      </c>
      <c r="E5" s="3">
        <v>4.0</v>
      </c>
      <c r="F5" s="3">
        <v>3.0</v>
      </c>
      <c r="G5" s="3">
        <v>4.0</v>
      </c>
      <c r="I5" s="1" t="s">
        <v>7</v>
      </c>
      <c r="J5" s="1" t="s">
        <v>8</v>
      </c>
    </row>
    <row r="6">
      <c r="B6" s="3" t="s">
        <v>9</v>
      </c>
      <c r="C6" s="3" t="s">
        <v>10</v>
      </c>
      <c r="D6" s="3" t="s">
        <v>10</v>
      </c>
      <c r="E6" s="3" t="s">
        <v>11</v>
      </c>
      <c r="F6" s="3" t="s">
        <v>10</v>
      </c>
      <c r="G6" s="3" t="s">
        <v>11</v>
      </c>
      <c r="I6" s="1">
        <v>1.0</v>
      </c>
      <c r="J6" s="1" t="s">
        <v>12</v>
      </c>
    </row>
    <row r="7">
      <c r="I7" s="1">
        <v>2.0</v>
      </c>
      <c r="J7" s="1" t="s">
        <v>13</v>
      </c>
    </row>
    <row r="8">
      <c r="I8" s="1">
        <v>3.0</v>
      </c>
      <c r="J8" s="1" t="s">
        <v>14</v>
      </c>
    </row>
    <row r="9">
      <c r="I9" s="1">
        <v>4.0</v>
      </c>
      <c r="J9" s="1" t="s">
        <v>15</v>
      </c>
    </row>
    <row r="10">
      <c r="I10" s="1">
        <v>5.0</v>
      </c>
      <c r="J10" s="1" t="s">
        <v>16</v>
      </c>
    </row>
    <row r="12">
      <c r="A12" s="1">
        <v>2.0</v>
      </c>
      <c r="B12" s="2"/>
      <c r="C12" s="3" t="s">
        <v>1</v>
      </c>
      <c r="D12" s="3" t="s">
        <v>17</v>
      </c>
      <c r="E12" s="3" t="s">
        <v>18</v>
      </c>
      <c r="F12" s="3" t="s">
        <v>4</v>
      </c>
      <c r="G12" s="3" t="s">
        <v>5</v>
      </c>
      <c r="I12" s="1" t="s">
        <v>19</v>
      </c>
    </row>
    <row r="13">
      <c r="B13" s="3" t="s">
        <v>20</v>
      </c>
      <c r="C13" s="3">
        <v>4.0</v>
      </c>
      <c r="D13" s="3">
        <v>2000.0</v>
      </c>
      <c r="E13" s="3">
        <v>5000.0</v>
      </c>
      <c r="F13" s="3">
        <v>3.0</v>
      </c>
      <c r="G13" s="3">
        <v>1.0</v>
      </c>
      <c r="I13" s="1" t="s">
        <v>21</v>
      </c>
      <c r="L13" s="1" t="s">
        <v>22</v>
      </c>
    </row>
    <row r="14">
      <c r="B14" s="3" t="s">
        <v>23</v>
      </c>
      <c r="C14" s="3">
        <v>2.0</v>
      </c>
      <c r="D14" s="3">
        <v>5000.0</v>
      </c>
      <c r="E14" s="3">
        <v>2000.0</v>
      </c>
      <c r="F14" s="3">
        <v>4.0</v>
      </c>
      <c r="G14" s="3">
        <v>4.0</v>
      </c>
      <c r="I14" s="1" t="s">
        <v>7</v>
      </c>
      <c r="J14" s="1" t="s">
        <v>8</v>
      </c>
      <c r="L14" s="1" t="s">
        <v>7</v>
      </c>
      <c r="M14" s="1" t="s">
        <v>8</v>
      </c>
    </row>
    <row r="15">
      <c r="B15" s="3" t="s">
        <v>24</v>
      </c>
      <c r="C15" s="3">
        <v>3.0</v>
      </c>
      <c r="D15" s="3">
        <v>4000.0</v>
      </c>
      <c r="E15" s="3">
        <v>3000.0</v>
      </c>
      <c r="F15" s="3">
        <v>4.0</v>
      </c>
      <c r="G15" s="3">
        <v>3.0</v>
      </c>
      <c r="I15" s="1">
        <v>1.0</v>
      </c>
      <c r="J15" s="1" t="s">
        <v>25</v>
      </c>
      <c r="L15" s="1">
        <v>1.0</v>
      </c>
      <c r="M15" s="1" t="s">
        <v>26</v>
      </c>
    </row>
    <row r="16">
      <c r="I16" s="1">
        <v>2.0</v>
      </c>
      <c r="J16" s="1" t="s">
        <v>27</v>
      </c>
      <c r="L16" s="1">
        <v>2.0</v>
      </c>
      <c r="M16" s="1" t="s">
        <v>28</v>
      </c>
    </row>
    <row r="17">
      <c r="I17" s="1">
        <v>3.0</v>
      </c>
      <c r="J17" s="1" t="s">
        <v>29</v>
      </c>
      <c r="L17" s="1">
        <v>3.0</v>
      </c>
      <c r="M17" s="1" t="s">
        <v>30</v>
      </c>
    </row>
    <row r="18">
      <c r="J18" s="1" t="s">
        <v>31</v>
      </c>
      <c r="L18" s="1">
        <v>4.0</v>
      </c>
      <c r="M18" s="1" t="s">
        <v>32</v>
      </c>
    </row>
    <row r="19">
      <c r="I19" s="1">
        <v>4.0</v>
      </c>
      <c r="J19" s="1" t="s">
        <v>33</v>
      </c>
      <c r="L19" s="1">
        <v>5.0</v>
      </c>
      <c r="M19" s="1" t="s">
        <v>34</v>
      </c>
    </row>
    <row r="21">
      <c r="A21" s="1">
        <v>3.0</v>
      </c>
      <c r="B21" s="3" t="s">
        <v>35</v>
      </c>
      <c r="C21" s="4">
        <f t="shared" ref="C21:G21" si="1">sqrt(POWER(C13,2)+power(C14,2)+power(C15,2))</f>
        <v>5.385164807</v>
      </c>
      <c r="D21" s="4">
        <f t="shared" si="1"/>
        <v>6708.203932</v>
      </c>
      <c r="E21" s="4">
        <f t="shared" si="1"/>
        <v>6164.414003</v>
      </c>
      <c r="F21" s="4">
        <f t="shared" si="1"/>
        <v>6.403124237</v>
      </c>
      <c r="G21" s="4">
        <f t="shared" si="1"/>
        <v>5.099019514</v>
      </c>
      <c r="I21" s="1" t="s">
        <v>36</v>
      </c>
    </row>
    <row r="23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</row>
    <row r="24">
      <c r="B24" s="3" t="s">
        <v>20</v>
      </c>
      <c r="C24" s="4">
        <f t="shared" ref="C24:C26" si="2">C13/$C$21</f>
        <v>0.7427813527</v>
      </c>
      <c r="D24" s="4">
        <f t="shared" ref="D24:D26" si="3">D13/$D$21</f>
        <v>0.298142397</v>
      </c>
      <c r="E24" s="4">
        <f t="shared" ref="E24:E26" si="4">E13/$E$21</f>
        <v>0.8111071057</v>
      </c>
      <c r="F24" s="4">
        <f t="shared" ref="F24:F26" si="5">F13/$F$21</f>
        <v>0.4685212857</v>
      </c>
      <c r="G24" s="4">
        <f t="shared" ref="G24:G26" si="6">G13/$G$21</f>
        <v>0.1961161351</v>
      </c>
    </row>
    <row r="25">
      <c r="B25" s="3" t="s">
        <v>23</v>
      </c>
      <c r="C25" s="4">
        <f t="shared" si="2"/>
        <v>0.3713906764</v>
      </c>
      <c r="D25" s="4">
        <f t="shared" si="3"/>
        <v>0.7453559925</v>
      </c>
      <c r="E25" s="4">
        <f t="shared" si="4"/>
        <v>0.3244428423</v>
      </c>
      <c r="F25" s="4">
        <f t="shared" si="5"/>
        <v>0.6246950476</v>
      </c>
      <c r="G25" s="4">
        <f t="shared" si="6"/>
        <v>0.7844645406</v>
      </c>
    </row>
    <row r="26">
      <c r="B26" s="3" t="s">
        <v>24</v>
      </c>
      <c r="C26" s="4">
        <f t="shared" si="2"/>
        <v>0.5570860145</v>
      </c>
      <c r="D26" s="4">
        <f t="shared" si="3"/>
        <v>0.596284794</v>
      </c>
      <c r="E26" s="4">
        <f t="shared" si="4"/>
        <v>0.4866642634</v>
      </c>
      <c r="F26" s="4">
        <f t="shared" si="5"/>
        <v>0.6246950476</v>
      </c>
      <c r="G26" s="4">
        <f t="shared" si="6"/>
        <v>0.5883484054</v>
      </c>
    </row>
    <row r="28">
      <c r="B28" s="3" t="s">
        <v>7</v>
      </c>
      <c r="C28" s="5">
        <v>5.0</v>
      </c>
      <c r="D28" s="5">
        <v>4.0</v>
      </c>
      <c r="E28" s="5">
        <v>4.0</v>
      </c>
      <c r="F28" s="5">
        <v>3.0</v>
      </c>
      <c r="G28" s="5">
        <v>4.0</v>
      </c>
    </row>
    <row r="29">
      <c r="A29" s="1">
        <v>4.0</v>
      </c>
      <c r="B29" s="2"/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I29" s="1" t="s">
        <v>37</v>
      </c>
    </row>
    <row r="30">
      <c r="B30" s="3" t="s">
        <v>20</v>
      </c>
      <c r="C30" s="4">
        <f t="shared" ref="C30:C32" si="7">C24*$C$28</f>
        <v>3.713906764</v>
      </c>
      <c r="D30" s="4">
        <f t="shared" ref="D30:D32" si="8">D24*$D$28</f>
        <v>1.192569588</v>
      </c>
      <c r="E30" s="4">
        <f t="shared" ref="E30:E32" si="9">E24*$E$28</f>
        <v>3.244428423</v>
      </c>
      <c r="F30" s="4">
        <f t="shared" ref="F30:F32" si="10">F24*$F$28</f>
        <v>1.405563857</v>
      </c>
      <c r="G30" s="4">
        <f t="shared" ref="G30:G32" si="11">G24*$G$28</f>
        <v>0.7844645406</v>
      </c>
    </row>
    <row r="31">
      <c r="B31" s="3" t="s">
        <v>23</v>
      </c>
      <c r="C31" s="4">
        <f t="shared" si="7"/>
        <v>1.856953382</v>
      </c>
      <c r="D31" s="4">
        <f t="shared" si="8"/>
        <v>2.98142397</v>
      </c>
      <c r="E31" s="4">
        <f t="shared" si="9"/>
        <v>1.297771369</v>
      </c>
      <c r="F31" s="4">
        <f t="shared" si="10"/>
        <v>1.874085143</v>
      </c>
      <c r="G31" s="4">
        <f t="shared" si="11"/>
        <v>3.137858162</v>
      </c>
    </row>
    <row r="32">
      <c r="B32" s="3" t="s">
        <v>24</v>
      </c>
      <c r="C32" s="4">
        <f t="shared" si="7"/>
        <v>2.785430073</v>
      </c>
      <c r="D32" s="4">
        <f t="shared" si="8"/>
        <v>2.385139176</v>
      </c>
      <c r="E32" s="4">
        <f t="shared" si="9"/>
        <v>1.946657054</v>
      </c>
      <c r="F32" s="4">
        <f t="shared" si="10"/>
        <v>1.874085143</v>
      </c>
      <c r="G32" s="4">
        <f t="shared" si="11"/>
        <v>2.353393622</v>
      </c>
    </row>
    <row r="34">
      <c r="B34" s="3" t="s">
        <v>9</v>
      </c>
      <c r="C34" s="3" t="s">
        <v>10</v>
      </c>
      <c r="D34" s="3" t="s">
        <v>10</v>
      </c>
      <c r="E34" s="3" t="s">
        <v>11</v>
      </c>
      <c r="F34" s="3" t="s">
        <v>10</v>
      </c>
      <c r="G34" s="3" t="s">
        <v>11</v>
      </c>
    </row>
    <row r="35">
      <c r="A35" s="1">
        <v>5.0</v>
      </c>
      <c r="B35" s="3" t="s">
        <v>38</v>
      </c>
      <c r="C35" s="4">
        <f t="shared" ref="C35:D35" si="12">max(C30:C32)</f>
        <v>3.713906764</v>
      </c>
      <c r="D35" s="4">
        <f t="shared" si="12"/>
        <v>2.98142397</v>
      </c>
      <c r="E35" s="4">
        <f>min(E30:E32)</f>
        <v>1.297771369</v>
      </c>
      <c r="F35" s="4">
        <f>max(F30:F32)</f>
        <v>1.874085143</v>
      </c>
      <c r="G35" s="4">
        <f>min(G30:G32)</f>
        <v>0.7844645406</v>
      </c>
      <c r="I35" s="1" t="s">
        <v>39</v>
      </c>
    </row>
    <row r="37">
      <c r="B37" s="3" t="s">
        <v>40</v>
      </c>
      <c r="C37" s="4">
        <f t="shared" ref="C37:D37" si="13">min(C30:C32)</f>
        <v>1.856953382</v>
      </c>
      <c r="D37" s="4">
        <f t="shared" si="13"/>
        <v>1.192569588</v>
      </c>
      <c r="E37" s="4">
        <f>max(E30:E32)</f>
        <v>3.244428423</v>
      </c>
      <c r="F37" s="4">
        <f>min(F30:F32)</f>
        <v>1.405563857</v>
      </c>
      <c r="G37" s="4">
        <f>max(G30:G32)</f>
        <v>3.137858162</v>
      </c>
    </row>
    <row r="42">
      <c r="A42" s="1">
        <v>6.0</v>
      </c>
      <c r="B42" s="3" t="s">
        <v>41</v>
      </c>
      <c r="C42" s="4">
        <f t="shared" ref="C42:C44" si="14">sqrt(power($C$35-C30,2)+power($D$35-D30,2)+power($E$35-E30,2)+power($F$35-F30,2)+power($G$35-G30,2))</f>
        <v>2.684955471</v>
      </c>
      <c r="D42" s="3" t="s">
        <v>20</v>
      </c>
      <c r="E42" s="3" t="s">
        <v>42</v>
      </c>
      <c r="F42" s="4">
        <f t="shared" ref="F42:F44" si="15">sqrt(power(C30-$C$37,2)+power(D30-$D$37,2)+power(E30-$E$37,2)+power(F30-$F$37,2)+power(G30-$G$37,2))</f>
        <v>2.997788752</v>
      </c>
      <c r="G42" s="3" t="s">
        <v>20</v>
      </c>
      <c r="I42" s="1" t="s">
        <v>43</v>
      </c>
      <c r="M42" s="6"/>
    </row>
    <row r="43">
      <c r="B43" s="2"/>
      <c r="C43" s="4">
        <f t="shared" si="14"/>
        <v>2.997788752</v>
      </c>
      <c r="D43" s="3" t="s">
        <v>23</v>
      </c>
      <c r="E43" s="2"/>
      <c r="F43" s="4">
        <f t="shared" si="15"/>
        <v>2.684955471</v>
      </c>
      <c r="G43" s="3" t="s">
        <v>23</v>
      </c>
    </row>
    <row r="44">
      <c r="B44" s="2"/>
      <c r="C44" s="4">
        <f t="shared" si="14"/>
        <v>2.024898915</v>
      </c>
      <c r="D44" s="3" t="s">
        <v>24</v>
      </c>
      <c r="E44" s="2"/>
      <c r="F44" s="4">
        <f t="shared" si="15"/>
        <v>2.191665696</v>
      </c>
      <c r="G44" s="3" t="s">
        <v>24</v>
      </c>
    </row>
    <row r="47">
      <c r="A47" s="1">
        <v>7.0</v>
      </c>
      <c r="B47" s="3" t="s">
        <v>44</v>
      </c>
      <c r="C47" s="3" t="s">
        <v>45</v>
      </c>
    </row>
    <row r="48">
      <c r="B48" s="3" t="s">
        <v>20</v>
      </c>
      <c r="C48" s="4">
        <f t="shared" ref="C48:C50" si="16">F42/(C42+F42)</f>
        <v>0.5275248427</v>
      </c>
    </row>
    <row r="49">
      <c r="B49" s="3" t="s">
        <v>23</v>
      </c>
      <c r="C49" s="4">
        <f t="shared" si="16"/>
        <v>0.4724751573</v>
      </c>
    </row>
    <row r="50">
      <c r="B50" s="3" t="s">
        <v>24</v>
      </c>
      <c r="C50" s="4">
        <f t="shared" si="16"/>
        <v>0.5197751958</v>
      </c>
      <c r="I50" s="1" t="s">
        <v>46</v>
      </c>
    </row>
    <row r="52" ht="33.75" customHeight="1"/>
    <row r="53">
      <c r="A53" s="1">
        <v>8.0</v>
      </c>
      <c r="B53" s="3" t="s">
        <v>44</v>
      </c>
      <c r="C53" s="3" t="s">
        <v>45</v>
      </c>
      <c r="D53" s="3" t="s">
        <v>47</v>
      </c>
      <c r="I53" s="1" t="s">
        <v>48</v>
      </c>
    </row>
    <row r="54">
      <c r="B54" s="3" t="s">
        <v>20</v>
      </c>
      <c r="C54" s="4">
        <f>C48</f>
        <v>0.5275248427</v>
      </c>
      <c r="D54" s="5">
        <v>1.0</v>
      </c>
    </row>
    <row r="55">
      <c r="B55" s="3" t="s">
        <v>24</v>
      </c>
      <c r="C55" s="4">
        <f>C50</f>
        <v>0.5197751958</v>
      </c>
      <c r="D55" s="5">
        <v>2.0</v>
      </c>
    </row>
    <row r="56">
      <c r="B56" s="3" t="s">
        <v>23</v>
      </c>
      <c r="C56" s="4">
        <f>C49</f>
        <v>0.4724751573</v>
      </c>
      <c r="D56" s="5">
        <v>3.0</v>
      </c>
    </row>
  </sheetData>
  <drawing r:id="rId1"/>
</worksheet>
</file>