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ode\My Youtube\NSPK\Teori\7_Profile_Matching\"/>
    </mc:Choice>
  </mc:AlternateContent>
  <xr:revisionPtr revIDLastSave="0" documentId="13_ncr:1_{191A1520-0772-477A-8E78-57E9255D3B14}" xr6:coauthVersionLast="47" xr6:coauthVersionMax="47" xr10:uidLastSave="{00000000-0000-0000-0000-000000000000}"/>
  <bookViews>
    <workbookView xWindow="13170" yWindow="4950" windowWidth="17280" windowHeight="9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N75" i="1" s="1"/>
  <c r="J83" i="1" s="1"/>
  <c r="N74" i="1"/>
  <c r="J82" i="1" s="1"/>
  <c r="M74" i="1"/>
  <c r="L74" i="1"/>
  <c r="M73" i="1"/>
  <c r="L73" i="1"/>
  <c r="N73" i="1" s="1"/>
  <c r="J81" i="1" s="1"/>
  <c r="M72" i="1"/>
  <c r="L72" i="1"/>
  <c r="N72" i="1" s="1"/>
  <c r="J80" i="1" s="1"/>
  <c r="M71" i="1"/>
  <c r="N71" i="1" s="1"/>
  <c r="J79" i="1" s="1"/>
  <c r="L71" i="1"/>
  <c r="O67" i="1"/>
  <c r="N67" i="1"/>
  <c r="P67" i="1" s="1"/>
  <c r="I83" i="1" s="1"/>
  <c r="O66" i="1"/>
  <c r="N66" i="1"/>
  <c r="P66" i="1" s="1"/>
  <c r="I82" i="1" s="1"/>
  <c r="O65" i="1"/>
  <c r="N65" i="1"/>
  <c r="P65" i="1" s="1"/>
  <c r="I81" i="1" s="1"/>
  <c r="O64" i="1"/>
  <c r="N64" i="1"/>
  <c r="P64" i="1" s="1"/>
  <c r="I80" i="1" s="1"/>
  <c r="P63" i="1"/>
  <c r="I79" i="1" s="1"/>
  <c r="O63" i="1"/>
  <c r="N63" i="1"/>
  <c r="S59" i="1"/>
  <c r="R59" i="1"/>
  <c r="T59" i="1" s="1"/>
  <c r="H83" i="1" s="1"/>
  <c r="K83" i="1" s="1"/>
  <c r="S58" i="1"/>
  <c r="R58" i="1"/>
  <c r="T58" i="1" s="1"/>
  <c r="H82" i="1" s="1"/>
  <c r="S57" i="1"/>
  <c r="R57" i="1"/>
  <c r="T57" i="1" s="1"/>
  <c r="H81" i="1" s="1"/>
  <c r="S56" i="1"/>
  <c r="R56" i="1"/>
  <c r="T56" i="1" s="1"/>
  <c r="H80" i="1" s="1"/>
  <c r="K80" i="1" s="1"/>
  <c r="S55" i="1"/>
  <c r="R55" i="1"/>
  <c r="T55" i="1" s="1"/>
  <c r="H79" i="1" s="1"/>
  <c r="K79" i="1" s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K81" i="1" l="1"/>
  <c r="K82" i="1"/>
</calcChain>
</file>

<file path=xl/sharedStrings.xml><?xml version="1.0" encoding="utf-8"?>
<sst xmlns="http://schemas.openxmlformats.org/spreadsheetml/2006/main" count="231" uniqueCount="122">
  <si>
    <t>Penentuan Aspek Penilaian dan Nilai Target</t>
  </si>
  <si>
    <t>Pemilihan Kandidat/Alternatif</t>
  </si>
  <si>
    <t>Tabel Nilai Target</t>
  </si>
  <si>
    <t>Tabel Nilai Untuk Aspek Kecerdasan</t>
  </si>
  <si>
    <t>Aspek/Kriteria</t>
  </si>
  <si>
    <t>Faktor Penilaian/Sub Kriteria</t>
  </si>
  <si>
    <t>Nilai Target</t>
  </si>
  <si>
    <t>Tipe</t>
  </si>
  <si>
    <t>No</t>
  </si>
  <si>
    <t>Nama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</si>
  <si>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</si>
  <si>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</si>
  <si>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</si>
  <si>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</si>
  <si>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</si>
  <si>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</si>
  <si>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</si>
  <si>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</si>
  <si>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</si>
  <si>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</si>
  <si>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Kecerdasan</t>
  </si>
  <si>
    <t>Common Sense</t>
  </si>
  <si>
    <t>Secondary Factor</t>
  </si>
  <si>
    <t>Tantri</t>
  </si>
  <si>
    <t>(bobot 30% , perbandingan core factor:secondary factor = 65%:35%)</t>
  </si>
  <si>
    <t>Verbalisasi Ide</t>
  </si>
  <si>
    <t>Alfian</t>
  </si>
  <si>
    <t>Sistematika Berpikir</t>
  </si>
  <si>
    <t>Core Factor</t>
  </si>
  <si>
    <t>Bella</t>
  </si>
  <si>
    <t>Penalaran dan Solusi Real</t>
  </si>
  <si>
    <t>Nina</t>
  </si>
  <si>
    <t>Konsentrasi</t>
  </si>
  <si>
    <t>Intan</t>
  </si>
  <si>
    <t>Logika Praktis</t>
  </si>
  <si>
    <t>Fleksibilitas Berpikir</t>
  </si>
  <si>
    <t>Tabel Nilai Untuk Aspek Sikap Kerja</t>
  </si>
  <si>
    <t>Imajinasi Kreatif</t>
  </si>
  <si>
    <t>S1</t>
  </si>
  <si>
    <t>S2</t>
  </si>
  <si>
    <t>S3</t>
  </si>
  <si>
    <t>S4</t>
  </si>
  <si>
    <t>S5</t>
  </si>
  <si>
    <t>S6</t>
  </si>
  <si>
    <t>Antisipasi</t>
  </si>
  <si>
    <t>Potensi Kecerdasan</t>
  </si>
  <si>
    <t>Sikap Kerja</t>
  </si>
  <si>
    <t>Energi Psikis</t>
  </si>
  <si>
    <t xml:space="preserve">(bobot 30% , perbadingan core factor:secondary factor = 65%:35%) </t>
  </si>
  <si>
    <t>Ketelitian dan tanggung jawab</t>
  </si>
  <si>
    <t>Kehati-hatian</t>
  </si>
  <si>
    <t>Pengendalian Perasaan</t>
  </si>
  <si>
    <t>Dorongan Berprestasi</t>
  </si>
  <si>
    <t>Tabel Nilai Untuk Aspek Perilaku</t>
  </si>
  <si>
    <t>Vitalitas dan Perencanaan</t>
  </si>
  <si>
    <t>P1</t>
  </si>
  <si>
    <t>P2</t>
  </si>
  <si>
    <t>P3</t>
  </si>
  <si>
    <t>P4</t>
  </si>
  <si>
    <t>Perilaku</t>
  </si>
  <si>
    <t>Dominance (Kekuasaan)</t>
  </si>
  <si>
    <t xml:space="preserve">(bobot 40% , perbadingan core factor:secondary factor = 60%:40%) </t>
  </si>
  <si>
    <t>Influences (Pengaruh)</t>
  </si>
  <si>
    <t>Steadiness (Keteguhan Hati)</t>
  </si>
  <si>
    <t>Compliance (Pemenuhan)</t>
  </si>
  <si>
    <t>Pembobotan</t>
  </si>
  <si>
    <t>Tabel Bobot Nilai Gap</t>
  </si>
  <si>
    <t>Perhitungan GAB Kompetensi</t>
  </si>
  <si>
    <t>Keterangan</t>
  </si>
  <si>
    <t>Selisih</t>
  </si>
  <si>
    <t>Bobot Nilai</t>
  </si>
  <si>
    <t>Tidak ada selisih (kompetensi sesuai dgn yg dibutuhkan)</t>
  </si>
  <si>
    <t>Kompetensi individu kelebihan 1 tingkat</t>
  </si>
  <si>
    <t>Kompetensi individu kekurangan 1 tingkat</t>
  </si>
  <si>
    <t>Kompetensi individu kelebihan 2 tingkat</t>
  </si>
  <si>
    <t>Kompetensi individu kekurangan 2 tingkat</t>
  </si>
  <si>
    <t>Kompetensi individu kelebihan 3 tingkat</t>
  </si>
  <si>
    <t>Kompetensi individu kekurangan 3 tingkat</t>
  </si>
  <si>
    <t>Kompetensi individu kelebihan 4 tingkat</t>
  </si>
  <si>
    <t>Kompetensi individu kekurangan 4 tingkat</t>
  </si>
  <si>
    <t>Perhitungan dan Pengelompokan Core dan Secondary Factor</t>
  </si>
  <si>
    <t>Core factor merupakan aspek (kompetensi) yang paling menonjol atau paling dibutuhkan oleh suatu jabatan yang diperkirakan dapat menghasilkan kinerja optimal. Core factor dapat dirumuskan dalam persamaan berikut:</t>
  </si>
  <si>
    <t>Secondary factor adalah item-item selain aspek yang ada pada core factor atau bisa juga disebut sebagai faktor pendukung. Secondary factor dapat dituliskan dalam rumusan sebagai berikut:</t>
  </si>
  <si>
    <t>Pembobotan untuk Aspek Kecerdasan</t>
  </si>
  <si>
    <t>Tabel Nilai Pembobotan Aspek Kecerdasan</t>
  </si>
  <si>
    <t>I1 [s]</t>
  </si>
  <si>
    <t>I2 [s]</t>
  </si>
  <si>
    <t>I3 [c]</t>
  </si>
  <si>
    <t>I4 [c]</t>
  </si>
  <si>
    <t>I5 [s]</t>
  </si>
  <si>
    <t>I6 [c]</t>
  </si>
  <si>
    <t>I7 [c]</t>
  </si>
  <si>
    <t>I8 [c]</t>
  </si>
  <si>
    <t>I9 [s]</t>
  </si>
  <si>
    <t>I10 [c]</t>
  </si>
  <si>
    <t>Core</t>
  </si>
  <si>
    <t>Secondary</t>
  </si>
  <si>
    <t>Total</t>
  </si>
  <si>
    <t>Perhitungan Nilai Total</t>
  </si>
  <si>
    <t>Dari hasil perhitungan dari tiap aspek tersebut kemudian dihitung nilai total berdasarkan presentase dari core factor dan secondary factor yang diperkirakan berpengaruh terhadap kinerja tiap-tiap profil.</t>
  </si>
  <si>
    <t>Perhitungan Nilai Total dapat dilihat pada rumus di bawah ini:</t>
  </si>
  <si>
    <t>Tabel  Nilai Pembobotan Aspek Sikap Kerja</t>
  </si>
  <si>
    <t>S1 [s]</t>
  </si>
  <si>
    <t>S2 [c]</t>
  </si>
  <si>
    <t>S3 [s]</t>
  </si>
  <si>
    <t>S4 [s]</t>
  </si>
  <si>
    <t>S5 [s]</t>
  </si>
  <si>
    <t>S6 [c]</t>
  </si>
  <si>
    <t>Tabel Nilai Pembobotan Aspek Perilaku</t>
  </si>
  <si>
    <t>P1 [s]</t>
  </si>
  <si>
    <t>P2 [s]</t>
  </si>
  <si>
    <t>P3 [c]</t>
  </si>
  <si>
    <t>P4 [c]</t>
  </si>
  <si>
    <t>Tabel Perangkingan</t>
  </si>
  <si>
    <t>I_Total</t>
  </si>
  <si>
    <t>S_Total</t>
  </si>
  <si>
    <t>P_Total</t>
  </si>
  <si>
    <t>Nilai Total</t>
  </si>
  <si>
    <t>Rangking</t>
  </si>
  <si>
    <t>Gap untuk Aspek Kecerdasan</t>
  </si>
  <si>
    <t>Gap untuk Aspek Sikap Kerja</t>
  </si>
  <si>
    <t>Gap untuk Aspek Perilaku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</si>
</sst>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333333"/>
      <name val="&quot;Helvetica Neue&quot;"/>
    </font>
    <font>
      <sz val="11"/>
      <color rgb="FF333333"/>
      <name val="&quot;Helvetica Neue&quot;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3" fillId="0" borderId="0" xfId="0" applyFont="1" applyAlignment="1"/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1314450</xdr:colOff>
      <xdr:row>41</xdr:row>
      <xdr:rowOff>209550</xdr:rowOff>
    </xdr:from>
    <xdr:ext cx="1600200" cy="885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1343025</xdr:colOff>
      <xdr:row>48</xdr:row>
      <xdr:rowOff>180975</xdr:rowOff>
    </xdr:from>
    <xdr:ext cx="1552575" cy="8667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58</xdr:row>
      <xdr:rowOff>123825</xdr:rowOff>
    </xdr:from>
    <xdr:ext cx="3171825" cy="5810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4"/>
  <sheetViews>
    <sheetView tabSelected="1" topLeftCell="C11" workbookViewId="0">
      <selection activeCell="F44" sqref="F44:K44"/>
    </sheetView>
  </sheetViews>
  <sheetFormatPr defaultColWidth="12.5703125" defaultRowHeight="15.75" customHeight="1"/>
  <cols>
    <col min="1" max="1" width="47.140625" customWidth="1"/>
    <col min="2" max="2" width="28" bestFit="1" customWidth="1"/>
    <col min="3" max="3" width="14.140625" customWidth="1"/>
    <col min="4" max="4" width="15.85546875" bestFit="1" customWidth="1"/>
    <col min="5" max="5" width="4.7109375" customWidth="1"/>
    <col min="6" max="6" width="5" customWidth="1"/>
    <col min="8" max="8" width="6" customWidth="1"/>
    <col min="9" max="9" width="6.42578125" customWidth="1"/>
    <col min="10" max="10" width="7.85546875" customWidth="1"/>
    <col min="11" max="11" width="9.42578125" customWidth="1"/>
    <col min="12" max="12" width="9.85546875" customWidth="1"/>
    <col min="13" max="13" width="9.42578125" customWidth="1"/>
    <col min="14" max="14" width="7.85546875" customWidth="1"/>
    <col min="15" max="15" width="9" customWidth="1"/>
    <col min="16" max="16" width="7.42578125" customWidth="1"/>
    <col min="17" max="17" width="8.85546875" customWidth="1"/>
  </cols>
  <sheetData>
    <row r="1" spans="1:17" ht="15.75" customHeight="1">
      <c r="A1" s="1"/>
      <c r="B1" s="1"/>
      <c r="C1" s="1"/>
      <c r="D1" s="1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>
      <c r="A2" s="26" t="s">
        <v>0</v>
      </c>
      <c r="B2" s="22"/>
      <c r="C2" s="22"/>
      <c r="D2" s="22"/>
      <c r="F2" s="27" t="s">
        <v>1</v>
      </c>
      <c r="G2" s="22"/>
      <c r="H2" s="22"/>
      <c r="I2" s="22"/>
      <c r="J2" s="22"/>
      <c r="K2" s="2"/>
      <c r="L2" s="2"/>
      <c r="M2" s="2"/>
      <c r="N2" s="2"/>
      <c r="O2" s="2"/>
      <c r="P2" s="2"/>
      <c r="Q2" s="2"/>
    </row>
    <row r="3" spans="1:17" ht="12.75">
      <c r="A3" s="4" t="s">
        <v>2</v>
      </c>
      <c r="F3" s="21" t="s">
        <v>3</v>
      </c>
      <c r="G3" s="22"/>
      <c r="H3" s="22"/>
      <c r="I3" s="22"/>
      <c r="J3" s="22"/>
      <c r="K3" s="2"/>
      <c r="L3" s="2"/>
      <c r="M3" s="2"/>
      <c r="N3" s="2"/>
      <c r="O3" s="2"/>
      <c r="P3" s="2"/>
      <c r="Q3" s="2"/>
    </row>
    <row r="4" spans="1:17" ht="15">
      <c r="A4" s="5" t="s">
        <v>4</v>
      </c>
      <c r="B4" s="5" t="s">
        <v>5</v>
      </c>
      <c r="C4" s="5" t="s">
        <v>6</v>
      </c>
      <c r="D4" s="5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</row>
    <row r="5" spans="1:17" ht="14.25">
      <c r="A5" s="7" t="s">
        <v>20</v>
      </c>
      <c r="B5" s="8" t="s">
        <v>21</v>
      </c>
      <c r="C5" s="9">
        <v>3</v>
      </c>
      <c r="D5" s="10" t="s">
        <v>22</v>
      </c>
      <c r="F5" s="11">
        <v>1</v>
      </c>
      <c r="G5" s="12" t="s">
        <v>23</v>
      </c>
      <c r="H5" s="11">
        <v>4</v>
      </c>
      <c r="I5" s="11">
        <v>4</v>
      </c>
      <c r="J5" s="11">
        <v>3</v>
      </c>
      <c r="K5" s="11">
        <v>3</v>
      </c>
      <c r="L5" s="11">
        <v>4</v>
      </c>
      <c r="M5" s="11">
        <v>3</v>
      </c>
      <c r="N5" s="11">
        <v>2</v>
      </c>
      <c r="O5" s="11">
        <v>3</v>
      </c>
      <c r="P5" s="11">
        <v>3</v>
      </c>
      <c r="Q5" s="11">
        <v>2</v>
      </c>
    </row>
    <row r="6" spans="1:17" ht="14.25">
      <c r="A6" s="23" t="s">
        <v>24</v>
      </c>
      <c r="B6" s="10" t="s">
        <v>25</v>
      </c>
      <c r="C6" s="9">
        <v>3</v>
      </c>
      <c r="D6" s="10" t="s">
        <v>22</v>
      </c>
      <c r="F6" s="11">
        <v>2</v>
      </c>
      <c r="G6" s="12" t="s">
        <v>26</v>
      </c>
      <c r="H6" s="11">
        <v>5</v>
      </c>
      <c r="I6" s="11">
        <v>3</v>
      </c>
      <c r="J6" s="11">
        <v>2</v>
      </c>
      <c r="K6" s="11">
        <v>4</v>
      </c>
      <c r="L6" s="11">
        <v>2</v>
      </c>
      <c r="M6" s="11">
        <v>2</v>
      </c>
      <c r="N6" s="11">
        <v>4</v>
      </c>
      <c r="O6" s="11">
        <v>2</v>
      </c>
      <c r="P6" s="11">
        <v>3</v>
      </c>
      <c r="Q6" s="11">
        <v>4</v>
      </c>
    </row>
    <row r="7" spans="1:17" ht="14.25">
      <c r="A7" s="24"/>
      <c r="B7" s="10" t="s">
        <v>27</v>
      </c>
      <c r="C7" s="9">
        <v>4</v>
      </c>
      <c r="D7" s="10" t="s">
        <v>28</v>
      </c>
      <c r="F7" s="11">
        <v>3</v>
      </c>
      <c r="G7" s="12" t="s">
        <v>29</v>
      </c>
      <c r="H7" s="11">
        <v>2</v>
      </c>
      <c r="I7" s="11">
        <v>4</v>
      </c>
      <c r="J7" s="11">
        <v>3</v>
      </c>
      <c r="K7" s="11">
        <v>3</v>
      </c>
      <c r="L7" s="11">
        <v>2</v>
      </c>
      <c r="M7" s="11">
        <v>2</v>
      </c>
      <c r="N7" s="11">
        <v>4</v>
      </c>
      <c r="O7" s="11">
        <v>3</v>
      </c>
      <c r="P7" s="11">
        <v>2</v>
      </c>
      <c r="Q7" s="11">
        <v>3</v>
      </c>
    </row>
    <row r="8" spans="1:17" ht="14.25">
      <c r="A8" s="24"/>
      <c r="B8" s="10" t="s">
        <v>30</v>
      </c>
      <c r="C8" s="9">
        <v>4</v>
      </c>
      <c r="D8" s="10" t="s">
        <v>28</v>
      </c>
      <c r="F8" s="11">
        <v>4</v>
      </c>
      <c r="G8" s="12" t="s">
        <v>31</v>
      </c>
      <c r="H8" s="11">
        <v>3</v>
      </c>
      <c r="I8" s="11">
        <v>5</v>
      </c>
      <c r="J8" s="11">
        <v>4</v>
      </c>
      <c r="K8" s="11">
        <v>3</v>
      </c>
      <c r="L8" s="11">
        <v>4</v>
      </c>
      <c r="M8" s="11">
        <v>4</v>
      </c>
      <c r="N8" s="11">
        <v>3</v>
      </c>
      <c r="O8" s="11">
        <v>5</v>
      </c>
      <c r="P8" s="11">
        <v>4</v>
      </c>
      <c r="Q8" s="11">
        <v>3</v>
      </c>
    </row>
    <row r="9" spans="1:17" ht="14.25">
      <c r="A9" s="24"/>
      <c r="B9" s="10" t="s">
        <v>32</v>
      </c>
      <c r="C9" s="9">
        <v>3</v>
      </c>
      <c r="D9" s="10" t="s">
        <v>22</v>
      </c>
      <c r="F9" s="11">
        <v>5</v>
      </c>
      <c r="G9" s="12" t="s">
        <v>33</v>
      </c>
      <c r="H9" s="11">
        <v>3</v>
      </c>
      <c r="I9" s="11">
        <v>3</v>
      </c>
      <c r="J9" s="11">
        <v>3</v>
      </c>
      <c r="K9" s="11">
        <v>1</v>
      </c>
      <c r="L9" s="11">
        <v>2</v>
      </c>
      <c r="M9" s="11">
        <v>5</v>
      </c>
      <c r="N9" s="11">
        <v>3</v>
      </c>
      <c r="O9" s="11">
        <v>2</v>
      </c>
      <c r="P9" s="11">
        <v>5</v>
      </c>
      <c r="Q9" s="11">
        <v>4</v>
      </c>
    </row>
    <row r="10" spans="1:17" ht="12.75">
      <c r="A10" s="24"/>
      <c r="B10" s="10" t="s">
        <v>34</v>
      </c>
      <c r="C10" s="9">
        <v>4</v>
      </c>
      <c r="D10" s="10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2.75">
      <c r="A11" s="24"/>
      <c r="B11" s="10" t="s">
        <v>35</v>
      </c>
      <c r="C11" s="9">
        <v>4</v>
      </c>
      <c r="D11" s="10" t="s">
        <v>28</v>
      </c>
      <c r="F11" s="21" t="s">
        <v>36</v>
      </c>
      <c r="G11" s="22"/>
      <c r="H11" s="22"/>
      <c r="I11" s="22"/>
      <c r="J11" s="22"/>
      <c r="K11" s="2"/>
      <c r="L11" s="2"/>
      <c r="M11" s="2"/>
      <c r="N11" s="2"/>
      <c r="O11" s="2"/>
      <c r="P11" s="2"/>
      <c r="Q11" s="2"/>
    </row>
    <row r="12" spans="1:17" ht="15">
      <c r="A12" s="24"/>
      <c r="B12" s="10" t="s">
        <v>37</v>
      </c>
      <c r="C12" s="9">
        <v>5</v>
      </c>
      <c r="D12" s="10" t="s">
        <v>28</v>
      </c>
      <c r="F12" s="6" t="s">
        <v>8</v>
      </c>
      <c r="G12" s="6" t="s">
        <v>9</v>
      </c>
      <c r="H12" s="6" t="s">
        <v>38</v>
      </c>
      <c r="I12" s="6" t="s">
        <v>39</v>
      </c>
      <c r="J12" s="6" t="s">
        <v>40</v>
      </c>
      <c r="K12" s="6" t="s">
        <v>41</v>
      </c>
      <c r="L12" s="6" t="s">
        <v>42</v>
      </c>
      <c r="M12" s="6" t="s">
        <v>43</v>
      </c>
      <c r="N12" s="2"/>
      <c r="O12" s="2"/>
      <c r="P12" s="2"/>
      <c r="Q12" s="2"/>
    </row>
    <row r="13" spans="1:17" ht="14.25">
      <c r="A13" s="24"/>
      <c r="B13" s="10" t="s">
        <v>44</v>
      </c>
      <c r="C13" s="9">
        <v>3</v>
      </c>
      <c r="D13" s="10" t="s">
        <v>22</v>
      </c>
      <c r="F13" s="11">
        <v>1</v>
      </c>
      <c r="G13" s="13" t="s">
        <v>23</v>
      </c>
      <c r="H13" s="11">
        <v>4</v>
      </c>
      <c r="I13" s="11">
        <v>2</v>
      </c>
      <c r="J13" s="11">
        <v>2</v>
      </c>
      <c r="K13" s="11">
        <v>4</v>
      </c>
      <c r="L13" s="11">
        <v>5</v>
      </c>
      <c r="M13" s="11">
        <v>2</v>
      </c>
      <c r="N13" s="2"/>
      <c r="O13" s="2"/>
      <c r="P13" s="2"/>
      <c r="Q13" s="2"/>
    </row>
    <row r="14" spans="1:17" ht="14.25">
      <c r="A14" s="25"/>
      <c r="B14" s="10" t="s">
        <v>45</v>
      </c>
      <c r="C14" s="9">
        <v>4</v>
      </c>
      <c r="D14" s="10" t="s">
        <v>28</v>
      </c>
      <c r="F14" s="11">
        <v>2</v>
      </c>
      <c r="G14" s="13" t="s">
        <v>26</v>
      </c>
      <c r="H14" s="11">
        <v>2</v>
      </c>
      <c r="I14" s="11">
        <v>3</v>
      </c>
      <c r="J14" s="11">
        <v>3</v>
      </c>
      <c r="K14" s="11">
        <v>3</v>
      </c>
      <c r="L14" s="11">
        <v>4</v>
      </c>
      <c r="M14" s="11">
        <v>2</v>
      </c>
      <c r="N14" s="2"/>
      <c r="O14" s="2"/>
      <c r="P14" s="2"/>
      <c r="Q14" s="2"/>
    </row>
    <row r="15" spans="1:17" ht="14.25">
      <c r="A15" s="7" t="s">
        <v>46</v>
      </c>
      <c r="B15" s="8" t="s">
        <v>47</v>
      </c>
      <c r="C15" s="9">
        <v>3</v>
      </c>
      <c r="D15" s="10" t="s">
        <v>22</v>
      </c>
      <c r="F15" s="11">
        <v>3</v>
      </c>
      <c r="G15" s="13" t="s">
        <v>29</v>
      </c>
      <c r="H15" s="11">
        <v>3</v>
      </c>
      <c r="I15" s="11">
        <v>4</v>
      </c>
      <c r="J15" s="11">
        <v>3</v>
      </c>
      <c r="K15" s="11">
        <v>1</v>
      </c>
      <c r="L15" s="11">
        <v>3</v>
      </c>
      <c r="M15" s="11">
        <v>1</v>
      </c>
      <c r="N15" s="2"/>
      <c r="O15" s="2"/>
      <c r="P15" s="2"/>
      <c r="Q15" s="2"/>
    </row>
    <row r="16" spans="1:17" ht="14.25">
      <c r="A16" s="23" t="s">
        <v>48</v>
      </c>
      <c r="B16" s="10" t="s">
        <v>49</v>
      </c>
      <c r="C16" s="9">
        <v>4</v>
      </c>
      <c r="D16" s="10" t="s">
        <v>28</v>
      </c>
      <c r="F16" s="11">
        <v>4</v>
      </c>
      <c r="G16" s="13" t="s">
        <v>31</v>
      </c>
      <c r="H16" s="11">
        <v>1</v>
      </c>
      <c r="I16" s="11">
        <v>5</v>
      </c>
      <c r="J16" s="11">
        <v>5</v>
      </c>
      <c r="K16" s="11">
        <v>5</v>
      </c>
      <c r="L16" s="11">
        <v>5</v>
      </c>
      <c r="M16" s="11">
        <v>2</v>
      </c>
      <c r="N16" s="2"/>
      <c r="O16" s="2"/>
      <c r="P16" s="2"/>
      <c r="Q16" s="2"/>
    </row>
    <row r="17" spans="1:17" ht="14.25">
      <c r="A17" s="24"/>
      <c r="B17" s="10" t="s">
        <v>50</v>
      </c>
      <c r="C17" s="9">
        <v>2</v>
      </c>
      <c r="D17" s="10" t="s">
        <v>22</v>
      </c>
      <c r="F17" s="11">
        <v>5</v>
      </c>
      <c r="G17" s="13" t="s">
        <v>33</v>
      </c>
      <c r="H17" s="11">
        <v>4</v>
      </c>
      <c r="I17" s="11">
        <v>5</v>
      </c>
      <c r="J17" s="11">
        <v>4</v>
      </c>
      <c r="K17" s="11">
        <v>3</v>
      </c>
      <c r="L17" s="11">
        <v>5</v>
      </c>
      <c r="M17" s="11">
        <v>3</v>
      </c>
      <c r="N17" s="2"/>
      <c r="O17" s="2"/>
      <c r="P17" s="2"/>
      <c r="Q17" s="2"/>
    </row>
    <row r="18" spans="1:17" ht="12.75">
      <c r="A18" s="24"/>
      <c r="B18" s="10" t="s">
        <v>51</v>
      </c>
      <c r="C18" s="9">
        <v>3</v>
      </c>
      <c r="D18" s="10" t="s">
        <v>22</v>
      </c>
      <c r="H18" s="2"/>
      <c r="I18" s="2"/>
      <c r="J18" s="2"/>
      <c r="K18" s="2"/>
    </row>
    <row r="19" spans="1:17" ht="12.75">
      <c r="A19" s="24"/>
      <c r="B19" s="10" t="s">
        <v>52</v>
      </c>
      <c r="C19" s="9">
        <v>3</v>
      </c>
      <c r="D19" s="10" t="s">
        <v>22</v>
      </c>
      <c r="F19" s="21" t="s">
        <v>53</v>
      </c>
      <c r="G19" s="22"/>
      <c r="H19" s="22"/>
      <c r="I19" s="22"/>
      <c r="J19" s="22"/>
      <c r="K19" s="2"/>
      <c r="L19" s="2"/>
      <c r="M19" s="2"/>
      <c r="N19" s="2"/>
      <c r="O19" s="2"/>
      <c r="P19" s="2"/>
      <c r="Q19" s="2"/>
    </row>
    <row r="20" spans="1:17" ht="15">
      <c r="A20" s="25"/>
      <c r="B20" s="10" t="s">
        <v>54</v>
      </c>
      <c r="C20" s="9">
        <v>5</v>
      </c>
      <c r="D20" s="10" t="s">
        <v>28</v>
      </c>
      <c r="F20" s="6" t="s">
        <v>8</v>
      </c>
      <c r="G20" s="6" t="s">
        <v>9</v>
      </c>
      <c r="H20" s="6" t="s">
        <v>55</v>
      </c>
      <c r="I20" s="6" t="s">
        <v>56</v>
      </c>
      <c r="J20" s="6" t="s">
        <v>57</v>
      </c>
      <c r="K20" s="6" t="s">
        <v>58</v>
      </c>
      <c r="L20" s="2"/>
      <c r="M20" s="2"/>
      <c r="N20" s="2"/>
      <c r="O20" s="2"/>
      <c r="P20" s="2"/>
      <c r="Q20" s="2"/>
    </row>
    <row r="21" spans="1:17" ht="14.25">
      <c r="A21" s="7" t="s">
        <v>59</v>
      </c>
      <c r="B21" s="8" t="s">
        <v>60</v>
      </c>
      <c r="C21" s="9">
        <v>3</v>
      </c>
      <c r="D21" s="10" t="s">
        <v>22</v>
      </c>
      <c r="F21" s="11">
        <v>1</v>
      </c>
      <c r="G21" s="13" t="s">
        <v>23</v>
      </c>
      <c r="H21" s="11">
        <v>4</v>
      </c>
      <c r="I21" s="11">
        <v>5</v>
      </c>
      <c r="J21" s="11">
        <v>5</v>
      </c>
      <c r="K21" s="11">
        <v>2</v>
      </c>
      <c r="L21" s="2"/>
      <c r="M21" s="2"/>
      <c r="N21" s="2"/>
      <c r="O21" s="2"/>
      <c r="P21" s="2"/>
      <c r="Q21" s="2"/>
    </row>
    <row r="22" spans="1:17" ht="14.25">
      <c r="A22" s="23" t="s">
        <v>61</v>
      </c>
      <c r="B22" s="10" t="s">
        <v>62</v>
      </c>
      <c r="C22" s="9">
        <v>3</v>
      </c>
      <c r="D22" s="10" t="s">
        <v>22</v>
      </c>
      <c r="F22" s="11">
        <v>2</v>
      </c>
      <c r="G22" s="13" t="s">
        <v>26</v>
      </c>
      <c r="H22" s="11">
        <v>3</v>
      </c>
      <c r="I22" s="11">
        <v>4</v>
      </c>
      <c r="J22" s="11">
        <v>5</v>
      </c>
      <c r="K22" s="11">
        <v>3</v>
      </c>
      <c r="L22" s="2"/>
      <c r="M22" s="2"/>
      <c r="N22" s="2"/>
      <c r="O22" s="2"/>
      <c r="P22" s="2"/>
      <c r="Q22" s="2"/>
    </row>
    <row r="23" spans="1:17" ht="14.25">
      <c r="A23" s="24"/>
      <c r="B23" s="10" t="s">
        <v>63</v>
      </c>
      <c r="C23" s="9">
        <v>4</v>
      </c>
      <c r="D23" s="10" t="s">
        <v>28</v>
      </c>
      <c r="F23" s="11">
        <v>3</v>
      </c>
      <c r="G23" s="13" t="s">
        <v>29</v>
      </c>
      <c r="H23" s="11">
        <v>4</v>
      </c>
      <c r="I23" s="11">
        <v>4</v>
      </c>
      <c r="J23" s="11">
        <v>4</v>
      </c>
      <c r="K23" s="11">
        <v>4</v>
      </c>
      <c r="L23" s="2"/>
      <c r="M23" s="2"/>
      <c r="N23" s="2"/>
      <c r="O23" s="2"/>
      <c r="P23" s="2"/>
      <c r="Q23" s="2"/>
    </row>
    <row r="24" spans="1:17" ht="14.25">
      <c r="A24" s="25"/>
      <c r="B24" s="10" t="s">
        <v>64</v>
      </c>
      <c r="C24" s="9">
        <v>5</v>
      </c>
      <c r="D24" s="10" t="s">
        <v>28</v>
      </c>
      <c r="F24" s="11">
        <v>4</v>
      </c>
      <c r="G24" s="13" t="s">
        <v>31</v>
      </c>
      <c r="H24" s="11">
        <v>3</v>
      </c>
      <c r="I24" s="11">
        <v>3</v>
      </c>
      <c r="J24" s="11">
        <v>4</v>
      </c>
      <c r="K24" s="11">
        <v>5</v>
      </c>
      <c r="L24" s="2"/>
      <c r="M24" s="2"/>
      <c r="N24" s="2"/>
      <c r="O24" s="2"/>
      <c r="P24" s="2"/>
      <c r="Q24" s="2"/>
    </row>
    <row r="25" spans="1:17" ht="14.25">
      <c r="F25" s="11">
        <v>5</v>
      </c>
      <c r="G25" s="13" t="s">
        <v>33</v>
      </c>
      <c r="H25" s="11">
        <v>4</v>
      </c>
      <c r="I25" s="11">
        <v>3</v>
      </c>
      <c r="J25" s="11">
        <v>3</v>
      </c>
      <c r="K25" s="11">
        <v>5</v>
      </c>
      <c r="L25" s="2"/>
      <c r="M25" s="2"/>
      <c r="N25" s="2"/>
      <c r="O25" s="2"/>
      <c r="P25" s="2"/>
      <c r="Q25" s="2"/>
    </row>
    <row r="26" spans="1:17">
      <c r="A26" s="26" t="s">
        <v>65</v>
      </c>
      <c r="B26" s="22"/>
      <c r="C26" s="22"/>
      <c r="D26" s="22"/>
      <c r="L26" s="2"/>
      <c r="M26" s="2"/>
      <c r="N26" s="2"/>
      <c r="O26" s="2"/>
      <c r="P26" s="2"/>
      <c r="Q26" s="2"/>
    </row>
    <row r="27" spans="1:17">
      <c r="A27" s="21" t="s">
        <v>66</v>
      </c>
      <c r="B27" s="22"/>
      <c r="C27" s="22"/>
      <c r="D27" s="22"/>
      <c r="E27" s="22"/>
      <c r="F27" s="27" t="s">
        <v>67</v>
      </c>
      <c r="G27" s="22"/>
      <c r="H27" s="22"/>
      <c r="I27" s="22"/>
      <c r="J27" s="22"/>
      <c r="K27" s="2"/>
      <c r="L27" s="2"/>
      <c r="M27" s="2"/>
      <c r="N27" s="2"/>
      <c r="O27" s="2"/>
      <c r="P27" s="2"/>
      <c r="Q27" s="2"/>
    </row>
    <row r="28" spans="1:17" ht="15">
      <c r="A28" s="6" t="s">
        <v>68</v>
      </c>
      <c r="B28" s="6" t="s">
        <v>69</v>
      </c>
      <c r="C28" s="6" t="s">
        <v>70</v>
      </c>
      <c r="F28" s="21" t="s">
        <v>119</v>
      </c>
      <c r="G28" s="22"/>
      <c r="H28" s="22"/>
      <c r="I28" s="22"/>
      <c r="J28" s="22"/>
      <c r="K28" s="22"/>
      <c r="L28" s="2"/>
      <c r="M28" s="2"/>
      <c r="N28" s="2"/>
      <c r="O28" s="2"/>
      <c r="P28" s="2"/>
      <c r="Q28" s="2"/>
    </row>
    <row r="29" spans="1:17" ht="15">
      <c r="A29" s="13" t="s">
        <v>71</v>
      </c>
      <c r="B29" s="11">
        <v>0</v>
      </c>
      <c r="C29" s="11">
        <v>5</v>
      </c>
      <c r="F29" s="6" t="s">
        <v>8</v>
      </c>
      <c r="G29" s="6" t="s">
        <v>9</v>
      </c>
      <c r="H29" s="6" t="s">
        <v>10</v>
      </c>
      <c r="I29" s="6" t="s">
        <v>11</v>
      </c>
      <c r="J29" s="6" t="s">
        <v>12</v>
      </c>
      <c r="K29" s="6" t="s">
        <v>13</v>
      </c>
      <c r="L29" s="6" t="s">
        <v>14</v>
      </c>
      <c r="M29" s="6" t="s">
        <v>15</v>
      </c>
      <c r="N29" s="6" t="s">
        <v>16</v>
      </c>
      <c r="O29" s="6" t="s">
        <v>17</v>
      </c>
      <c r="P29" s="6" t="s">
        <v>18</v>
      </c>
      <c r="Q29" s="6" t="s">
        <v>19</v>
      </c>
    </row>
    <row r="30" spans="1:17" ht="14.25">
      <c r="A30" s="13" t="s">
        <v>72</v>
      </c>
      <c r="B30" s="11">
        <v>1</v>
      </c>
      <c r="C30" s="11">
        <v>4.5</v>
      </c>
      <c r="F30" s="11">
        <v>1</v>
      </c>
      <c r="G30" s="12" t="s">
        <v>23</v>
      </c>
      <c r="H30" s="11">
        <f>H5-C5</f>
        <v>1</v>
      </c>
      <c r="I30" s="11">
        <f>I5-C6</f>
        <v>1</v>
      </c>
      <c r="J30" s="11">
        <f t="shared" ref="J30:J34" si="0">J5-$C$7</f>
        <v>-1</v>
      </c>
      <c r="K30" s="11">
        <f t="shared" ref="K30:K34" si="1">K5-$C$8</f>
        <v>-1</v>
      </c>
      <c r="L30" s="11">
        <f t="shared" ref="L30:L34" si="2">L5-$C$9</f>
        <v>1</v>
      </c>
      <c r="M30" s="11">
        <f t="shared" ref="M30:M34" si="3">M5-$C$10</f>
        <v>-1</v>
      </c>
      <c r="N30" s="11">
        <f t="shared" ref="N30:N34" si="4">N5-$C$11</f>
        <v>-2</v>
      </c>
      <c r="O30" s="11">
        <f t="shared" ref="O30:O34" si="5">O5-$C$12</f>
        <v>-2</v>
      </c>
      <c r="P30" s="11">
        <f t="shared" ref="P30:P34" si="6">P5-$C$13</f>
        <v>0</v>
      </c>
      <c r="Q30" s="11">
        <f t="shared" ref="Q30:Q34" si="7">Q5-$C$14</f>
        <v>-2</v>
      </c>
    </row>
    <row r="31" spans="1:17" ht="14.25">
      <c r="A31" s="13" t="s">
        <v>73</v>
      </c>
      <c r="B31" s="11">
        <v>-1</v>
      </c>
      <c r="C31" s="11">
        <v>4</v>
      </c>
      <c r="F31" s="11">
        <v>2</v>
      </c>
      <c r="G31" s="12" t="s">
        <v>26</v>
      </c>
      <c r="H31" s="11">
        <f>H6-C5</f>
        <v>2</v>
      </c>
      <c r="I31" s="11">
        <f>I6-C6</f>
        <v>0</v>
      </c>
      <c r="J31" s="11">
        <f t="shared" si="0"/>
        <v>-2</v>
      </c>
      <c r="K31" s="11">
        <f t="shared" si="1"/>
        <v>0</v>
      </c>
      <c r="L31" s="11">
        <f t="shared" si="2"/>
        <v>-1</v>
      </c>
      <c r="M31" s="11">
        <f t="shared" si="3"/>
        <v>-2</v>
      </c>
      <c r="N31" s="11">
        <f t="shared" si="4"/>
        <v>0</v>
      </c>
      <c r="O31" s="11">
        <f t="shared" si="5"/>
        <v>-3</v>
      </c>
      <c r="P31" s="11">
        <f t="shared" si="6"/>
        <v>0</v>
      </c>
      <c r="Q31" s="11">
        <f t="shared" si="7"/>
        <v>0</v>
      </c>
    </row>
    <row r="32" spans="1:17" ht="14.25">
      <c r="A32" s="13" t="s">
        <v>74</v>
      </c>
      <c r="B32" s="11">
        <v>2</v>
      </c>
      <c r="C32" s="11">
        <v>3.5</v>
      </c>
      <c r="F32" s="11">
        <v>3</v>
      </c>
      <c r="G32" s="12" t="s">
        <v>29</v>
      </c>
      <c r="H32" s="11">
        <f>H7-C5</f>
        <v>-1</v>
      </c>
      <c r="I32" s="11">
        <f>I7-C6</f>
        <v>1</v>
      </c>
      <c r="J32" s="11">
        <f t="shared" si="0"/>
        <v>-1</v>
      </c>
      <c r="K32" s="11">
        <f t="shared" si="1"/>
        <v>-1</v>
      </c>
      <c r="L32" s="11">
        <f t="shared" si="2"/>
        <v>-1</v>
      </c>
      <c r="M32" s="11">
        <f t="shared" si="3"/>
        <v>-2</v>
      </c>
      <c r="N32" s="11">
        <f t="shared" si="4"/>
        <v>0</v>
      </c>
      <c r="O32" s="11">
        <f t="shared" si="5"/>
        <v>-2</v>
      </c>
      <c r="P32" s="11">
        <f t="shared" si="6"/>
        <v>-1</v>
      </c>
      <c r="Q32" s="11">
        <f t="shared" si="7"/>
        <v>-1</v>
      </c>
    </row>
    <row r="33" spans="1:17" ht="14.25">
      <c r="A33" s="13" t="s">
        <v>75</v>
      </c>
      <c r="B33" s="11">
        <v>-2</v>
      </c>
      <c r="C33" s="11">
        <v>3</v>
      </c>
      <c r="F33" s="11">
        <v>4</v>
      </c>
      <c r="G33" s="12" t="s">
        <v>31</v>
      </c>
      <c r="H33" s="11">
        <f>H8-C5</f>
        <v>0</v>
      </c>
      <c r="I33" s="11">
        <f>I8-C6</f>
        <v>2</v>
      </c>
      <c r="J33" s="11">
        <f t="shared" si="0"/>
        <v>0</v>
      </c>
      <c r="K33" s="11">
        <f t="shared" si="1"/>
        <v>-1</v>
      </c>
      <c r="L33" s="11">
        <f t="shared" si="2"/>
        <v>1</v>
      </c>
      <c r="M33" s="11">
        <f t="shared" si="3"/>
        <v>0</v>
      </c>
      <c r="N33" s="11">
        <f t="shared" si="4"/>
        <v>-1</v>
      </c>
      <c r="O33" s="11">
        <f t="shared" si="5"/>
        <v>0</v>
      </c>
      <c r="P33" s="11">
        <f t="shared" si="6"/>
        <v>1</v>
      </c>
      <c r="Q33" s="11">
        <f t="shared" si="7"/>
        <v>-1</v>
      </c>
    </row>
    <row r="34" spans="1:17" ht="14.25">
      <c r="A34" s="13" t="s">
        <v>76</v>
      </c>
      <c r="B34" s="11">
        <v>3</v>
      </c>
      <c r="C34" s="11">
        <v>2.5</v>
      </c>
      <c r="F34" s="11">
        <v>5</v>
      </c>
      <c r="G34" s="12" t="s">
        <v>33</v>
      </c>
      <c r="H34" s="11">
        <f>H9-C5</f>
        <v>0</v>
      </c>
      <c r="I34" s="11">
        <f>I9-C6</f>
        <v>0</v>
      </c>
      <c r="J34" s="11">
        <f t="shared" si="0"/>
        <v>-1</v>
      </c>
      <c r="K34" s="11">
        <f t="shared" si="1"/>
        <v>-3</v>
      </c>
      <c r="L34" s="11">
        <f t="shared" si="2"/>
        <v>-1</v>
      </c>
      <c r="M34" s="11">
        <f t="shared" si="3"/>
        <v>1</v>
      </c>
      <c r="N34" s="11">
        <f t="shared" si="4"/>
        <v>-1</v>
      </c>
      <c r="O34" s="11">
        <f t="shared" si="5"/>
        <v>-3</v>
      </c>
      <c r="P34" s="11">
        <f t="shared" si="6"/>
        <v>2</v>
      </c>
      <c r="Q34" s="11">
        <f t="shared" si="7"/>
        <v>0</v>
      </c>
    </row>
    <row r="35" spans="1:17" ht="14.25">
      <c r="A35" s="13" t="s">
        <v>77</v>
      </c>
      <c r="B35" s="11">
        <v>-3</v>
      </c>
      <c r="C35" s="11">
        <v>2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4.25">
      <c r="A36" s="13" t="s">
        <v>78</v>
      </c>
      <c r="B36" s="11">
        <v>4</v>
      </c>
      <c r="C36" s="11">
        <v>1.5</v>
      </c>
      <c r="F36" s="21" t="s">
        <v>120</v>
      </c>
      <c r="G36" s="22"/>
      <c r="H36" s="22"/>
      <c r="I36" s="22"/>
      <c r="J36" s="22"/>
      <c r="K36" s="2"/>
      <c r="L36" s="2"/>
      <c r="M36" s="2"/>
      <c r="N36" s="2"/>
      <c r="O36" s="2"/>
      <c r="P36" s="2"/>
      <c r="Q36" s="2"/>
    </row>
    <row r="37" spans="1:17" ht="15">
      <c r="A37" s="13" t="s">
        <v>79</v>
      </c>
      <c r="B37" s="11">
        <v>-4</v>
      </c>
      <c r="C37" s="11">
        <v>1</v>
      </c>
      <c r="F37" s="6" t="s">
        <v>8</v>
      </c>
      <c r="G37" s="6" t="s">
        <v>9</v>
      </c>
      <c r="H37" s="6" t="s">
        <v>38</v>
      </c>
      <c r="I37" s="6" t="s">
        <v>39</v>
      </c>
      <c r="J37" s="6" t="s">
        <v>40</v>
      </c>
      <c r="K37" s="6" t="s">
        <v>41</v>
      </c>
      <c r="L37" s="6" t="s">
        <v>42</v>
      </c>
      <c r="M37" s="6" t="s">
        <v>43</v>
      </c>
      <c r="N37" s="2"/>
      <c r="O37" s="2"/>
      <c r="P37" s="2"/>
      <c r="Q37" s="2"/>
    </row>
    <row r="38" spans="1:17" ht="14.25">
      <c r="F38" s="11">
        <v>1</v>
      </c>
      <c r="G38" s="13" t="s">
        <v>23</v>
      </c>
      <c r="H38" s="11">
        <f t="shared" ref="H38:H42" si="8">H13-$C$15</f>
        <v>1</v>
      </c>
      <c r="I38" s="11">
        <f t="shared" ref="I38:I42" si="9">I13-$C$16</f>
        <v>-2</v>
      </c>
      <c r="J38" s="11">
        <f t="shared" ref="J38:J42" si="10">J13-$C$17</f>
        <v>0</v>
      </c>
      <c r="K38" s="11">
        <f t="shared" ref="K38:K42" si="11">K13-$C$18</f>
        <v>1</v>
      </c>
      <c r="L38" s="11">
        <f t="shared" ref="L38:L42" si="12">L13-$C$19</f>
        <v>2</v>
      </c>
      <c r="M38" s="11">
        <f t="shared" ref="M38:M42" si="13">M13-$C$20</f>
        <v>-3</v>
      </c>
      <c r="N38" s="2"/>
      <c r="O38" s="2"/>
      <c r="P38" s="2"/>
      <c r="Q38" s="2"/>
    </row>
    <row r="39" spans="1:17">
      <c r="A39" s="3" t="s">
        <v>80</v>
      </c>
      <c r="F39" s="11">
        <v>2</v>
      </c>
      <c r="G39" s="13" t="s">
        <v>26</v>
      </c>
      <c r="H39" s="11">
        <f t="shared" si="8"/>
        <v>-1</v>
      </c>
      <c r="I39" s="11">
        <f t="shared" si="9"/>
        <v>-1</v>
      </c>
      <c r="J39" s="11">
        <f t="shared" si="10"/>
        <v>1</v>
      </c>
      <c r="K39" s="11">
        <f t="shared" si="11"/>
        <v>0</v>
      </c>
      <c r="L39" s="11">
        <f t="shared" si="12"/>
        <v>1</v>
      </c>
      <c r="M39" s="11">
        <f t="shared" si="13"/>
        <v>-3</v>
      </c>
      <c r="N39" s="2"/>
      <c r="O39" s="2"/>
      <c r="P39" s="2"/>
      <c r="Q39" s="2"/>
    </row>
    <row r="40" spans="1:17" ht="14.25">
      <c r="A40" s="14" t="s">
        <v>28</v>
      </c>
      <c r="F40" s="11">
        <v>3</v>
      </c>
      <c r="G40" s="13" t="s">
        <v>29</v>
      </c>
      <c r="H40" s="11">
        <f t="shared" si="8"/>
        <v>0</v>
      </c>
      <c r="I40" s="11">
        <f t="shared" si="9"/>
        <v>0</v>
      </c>
      <c r="J40" s="11">
        <f t="shared" si="10"/>
        <v>1</v>
      </c>
      <c r="K40" s="11">
        <f t="shared" si="11"/>
        <v>-2</v>
      </c>
      <c r="L40" s="11">
        <f t="shared" si="12"/>
        <v>0</v>
      </c>
      <c r="M40" s="11">
        <f t="shared" si="13"/>
        <v>-4</v>
      </c>
      <c r="N40" s="2"/>
      <c r="O40" s="2"/>
      <c r="P40" s="2"/>
      <c r="Q40" s="2"/>
    </row>
    <row r="41" spans="1:17" ht="14.25">
      <c r="A41" s="28" t="s">
        <v>81</v>
      </c>
      <c r="B41" s="22"/>
      <c r="C41" s="22"/>
      <c r="F41" s="11">
        <v>4</v>
      </c>
      <c r="G41" s="13" t="s">
        <v>31</v>
      </c>
      <c r="H41" s="11">
        <f t="shared" si="8"/>
        <v>-2</v>
      </c>
      <c r="I41" s="11">
        <f t="shared" si="9"/>
        <v>1</v>
      </c>
      <c r="J41" s="11">
        <f t="shared" si="10"/>
        <v>3</v>
      </c>
      <c r="K41" s="11">
        <f t="shared" si="11"/>
        <v>2</v>
      </c>
      <c r="L41" s="11">
        <f t="shared" si="12"/>
        <v>2</v>
      </c>
      <c r="M41" s="11">
        <f t="shared" si="13"/>
        <v>-3</v>
      </c>
      <c r="N41" s="2"/>
      <c r="O41" s="2"/>
      <c r="P41" s="2"/>
      <c r="Q41" s="2"/>
    </row>
    <row r="42" spans="1:17" ht="14.25">
      <c r="A42" s="22"/>
      <c r="B42" s="22"/>
      <c r="C42" s="22"/>
      <c r="F42" s="11">
        <v>5</v>
      </c>
      <c r="G42" s="13" t="s">
        <v>33</v>
      </c>
      <c r="H42" s="11">
        <f t="shared" si="8"/>
        <v>1</v>
      </c>
      <c r="I42" s="11">
        <f t="shared" si="9"/>
        <v>1</v>
      </c>
      <c r="J42" s="11">
        <f t="shared" si="10"/>
        <v>2</v>
      </c>
      <c r="K42" s="11">
        <f t="shared" si="11"/>
        <v>0</v>
      </c>
      <c r="L42" s="11">
        <f t="shared" si="12"/>
        <v>2</v>
      </c>
      <c r="M42" s="11">
        <f t="shared" si="13"/>
        <v>-2</v>
      </c>
      <c r="N42" s="2"/>
      <c r="O42" s="2"/>
      <c r="P42" s="2"/>
      <c r="Q42" s="2"/>
    </row>
    <row r="43" spans="1:17" ht="12.75">
      <c r="A43" s="22"/>
      <c r="B43" s="22"/>
      <c r="C43" s="22"/>
      <c r="H43" s="2"/>
      <c r="I43" s="2"/>
      <c r="J43" s="2"/>
      <c r="K43" s="2"/>
    </row>
    <row r="44" spans="1:17" ht="12.75">
      <c r="F44" s="21" t="s">
        <v>121</v>
      </c>
      <c r="G44" s="22"/>
      <c r="H44" s="22"/>
      <c r="I44" s="22"/>
      <c r="J44" s="22"/>
      <c r="K44" s="22"/>
      <c r="L44" s="2"/>
      <c r="M44" s="2"/>
      <c r="N44" s="2"/>
      <c r="O44" s="2"/>
      <c r="P44" s="2"/>
      <c r="Q44" s="2"/>
    </row>
    <row r="45" spans="1:17" ht="15">
      <c r="F45" s="6" t="s">
        <v>8</v>
      </c>
      <c r="G45" s="6" t="s">
        <v>9</v>
      </c>
      <c r="H45" s="6" t="s">
        <v>55</v>
      </c>
      <c r="I45" s="6" t="s">
        <v>56</v>
      </c>
      <c r="J45" s="6" t="s">
        <v>57</v>
      </c>
      <c r="K45" s="6" t="s">
        <v>58</v>
      </c>
      <c r="L45" s="2"/>
      <c r="M45" s="2"/>
      <c r="N45" s="2"/>
      <c r="O45" s="2"/>
      <c r="P45" s="2"/>
      <c r="Q45" s="2"/>
    </row>
    <row r="46" spans="1:17" ht="14.25">
      <c r="F46" s="11">
        <v>1</v>
      </c>
      <c r="G46" s="13" t="s">
        <v>23</v>
      </c>
      <c r="H46" s="11">
        <f t="shared" ref="H46:H50" si="14">H21-$C$21</f>
        <v>1</v>
      </c>
      <c r="I46" s="11">
        <f t="shared" ref="I46:I50" si="15">I21-$C$22</f>
        <v>2</v>
      </c>
      <c r="J46" s="11">
        <f t="shared" ref="J46:J50" si="16">J21-$C$23</f>
        <v>1</v>
      </c>
      <c r="K46" s="11">
        <f t="shared" ref="K46:K50" si="17">K21-$C$24</f>
        <v>-3</v>
      </c>
      <c r="L46" s="2"/>
      <c r="M46" s="2"/>
      <c r="N46" s="2"/>
      <c r="O46" s="2"/>
      <c r="P46" s="2"/>
      <c r="Q46" s="2"/>
    </row>
    <row r="47" spans="1:17" ht="14.25">
      <c r="A47" s="14" t="s">
        <v>22</v>
      </c>
      <c r="F47" s="11">
        <v>2</v>
      </c>
      <c r="G47" s="13" t="s">
        <v>26</v>
      </c>
      <c r="H47" s="11">
        <f t="shared" si="14"/>
        <v>0</v>
      </c>
      <c r="I47" s="11">
        <f t="shared" si="15"/>
        <v>1</v>
      </c>
      <c r="J47" s="11">
        <f t="shared" si="16"/>
        <v>1</v>
      </c>
      <c r="K47" s="11">
        <f t="shared" si="17"/>
        <v>-2</v>
      </c>
      <c r="L47" s="2"/>
      <c r="M47" s="2"/>
      <c r="N47" s="2"/>
      <c r="O47" s="2"/>
      <c r="P47" s="2"/>
      <c r="Q47" s="2"/>
    </row>
    <row r="48" spans="1:17" ht="14.25">
      <c r="A48" s="29" t="s">
        <v>82</v>
      </c>
      <c r="B48" s="22"/>
      <c r="C48" s="22"/>
      <c r="F48" s="11">
        <v>3</v>
      </c>
      <c r="G48" s="13" t="s">
        <v>29</v>
      </c>
      <c r="H48" s="11">
        <f t="shared" si="14"/>
        <v>1</v>
      </c>
      <c r="I48" s="11">
        <f t="shared" si="15"/>
        <v>1</v>
      </c>
      <c r="J48" s="11">
        <f t="shared" si="16"/>
        <v>0</v>
      </c>
      <c r="K48" s="11">
        <f t="shared" si="17"/>
        <v>-1</v>
      </c>
      <c r="L48" s="2"/>
      <c r="M48" s="2"/>
      <c r="N48" s="2"/>
      <c r="O48" s="2"/>
      <c r="P48" s="2"/>
      <c r="Q48" s="2"/>
    </row>
    <row r="49" spans="1:20" ht="14.25">
      <c r="A49" s="22"/>
      <c r="B49" s="22"/>
      <c r="C49" s="22"/>
      <c r="F49" s="11">
        <v>4</v>
      </c>
      <c r="G49" s="13" t="s">
        <v>31</v>
      </c>
      <c r="H49" s="11">
        <f t="shared" si="14"/>
        <v>0</v>
      </c>
      <c r="I49" s="11">
        <f t="shared" si="15"/>
        <v>0</v>
      </c>
      <c r="J49" s="11">
        <f t="shared" si="16"/>
        <v>0</v>
      </c>
      <c r="K49" s="11">
        <f t="shared" si="17"/>
        <v>0</v>
      </c>
      <c r="L49" s="2"/>
      <c r="M49" s="2"/>
      <c r="N49" s="2"/>
      <c r="O49" s="2"/>
      <c r="P49" s="2"/>
      <c r="Q49" s="2"/>
    </row>
    <row r="50" spans="1:20" ht="14.25">
      <c r="F50" s="11">
        <v>5</v>
      </c>
      <c r="G50" s="13" t="s">
        <v>33</v>
      </c>
      <c r="H50" s="11">
        <f t="shared" si="14"/>
        <v>1</v>
      </c>
      <c r="I50" s="11">
        <f t="shared" si="15"/>
        <v>0</v>
      </c>
      <c r="J50" s="11">
        <f t="shared" si="16"/>
        <v>-1</v>
      </c>
      <c r="K50" s="11">
        <f t="shared" si="17"/>
        <v>0</v>
      </c>
      <c r="L50" s="2"/>
      <c r="M50" s="2"/>
      <c r="N50" s="2"/>
      <c r="O50" s="2"/>
      <c r="P50" s="2"/>
      <c r="Q50" s="2"/>
    </row>
    <row r="51" spans="1:20" ht="12.75"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20">
      <c r="F52" s="3" t="s">
        <v>83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20" ht="12.75">
      <c r="F53" s="21" t="s">
        <v>84</v>
      </c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</row>
    <row r="54" spans="1:20" ht="15">
      <c r="F54" s="6" t="s">
        <v>8</v>
      </c>
      <c r="G54" s="6" t="s">
        <v>9</v>
      </c>
      <c r="H54" s="6" t="s">
        <v>85</v>
      </c>
      <c r="I54" s="6" t="s">
        <v>86</v>
      </c>
      <c r="J54" s="6" t="s">
        <v>87</v>
      </c>
      <c r="K54" s="6" t="s">
        <v>88</v>
      </c>
      <c r="L54" s="6" t="s">
        <v>89</v>
      </c>
      <c r="M54" s="6" t="s">
        <v>90</v>
      </c>
      <c r="N54" s="6" t="s">
        <v>91</v>
      </c>
      <c r="O54" s="6" t="s">
        <v>92</v>
      </c>
      <c r="P54" s="6" t="s">
        <v>93</v>
      </c>
      <c r="Q54" s="6" t="s">
        <v>94</v>
      </c>
      <c r="R54" s="5" t="s">
        <v>95</v>
      </c>
      <c r="S54" s="5" t="s">
        <v>96</v>
      </c>
      <c r="T54" s="5" t="s">
        <v>97</v>
      </c>
    </row>
    <row r="55" spans="1:20" ht="14.25">
      <c r="A55" s="14" t="s">
        <v>98</v>
      </c>
      <c r="F55" s="11">
        <v>1</v>
      </c>
      <c r="G55" s="13" t="s">
        <v>23</v>
      </c>
      <c r="H55" s="11">
        <v>4.5</v>
      </c>
      <c r="I55" s="11">
        <v>4.5</v>
      </c>
      <c r="J55" s="11">
        <v>4</v>
      </c>
      <c r="K55" s="11">
        <v>4</v>
      </c>
      <c r="L55" s="11">
        <v>4.5</v>
      </c>
      <c r="M55" s="11">
        <v>4</v>
      </c>
      <c r="N55" s="11">
        <v>3</v>
      </c>
      <c r="O55" s="11">
        <v>3</v>
      </c>
      <c r="P55" s="11">
        <v>5</v>
      </c>
      <c r="Q55" s="11">
        <v>3</v>
      </c>
      <c r="R55" s="15">
        <f t="shared" ref="R55:R59" si="18">(J55+K55+M55+N55+O55+Q55)/6</f>
        <v>3.5</v>
      </c>
      <c r="S55" s="15">
        <f t="shared" ref="S55:S59" si="19">(H55+I55+L55+P55)/4</f>
        <v>4.625</v>
      </c>
      <c r="T55" s="16">
        <f t="shared" ref="T55:T59" si="20">(R55*0.65)+(S55*0.35)</f>
        <v>3.8937499999999998</v>
      </c>
    </row>
    <row r="56" spans="1:20" ht="14.25">
      <c r="A56" s="29" t="s">
        <v>99</v>
      </c>
      <c r="B56" s="22"/>
      <c r="C56" s="22"/>
      <c r="F56" s="11">
        <v>2</v>
      </c>
      <c r="G56" s="13" t="s">
        <v>26</v>
      </c>
      <c r="H56" s="11">
        <v>3.5</v>
      </c>
      <c r="I56" s="11">
        <v>5</v>
      </c>
      <c r="J56" s="11">
        <v>3</v>
      </c>
      <c r="K56" s="11">
        <v>5</v>
      </c>
      <c r="L56" s="11">
        <v>4</v>
      </c>
      <c r="M56" s="11">
        <v>3</v>
      </c>
      <c r="N56" s="11">
        <v>5</v>
      </c>
      <c r="O56" s="11">
        <v>2</v>
      </c>
      <c r="P56" s="11">
        <v>5</v>
      </c>
      <c r="Q56" s="11">
        <v>5</v>
      </c>
      <c r="R56" s="15">
        <f t="shared" si="18"/>
        <v>3.8333333333333335</v>
      </c>
      <c r="S56" s="15">
        <f t="shared" si="19"/>
        <v>4.375</v>
      </c>
      <c r="T56" s="16">
        <f t="shared" si="20"/>
        <v>4.0229166666666671</v>
      </c>
    </row>
    <row r="57" spans="1:20" ht="14.25">
      <c r="A57" s="22"/>
      <c r="B57" s="22"/>
      <c r="C57" s="22"/>
      <c r="F57" s="11">
        <v>3</v>
      </c>
      <c r="G57" s="13" t="s">
        <v>29</v>
      </c>
      <c r="H57" s="11">
        <v>4</v>
      </c>
      <c r="I57" s="11">
        <v>4.5</v>
      </c>
      <c r="J57" s="11">
        <v>4</v>
      </c>
      <c r="K57" s="11">
        <v>4</v>
      </c>
      <c r="L57" s="11">
        <v>4</v>
      </c>
      <c r="M57" s="11">
        <v>3</v>
      </c>
      <c r="N57" s="11">
        <v>5</v>
      </c>
      <c r="O57" s="11">
        <v>3</v>
      </c>
      <c r="P57" s="11">
        <v>4</v>
      </c>
      <c r="Q57" s="11">
        <v>4</v>
      </c>
      <c r="R57" s="15">
        <f t="shared" si="18"/>
        <v>3.8333333333333335</v>
      </c>
      <c r="S57" s="15">
        <f t="shared" si="19"/>
        <v>4.125</v>
      </c>
      <c r="T57" s="16">
        <f t="shared" si="20"/>
        <v>3.9354166666666668</v>
      </c>
    </row>
    <row r="58" spans="1:20" ht="14.25">
      <c r="A58" s="4" t="s">
        <v>100</v>
      </c>
      <c r="F58" s="11">
        <v>4</v>
      </c>
      <c r="G58" s="13" t="s">
        <v>31</v>
      </c>
      <c r="H58" s="11">
        <v>5</v>
      </c>
      <c r="I58" s="11">
        <v>3.5</v>
      </c>
      <c r="J58" s="11">
        <v>5</v>
      </c>
      <c r="K58" s="11">
        <v>4</v>
      </c>
      <c r="L58" s="11">
        <v>4.5</v>
      </c>
      <c r="M58" s="11">
        <v>5</v>
      </c>
      <c r="N58" s="11">
        <v>4</v>
      </c>
      <c r="O58" s="11">
        <v>5</v>
      </c>
      <c r="P58" s="11">
        <v>4.5</v>
      </c>
      <c r="Q58" s="11">
        <v>4</v>
      </c>
      <c r="R58" s="15">
        <f t="shared" si="18"/>
        <v>4.5</v>
      </c>
      <c r="S58" s="15">
        <f t="shared" si="19"/>
        <v>4.375</v>
      </c>
      <c r="T58" s="16">
        <f t="shared" si="20"/>
        <v>4.4562500000000007</v>
      </c>
    </row>
    <row r="59" spans="1:20" ht="14.25">
      <c r="F59" s="11">
        <v>5</v>
      </c>
      <c r="G59" s="13" t="s">
        <v>33</v>
      </c>
      <c r="H59" s="11">
        <v>5</v>
      </c>
      <c r="I59" s="11">
        <v>5</v>
      </c>
      <c r="J59" s="11">
        <v>4</v>
      </c>
      <c r="K59" s="11">
        <v>2</v>
      </c>
      <c r="L59" s="11">
        <v>4</v>
      </c>
      <c r="M59" s="11">
        <v>4.5</v>
      </c>
      <c r="N59" s="11">
        <v>4</v>
      </c>
      <c r="O59" s="11">
        <v>2</v>
      </c>
      <c r="P59" s="11">
        <v>3.5</v>
      </c>
      <c r="Q59" s="11">
        <v>5</v>
      </c>
      <c r="R59" s="15">
        <f t="shared" si="18"/>
        <v>3.5833333333333335</v>
      </c>
      <c r="S59" s="15">
        <f t="shared" si="19"/>
        <v>4.375</v>
      </c>
      <c r="T59" s="16">
        <f t="shared" si="20"/>
        <v>3.8604166666666671</v>
      </c>
    </row>
    <row r="60" spans="1:20" ht="12.75"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20" ht="12.75">
      <c r="F61" s="21" t="s">
        <v>101</v>
      </c>
      <c r="G61" s="22"/>
      <c r="H61" s="22"/>
      <c r="I61" s="22"/>
      <c r="J61" s="22"/>
      <c r="K61" s="2"/>
      <c r="L61" s="2"/>
      <c r="M61" s="2"/>
      <c r="N61" s="2"/>
      <c r="O61" s="2"/>
      <c r="P61" s="2"/>
      <c r="Q61" s="2"/>
    </row>
    <row r="62" spans="1:20" ht="15">
      <c r="F62" s="6" t="s">
        <v>8</v>
      </c>
      <c r="G62" s="6" t="s">
        <v>9</v>
      </c>
      <c r="H62" s="17" t="s">
        <v>102</v>
      </c>
      <c r="I62" s="17" t="s">
        <v>103</v>
      </c>
      <c r="J62" s="17" t="s">
        <v>104</v>
      </c>
      <c r="K62" s="17" t="s">
        <v>105</v>
      </c>
      <c r="L62" s="17" t="s">
        <v>106</v>
      </c>
      <c r="M62" s="17" t="s">
        <v>107</v>
      </c>
      <c r="N62" s="5" t="s">
        <v>95</v>
      </c>
      <c r="O62" s="5" t="s">
        <v>96</v>
      </c>
      <c r="P62" s="5" t="s">
        <v>97</v>
      </c>
      <c r="Q62" s="2"/>
    </row>
    <row r="63" spans="1:20" ht="14.25">
      <c r="F63" s="11">
        <v>1</v>
      </c>
      <c r="G63" s="13" t="s">
        <v>23</v>
      </c>
      <c r="H63" s="11">
        <v>4.5</v>
      </c>
      <c r="I63" s="11">
        <v>3</v>
      </c>
      <c r="J63" s="11">
        <v>5</v>
      </c>
      <c r="K63" s="11">
        <v>4.5</v>
      </c>
      <c r="L63" s="11">
        <v>3.5</v>
      </c>
      <c r="M63" s="11">
        <v>2</v>
      </c>
      <c r="N63" s="15">
        <f t="shared" ref="N63:N67" si="21">(I63+M63)/2</f>
        <v>2.5</v>
      </c>
      <c r="O63" s="15">
        <f t="shared" ref="O63:O67" si="22">(H63+J63+K63+L63)/4</f>
        <v>4.375</v>
      </c>
      <c r="P63" s="16">
        <f t="shared" ref="P63:P67" si="23">(N63*0.65)+(O63*0.35)</f>
        <v>3.15625</v>
      </c>
      <c r="Q63" s="2"/>
    </row>
    <row r="64" spans="1:20" ht="14.25">
      <c r="F64" s="11">
        <v>2</v>
      </c>
      <c r="G64" s="13" t="s">
        <v>26</v>
      </c>
      <c r="H64" s="11">
        <v>4</v>
      </c>
      <c r="I64" s="11">
        <v>4</v>
      </c>
      <c r="J64" s="11">
        <v>4.5</v>
      </c>
      <c r="K64" s="11">
        <v>5</v>
      </c>
      <c r="L64" s="11">
        <v>4.5</v>
      </c>
      <c r="M64" s="11">
        <v>2</v>
      </c>
      <c r="N64" s="15">
        <f t="shared" si="21"/>
        <v>3</v>
      </c>
      <c r="O64" s="15">
        <f t="shared" si="22"/>
        <v>4.5</v>
      </c>
      <c r="P64" s="16">
        <f t="shared" si="23"/>
        <v>3.5250000000000004</v>
      </c>
      <c r="Q64" s="2"/>
    </row>
    <row r="65" spans="6:17" ht="14.25">
      <c r="F65" s="11">
        <v>3</v>
      </c>
      <c r="G65" s="13" t="s">
        <v>29</v>
      </c>
      <c r="H65" s="11">
        <v>5</v>
      </c>
      <c r="I65" s="11">
        <v>5</v>
      </c>
      <c r="J65" s="11">
        <v>4.5</v>
      </c>
      <c r="K65" s="11">
        <v>3</v>
      </c>
      <c r="L65" s="11">
        <v>5</v>
      </c>
      <c r="M65" s="11">
        <v>1</v>
      </c>
      <c r="N65" s="15">
        <f t="shared" si="21"/>
        <v>3</v>
      </c>
      <c r="O65" s="15">
        <f t="shared" si="22"/>
        <v>4.375</v>
      </c>
      <c r="P65" s="16">
        <f t="shared" si="23"/>
        <v>3.4812500000000002</v>
      </c>
      <c r="Q65" s="2"/>
    </row>
    <row r="66" spans="6:17" ht="14.25">
      <c r="F66" s="11">
        <v>4</v>
      </c>
      <c r="G66" s="13" t="s">
        <v>31</v>
      </c>
      <c r="H66" s="11">
        <v>3</v>
      </c>
      <c r="I66" s="11">
        <v>4.5</v>
      </c>
      <c r="J66" s="11">
        <v>2.5</v>
      </c>
      <c r="K66" s="11">
        <v>3.5</v>
      </c>
      <c r="L66" s="11">
        <v>3.5</v>
      </c>
      <c r="M66" s="11">
        <v>2</v>
      </c>
      <c r="N66" s="15">
        <f t="shared" si="21"/>
        <v>3.25</v>
      </c>
      <c r="O66" s="15">
        <f t="shared" si="22"/>
        <v>3.125</v>
      </c>
      <c r="P66" s="16">
        <f t="shared" si="23"/>
        <v>3.2062500000000003</v>
      </c>
      <c r="Q66" s="2"/>
    </row>
    <row r="67" spans="6:17" ht="14.25">
      <c r="F67" s="11">
        <v>5</v>
      </c>
      <c r="G67" s="13" t="s">
        <v>33</v>
      </c>
      <c r="H67" s="11">
        <v>4.5</v>
      </c>
      <c r="I67" s="11">
        <v>4.5</v>
      </c>
      <c r="J67" s="11">
        <v>3.5</v>
      </c>
      <c r="K67" s="11">
        <v>5</v>
      </c>
      <c r="L67" s="11">
        <v>3.5</v>
      </c>
      <c r="M67" s="11">
        <v>3</v>
      </c>
      <c r="N67" s="15">
        <f t="shared" si="21"/>
        <v>3.75</v>
      </c>
      <c r="O67" s="15">
        <f t="shared" si="22"/>
        <v>4.125</v>
      </c>
      <c r="P67" s="16">
        <f t="shared" si="23"/>
        <v>3.8812499999999996</v>
      </c>
      <c r="Q67" s="2"/>
    </row>
    <row r="68" spans="6:17" ht="12.75">
      <c r="H68" s="2"/>
      <c r="I68" s="2"/>
      <c r="J68" s="2"/>
      <c r="K68" s="2"/>
    </row>
    <row r="69" spans="6:17" ht="12.75">
      <c r="F69" s="21" t="s">
        <v>108</v>
      </c>
      <c r="G69" s="22"/>
      <c r="H69" s="22"/>
      <c r="I69" s="22"/>
      <c r="J69" s="22"/>
      <c r="K69" s="22"/>
      <c r="L69" s="2"/>
      <c r="M69" s="2"/>
      <c r="N69" s="2"/>
      <c r="O69" s="2"/>
      <c r="P69" s="2"/>
      <c r="Q69" s="2"/>
    </row>
    <row r="70" spans="6:17" ht="15">
      <c r="F70" s="6" t="s">
        <v>8</v>
      </c>
      <c r="G70" s="6" t="s">
        <v>9</v>
      </c>
      <c r="H70" s="17" t="s">
        <v>109</v>
      </c>
      <c r="I70" s="17" t="s">
        <v>110</v>
      </c>
      <c r="J70" s="17" t="s">
        <v>111</v>
      </c>
      <c r="K70" s="17" t="s">
        <v>112</v>
      </c>
      <c r="L70" s="5" t="s">
        <v>95</v>
      </c>
      <c r="M70" s="5" t="s">
        <v>96</v>
      </c>
      <c r="N70" s="5" t="s">
        <v>97</v>
      </c>
      <c r="O70" s="2"/>
      <c r="P70" s="2"/>
      <c r="Q70" s="2"/>
    </row>
    <row r="71" spans="6:17" ht="14.25">
      <c r="F71" s="11">
        <v>1</v>
      </c>
      <c r="G71" s="13" t="s">
        <v>23</v>
      </c>
      <c r="H71" s="11">
        <v>4.5</v>
      </c>
      <c r="I71" s="11">
        <v>3.5</v>
      </c>
      <c r="J71" s="11">
        <v>4.5</v>
      </c>
      <c r="K71" s="11">
        <v>2</v>
      </c>
      <c r="L71" s="15">
        <f t="shared" ref="L71:L75" si="24">(J71+K71)/2</f>
        <v>3.25</v>
      </c>
      <c r="M71" s="15">
        <f t="shared" ref="M71:M75" si="25">(H71+I71)/2</f>
        <v>4</v>
      </c>
      <c r="N71" s="18">
        <f t="shared" ref="N71:N75" si="26">(L71*0.6)+(M71*0.4)</f>
        <v>3.55</v>
      </c>
      <c r="O71" s="2"/>
      <c r="P71" s="2"/>
      <c r="Q71" s="2"/>
    </row>
    <row r="72" spans="6:17" ht="14.25">
      <c r="F72" s="11">
        <v>2</v>
      </c>
      <c r="G72" s="13" t="s">
        <v>26</v>
      </c>
      <c r="H72" s="11">
        <v>5</v>
      </c>
      <c r="I72" s="11">
        <v>4.5</v>
      </c>
      <c r="J72" s="11">
        <v>4.5</v>
      </c>
      <c r="K72" s="11">
        <v>3</v>
      </c>
      <c r="L72" s="15">
        <f t="shared" si="24"/>
        <v>3.75</v>
      </c>
      <c r="M72" s="15">
        <f t="shared" si="25"/>
        <v>4.75</v>
      </c>
      <c r="N72" s="16">
        <f t="shared" si="26"/>
        <v>4.1500000000000004</v>
      </c>
      <c r="O72" s="2"/>
      <c r="P72" s="2"/>
      <c r="Q72" s="2"/>
    </row>
    <row r="73" spans="6:17" ht="14.25">
      <c r="F73" s="11">
        <v>3</v>
      </c>
      <c r="G73" s="13" t="s">
        <v>29</v>
      </c>
      <c r="H73" s="11">
        <v>4.5</v>
      </c>
      <c r="I73" s="11">
        <v>4.5</v>
      </c>
      <c r="J73" s="11">
        <v>5</v>
      </c>
      <c r="K73" s="11">
        <v>4</v>
      </c>
      <c r="L73" s="15">
        <f t="shared" si="24"/>
        <v>4.5</v>
      </c>
      <c r="M73" s="15">
        <f t="shared" si="25"/>
        <v>4.5</v>
      </c>
      <c r="N73" s="16">
        <f t="shared" si="26"/>
        <v>4.5</v>
      </c>
      <c r="O73" s="2"/>
      <c r="P73" s="2"/>
      <c r="Q73" s="2"/>
    </row>
    <row r="74" spans="6:17" ht="14.25">
      <c r="F74" s="11">
        <v>4</v>
      </c>
      <c r="G74" s="13" t="s">
        <v>31</v>
      </c>
      <c r="H74" s="11">
        <v>5</v>
      </c>
      <c r="I74" s="11">
        <v>5</v>
      </c>
      <c r="J74" s="11">
        <v>5</v>
      </c>
      <c r="K74" s="11">
        <v>5</v>
      </c>
      <c r="L74" s="15">
        <f t="shared" si="24"/>
        <v>5</v>
      </c>
      <c r="M74" s="15">
        <f t="shared" si="25"/>
        <v>5</v>
      </c>
      <c r="N74" s="16">
        <f t="shared" si="26"/>
        <v>5</v>
      </c>
      <c r="O74" s="2"/>
      <c r="P74" s="2"/>
      <c r="Q74" s="2"/>
    </row>
    <row r="75" spans="6:17" ht="14.25">
      <c r="F75" s="11">
        <v>5</v>
      </c>
      <c r="G75" s="13" t="s">
        <v>33</v>
      </c>
      <c r="H75" s="11">
        <v>4.5</v>
      </c>
      <c r="I75" s="11">
        <v>5</v>
      </c>
      <c r="J75" s="11">
        <v>4</v>
      </c>
      <c r="K75" s="11">
        <v>5</v>
      </c>
      <c r="L75" s="15">
        <f t="shared" si="24"/>
        <v>4.5</v>
      </c>
      <c r="M75" s="15">
        <f t="shared" si="25"/>
        <v>4.75</v>
      </c>
      <c r="N75" s="16">
        <f t="shared" si="26"/>
        <v>4.5999999999999996</v>
      </c>
      <c r="O75" s="2"/>
      <c r="P75" s="2"/>
      <c r="Q75" s="2"/>
    </row>
    <row r="76" spans="6:17" ht="12.75"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6:17" ht="12.75">
      <c r="F77" s="4" t="s">
        <v>113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6:17" ht="15">
      <c r="F78" s="6" t="s">
        <v>8</v>
      </c>
      <c r="G78" s="6" t="s">
        <v>9</v>
      </c>
      <c r="H78" s="5" t="s">
        <v>114</v>
      </c>
      <c r="I78" s="5" t="s">
        <v>115</v>
      </c>
      <c r="J78" s="5" t="s">
        <v>116</v>
      </c>
      <c r="K78" s="19" t="s">
        <v>117</v>
      </c>
      <c r="L78" s="5" t="s">
        <v>118</v>
      </c>
      <c r="M78" s="2"/>
      <c r="N78" s="2"/>
      <c r="O78" s="2"/>
      <c r="P78" s="2"/>
      <c r="Q78" s="2"/>
    </row>
    <row r="79" spans="6:17" ht="14.25">
      <c r="F79" s="11">
        <v>1</v>
      </c>
      <c r="G79" s="13" t="s">
        <v>23</v>
      </c>
      <c r="H79" s="15">
        <f t="shared" ref="H79:H83" si="27">T55</f>
        <v>3.8937499999999998</v>
      </c>
      <c r="I79" s="15">
        <f t="shared" ref="I79:I83" si="28">P63</f>
        <v>3.15625</v>
      </c>
      <c r="J79" s="20">
        <f t="shared" ref="J79:J83" si="29">N71</f>
        <v>3.55</v>
      </c>
      <c r="K79" s="16">
        <f t="shared" ref="K79:K83" si="30">(H79*0.3)+(I79*0.3)+(J79*0.4)</f>
        <v>3.5349999999999997</v>
      </c>
      <c r="L79" s="5">
        <v>5</v>
      </c>
      <c r="M79" s="2"/>
      <c r="N79" s="2"/>
      <c r="O79" s="2"/>
      <c r="P79" s="2"/>
      <c r="Q79" s="2"/>
    </row>
    <row r="80" spans="6:17" ht="14.25">
      <c r="F80" s="11">
        <v>2</v>
      </c>
      <c r="G80" s="13" t="s">
        <v>26</v>
      </c>
      <c r="H80" s="15">
        <f t="shared" si="27"/>
        <v>4.0229166666666671</v>
      </c>
      <c r="I80" s="15">
        <f t="shared" si="28"/>
        <v>3.5250000000000004</v>
      </c>
      <c r="J80" s="15">
        <f t="shared" si="29"/>
        <v>4.1500000000000004</v>
      </c>
      <c r="K80" s="16">
        <f t="shared" si="30"/>
        <v>3.9243750000000004</v>
      </c>
      <c r="L80" s="5">
        <v>4</v>
      </c>
      <c r="M80" s="2"/>
      <c r="N80" s="2"/>
      <c r="O80" s="2"/>
      <c r="P80" s="2"/>
      <c r="Q80" s="2"/>
    </row>
    <row r="81" spans="6:17" ht="14.25">
      <c r="F81" s="11">
        <v>3</v>
      </c>
      <c r="G81" s="13" t="s">
        <v>29</v>
      </c>
      <c r="H81" s="15">
        <f t="shared" si="27"/>
        <v>3.9354166666666668</v>
      </c>
      <c r="I81" s="15">
        <f t="shared" si="28"/>
        <v>3.4812500000000002</v>
      </c>
      <c r="J81" s="15">
        <f t="shared" si="29"/>
        <v>4.5</v>
      </c>
      <c r="K81" s="16">
        <f t="shared" si="30"/>
        <v>4.0250000000000004</v>
      </c>
      <c r="L81" s="5">
        <v>3</v>
      </c>
      <c r="M81" s="2"/>
      <c r="N81" s="2"/>
      <c r="O81" s="2"/>
      <c r="P81" s="2"/>
      <c r="Q81" s="2"/>
    </row>
    <row r="82" spans="6:17" ht="14.25">
      <c r="F82" s="11">
        <v>4</v>
      </c>
      <c r="G82" s="13" t="s">
        <v>31</v>
      </c>
      <c r="H82" s="15">
        <f t="shared" si="27"/>
        <v>4.4562500000000007</v>
      </c>
      <c r="I82" s="15">
        <f t="shared" si="28"/>
        <v>3.2062500000000003</v>
      </c>
      <c r="J82" s="15">
        <f t="shared" si="29"/>
        <v>5</v>
      </c>
      <c r="K82" s="16">
        <f t="shared" si="30"/>
        <v>4.2987500000000001</v>
      </c>
      <c r="L82" s="5">
        <v>1</v>
      </c>
      <c r="M82" s="2"/>
      <c r="N82" s="2"/>
      <c r="O82" s="2"/>
      <c r="P82" s="2"/>
      <c r="Q82" s="2"/>
    </row>
    <row r="83" spans="6:17" ht="14.25">
      <c r="F83" s="11">
        <v>5</v>
      </c>
      <c r="G83" s="13" t="s">
        <v>33</v>
      </c>
      <c r="H83" s="15">
        <f t="shared" si="27"/>
        <v>3.8604166666666671</v>
      </c>
      <c r="I83" s="15">
        <f t="shared" si="28"/>
        <v>3.8812499999999996</v>
      </c>
      <c r="J83" s="15">
        <f t="shared" si="29"/>
        <v>4.5999999999999996</v>
      </c>
      <c r="K83" s="16">
        <f t="shared" si="30"/>
        <v>4.1624999999999996</v>
      </c>
      <c r="L83" s="5">
        <v>2</v>
      </c>
      <c r="M83" s="2"/>
      <c r="N83" s="2"/>
      <c r="O83" s="2"/>
      <c r="P83" s="2"/>
      <c r="Q83" s="2"/>
    </row>
    <row r="84" spans="6:17" ht="12.75"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6:17" ht="12.75"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6:17" ht="12.75"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6:17" ht="12.75"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6:17" ht="12.75"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6:17" ht="12.75"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6:17" ht="12.75"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6:17" ht="12.75"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6:17" ht="12.75"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6:17" ht="12.75"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6:17" ht="12.75"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6:17" ht="12.75"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6:17" ht="12.75"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8:17" ht="12.75"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8:17" ht="12.75"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8:17" ht="12.75"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8:17" ht="12.75"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8:17" ht="12.75"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8:17" ht="12.75"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8:17" ht="12.75"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8:17" ht="12.75"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8:17" ht="12.75"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8:17" ht="12.75"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8:17" ht="12.75"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8:17" ht="12.75"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8:17" ht="12.75"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8:17" ht="12.75"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8:17" ht="12.75"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8:17" ht="12.75"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8:17" ht="12.75"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8:17" ht="12.75"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8:17" ht="12.75"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8:17" ht="12.75"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8:17" ht="12.75"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8:17" ht="12.75"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8:17" ht="12.75"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8:17" ht="12.75"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8:17" ht="12.75"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8:17" ht="12.75"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8:17" ht="12.75"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8:17" ht="12.75"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8:17" ht="12.75"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8:17" ht="12.75"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8:17" ht="12.75"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8:17" ht="12.75"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8:17" ht="12.75"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8:17" ht="12.75"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8:17" ht="12.75"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8:17" ht="12.75"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8:17" ht="12.75"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8:17" ht="12.75"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8:17" ht="12.75"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8:17" ht="12.75"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8:17" ht="12.75"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8:17" ht="12.75"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8:17" ht="12.75"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8:17" ht="12.75"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8:17" ht="12.75"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8:17" ht="12.75"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8:17" ht="12.75"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8:17" ht="12.75"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8:17" ht="12.75"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8:17" ht="12.75"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8:17" ht="12.75"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8:17" ht="12.75"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8:17" ht="12.75"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8:17" ht="12.75"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8:17" ht="12.75"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8:17" ht="12.75"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8:17" ht="12.75"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8:17" ht="12.75"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8:17" ht="12.75"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8:17" ht="12.75"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8:17" ht="12.75"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8:17" ht="12.75"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8:17" ht="12.75"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8:17" ht="12.75"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8:17" ht="12.75"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8:17" ht="12.75"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8:17" ht="12.75"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8:17" ht="12.75"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8:17" ht="12.75"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8:17" ht="12.75"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8:17" ht="12.75"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8:17" ht="12.75"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8:17" ht="12.75"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8:17" ht="12.75"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8:17" ht="12.75"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8:17" ht="12.75"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8:17" ht="12.75"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8:17" ht="12.75"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8:17" ht="12.75"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8:17" ht="12.75"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8:17" ht="12.75"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8:17" ht="12.75"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8:17" ht="12.75"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8:17" ht="12.75"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8:17" ht="12.75"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8:17" ht="12.75"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8:17" ht="12.75"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8:17" ht="12.75"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8:17" ht="12.75"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8:17" ht="12.75"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8:17" ht="12.75"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8:17" ht="12.75"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8:17" ht="12.75"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8:17" ht="12.75"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8:17" ht="12.75"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8:17" ht="12.75"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8:17" ht="12.75"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8:17" ht="12.75"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8:17" ht="12.75"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8:17" ht="12.75"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8:17" ht="12.75"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8:17" ht="12.75"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8:17" ht="12.75"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8:17" ht="12.75"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8:17" ht="12.75"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8:17" ht="12.75"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8:17" ht="12.75"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8:17" ht="12.75"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8:17" ht="12.75"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8:17" ht="12.75"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8:17" ht="12.75"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8:17" ht="12.75"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8:17" ht="12.75"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8:17" ht="12.75"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8:17" ht="12.75"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8:17" ht="12.75"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8:17" ht="12.75"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8:17" ht="12.75"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8:17" ht="12.75"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8:17" ht="12.75"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8:17" ht="12.75"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8:17" ht="12.75"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8:17" ht="12.75"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8:17" ht="12.75"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8:17" ht="12.75"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8:17" ht="12.75"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8:17" ht="12.75"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8:17" ht="12.75"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8:17" ht="12.75"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8:17" ht="12.75"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8:17" ht="12.75"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8:17" ht="12.75"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8:17" ht="12.75"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8:17" ht="12.75"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8:17" ht="12.75"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8:17" ht="12.75"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8:17" ht="12.75"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8:17" ht="12.75"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8:17" ht="12.75"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8:17" ht="12.75"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8:17" ht="12.75"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8:17" ht="12.75"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8:17" ht="12.75"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8:17" ht="12.75"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8:17" ht="12.75"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8:17" ht="12.75"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8:17" ht="12.75"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8:17" ht="12.75"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8:17" ht="12.75"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8:17" ht="12.75"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8:17" ht="12.75"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8:17" ht="12.75"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8:17" ht="12.75"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8:17" ht="12.75"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8:17" ht="12.75"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8:17" ht="12.75"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8:17" ht="12.75"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8:17" ht="12.75"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8:17" ht="12.75"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8:17" ht="12.75"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8:17" ht="12.75"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8:17" ht="12.75"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8:17" ht="12.75"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8:17" ht="12.75"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8:17" ht="12.75"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8:17" ht="12.75"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8:17" ht="12.75"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8:17" ht="12.75"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8:17" ht="12.75"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8:17" ht="12.75"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8:17" ht="12.75"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8:17" ht="12.75"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8:17" ht="12.75"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8:17" ht="12.75"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8:17" ht="12.75"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8:17" ht="12.75"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8:17" ht="12.75"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8:17" ht="12.75"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8:17" ht="12.75"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8:17" ht="12.75"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8:17" ht="12.75"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8:17" ht="12.75"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8:17" ht="12.75"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8:17" ht="12.75"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8:17" ht="12.75"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8:17" ht="12.75"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8:17" ht="12.75"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8:17" ht="12.75"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8:17" ht="12.75"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8:17" ht="12.75"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8:17" ht="12.75"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8:17" ht="12.75"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8:17" ht="12.75"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8:17" ht="12.75"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8:17" ht="12.75"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8:17" ht="12.75"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8:17" ht="12.75"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8:17" ht="12.75"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8:17" ht="12.75"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8:17" ht="12.75"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8:17" ht="12.75"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8:17" ht="12.75"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8:17" ht="12.75"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8:17" ht="12.75"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8:17" ht="12.75"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8:17" ht="12.75"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8:17" ht="12.75"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8:17" ht="12.75"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8:17" ht="12.75"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8:17" ht="12.75"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8:17" ht="12.75"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8:17" ht="12.75"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8:17" ht="12.75"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8:17" ht="12.75"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8:17" ht="12.75"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8:17" ht="12.75"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8:17" ht="12.75"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8:17" ht="12.75"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8:17" ht="12.75"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8:17" ht="12.75"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8:17" ht="12.75"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8:17" ht="12.75"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8:17" ht="12.75"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8:17" ht="12.75"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8:17" ht="12.75"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8:17" ht="12.75"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8:17" ht="12.75"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8:17" ht="12.75"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8:17" ht="12.75"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8:17" ht="12.75"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8:17" ht="12.75"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8:17" ht="12.75"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8:17" ht="12.75"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8:17" ht="12.75"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8:17" ht="12.75"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8:17" ht="12.75"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8:17" ht="12.75"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8:17" ht="12.75"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8:17" ht="12.75"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8:17" ht="12.75"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8:17" ht="12.75"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8:17" ht="12.75"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8:17" ht="12.75"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8:17" ht="12.75"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8:17" ht="12.75"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8:17" ht="12.75"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8:17" ht="12.75"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8:17" ht="12.75"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8:17" ht="12.75"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8:17" ht="12.75"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8:17" ht="12.75"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8:17" ht="12.75"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8:17" ht="12.75"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8:17" ht="12.75"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8:17" ht="12.75"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8:17" ht="12.75"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8:17" ht="12.75"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8:17" ht="12.75"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8:17" ht="12.75"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8:17" ht="12.75"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8:17" ht="12.75"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8:17" ht="12.75"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8:17" ht="12.75"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8:17" ht="12.75"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8:17" ht="12.75"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8:17" ht="12.75"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8:17" ht="12.75"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8:17" ht="12.75"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8:17" ht="12.75"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8:17" ht="12.75"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8:17" ht="12.75"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8:17" ht="12.75"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8:17" ht="12.75"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8:17" ht="12.75"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8:17" ht="12.75"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8:17" ht="12.75"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8:17" ht="12.75"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8:17" ht="12.75"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8:17" ht="12.75"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8:17" ht="12.75"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8:17" ht="12.75"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8:17" ht="12.75"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8:17" ht="12.75"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8:17" ht="12.75"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8:17" ht="12.75"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8:17" ht="12.75"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8:17" ht="12.75"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8:17" ht="12.75"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8:17" ht="12.75"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8:17" ht="12.75"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8:17" ht="12.75"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8:17" ht="12.75"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8:17" ht="12.75"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8:17" ht="12.75"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8:17" ht="12.75"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8:17" ht="12.75"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8:17" ht="12.75"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8:17" ht="12.75"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8:17" ht="12.75"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8:17" ht="12.75"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8:17" ht="12.75"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8:17" ht="12.75"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8:17" ht="12.75"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8:17" ht="12.75"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8:17" ht="12.75"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8:17" ht="12.75"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8:17" ht="12.75"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8:17" ht="12.75"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8:17" ht="12.75"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8:17" ht="12.75"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8:17" ht="12.75"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8:17" ht="12.75"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8:17" ht="12.75"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8:17" ht="12.75"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8:17" ht="12.75"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8:17" ht="12.75"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8:17" ht="12.75"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8:17" ht="12.75"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8:17" ht="12.75"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8:17" ht="12.75"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8:17" ht="12.75"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8:17" ht="12.75"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8:17" ht="12.75"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8:17" ht="12.75"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8:17" ht="12.75"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8:17" ht="12.75"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8:17" ht="12.75"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8:17" ht="12.75"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8:17" ht="12.75"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8:17" ht="12.75"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8:17" ht="12.75"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8:17" ht="12.75"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8:17" ht="12.75"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8:17" ht="12.75"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8:17" ht="12.75"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8:17" ht="12.75"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8:17" ht="12.75"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8:17" ht="12.75"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8:17" ht="12.75"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8:17" ht="12.75"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8:17" ht="12.75"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8:17" ht="12.75"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8:17" ht="12.75"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8:17" ht="12.75"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8:17" ht="12.75"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8:17" ht="12.75"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8:17" ht="12.75"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8:17" ht="12.75"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8:17" ht="12.75"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8:17" ht="12.75"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8:17" ht="12.75"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8:17" ht="12.75"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8:17" ht="12.75"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8:17" ht="12.75"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8:17" ht="12.75"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8:17" ht="12.75"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8:17" ht="12.75"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8:17" ht="12.75"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8:17" ht="12.75"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8:17" ht="12.75"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8:17" ht="12.75"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8:17" ht="12.75"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8:17" ht="12.75"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8:17" ht="12.75"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8:17" ht="12.75"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8:17" ht="12.75"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8:17" ht="12.75"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8:17" ht="12.75"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8:17" ht="12.75"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8:17" ht="12.75"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8:17" ht="12.75"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8:17" ht="12.75"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8:17" ht="12.75"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8:17" ht="12.75"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8:17" ht="12.75"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8:17" ht="12.75"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8:17" ht="12.75"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8:17" ht="12.75"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8:17" ht="12.75"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8:17" ht="12.75"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8:17" ht="12.75"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8:17" ht="12.75"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8:17" ht="12.75"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8:17" ht="12.75"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8:17" ht="12.75"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8:17" ht="12.75"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8:17" ht="12.75"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8:17" ht="12.75"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8:17" ht="12.75"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8:17" ht="12.75"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8:17" ht="12.75"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8:17" ht="12.75"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8:17" ht="12.75"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8:17" ht="12.75"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8:17" ht="12.75"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8:17" ht="12.75"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8:17" ht="12.75"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8:17" ht="12.75"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8:17" ht="12.75"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8:17" ht="12.75"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8:17" ht="12.75"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8:17" ht="12.75"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8:17" ht="12.75"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8:17" ht="12.75"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8:17" ht="12.75"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8:17" ht="12.75"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8:17" ht="12.75"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8:17" ht="12.75"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8:17" ht="12.75"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8:17" ht="12.75"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8:17" ht="12.75"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8:17" ht="12.75"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8:17" ht="12.75"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8:17" ht="12.75"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8:17" ht="12.75"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8:17" ht="12.75"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8:17" ht="12.75"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8:17" ht="12.75"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8:17" ht="12.75"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8:17" ht="12.75"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8:17" ht="12.75"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8:17" ht="12.75"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8:17" ht="12.75"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8:17" ht="12.75"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8:17" ht="12.75"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8:17" ht="12.75"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8:17" ht="12.75"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8:17" ht="12.75"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8:17" ht="12.75"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8:17" ht="12.75"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8:17" ht="12.75"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8:17" ht="12.75"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8:17" ht="12.75"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8:17" ht="12.75"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8:17" ht="12.75"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8:17" ht="12.75"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8:17" ht="12.75"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8:17" ht="12.75"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8:17" ht="12.75"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8:17" ht="12.75"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8:17" ht="12.75"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8:17" ht="12.75"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8:17" ht="12.75"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8:17" ht="12.75"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8:17" ht="12.75"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8:17" ht="12.75"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8:17" ht="12.75"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8:17" ht="12.75"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8:17" ht="12.75"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8:17" ht="12.75"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8:17" ht="12.75"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8:17" ht="12.75"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8:17" ht="12.75"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8:17" ht="12.75"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8:17" ht="12.75"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8:17" ht="12.75"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8:17" ht="12.75"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8:17" ht="12.75"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8:17" ht="12.75"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8:17" ht="12.75"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8:17" ht="12.75"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8:17" ht="12.75"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8:17" ht="12.75"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8:17" ht="12.75"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8:17" ht="12.75"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8:17" ht="12.75"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8:17" ht="12.75"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8:17" ht="12.75"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8:17" ht="12.75"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8:17" ht="12.75"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8:17" ht="12.75"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8:17" ht="12.75"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8:17" ht="12.75"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8:17" ht="12.75"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8:17" ht="12.75"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8:17" ht="12.75"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8:17" ht="12.75"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8:17" ht="12.75"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8:17" ht="12.75"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8:17" ht="12.75"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8:17" ht="12.75"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8:17" ht="12.75"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8:17" ht="12.75"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8:17" ht="12.75"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8:17" ht="12.75"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8:17" ht="12.75"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8:17" ht="12.75"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8:17" ht="12.75"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8:17" ht="12.75"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8:17" ht="12.75"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8:17" ht="12.75"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8:17" ht="12.75"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8:17" ht="12.75"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8:17" ht="12.75"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8:17" ht="12.75"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8:17" ht="12.75"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8:17" ht="12.75"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8:17" ht="12.75"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8:17" ht="12.75"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8:17" ht="12.75"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8:17" ht="12.75"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8:17" ht="12.75"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8:17" ht="12.75"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8:17" ht="12.75"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8:17" ht="12.75"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8:17" ht="12.75"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8:17" ht="12.75"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8:17" ht="12.75"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8:17" ht="12.75"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8:17" ht="12.75"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8:17" ht="12.75"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8:17" ht="12.75"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8:17" ht="12.75"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8:17" ht="12.75"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8:17" ht="12.75"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8:17" ht="12.75"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8:17" ht="12.75"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8:17" ht="12.75"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8:17" ht="12.75"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8:17" ht="12.75"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8:17" ht="12.75"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8:17" ht="12.75"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8:17" ht="12.75"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8:17" ht="12.75"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8:17" ht="12.75"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8:17" ht="12.75"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8:17" ht="12.75"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8:17" ht="12.75"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8:17" ht="12.75"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8:17" ht="12.75"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8:17" ht="12.75"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8:17" ht="12.75"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8:17" ht="12.75"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8:17" ht="12.75"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8:17" ht="12.75"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8:17" ht="12.75"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8:17" ht="12.75"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8:17" ht="12.75"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8:17" ht="12.75"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8:17" ht="12.75"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8:17" ht="12.75"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8:17" ht="12.75"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8:17" ht="12.75"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8:17" ht="12.75"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8:17" ht="12.75"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8:17" ht="12.75"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8:17" ht="12.75"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8:17" ht="12.75"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8:17" ht="12.75"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8:17" ht="12.75"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8:17" ht="12.75"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8:17" ht="12.75"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8:17" ht="12.75"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8:17" ht="12.75"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8:17" ht="12.75"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8:17" ht="12.75"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8:17" ht="12.75"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8:17" ht="12.75"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8:17" ht="12.75"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8:17" ht="12.75"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8:17" ht="12.75"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8:17" ht="12.75"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8:17" ht="12.75"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8:17" ht="12.75"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8:17" ht="12.75"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8:17" ht="12.75"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8:17" ht="12.75"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8:17" ht="12.75"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8:17" ht="12.75"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8:17" ht="12.75"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8:17" ht="12.75"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8:17" ht="12.75"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8:17" ht="12.75"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8:17" ht="12.75"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8:17" ht="12.75"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8:17" ht="12.75"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8:17" ht="12.75"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8:17" ht="12.75"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8:17" ht="12.75"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8:17" ht="12.75"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8:17" ht="12.75"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8:17" ht="12.75"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8:17" ht="12.75"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8:17" ht="12.75"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8:17" ht="12.75"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8:17" ht="12.75"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8:17" ht="12.75"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8:17" ht="12.75"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8:17" ht="12.75"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8:17" ht="12.75"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8:17" ht="12.75"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8:17" ht="12.75"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8:17" ht="12.75"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8:17" ht="12.75"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8:17" ht="12.75"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8:17" ht="12.75"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8:17" ht="12.75"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8:17" ht="12.75"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8:17" ht="12.75"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8:17" ht="12.75"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8:17" ht="12.75"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8:17" ht="12.75"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8:17" ht="12.75"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8:17" ht="12.75"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8:17" ht="12.75"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8:17" ht="12.75"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8:17" ht="12.75"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8:17" ht="12.75"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8:17" ht="12.75"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8:17" ht="12.75"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8:17" ht="12.75"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8:17" ht="12.75"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8:17" ht="12.75"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8:17" ht="12.75"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8:17" ht="12.75"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8:17" ht="12.75"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8:17" ht="12.75"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8:17" ht="12.75"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8:17" ht="12.75"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8:17" ht="12.75"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8:17" ht="12.75"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8:17" ht="12.75"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8:17" ht="12.75"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8:17" ht="12.75"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8:17" ht="12.75"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8:17" ht="12.75"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8:17" ht="12.75"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8:17" ht="12.75"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8:17" ht="12.75"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8:17" ht="12.75"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8:17" ht="12.75"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8:17" ht="12.75"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8:17" ht="12.75"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8:17" ht="12.75"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8:17" ht="12.75"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8:17" ht="12.75"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8:17" ht="12.75"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8:17" ht="12.75"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8:17" ht="12.75"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8:17" ht="12.75"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8:17" ht="12.75"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8:17" ht="12.75"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8:17" ht="12.75"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8:17" ht="12.75"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8:17" ht="12.75"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8:17" ht="12.75"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8:17" ht="12.75"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8:17" ht="12.75"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8:17" ht="12.75"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8:17" ht="12.75"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8:17" ht="12.75"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8:17" ht="12.75"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8:17" ht="12.75"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8:17" ht="12.75"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8:17" ht="12.75"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8:17" ht="12.75"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8:17" ht="12.75"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8:17" ht="12.75"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8:17" ht="12.75"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8:17" ht="12.75"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8:17" ht="12.75"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8:17" ht="12.75"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8:17" ht="12.75"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8:17" ht="12.75"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8:17" ht="12.75"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8:17" ht="12.75"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8:17" ht="12.75"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8:17" ht="12.75"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8:17" ht="12.75"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8:17" ht="12.75"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8:17" ht="12.75"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8:17" ht="12.75"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8:17" ht="12.75"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8:17" ht="12.75"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8:17" ht="12.75"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8:17" ht="12.75"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8:17" ht="12.75"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8:17" ht="12.75"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8:17" ht="12.75"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8:17" ht="12.75"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8:17" ht="12.75"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8:17" ht="12.75"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8:17" ht="12.75"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8:17" ht="12.75"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8:17" ht="12.75"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8:17" ht="12.75"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8:17" ht="12.75"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8:17" ht="12.75"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8:17" ht="12.75"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8:17" ht="12.75"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8:17" ht="12.75"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8:17" ht="12.75"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8:17" ht="12.75"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8:17" ht="12.75"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8:17" ht="12.75"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8:17" ht="12.75"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8:17" ht="12.75"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8:17" ht="12.75"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8:17" ht="12.75"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8:17" ht="12.75"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8:17" ht="12.75"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8:17" ht="12.75"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8:17" ht="12.75"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8:17" ht="12.75"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8:17" ht="12.75"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8:17" ht="12.75"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8:17" ht="12.75"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8:17" ht="12.75"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8:17" ht="12.75"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8:17" ht="12.75"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8:17" ht="12.75"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8:17" ht="12.75"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8:17" ht="12.75"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8:17" ht="12.75"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8:17" ht="12.75"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8:17" ht="12.75"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8:17" ht="12.75"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8:17" ht="12.75"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8:17" ht="12.75"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8:17" ht="12.75"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8:17" ht="12.75"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8:17" ht="12.75"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8:17" ht="12.75"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8:17" ht="12.75"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8:17" ht="12.75"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8:17" ht="12.75"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8:17" ht="12.75"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8:17" ht="12.75"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8:17" ht="12.75"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8:17" ht="12.75"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8:17" ht="12.75"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8:17" ht="12.75"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8:17" ht="12.75"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8:17" ht="12.75"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8:17" ht="12.75"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8:17" ht="12.75"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8:17" ht="12.75"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8:17" ht="12.75"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8:17" ht="12.75"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8:17" ht="12.75"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8:17" ht="12.75"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8:17" ht="12.75"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8:17" ht="12.75"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8:17" ht="12.75"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8:17" ht="12.75"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8:17" ht="12.75"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8:17" ht="12.75"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8:17" ht="12.75"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8:17" ht="12.75"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8:17" ht="12.75"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8:17" ht="12.75"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8:17" ht="12.75"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8:17" ht="12.75"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8:17" ht="12.75"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8:17" ht="12.75"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8:17" ht="12.75"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8:17" ht="12.75"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8:17" ht="12.75"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8:17" ht="12.75"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8:17" ht="12.75"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8:17" ht="12.75"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8:17" ht="12.75"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8:17" ht="12.75"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8:17" ht="12.75"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8:17" ht="12.75"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8:17" ht="12.75"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8:17" ht="12.75"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8:17" ht="12.75"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8:17" ht="12.75"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8:17" ht="12.75"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8:17" ht="12.75"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8:17" ht="12.75"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8:17" ht="12.75"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8:17" ht="12.75"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8:17" ht="12.75"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8:17" ht="12.75"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8:17" ht="12.75"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8:17" ht="12.75"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8:17" ht="12.75"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8:17" ht="12.75"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8:17" ht="12.75"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8:17" ht="12.75"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8:17" ht="12.75"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8:17" ht="12.75"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8:17" ht="12.75"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8:17" ht="12.75"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8:17" ht="12.75"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8:17" ht="12.75"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8:17" ht="12.75"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8:17" ht="12.75"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8:17" ht="12.75"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8:17" ht="12.75"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8:17" ht="12.75"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8:17" ht="12.75"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8:17" ht="12.75"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8:17" ht="12.75"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8:17" ht="12.75"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8:17" ht="12.75"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8:17" ht="12.75"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8:17" ht="12.75"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8:17" ht="12.75"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8:17" ht="12.75"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8:17" ht="12.75"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8:17" ht="12.75"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8:17" ht="12.75"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8:17" ht="12.75"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8:17" ht="12.75"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8:17" ht="12.75"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8:17" ht="12.75"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8:17" ht="12.75"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8:17" ht="12.75"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8:17" ht="12.75"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8:17" ht="12.75"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8:17" ht="12.75"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8:17" ht="12.75"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8:17" ht="12.75"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8:17" ht="12.75"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8:17" ht="12.75"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8:17" ht="12.75"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8:17" ht="12.75"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8:17" ht="12.75"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8:17" ht="12.75"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8:17" ht="12.75"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8:17" ht="12.75"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8:17" ht="12.75"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8:17" ht="12.75"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8:17" ht="12.75"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8:17" ht="12.75"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8:17" ht="12.75"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8:17" ht="12.75"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8:17" ht="12.75"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8:17" ht="12.75"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8:17" ht="12.75"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8:17" ht="12.75"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8:17" ht="12.75"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8:17" ht="12.75"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8:17" ht="12.75"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8:17" ht="12.75"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8:17" ht="12.75"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8:17" ht="12.75"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8:17" ht="12.75"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8:17" ht="12.75"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8:17" ht="12.75"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8:17" ht="12.75"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8:17" ht="12.75"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8:17" ht="12.75"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8:17" ht="12.75"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8:17" ht="12.75"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8:17" ht="12.75"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8:17" ht="12.75"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8:17" ht="12.75"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8:17" ht="12.75"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8:17" ht="12.75"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8:17" ht="12.75"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8:17" ht="12.75"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8:17" ht="12.75"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8:17" ht="12.75"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8:17" ht="12.75"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8:17" ht="12.75"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8:17" ht="12.75"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8:17" ht="12.75"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8:17" ht="12.75"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8:17" ht="12.75"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8:17" ht="12.75"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8:17" ht="12.75"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8:17" ht="12.75"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8:17" ht="12.75"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8:17" ht="12.75"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8:17" ht="12.75"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8:17" ht="12.75"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8:17" ht="12.75"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8:17" ht="12.75"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8:17" ht="12.75"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8:17" ht="12.75"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8:17" ht="12.75"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8:17" ht="12.75"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8:17" ht="12.75"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8:17" ht="12.75"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8:17" ht="12.75"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8:17" ht="12.75"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8:17" ht="12.75"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8:17" ht="12.75"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8:17" ht="12.75"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8:17" ht="12.75"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8:17" ht="12.75"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8:17" ht="12.75"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8:17" ht="12.75"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8:17" ht="12.75"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8:17" ht="12.75"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8:17" ht="12.75"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8:17" ht="12.75"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8:17" ht="12.75"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8:17" ht="12.75"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8:17" ht="12.75"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8:17" ht="12.75"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8:17" ht="12.75"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8:17" ht="12.75"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8:17" ht="12.75"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8:17" ht="12.75"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8:17" ht="12.75"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8:17" ht="12.75"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8:17" ht="12.75"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8:17" ht="12.75"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8:17" ht="12.75"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8:17" ht="12.75"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8:17" ht="12.75"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8:17" ht="12.75"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8:17" ht="12.75"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</sheetData>
  <mergeCells count="20">
    <mergeCell ref="A2:D2"/>
    <mergeCell ref="F2:J2"/>
    <mergeCell ref="F3:J3"/>
    <mergeCell ref="A6:A14"/>
    <mergeCell ref="F11:J11"/>
    <mergeCell ref="A16:A20"/>
    <mergeCell ref="F19:J19"/>
    <mergeCell ref="A41:C43"/>
    <mergeCell ref="A48:C49"/>
    <mergeCell ref="A56:C57"/>
    <mergeCell ref="F53:K53"/>
    <mergeCell ref="F61:J61"/>
    <mergeCell ref="F69:K69"/>
    <mergeCell ref="A22:A24"/>
    <mergeCell ref="A26:D26"/>
    <mergeCell ref="A27:E27"/>
    <mergeCell ref="F27:J27"/>
    <mergeCell ref="F28:K28"/>
    <mergeCell ref="F36:J36"/>
    <mergeCell ref="F44:K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2022-07-04T16:09:03Z</dcterms:modified>
</cp:coreProperties>
</file>