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Repos\PyCharm Projects\Computer-Modelling-Labs\Lab5\"/>
    </mc:Choice>
  </mc:AlternateContent>
  <xr:revisionPtr revIDLastSave="0" documentId="13_ncr:1_{26DD9EE5-473D-4FD5-B306-9226C79D997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Лист2" sheetId="3" r:id="rId1"/>
    <sheet name="неогран" sheetId="4" r:id="rId2"/>
    <sheet name="отказы" sheetId="1" r:id="rId3"/>
    <sheet name="огран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G2" i="2"/>
  <c r="Q16" i="4"/>
  <c r="B16" i="4" s="1"/>
  <c r="C16" i="4" s="1"/>
  <c r="P16" i="4"/>
  <c r="A16" i="4" s="1"/>
  <c r="Q15" i="4"/>
  <c r="B15" i="4" s="1"/>
  <c r="C15" i="4" s="1"/>
  <c r="P15" i="4"/>
  <c r="A15" i="4" s="1"/>
  <c r="Q14" i="4"/>
  <c r="B14" i="4" s="1"/>
  <c r="C14" i="4" s="1"/>
  <c r="P14" i="4"/>
  <c r="A14" i="4" s="1"/>
  <c r="Q13" i="4"/>
  <c r="B13" i="4" s="1"/>
  <c r="C13" i="4" s="1"/>
  <c r="P13" i="4"/>
  <c r="A13" i="4" s="1"/>
  <c r="Q12" i="4"/>
  <c r="B12" i="4" s="1"/>
  <c r="C12" i="4" s="1"/>
  <c r="P12" i="4"/>
  <c r="A12" i="4" s="1"/>
  <c r="Q11" i="4"/>
  <c r="B11" i="4" s="1"/>
  <c r="C11" i="4" s="1"/>
  <c r="P11" i="4"/>
  <c r="A11" i="4" s="1"/>
  <c r="Q10" i="4"/>
  <c r="B10" i="4" s="1"/>
  <c r="C10" i="4" s="1"/>
  <c r="P10" i="4"/>
  <c r="A10" i="4" s="1"/>
  <c r="Q9" i="4"/>
  <c r="B9" i="4" s="1"/>
  <c r="C9" i="4" s="1"/>
  <c r="P9" i="4"/>
  <c r="A9" i="4" s="1"/>
  <c r="Q8" i="4"/>
  <c r="B8" i="4" s="1"/>
  <c r="C8" i="4" s="1"/>
  <c r="P8" i="4"/>
  <c r="A8" i="4" s="1"/>
  <c r="Q7" i="4"/>
  <c r="B7" i="4" s="1"/>
  <c r="C7" i="4" s="1"/>
  <c r="P7" i="4"/>
  <c r="A7" i="4" s="1"/>
  <c r="D7" i="4" s="1"/>
  <c r="E7" i="4" s="1"/>
  <c r="F7" i="4" s="1"/>
  <c r="Q6" i="4"/>
  <c r="B6" i="4" s="1"/>
  <c r="C6" i="4" s="1"/>
  <c r="P6" i="4"/>
  <c r="A6" i="4" s="1"/>
  <c r="Q5" i="4"/>
  <c r="B5" i="4" s="1"/>
  <c r="C5" i="4" s="1"/>
  <c r="P5" i="4"/>
  <c r="A5" i="4" s="1"/>
  <c r="Q4" i="4"/>
  <c r="B4" i="4" s="1"/>
  <c r="C4" i="4" s="1"/>
  <c r="P4" i="4"/>
  <c r="A4" i="4" s="1"/>
  <c r="Q3" i="4"/>
  <c r="B3" i="4" s="1"/>
  <c r="C3" i="4" s="1"/>
  <c r="P3" i="4"/>
  <c r="A3" i="4" s="1"/>
  <c r="G2" i="4"/>
  <c r="H2" i="4" s="1"/>
  <c r="E2" i="4"/>
  <c r="D2" i="4"/>
  <c r="C2" i="4"/>
  <c r="B2" i="4"/>
  <c r="A2" i="4"/>
  <c r="O5" i="4"/>
  <c r="O4" i="4"/>
  <c r="O3" i="4"/>
  <c r="O2" i="4"/>
  <c r="K2" i="2"/>
  <c r="A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R16" i="2"/>
  <c r="B16" i="2" s="1"/>
  <c r="D16" i="2" s="1"/>
  <c r="Q16" i="2"/>
  <c r="C16" i="2" s="1"/>
  <c r="R15" i="2"/>
  <c r="B15" i="2" s="1"/>
  <c r="D15" i="2" s="1"/>
  <c r="Q15" i="2"/>
  <c r="C15" i="2" s="1"/>
  <c r="R14" i="2"/>
  <c r="B14" i="2" s="1"/>
  <c r="D14" i="2" s="1"/>
  <c r="Q14" i="2"/>
  <c r="C14" i="2" s="1"/>
  <c r="R13" i="2"/>
  <c r="B13" i="2" s="1"/>
  <c r="D13" i="2" s="1"/>
  <c r="Q13" i="2"/>
  <c r="C13" i="2" s="1"/>
  <c r="R12" i="2"/>
  <c r="B12" i="2" s="1"/>
  <c r="D12" i="2" s="1"/>
  <c r="Q12" i="2"/>
  <c r="C12" i="2" s="1"/>
  <c r="R11" i="2"/>
  <c r="B11" i="2" s="1"/>
  <c r="D11" i="2" s="1"/>
  <c r="Q11" i="2"/>
  <c r="C11" i="2" s="1"/>
  <c r="R10" i="2"/>
  <c r="B10" i="2" s="1"/>
  <c r="D10" i="2" s="1"/>
  <c r="Q10" i="2"/>
  <c r="C10" i="2" s="1"/>
  <c r="R9" i="2"/>
  <c r="B9" i="2" s="1"/>
  <c r="D9" i="2" s="1"/>
  <c r="Q9" i="2"/>
  <c r="C9" i="2" s="1"/>
  <c r="R8" i="2"/>
  <c r="B8" i="2" s="1"/>
  <c r="D8" i="2" s="1"/>
  <c r="Q8" i="2"/>
  <c r="C8" i="2" s="1"/>
  <c r="R7" i="2"/>
  <c r="B7" i="2" s="1"/>
  <c r="D7" i="2" s="1"/>
  <c r="Q7" i="2"/>
  <c r="C7" i="2" s="1"/>
  <c r="R6" i="2"/>
  <c r="B6" i="2" s="1"/>
  <c r="D6" i="2" s="1"/>
  <c r="Q6" i="2"/>
  <c r="C6" i="2" s="1"/>
  <c r="R5" i="2"/>
  <c r="B5" i="2" s="1"/>
  <c r="D5" i="2" s="1"/>
  <c r="Q5" i="2"/>
  <c r="C5" i="2" s="1"/>
  <c r="R4" i="2"/>
  <c r="B4" i="2" s="1"/>
  <c r="D4" i="2" s="1"/>
  <c r="Q4" i="2"/>
  <c r="C4" i="2" s="1"/>
  <c r="R3" i="2"/>
  <c r="B3" i="2" s="1"/>
  <c r="D3" i="2" s="1"/>
  <c r="Q3" i="2"/>
  <c r="C3" i="2" s="1"/>
  <c r="T2" i="2"/>
  <c r="J2" i="2"/>
  <c r="L2" i="2" s="1"/>
  <c r="M2" i="2" s="1"/>
  <c r="T3" i="2"/>
  <c r="T4" i="2"/>
  <c r="T5" i="2"/>
  <c r="C2" i="2"/>
  <c r="B2" i="2"/>
  <c r="D2" i="2" s="1"/>
  <c r="Q2" i="2"/>
  <c r="R2" i="2"/>
  <c r="I2" i="1"/>
  <c r="H2" i="1"/>
  <c r="G2" i="1"/>
  <c r="F5" i="1"/>
  <c r="F4" i="1"/>
  <c r="F3" i="1"/>
  <c r="F2" i="1"/>
  <c r="D2" i="1"/>
  <c r="O3" i="1"/>
  <c r="A3" i="1" s="1"/>
  <c r="P3" i="1"/>
  <c r="B3" i="1" s="1"/>
  <c r="C3" i="1" s="1"/>
  <c r="P4" i="1"/>
  <c r="B4" i="1" s="1"/>
  <c r="C4" i="1" s="1"/>
  <c r="P5" i="1"/>
  <c r="B5" i="1" s="1"/>
  <c r="C5" i="1" s="1"/>
  <c r="P6" i="1"/>
  <c r="B6" i="1" s="1"/>
  <c r="C6" i="1" s="1"/>
  <c r="P7" i="1"/>
  <c r="B7" i="1" s="1"/>
  <c r="C7" i="1" s="1"/>
  <c r="P8" i="1"/>
  <c r="B8" i="1" s="1"/>
  <c r="C8" i="1" s="1"/>
  <c r="P9" i="1"/>
  <c r="B9" i="1" s="1"/>
  <c r="C9" i="1" s="1"/>
  <c r="P10" i="1"/>
  <c r="B10" i="1" s="1"/>
  <c r="C10" i="1" s="1"/>
  <c r="P11" i="1"/>
  <c r="B11" i="1" s="1"/>
  <c r="C11" i="1" s="1"/>
  <c r="P12" i="1"/>
  <c r="B12" i="1" s="1"/>
  <c r="C12" i="1" s="1"/>
  <c r="P13" i="1"/>
  <c r="B13" i="1" s="1"/>
  <c r="C13" i="1" s="1"/>
  <c r="P14" i="1"/>
  <c r="B14" i="1" s="1"/>
  <c r="C14" i="1" s="1"/>
  <c r="P15" i="1"/>
  <c r="B15" i="1" s="1"/>
  <c r="C15" i="1" s="1"/>
  <c r="P16" i="1"/>
  <c r="B16" i="1" s="1"/>
  <c r="C16" i="1" s="1"/>
  <c r="B2" i="1"/>
  <c r="C2" i="1" s="1"/>
  <c r="O4" i="1"/>
  <c r="A4" i="1" s="1"/>
  <c r="O5" i="1"/>
  <c r="A5" i="1" s="1"/>
  <c r="O6" i="1"/>
  <c r="A6" i="1" s="1"/>
  <c r="O7" i="1"/>
  <c r="A7" i="1" s="1"/>
  <c r="O8" i="1"/>
  <c r="A8" i="1" s="1"/>
  <c r="O9" i="1"/>
  <c r="A9" i="1" s="1"/>
  <c r="O10" i="1"/>
  <c r="A10" i="1" s="1"/>
  <c r="O11" i="1"/>
  <c r="A11" i="1" s="1"/>
  <c r="O12" i="1"/>
  <c r="A12" i="1" s="1"/>
  <c r="O13" i="1"/>
  <c r="A13" i="1" s="1"/>
  <c r="O14" i="1"/>
  <c r="A14" i="1" s="1"/>
  <c r="O15" i="1"/>
  <c r="A15" i="1" s="1"/>
  <c r="O16" i="1"/>
  <c r="A16" i="1" s="1"/>
  <c r="J2" i="4" l="1"/>
  <c r="I2" i="4"/>
  <c r="K2" i="4" s="1"/>
  <c r="D14" i="4"/>
  <c r="E14" i="4" s="1"/>
  <c r="F14" i="4" s="1"/>
  <c r="D11" i="4"/>
  <c r="E11" i="4" s="1"/>
  <c r="F11" i="4" s="1"/>
  <c r="D3" i="4"/>
  <c r="E3" i="4" s="1"/>
  <c r="F3" i="4" s="1"/>
  <c r="D15" i="4"/>
  <c r="E15" i="4" s="1"/>
  <c r="F15" i="4" s="1"/>
  <c r="G15" i="4" s="1"/>
  <c r="H15" i="4" s="1"/>
  <c r="D8" i="4"/>
  <c r="E8" i="4" s="1"/>
  <c r="D13" i="4"/>
  <c r="E13" i="4" s="1"/>
  <c r="D4" i="4"/>
  <c r="E4" i="4" s="1"/>
  <c r="D10" i="4"/>
  <c r="E10" i="4" s="1"/>
  <c r="D16" i="4"/>
  <c r="E16" i="4" s="1"/>
  <c r="D9" i="4"/>
  <c r="E9" i="4" s="1"/>
  <c r="D5" i="4"/>
  <c r="E5" i="4" s="1"/>
  <c r="D6" i="4"/>
  <c r="E6" i="4" s="1"/>
  <c r="F6" i="4" s="1"/>
  <c r="D12" i="4"/>
  <c r="E12" i="4" s="1"/>
  <c r="G14" i="4"/>
  <c r="H14" i="4" s="1"/>
  <c r="G7" i="4"/>
  <c r="H7" i="4" s="1"/>
  <c r="G11" i="4"/>
  <c r="H11" i="4" s="1"/>
  <c r="E8" i="2"/>
  <c r="F8" i="2" s="1"/>
  <c r="G8" i="2" s="1"/>
  <c r="E3" i="2"/>
  <c r="F3" i="2" s="1"/>
  <c r="G3" i="2" s="1"/>
  <c r="E9" i="2"/>
  <c r="I9" i="2" s="1"/>
  <c r="E14" i="2"/>
  <c r="F14" i="2" s="1"/>
  <c r="G14" i="2" s="1"/>
  <c r="E15" i="2"/>
  <c r="I15" i="2" s="1"/>
  <c r="E7" i="2"/>
  <c r="F7" i="2" s="1"/>
  <c r="G7" i="2" s="1"/>
  <c r="E13" i="2"/>
  <c r="I13" i="2" s="1"/>
  <c r="E12" i="2"/>
  <c r="I12" i="2" s="1"/>
  <c r="E6" i="2"/>
  <c r="I6" i="2" s="1"/>
  <c r="E4" i="2"/>
  <c r="F4" i="2" s="1"/>
  <c r="G4" i="2" s="1"/>
  <c r="E10" i="2"/>
  <c r="I10" i="2" s="1"/>
  <c r="E16" i="2"/>
  <c r="F16" i="2" s="1"/>
  <c r="G16" i="2" s="1"/>
  <c r="E5" i="2"/>
  <c r="F5" i="2" s="1"/>
  <c r="G5" i="2" s="1"/>
  <c r="E11" i="2"/>
  <c r="I11" i="2" s="1"/>
  <c r="E2" i="2"/>
  <c r="D6" i="1"/>
  <c r="G6" i="1" s="1"/>
  <c r="H6" i="1" s="1"/>
  <c r="I6" i="1" s="1"/>
  <c r="J6" i="1" s="1"/>
  <c r="K6" i="1" s="1"/>
  <c r="L6" i="1" s="1"/>
  <c r="D12" i="1"/>
  <c r="G12" i="1" s="1"/>
  <c r="H12" i="1" s="1"/>
  <c r="I12" i="1" s="1"/>
  <c r="J12" i="1" s="1"/>
  <c r="K12" i="1" s="1"/>
  <c r="L12" i="1" s="1"/>
  <c r="D13" i="1"/>
  <c r="G13" i="1" s="1"/>
  <c r="H13" i="1" s="1"/>
  <c r="I13" i="1" s="1"/>
  <c r="J13" i="1" s="1"/>
  <c r="K13" i="1" s="1"/>
  <c r="L13" i="1" s="1"/>
  <c r="D14" i="1"/>
  <c r="G14" i="1" s="1"/>
  <c r="H14" i="1" s="1"/>
  <c r="I14" i="1" s="1"/>
  <c r="J14" i="1" s="1"/>
  <c r="K14" i="1" s="1"/>
  <c r="L14" i="1" s="1"/>
  <c r="D11" i="1"/>
  <c r="G11" i="1" s="1"/>
  <c r="H11" i="1" s="1"/>
  <c r="I11" i="1" s="1"/>
  <c r="J11" i="1" s="1"/>
  <c r="K11" i="1" s="1"/>
  <c r="L11" i="1" s="1"/>
  <c r="D15" i="1"/>
  <c r="G15" i="1" s="1"/>
  <c r="H15" i="1" s="1"/>
  <c r="I15" i="1" s="1"/>
  <c r="J15" i="1" s="1"/>
  <c r="K15" i="1" s="1"/>
  <c r="L15" i="1" s="1"/>
  <c r="D8" i="1"/>
  <c r="G8" i="1" s="1"/>
  <c r="H8" i="1" s="1"/>
  <c r="I8" i="1" s="1"/>
  <c r="J8" i="1" s="1"/>
  <c r="K8" i="1" s="1"/>
  <c r="L8" i="1" s="1"/>
  <c r="D7" i="1"/>
  <c r="G7" i="1" s="1"/>
  <c r="H7" i="1" s="1"/>
  <c r="I7" i="1" s="1"/>
  <c r="J7" i="1" s="1"/>
  <c r="K7" i="1" s="1"/>
  <c r="L7" i="1" s="1"/>
  <c r="D5" i="1"/>
  <c r="G5" i="1" s="1"/>
  <c r="H5" i="1" s="1"/>
  <c r="I5" i="1" s="1"/>
  <c r="J5" i="1" s="1"/>
  <c r="K5" i="1" s="1"/>
  <c r="L5" i="1" s="1"/>
  <c r="D16" i="1"/>
  <c r="G16" i="1" s="1"/>
  <c r="H16" i="1" s="1"/>
  <c r="I16" i="1" s="1"/>
  <c r="J16" i="1" s="1"/>
  <c r="K16" i="1" s="1"/>
  <c r="L16" i="1" s="1"/>
  <c r="D10" i="1"/>
  <c r="G10" i="1" s="1"/>
  <c r="H10" i="1" s="1"/>
  <c r="I10" i="1" s="1"/>
  <c r="J10" i="1" s="1"/>
  <c r="K10" i="1" s="1"/>
  <c r="L10" i="1" s="1"/>
  <c r="D9" i="1"/>
  <c r="G9" i="1" s="1"/>
  <c r="H9" i="1" s="1"/>
  <c r="I9" i="1" s="1"/>
  <c r="J9" i="1" s="1"/>
  <c r="K9" i="1" s="1"/>
  <c r="L9" i="1" s="1"/>
  <c r="D4" i="1"/>
  <c r="G4" i="1" s="1"/>
  <c r="H4" i="1" s="1"/>
  <c r="I4" i="1" s="1"/>
  <c r="J4" i="1" s="1"/>
  <c r="K4" i="1" s="1"/>
  <c r="L4" i="1" s="1"/>
  <c r="D3" i="1"/>
  <c r="G3" i="1" s="1"/>
  <c r="H3" i="1" s="1"/>
  <c r="I3" i="1" s="1"/>
  <c r="J3" i="1" s="1"/>
  <c r="K3" i="1" s="1"/>
  <c r="L3" i="1" s="1"/>
  <c r="F16" i="4" l="1"/>
  <c r="G16" i="4" s="1"/>
  <c r="H16" i="4" s="1"/>
  <c r="F4" i="4"/>
  <c r="G4" i="4" s="1"/>
  <c r="H4" i="4" s="1"/>
  <c r="F13" i="4"/>
  <c r="G13" i="4" s="1"/>
  <c r="H13" i="4" s="1"/>
  <c r="F8" i="4"/>
  <c r="G8" i="4" s="1"/>
  <c r="H8" i="4" s="1"/>
  <c r="F12" i="4"/>
  <c r="G12" i="4" s="1"/>
  <c r="H12" i="4" s="1"/>
  <c r="F9" i="4"/>
  <c r="G9" i="4" s="1"/>
  <c r="H9" i="4" s="1"/>
  <c r="F10" i="4"/>
  <c r="G10" i="4" s="1"/>
  <c r="H10" i="4" s="1"/>
  <c r="F5" i="4"/>
  <c r="G5" i="4" s="1"/>
  <c r="H5" i="4" s="1"/>
  <c r="G3" i="4"/>
  <c r="H3" i="4" s="1"/>
  <c r="G6" i="4"/>
  <c r="I15" i="4"/>
  <c r="K15" i="4" s="1"/>
  <c r="J15" i="4"/>
  <c r="I7" i="4"/>
  <c r="K7" i="4" s="1"/>
  <c r="J7" i="4"/>
  <c r="I11" i="4"/>
  <c r="K11" i="4" s="1"/>
  <c r="J11" i="4"/>
  <c r="I14" i="4"/>
  <c r="K14" i="4" s="1"/>
  <c r="J14" i="4"/>
  <c r="I8" i="2"/>
  <c r="F9" i="2"/>
  <c r="I3" i="2"/>
  <c r="I14" i="2"/>
  <c r="F13" i="2"/>
  <c r="F10" i="2"/>
  <c r="F6" i="2"/>
  <c r="I4" i="2"/>
  <c r="I7" i="2"/>
  <c r="F11" i="2"/>
  <c r="I16" i="2"/>
  <c r="F15" i="2"/>
  <c r="F12" i="2"/>
  <c r="I5" i="2"/>
  <c r="H14" i="2"/>
  <c r="O14" i="2" s="1"/>
  <c r="J14" i="2"/>
  <c r="H8" i="2"/>
  <c r="O8" i="2" s="1"/>
  <c r="J8" i="2"/>
  <c r="L8" i="2" s="1"/>
  <c r="M8" i="2" s="1"/>
  <c r="H7" i="2"/>
  <c r="O7" i="2" s="1"/>
  <c r="J7" i="2"/>
  <c r="H4" i="2"/>
  <c r="O4" i="2" s="1"/>
  <c r="J4" i="2"/>
  <c r="J5" i="2"/>
  <c r="H5" i="2"/>
  <c r="O5" i="2" s="1"/>
  <c r="H16" i="2"/>
  <c r="O16" i="2" s="1"/>
  <c r="J16" i="2"/>
  <c r="H3" i="2"/>
  <c r="O3" i="2" s="1"/>
  <c r="J3" i="2"/>
  <c r="L3" i="2" s="1"/>
  <c r="M3" i="2" s="1"/>
  <c r="I2" i="2"/>
  <c r="F2" i="2"/>
  <c r="H2" i="2" s="1"/>
  <c r="I9" i="4" l="1"/>
  <c r="K9" i="4" s="1"/>
  <c r="J9" i="4"/>
  <c r="J5" i="4"/>
  <c r="I5" i="4"/>
  <c r="K5" i="4" s="1"/>
  <c r="I12" i="4"/>
  <c r="K12" i="4" s="1"/>
  <c r="J12" i="4"/>
  <c r="I4" i="4"/>
  <c r="K4" i="4" s="1"/>
  <c r="J4" i="4"/>
  <c r="I10" i="4"/>
  <c r="K10" i="4" s="1"/>
  <c r="J10" i="4"/>
  <c r="J8" i="4"/>
  <c r="I8" i="4"/>
  <c r="K8" i="4" s="1"/>
  <c r="I13" i="4"/>
  <c r="K13" i="4" s="1"/>
  <c r="J13" i="4"/>
  <c r="J16" i="4"/>
  <c r="I16" i="4"/>
  <c r="K16" i="4" s="1"/>
  <c r="I3" i="4"/>
  <c r="K3" i="4" s="1"/>
  <c r="J3" i="4"/>
  <c r="G6" i="2"/>
  <c r="H6" i="2" s="1"/>
  <c r="O6" i="2" s="1"/>
  <c r="G10" i="2"/>
  <c r="H10" i="2" s="1"/>
  <c r="O10" i="2" s="1"/>
  <c r="G13" i="2"/>
  <c r="H13" i="2" s="1"/>
  <c r="J15" i="2"/>
  <c r="L15" i="2" s="1"/>
  <c r="M15" i="2" s="1"/>
  <c r="G15" i="2"/>
  <c r="H15" i="2" s="1"/>
  <c r="O15" i="2" s="1"/>
  <c r="J9" i="2"/>
  <c r="L9" i="2" s="1"/>
  <c r="M9" i="2" s="1"/>
  <c r="G9" i="2"/>
  <c r="H9" i="2" s="1"/>
  <c r="O9" i="2" s="1"/>
  <c r="G12" i="2"/>
  <c r="H12" i="2" s="1"/>
  <c r="O12" i="2" s="1"/>
  <c r="J11" i="2"/>
  <c r="L11" i="2" s="1"/>
  <c r="M11" i="2" s="1"/>
  <c r="G11" i="2"/>
  <c r="H11" i="2" s="1"/>
  <c r="O11" i="2" s="1"/>
  <c r="J13" i="2"/>
  <c r="L13" i="2" s="1"/>
  <c r="M13" i="2" s="1"/>
  <c r="H6" i="4"/>
  <c r="L14" i="2"/>
  <c r="M14" i="2" s="1"/>
  <c r="N14" i="2" s="1"/>
  <c r="J10" i="2"/>
  <c r="L10" i="2" s="1"/>
  <c r="M10" i="2" s="1"/>
  <c r="J6" i="2"/>
  <c r="L6" i="2" s="1"/>
  <c r="M6" i="2" s="1"/>
  <c r="L4" i="2"/>
  <c r="M4" i="2" s="1"/>
  <c r="N4" i="2" s="1"/>
  <c r="L16" i="2"/>
  <c r="M16" i="2" s="1"/>
  <c r="N16" i="2" s="1"/>
  <c r="J12" i="2"/>
  <c r="L12" i="2" s="1"/>
  <c r="M12" i="2" s="1"/>
  <c r="L7" i="2"/>
  <c r="M7" i="2" s="1"/>
  <c r="N7" i="2" s="1"/>
  <c r="L5" i="2"/>
  <c r="M5" i="2" s="1"/>
  <c r="N5" i="2" s="1"/>
  <c r="N8" i="2"/>
  <c r="N3" i="2"/>
  <c r="O2" i="2"/>
  <c r="N2" i="2"/>
  <c r="O13" i="2" l="1"/>
  <c r="N13" i="2"/>
  <c r="N12" i="2"/>
  <c r="N10" i="2"/>
  <c r="N6" i="2"/>
  <c r="I6" i="4"/>
  <c r="K6" i="4" s="1"/>
  <c r="J6" i="4"/>
  <c r="N9" i="2"/>
  <c r="N15" i="2"/>
  <c r="N11" i="2"/>
  <c r="A2" i="1" l="1"/>
  <c r="J2" i="1" l="1"/>
  <c r="K2" i="1" s="1"/>
  <c r="L2" i="1" s="1"/>
</calcChain>
</file>

<file path=xl/sharedStrings.xml><?xml version="1.0" encoding="utf-8"?>
<sst xmlns="http://schemas.openxmlformats.org/spreadsheetml/2006/main" count="49" uniqueCount="27">
  <si>
    <t>n</t>
  </si>
  <si>
    <t>l</t>
  </si>
  <si>
    <t>mu</t>
  </si>
  <si>
    <t>ро</t>
  </si>
  <si>
    <t>k</t>
  </si>
  <si>
    <t>коэф</t>
  </si>
  <si>
    <t>p0</t>
  </si>
  <si>
    <t>pотказ</t>
  </si>
  <si>
    <t>pобсл</t>
  </si>
  <si>
    <t>Q</t>
  </si>
  <si>
    <t>A</t>
  </si>
  <si>
    <t>k_</t>
  </si>
  <si>
    <t>Tобсл</t>
  </si>
  <si>
    <t>Tген</t>
  </si>
  <si>
    <t>lген</t>
  </si>
  <si>
    <t>m</t>
  </si>
  <si>
    <t>ро/n</t>
  </si>
  <si>
    <t>lпром</t>
  </si>
  <si>
    <t>lпром2</t>
  </si>
  <si>
    <t>lоч</t>
  </si>
  <si>
    <t>Tоч</t>
  </si>
  <si>
    <t>Tсмо</t>
  </si>
  <si>
    <t>lпром3</t>
  </si>
  <si>
    <t>pоч</t>
  </si>
  <si>
    <t>Lоч</t>
  </si>
  <si>
    <t>Lсмо</t>
  </si>
  <si>
    <t>Tобс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</si>
</sst>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9A04-00D3-4405-BCC6-64B11274BCC8}">
  <dimension ref="A1"/>
  <sheetViews>
    <sheetView workbookViewId="0">
      <selection sqref="A1:A15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4650-5CB4-450A-9839-A5CE47C0D654}">
  <dimension ref="A1:Q16"/>
  <sheetViews>
    <sheetView tabSelected="1" workbookViewId="0">
      <selection activeCell="H20" sqref="H20"/>
    </sheetView>
  </sheetViews>
  <sheetFormatPr defaultRowHeight="14.4" x14ac:dyDescent="0.3"/>
  <cols>
    <col min="6" max="6" width="12" bestFit="1" customWidth="1"/>
  </cols>
  <sheetData>
    <row r="1" spans="1:17" x14ac:dyDescent="0.3">
      <c r="A1" t="s">
        <v>1</v>
      </c>
      <c r="B1" t="s">
        <v>26</v>
      </c>
      <c r="C1" t="s">
        <v>2</v>
      </c>
      <c r="D1" t="s">
        <v>3</v>
      </c>
      <c r="E1" t="s">
        <v>16</v>
      </c>
      <c r="F1" t="s">
        <v>6</v>
      </c>
      <c r="G1" t="s">
        <v>23</v>
      </c>
      <c r="H1" t="s">
        <v>24</v>
      </c>
      <c r="I1" t="s">
        <v>20</v>
      </c>
      <c r="J1" t="s">
        <v>25</v>
      </c>
      <c r="K1" t="s">
        <v>21</v>
      </c>
      <c r="M1" t="s">
        <v>0</v>
      </c>
      <c r="N1" t="s">
        <v>4</v>
      </c>
      <c r="P1" t="s">
        <v>14</v>
      </c>
      <c r="Q1" t="s">
        <v>13</v>
      </c>
    </row>
    <row r="2" spans="1:17" x14ac:dyDescent="0.3">
      <c r="A2">
        <f>P2</f>
        <v>0.8</v>
      </c>
      <c r="B2">
        <f>Q2</f>
        <v>1</v>
      </c>
      <c r="C2">
        <f>1/B2</f>
        <v>1</v>
      </c>
      <c r="D2">
        <f>A2/C2</f>
        <v>0.8</v>
      </c>
      <c r="E2">
        <f>D2/$M$2</f>
        <v>0.16</v>
      </c>
      <c r="F2">
        <f>IF(E2&lt;1,(SERIESSUM(D2,0,1,$O$2:$O$5)+(D2^($M$2+1))/(FACT($M$2)*($M$2-D2)))^(-1),"")</f>
        <v>0.82928816220897505</v>
      </c>
      <c r="G2">
        <f>IF(E2&lt;1,(D2^($M$2+1)*F2)/(FACT($M$2)*($M$2-D2)),"")</f>
        <v>4.3133515078196366E-4</v>
      </c>
      <c r="H2">
        <f>IF(E2&lt;1,($M$2*G2)/($M$2-D2),"")</f>
        <v>5.1349422712138537E-4</v>
      </c>
      <c r="I2">
        <f>IF(E2&lt;1,H2/A2,"")</f>
        <v>6.4186778390173168E-4</v>
      </c>
      <c r="J2">
        <f>IF(E2&lt;1,H2+D2)</f>
        <v>0.80051349422712148</v>
      </c>
      <c r="K2">
        <f>IF(E2&lt;1,I2+B2,"")</f>
        <v>1.0006418677839017</v>
      </c>
      <c r="M2">
        <v>5</v>
      </c>
      <c r="N2">
        <v>0</v>
      </c>
      <c r="O2">
        <f>0</f>
        <v>0</v>
      </c>
      <c r="P2">
        <v>0.8</v>
      </c>
      <c r="Q2">
        <v>1</v>
      </c>
    </row>
    <row r="3" spans="1:17" x14ac:dyDescent="0.3">
      <c r="A3">
        <f t="shared" ref="A3:A16" ca="1" si="0">P3</f>
        <v>0.43691988166891216</v>
      </c>
      <c r="B3">
        <f t="shared" ref="B3:B16" ca="1" si="1">Q3</f>
        <v>0.26201049782423169</v>
      </c>
      <c r="C3">
        <f t="shared" ref="C3:C16" ca="1" si="2">1/B3</f>
        <v>3.8166409678395579</v>
      </c>
      <c r="D3">
        <f t="shared" ref="D3:D16" ca="1" si="3">A3/C3</f>
        <v>0.11447759570537608</v>
      </c>
      <c r="E3">
        <f t="shared" ref="E3:E16" ca="1" si="4">D3/$M$2</f>
        <v>2.2895519141075217E-2</v>
      </c>
      <c r="F3">
        <f t="shared" ref="F3:F16" ca="1" si="5">IF(E3&lt;1,(SERIESSUM(D3,0,1,$O$2:$O$5)+(D3^($M$2+1))/(FACT($M$2)*($M$2-D3)))^(-1),"")</f>
        <v>8.2453689925632521</v>
      </c>
      <c r="G3">
        <f t="shared" ref="G3:G16" ca="1" si="6">IF(E3&lt;1,(D3^($M$2+1)*F3)/(FACT($M$2)*($M$2-D3)),"")</f>
        <v>3.165489216522003E-8</v>
      </c>
      <c r="H3">
        <f t="shared" ref="H3:H16" ca="1" si="7">IF(E3&lt;1,($M$2*G3)/($M$2-D3),"")</f>
        <v>3.2396629823449134E-8</v>
      </c>
      <c r="I3">
        <f t="shared" ref="I3:I16" ca="1" si="8">IF(E3&lt;1,H3/A3,"")</f>
        <v>7.4147758393834221E-8</v>
      </c>
      <c r="J3">
        <f t="shared" ref="J3:J16" ca="1" si="9">IF(E3&lt;1,H3+D3)</f>
        <v>0.1144776281020059</v>
      </c>
      <c r="K3">
        <f t="shared" ref="K3:K16" ca="1" si="10">IF(E3&lt;1,I3+B3,"")</f>
        <v>0.26201057197199007</v>
      </c>
      <c r="N3">
        <v>1</v>
      </c>
      <c r="O3">
        <f>1/FACT(1)</f>
        <v>1</v>
      </c>
      <c r="P3">
        <f ca="1">_xlfn.POISSON.DIST(RAND(), RAND(),TRUE)</f>
        <v>0.43691988166891216</v>
      </c>
      <c r="Q3">
        <f ca="1">_xlfn.EXPON.DIST(RAND(),RAND(),TRUE)</f>
        <v>0.26201049782423169</v>
      </c>
    </row>
    <row r="4" spans="1:17" x14ac:dyDescent="0.3">
      <c r="A4">
        <f t="shared" ca="1" si="0"/>
        <v>0.45658797927056477</v>
      </c>
      <c r="B4">
        <f t="shared" ca="1" si="1"/>
        <v>0.25219052218429555</v>
      </c>
      <c r="C4">
        <f t="shared" ca="1" si="2"/>
        <v>3.9652560744103655</v>
      </c>
      <c r="D4">
        <f t="shared" ca="1" si="3"/>
        <v>0.11514716091531604</v>
      </c>
      <c r="E4">
        <f t="shared" ca="1" si="4"/>
        <v>2.3029432183063209E-2</v>
      </c>
      <c r="F4">
        <f t="shared" ca="1" si="5"/>
        <v>8.1946355255817718</v>
      </c>
      <c r="G4">
        <f t="shared" ca="1" si="6"/>
        <v>3.2584894394432806E-8</v>
      </c>
      <c r="H4">
        <f t="shared" ca="1" si="7"/>
        <v>3.3352994929258213E-8</v>
      </c>
      <c r="I4">
        <f t="shared" ca="1" si="8"/>
        <v>7.3048342145455188E-8</v>
      </c>
      <c r="J4">
        <f t="shared" ca="1" si="9"/>
        <v>0.11514719426831098</v>
      </c>
      <c r="K4">
        <f t="shared" ca="1" si="10"/>
        <v>0.2521905952326377</v>
      </c>
      <c r="N4">
        <v>2</v>
      </c>
      <c r="O4">
        <f>1/FACT(N4)</f>
        <v>0.5</v>
      </c>
      <c r="P4">
        <f t="shared" ref="P4:P16" ca="1" si="11">_xlfn.POISSON.DIST(RAND(), RAND(),TRUE)</f>
        <v>0.45658797927056477</v>
      </c>
      <c r="Q4">
        <f t="shared" ref="Q4:Q16" ca="1" si="12">_xlfn.EXPON.DIST(RAND(),RAND(),TRUE)</f>
        <v>0.25219052218429555</v>
      </c>
    </row>
    <row r="5" spans="1:17" x14ac:dyDescent="0.3">
      <c r="A5">
        <f t="shared" ca="1" si="0"/>
        <v>0.58364765219717252</v>
      </c>
      <c r="B5">
        <f t="shared" ca="1" si="1"/>
        <v>7.0797692365510395E-2</v>
      </c>
      <c r="C5">
        <f t="shared" ca="1" si="2"/>
        <v>14.124754163416167</v>
      </c>
      <c r="D5">
        <f t="shared" ca="1" si="3"/>
        <v>4.1320906930107829E-2</v>
      </c>
      <c r="E5">
        <f t="shared" ca="1" si="4"/>
        <v>8.2641813860215661E-3</v>
      </c>
      <c r="F5">
        <f t="shared" ca="1" si="5"/>
        <v>23.704336220817883</v>
      </c>
      <c r="G5">
        <f t="shared" ca="1" si="6"/>
        <v>1.9828945515009688E-10</v>
      </c>
      <c r="H5">
        <f t="shared" ca="1" si="7"/>
        <v>1.9994181053904104E-10</v>
      </c>
      <c r="I5">
        <f t="shared" ca="1" si="8"/>
        <v>3.4257280019263248E-10</v>
      </c>
      <c r="J5">
        <f t="shared" ca="1" si="9"/>
        <v>4.1320907130049642E-2</v>
      </c>
      <c r="K5">
        <f t="shared" ca="1" si="10"/>
        <v>7.0797692708083199E-2</v>
      </c>
      <c r="N5">
        <v>3</v>
      </c>
      <c r="O5">
        <f>1/FACT(N5)</f>
        <v>0.16666666666666666</v>
      </c>
      <c r="P5">
        <f t="shared" ca="1" si="11"/>
        <v>0.58364765219717252</v>
      </c>
      <c r="Q5">
        <f t="shared" ca="1" si="12"/>
        <v>7.0797692365510395E-2</v>
      </c>
    </row>
    <row r="6" spans="1:17" x14ac:dyDescent="0.3">
      <c r="A6">
        <f t="shared" ca="1" si="0"/>
        <v>0.83063930821821597</v>
      </c>
      <c r="B6">
        <f t="shared" ca="1" si="1"/>
        <v>0.44213233866555601</v>
      </c>
      <c r="C6">
        <f t="shared" ca="1" si="2"/>
        <v>2.2617662463193722</v>
      </c>
      <c r="D6">
        <f t="shared" ca="1" si="3"/>
        <v>0.36725249993005943</v>
      </c>
      <c r="E6">
        <f t="shared" ca="1" si="4"/>
        <v>7.3450499986011886E-2</v>
      </c>
      <c r="F6">
        <f t="shared" ca="1" si="5"/>
        <v>2.257593158423246</v>
      </c>
      <c r="G6">
        <f ca="1">IF(E6&lt;1,(D6^($M$2+1)*F6)/(FACT($M$2)*($M$2-D6)),"")</f>
        <v>9.9635560544043437E-6</v>
      </c>
      <c r="H6">
        <f t="shared" ca="1" si="7"/>
        <v>1.075339855480352E-5</v>
      </c>
      <c r="I6">
        <f t="shared" ca="1" si="8"/>
        <v>1.294593025927267E-5</v>
      </c>
      <c r="J6">
        <f t="shared" ca="1" si="9"/>
        <v>0.36726325332861426</v>
      </c>
      <c r="K6">
        <f t="shared" ca="1" si="10"/>
        <v>0.44214528459581526</v>
      </c>
      <c r="P6">
        <f t="shared" ca="1" si="11"/>
        <v>0.83063930821821597</v>
      </c>
      <c r="Q6">
        <f t="shared" ca="1" si="12"/>
        <v>0.44213233866555601</v>
      </c>
    </row>
    <row r="7" spans="1:17" x14ac:dyDescent="0.3">
      <c r="A7">
        <f t="shared" ca="1" si="0"/>
        <v>0.99460116630745043</v>
      </c>
      <c r="B7">
        <f t="shared" ca="1" si="1"/>
        <v>0.43472655031399121</v>
      </c>
      <c r="C7">
        <f t="shared" ca="1" si="2"/>
        <v>2.3002965870792274</v>
      </c>
      <c r="D7">
        <f t="shared" ca="1" si="3"/>
        <v>0.43237953396711021</v>
      </c>
      <c r="E7">
        <f t="shared" ca="1" si="4"/>
        <v>8.6475906793422042E-2</v>
      </c>
      <c r="F7">
        <f t="shared" ca="1" si="5"/>
        <v>1.8541184771898815</v>
      </c>
      <c r="G7">
        <f t="shared" ca="1" si="6"/>
        <v>2.2103293990859152E-5</v>
      </c>
      <c r="H7">
        <f t="shared" ca="1" si="7"/>
        <v>2.4195633322897887E-5</v>
      </c>
      <c r="I7">
        <f t="shared" ca="1" si="8"/>
        <v>2.4326970591364205E-5</v>
      </c>
      <c r="J7">
        <f t="shared" ca="1" si="9"/>
        <v>0.43240372960043311</v>
      </c>
      <c r="K7">
        <f t="shared" ca="1" si="10"/>
        <v>0.43475087728458256</v>
      </c>
      <c r="P7">
        <f t="shared" ca="1" si="11"/>
        <v>0.99460116630745043</v>
      </c>
      <c r="Q7">
        <f t="shared" ca="1" si="12"/>
        <v>0.43472655031399121</v>
      </c>
    </row>
    <row r="8" spans="1:17" x14ac:dyDescent="0.3">
      <c r="A8">
        <f t="shared" ca="1" si="0"/>
        <v>0.39203280937632157</v>
      </c>
      <c r="B8">
        <f t="shared" ca="1" si="1"/>
        <v>0.27057481634234665</v>
      </c>
      <c r="C8">
        <f t="shared" ca="1" si="2"/>
        <v>3.6958354569655998</v>
      </c>
      <c r="D8">
        <f t="shared" ca="1" si="3"/>
        <v>0.10607420539717241</v>
      </c>
      <c r="E8">
        <f t="shared" ca="1" si="4"/>
        <v>2.1214841079434481E-2</v>
      </c>
      <c r="F8">
        <f t="shared" ca="1" si="5"/>
        <v>8.9366306582307775</v>
      </c>
      <c r="G8">
        <f t="shared" ca="1" si="6"/>
        <v>2.167673689056899E-8</v>
      </c>
      <c r="H8">
        <f t="shared" ca="1" si="7"/>
        <v>2.2146572915423816E-8</v>
      </c>
      <c r="I8">
        <f t="shared" ca="1" si="8"/>
        <v>5.6491631276107805E-8</v>
      </c>
      <c r="J8">
        <f t="shared" ca="1" si="9"/>
        <v>0.10607422754374532</v>
      </c>
      <c r="K8">
        <f t="shared" ca="1" si="10"/>
        <v>0.27057487283397791</v>
      </c>
      <c r="P8">
        <f t="shared" ca="1" si="11"/>
        <v>0.39203280937632157</v>
      </c>
      <c r="Q8">
        <f t="shared" ca="1" si="12"/>
        <v>0.27057481634234665</v>
      </c>
    </row>
    <row r="9" spans="1:17" x14ac:dyDescent="0.3">
      <c r="A9">
        <f t="shared" ca="1" si="0"/>
        <v>0.3764080937120784</v>
      </c>
      <c r="B9">
        <f t="shared" ca="1" si="1"/>
        <v>0.16871490247300419</v>
      </c>
      <c r="C9">
        <f t="shared" ca="1" si="2"/>
        <v>5.9271586880714846</v>
      </c>
      <c r="D9">
        <f t="shared" ca="1" si="3"/>
        <v>6.3505654820682725E-2</v>
      </c>
      <c r="E9">
        <f t="shared" ca="1" si="4"/>
        <v>1.2701130964136545E-2</v>
      </c>
      <c r="F9">
        <f t="shared" ca="1" si="5"/>
        <v>15.25208065205589</v>
      </c>
      <c r="G9">
        <f t="shared" ca="1" si="6"/>
        <v>1.688898671829499E-9</v>
      </c>
      <c r="H9">
        <f t="shared" ca="1" si="7"/>
        <v>1.7106255509831341E-9</v>
      </c>
      <c r="I9">
        <f t="shared" ca="1" si="8"/>
        <v>4.5446035288806079E-9</v>
      </c>
      <c r="J9">
        <f t="shared" ca="1" si="9"/>
        <v>6.3505656531308283E-2</v>
      </c>
      <c r="K9">
        <f t="shared" ca="1" si="10"/>
        <v>0.16871490701760772</v>
      </c>
      <c r="P9">
        <f t="shared" ca="1" si="11"/>
        <v>0.3764080937120784</v>
      </c>
      <c r="Q9">
        <f t="shared" ca="1" si="12"/>
        <v>0.16871490247300419</v>
      </c>
    </row>
    <row r="10" spans="1:17" x14ac:dyDescent="0.3">
      <c r="A10">
        <f t="shared" ca="1" si="0"/>
        <v>0.46879611796268927</v>
      </c>
      <c r="B10">
        <f t="shared" ca="1" si="1"/>
        <v>0.18104440421529217</v>
      </c>
      <c r="C10">
        <f t="shared" ca="1" si="2"/>
        <v>5.5235068122339328</v>
      </c>
      <c r="D10">
        <f t="shared" ca="1" si="3"/>
        <v>8.4872913874996903E-2</v>
      </c>
      <c r="E10">
        <f t="shared" ca="1" si="4"/>
        <v>1.6974582774999379E-2</v>
      </c>
      <c r="F10">
        <f t="shared" ca="1" si="5"/>
        <v>11.289674114082191</v>
      </c>
      <c r="G10">
        <f t="shared" ca="1" si="6"/>
        <v>7.1545131234904708E-9</v>
      </c>
      <c r="H10">
        <f t="shared" ca="1" si="7"/>
        <v>7.2780550717468414E-9</v>
      </c>
      <c r="I10">
        <f t="shared" ca="1" si="8"/>
        <v>1.5524990060446897E-8</v>
      </c>
      <c r="J10">
        <f t="shared" ca="1" si="9"/>
        <v>8.4872921153051978E-2</v>
      </c>
      <c r="K10">
        <f t="shared" ca="1" si="10"/>
        <v>0.18104441974028224</v>
      </c>
      <c r="P10">
        <f t="shared" ca="1" si="11"/>
        <v>0.46879611796268927</v>
      </c>
      <c r="Q10">
        <f t="shared" ca="1" si="12"/>
        <v>0.18104440421529217</v>
      </c>
    </row>
    <row r="11" spans="1:17" x14ac:dyDescent="0.3">
      <c r="A11">
        <f t="shared" ca="1" si="0"/>
        <v>0.69055109918299962</v>
      </c>
      <c r="B11">
        <f t="shared" ca="1" si="1"/>
        <v>0.18965307962793576</v>
      </c>
      <c r="C11">
        <f t="shared" ca="1" si="2"/>
        <v>5.2727854562752947</v>
      </c>
      <c r="D11">
        <f t="shared" ca="1" si="3"/>
        <v>0.13096514260051198</v>
      </c>
      <c r="E11">
        <f t="shared" ca="1" si="4"/>
        <v>2.6193028520102395E-2</v>
      </c>
      <c r="F11">
        <f t="shared" ca="1" si="5"/>
        <v>7.1471725881223689</v>
      </c>
      <c r="G11">
        <f t="shared" ca="1" si="6"/>
        <v>6.1722635344754561E-8</v>
      </c>
      <c r="H11">
        <f t="shared" ca="1" si="7"/>
        <v>6.3382823446986075E-8</v>
      </c>
      <c r="I11">
        <f t="shared" ca="1" si="8"/>
        <v>9.1785855560834175E-8</v>
      </c>
      <c r="J11">
        <f t="shared" ca="1" si="9"/>
        <v>0.13096520598333541</v>
      </c>
      <c r="K11">
        <f t="shared" ca="1" si="10"/>
        <v>0.18965317141379132</v>
      </c>
      <c r="P11">
        <f t="shared" ca="1" si="11"/>
        <v>0.69055109918299962</v>
      </c>
      <c r="Q11">
        <f t="shared" ca="1" si="12"/>
        <v>0.18965307962793576</v>
      </c>
    </row>
    <row r="12" spans="1:17" x14ac:dyDescent="0.3">
      <c r="A12">
        <f t="shared" ca="1" si="0"/>
        <v>0.51454397209860736</v>
      </c>
      <c r="B12">
        <f t="shared" ca="1" si="1"/>
        <v>1.7002554532617477E-2</v>
      </c>
      <c r="C12">
        <f t="shared" ca="1" si="2"/>
        <v>58.814691526594615</v>
      </c>
      <c r="D12">
        <f t="shared" ca="1" si="3"/>
        <v>8.748561945036178E-3</v>
      </c>
      <c r="E12">
        <f t="shared" ca="1" si="4"/>
        <v>1.7497123890072356E-3</v>
      </c>
      <c r="F12">
        <f t="shared" ca="1" si="5"/>
        <v>113.80523234454914</v>
      </c>
      <c r="G12">
        <f t="shared" ca="1" si="6"/>
        <v>8.5190577596375655E-14</v>
      </c>
      <c r="H12">
        <f t="shared" ca="1" si="7"/>
        <v>8.5339897872960576E-14</v>
      </c>
      <c r="I12">
        <f t="shared" ca="1" si="8"/>
        <v>1.658554030375581E-13</v>
      </c>
      <c r="J12">
        <f t="shared" ca="1" si="9"/>
        <v>8.7485619451215177E-3</v>
      </c>
      <c r="K12">
        <f t="shared" ca="1" si="10"/>
        <v>1.7002554532783334E-2</v>
      </c>
      <c r="P12">
        <f t="shared" ca="1" si="11"/>
        <v>0.51454397209860736</v>
      </c>
      <c r="Q12">
        <f t="shared" ca="1" si="12"/>
        <v>1.7002554532617477E-2</v>
      </c>
    </row>
    <row r="13" spans="1:17" x14ac:dyDescent="0.3">
      <c r="A13">
        <f t="shared" ca="1" si="0"/>
        <v>0.66074243378541619</v>
      </c>
      <c r="B13">
        <f t="shared" ca="1" si="1"/>
        <v>5.0418831883606942E-2</v>
      </c>
      <c r="C13">
        <f t="shared" ca="1" si="2"/>
        <v>19.833858949936076</v>
      </c>
      <c r="D13">
        <f t="shared" ca="1" si="3"/>
        <v>3.3313861687392192E-2</v>
      </c>
      <c r="E13">
        <f t="shared" ca="1" si="4"/>
        <v>6.6627723374784384E-3</v>
      </c>
      <c r="F13">
        <f t="shared" ca="1" si="5"/>
        <v>29.520355848706604</v>
      </c>
      <c r="G13">
        <f t="shared" ca="1" si="6"/>
        <v>6.7705429237039483E-11</v>
      </c>
      <c r="H13">
        <f t="shared" ca="1" si="7"/>
        <v>6.8159560873763875E-11</v>
      </c>
      <c r="I13">
        <f t="shared" ca="1" si="8"/>
        <v>1.0315602175461231E-10</v>
      </c>
      <c r="J13">
        <f t="shared" ca="1" si="9"/>
        <v>3.3313861755551753E-2</v>
      </c>
      <c r="K13">
        <f t="shared" ca="1" si="10"/>
        <v>5.041883198676296E-2</v>
      </c>
      <c r="P13">
        <f t="shared" ca="1" si="11"/>
        <v>0.66074243378541619</v>
      </c>
      <c r="Q13">
        <f t="shared" ca="1" si="12"/>
        <v>5.0418831883606942E-2</v>
      </c>
    </row>
    <row r="14" spans="1:17" x14ac:dyDescent="0.3">
      <c r="A14">
        <f t="shared" ca="1" si="0"/>
        <v>0.49203774593123945</v>
      </c>
      <c r="B14">
        <f t="shared" ca="1" si="1"/>
        <v>3.5534090333327176E-2</v>
      </c>
      <c r="C14">
        <f t="shared" ca="1" si="2"/>
        <v>28.14198958294725</v>
      </c>
      <c r="D14">
        <f t="shared" ca="1" si="3"/>
        <v>1.748411371132735E-2</v>
      </c>
      <c r="E14">
        <f t="shared" ca="1" si="4"/>
        <v>3.4968227422654701E-3</v>
      </c>
      <c r="F14">
        <f t="shared" ca="1" si="5"/>
        <v>56.696247433506727</v>
      </c>
      <c r="G14">
        <f t="shared" ca="1" si="6"/>
        <v>2.7088571978664938E-12</v>
      </c>
      <c r="H14">
        <f t="shared" ca="1" si="7"/>
        <v>2.7183628308350869E-12</v>
      </c>
      <c r="I14">
        <f t="shared" ca="1" si="8"/>
        <v>5.5247038531368461E-12</v>
      </c>
      <c r="J14">
        <f t="shared" ca="1" si="9"/>
        <v>1.7484113714045714E-2</v>
      </c>
      <c r="K14">
        <f t="shared" ca="1" si="10"/>
        <v>3.5534090338851881E-2</v>
      </c>
      <c r="P14">
        <f t="shared" ca="1" si="11"/>
        <v>0.49203774593123945</v>
      </c>
      <c r="Q14">
        <f t="shared" ca="1" si="12"/>
        <v>3.5534090333327176E-2</v>
      </c>
    </row>
    <row r="15" spans="1:17" x14ac:dyDescent="0.3">
      <c r="A15">
        <f t="shared" ca="1" si="0"/>
        <v>0.9031221053728038</v>
      </c>
      <c r="B15">
        <f t="shared" ca="1" si="1"/>
        <v>0.10685370896723974</v>
      </c>
      <c r="C15">
        <f t="shared" ca="1" si="2"/>
        <v>9.3585895114468123</v>
      </c>
      <c r="D15">
        <f t="shared" ca="1" si="3"/>
        <v>9.6501946609386394E-2</v>
      </c>
      <c r="E15">
        <f t="shared" ca="1" si="4"/>
        <v>1.9300389321877279E-2</v>
      </c>
      <c r="F15">
        <f t="shared" ca="1" si="5"/>
        <v>9.8708846907342895</v>
      </c>
      <c r="G15">
        <f t="shared" ca="1" si="6"/>
        <v>1.3548314476499126E-8</v>
      </c>
      <c r="H15">
        <f t="shared" ca="1" si="7"/>
        <v>1.3814948358275471E-8</v>
      </c>
      <c r="I15">
        <f t="shared" ca="1" si="8"/>
        <v>1.5296877660383184E-8</v>
      </c>
      <c r="J15">
        <f t="shared" ca="1" si="9"/>
        <v>9.6501960424334746E-2</v>
      </c>
      <c r="K15">
        <f t="shared" ca="1" si="10"/>
        <v>0.10685372426411739</v>
      </c>
      <c r="P15">
        <f t="shared" ca="1" si="11"/>
        <v>0.9031221053728038</v>
      </c>
      <c r="Q15">
        <f t="shared" ca="1" si="12"/>
        <v>0.10685370896723974</v>
      </c>
    </row>
    <row r="16" spans="1:17" x14ac:dyDescent="0.3">
      <c r="A16">
        <f t="shared" ca="1" si="0"/>
        <v>0.6085545566454863</v>
      </c>
      <c r="B16">
        <f t="shared" ca="1" si="1"/>
        <v>0.39743417957646776</v>
      </c>
      <c r="C16">
        <f t="shared" ca="1" si="2"/>
        <v>2.5161399079104529</v>
      </c>
      <c r="D16">
        <f t="shared" ca="1" si="3"/>
        <v>0.24186038094791992</v>
      </c>
      <c r="E16">
        <f t="shared" ca="1" si="4"/>
        <v>4.8372076189583987E-2</v>
      </c>
      <c r="F16">
        <f t="shared" ca="1" si="5"/>
        <v>3.6567490306489034</v>
      </c>
      <c r="G16">
        <f t="shared" ca="1" si="6"/>
        <v>1.2819323962426645E-6</v>
      </c>
      <c r="H16">
        <f t="shared" ca="1" si="7"/>
        <v>1.3470941364453404E-6</v>
      </c>
      <c r="I16">
        <f t="shared" ca="1" si="8"/>
        <v>2.2135963353407125E-6</v>
      </c>
      <c r="J16">
        <f t="shared" ca="1" si="9"/>
        <v>0.24186172804205636</v>
      </c>
      <c r="K16">
        <f t="shared" ca="1" si="10"/>
        <v>0.3974363931728031</v>
      </c>
      <c r="P16">
        <f t="shared" ca="1" si="11"/>
        <v>0.6085545566454863</v>
      </c>
      <c r="Q16">
        <f t="shared" ca="1" si="12"/>
        <v>0.39743417957646776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opLeftCell="B1" workbookViewId="0">
      <selection activeCell="M12" sqref="M12"/>
    </sheetView>
  </sheetViews>
  <sheetFormatPr defaultRowHeight="14.4" x14ac:dyDescent="0.3"/>
  <cols>
    <col min="2" max="2" width="12.33203125" customWidth="1"/>
    <col min="7" max="7" width="20.77734375" customWidth="1"/>
  </cols>
  <sheetData>
    <row r="1" spans="1:16" x14ac:dyDescent="0.3">
      <c r="A1" t="s">
        <v>1</v>
      </c>
      <c r="B1" t="s">
        <v>12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0</v>
      </c>
      <c r="O1" t="s">
        <v>14</v>
      </c>
      <c r="P1" t="s">
        <v>13</v>
      </c>
    </row>
    <row r="2" spans="1:16" x14ac:dyDescent="0.3">
      <c r="A2">
        <f>O2</f>
        <v>0.8</v>
      </c>
      <c r="B2">
        <f>P2</f>
        <v>1</v>
      </c>
      <c r="C2">
        <f>1/B2</f>
        <v>1</v>
      </c>
      <c r="D2">
        <f>A2/C2</f>
        <v>0.8</v>
      </c>
      <c r="E2">
        <v>0</v>
      </c>
      <c r="F2">
        <f>1/FACT(E2)</f>
        <v>1</v>
      </c>
      <c r="G2">
        <f>(SERIESSUM(D2,0,1,$F$2:$F$5))^(-1)</f>
        <v>0.45344619105199513</v>
      </c>
      <c r="H2">
        <f>G2*D2^$N$2/FACT($N$2)</f>
        <v>3.8694074969770259E-2</v>
      </c>
      <c r="I2">
        <f>1-H2</f>
        <v>0.96130592503022971</v>
      </c>
      <c r="J2">
        <f>I2</f>
        <v>0.96130592503022971</v>
      </c>
      <c r="K2">
        <f>A2*J2</f>
        <v>0.76904474002418377</v>
      </c>
      <c r="L2">
        <f>K2/C2</f>
        <v>0.76904474002418377</v>
      </c>
      <c r="N2">
        <v>3</v>
      </c>
      <c r="O2">
        <v>0.8</v>
      </c>
      <c r="P2">
        <v>1</v>
      </c>
    </row>
    <row r="3" spans="1:16" x14ac:dyDescent="0.3">
      <c r="A3">
        <f t="shared" ref="A3:A16" ca="1" si="0">O3</f>
        <v>0.95062932739389161</v>
      </c>
      <c r="B3">
        <f t="shared" ref="B3:B16" ca="1" si="1">P3</f>
        <v>0.20528572773247913</v>
      </c>
      <c r="C3">
        <f t="shared" ref="C3:C16" ca="1" si="2">1/B3</f>
        <v>4.8712592494650355</v>
      </c>
      <c r="D3">
        <f t="shared" ref="D3:D16" ca="1" si="3">A3/C3</f>
        <v>0.19515063327789223</v>
      </c>
      <c r="E3">
        <v>1</v>
      </c>
      <c r="F3">
        <f>1/FACT(E3)</f>
        <v>1</v>
      </c>
      <c r="G3">
        <f ca="1">(SERIESSUM(D3,0,1,$F$2:$F$5))^(-1)</f>
        <v>0.82275327692911493</v>
      </c>
      <c r="H3">
        <f ca="1">G3*D3^$N$2/FACT($N$2)</f>
        <v>1.0191269003132844E-3</v>
      </c>
      <c r="I3">
        <f t="shared" ref="I3:I16" ca="1" si="4">1-H3</f>
        <v>0.99898087309968675</v>
      </c>
      <c r="J3">
        <f t="shared" ref="J3:J16" ca="1" si="5">I3</f>
        <v>0.99898087309968675</v>
      </c>
      <c r="K3">
        <f t="shared" ref="K3:K16" ca="1" si="6">A3*J3</f>
        <v>0.94966051547411778</v>
      </c>
      <c r="L3">
        <f t="shared" ref="L3:L16" ca="1" si="7">K3/C3</f>
        <v>0.19495175001790555</v>
      </c>
      <c r="O3">
        <f ca="1">_xlfn.POISSON.DIST(RAND(), RAND(),TRUE)</f>
        <v>0.95062932739389161</v>
      </c>
      <c r="P3">
        <f ca="1">_xlfn.EXPON.DIST(RAND(),RAND(),TRUE)</f>
        <v>0.20528572773247913</v>
      </c>
    </row>
    <row r="4" spans="1:16" x14ac:dyDescent="0.3">
      <c r="A4">
        <f t="shared" ca="1" si="0"/>
        <v>0.58319079845579003</v>
      </c>
      <c r="B4">
        <f t="shared" ca="1" si="1"/>
        <v>7.6530737195547325E-3</v>
      </c>
      <c r="C4">
        <f t="shared" ca="1" si="2"/>
        <v>130.66645332905293</v>
      </c>
      <c r="D4">
        <f t="shared" ca="1" si="3"/>
        <v>4.4632021731481472E-3</v>
      </c>
      <c r="E4">
        <v>2</v>
      </c>
      <c r="F4">
        <f>1/FACT(E4)</f>
        <v>0.5</v>
      </c>
      <c r="G4">
        <f t="shared" ref="G3:G16" ca="1" si="8">(SERIESSUM(D4,0,1,$F$2:$F$5))^(-1)</f>
        <v>0.99554674312863134</v>
      </c>
      <c r="H4">
        <f t="shared" ref="H3:H16" ca="1" si="9">G4*D4^$N$2/FACT($N$2)</f>
        <v>1.4751972194852104E-8</v>
      </c>
      <c r="I4">
        <f t="shared" ca="1" si="4"/>
        <v>0.9999999852480278</v>
      </c>
      <c r="J4">
        <f t="shared" ca="1" si="5"/>
        <v>0.9999999852480278</v>
      </c>
      <c r="K4">
        <f t="shared" ca="1" si="6"/>
        <v>0.58319078985257555</v>
      </c>
      <c r="L4">
        <f t="shared" ca="1" si="7"/>
        <v>4.4632021073071132E-3</v>
      </c>
      <c r="O4">
        <f t="shared" ref="O4:O16" ca="1" si="10">_xlfn.POISSON.DIST(RAND(), RAND(),TRUE)</f>
        <v>0.58319079845579003</v>
      </c>
      <c r="P4">
        <f t="shared" ref="P4:P16" ca="1" si="11">_xlfn.EXPON.DIST(RAND(),RAND(),TRUE)</f>
        <v>7.6530737195547325E-3</v>
      </c>
    </row>
    <row r="5" spans="1:16" x14ac:dyDescent="0.3">
      <c r="A5">
        <f t="shared" ca="1" si="0"/>
        <v>0.55381612212182707</v>
      </c>
      <c r="B5">
        <f t="shared" ca="1" si="1"/>
        <v>6.0229054723901818E-2</v>
      </c>
      <c r="C5">
        <f t="shared" ca="1" si="2"/>
        <v>16.603282329170465</v>
      </c>
      <c r="D5">
        <f t="shared" ca="1" si="3"/>
        <v>3.3355821526254617E-2</v>
      </c>
      <c r="E5">
        <v>3</v>
      </c>
      <c r="F5">
        <f>1/FACT(E5)</f>
        <v>0.16666666666666666</v>
      </c>
      <c r="G5">
        <f t="shared" ca="1" si="8"/>
        <v>0.96719439835860965</v>
      </c>
      <c r="H5">
        <f t="shared" ca="1" si="9"/>
        <v>5.9824275319898068E-6</v>
      </c>
      <c r="I5">
        <f t="shared" ca="1" si="4"/>
        <v>0.99999401757246797</v>
      </c>
      <c r="J5">
        <f t="shared" ca="1" si="5"/>
        <v>0.99999401757246797</v>
      </c>
      <c r="K5">
        <f t="shared" ca="1" si="6"/>
        <v>0.55381280895701046</v>
      </c>
      <c r="L5">
        <f t="shared" ca="1" si="7"/>
        <v>3.3355621977469566E-2</v>
      </c>
      <c r="O5">
        <f t="shared" ca="1" si="10"/>
        <v>0.55381612212182707</v>
      </c>
      <c r="P5">
        <f t="shared" ca="1" si="11"/>
        <v>6.0229054723901818E-2</v>
      </c>
    </row>
    <row r="6" spans="1:16" x14ac:dyDescent="0.3">
      <c r="A6">
        <f t="shared" ca="1" si="0"/>
        <v>0.4015381992871847</v>
      </c>
      <c r="B6">
        <f t="shared" ca="1" si="1"/>
        <v>0.13871474219484586</v>
      </c>
      <c r="C6">
        <f t="shared" ca="1" si="2"/>
        <v>7.2090390983486712</v>
      </c>
      <c r="D6">
        <f t="shared" ca="1" si="3"/>
        <v>5.5699267795504465E-2</v>
      </c>
      <c r="G6">
        <f t="shared" ca="1" si="8"/>
        <v>0.9458238955171776</v>
      </c>
      <c r="H6">
        <f t="shared" ca="1" si="9"/>
        <v>2.7240024252408286E-5</v>
      </c>
      <c r="I6">
        <f t="shared" ca="1" si="4"/>
        <v>0.99997275997574764</v>
      </c>
      <c r="J6">
        <f t="shared" ca="1" si="5"/>
        <v>0.99997275997574764</v>
      </c>
      <c r="K6">
        <f t="shared" ca="1" si="6"/>
        <v>0.40152726137689787</v>
      </c>
      <c r="L6">
        <f t="shared" ca="1" si="7"/>
        <v>5.5697750546098879E-2</v>
      </c>
      <c r="O6">
        <f t="shared" ca="1" si="10"/>
        <v>0.4015381992871847</v>
      </c>
      <c r="P6">
        <f t="shared" ca="1" si="11"/>
        <v>0.13871474219484586</v>
      </c>
    </row>
    <row r="7" spans="1:16" x14ac:dyDescent="0.3">
      <c r="A7">
        <f t="shared" ca="1" si="0"/>
        <v>0.44163803037580285</v>
      </c>
      <c r="B7">
        <f t="shared" ca="1" si="1"/>
        <v>0.55275875952961373</v>
      </c>
      <c r="C7">
        <f t="shared" ca="1" si="2"/>
        <v>1.8091074682398147</v>
      </c>
      <c r="D7">
        <f t="shared" ca="1" si="3"/>
        <v>0.24411928983163064</v>
      </c>
      <c r="G7">
        <f t="shared" ca="1" si="8"/>
        <v>0.78348962523903554</v>
      </c>
      <c r="H7">
        <f t="shared" ca="1" si="9"/>
        <v>1.8997143061943976E-3</v>
      </c>
      <c r="I7">
        <f t="shared" ca="1" si="4"/>
        <v>0.9981002856938056</v>
      </c>
      <c r="J7">
        <f t="shared" ca="1" si="5"/>
        <v>0.9981002856938056</v>
      </c>
      <c r="K7">
        <f t="shared" ca="1" si="6"/>
        <v>0.44079904429133843</v>
      </c>
      <c r="L7">
        <f t="shared" ca="1" si="7"/>
        <v>0.24365553292431946</v>
      </c>
      <c r="O7">
        <f t="shared" ca="1" si="10"/>
        <v>0.44163803037580285</v>
      </c>
      <c r="P7">
        <f t="shared" ca="1" si="11"/>
        <v>0.55275875952961373</v>
      </c>
    </row>
    <row r="8" spans="1:16" x14ac:dyDescent="0.3">
      <c r="A8">
        <f t="shared" ca="1" si="0"/>
        <v>0.51158163337923224</v>
      </c>
      <c r="B8">
        <f t="shared" ca="1" si="1"/>
        <v>0.20224757605359678</v>
      </c>
      <c r="C8">
        <f t="shared" ca="1" si="2"/>
        <v>4.944435031127365</v>
      </c>
      <c r="D8">
        <f t="shared" ca="1" si="3"/>
        <v>0.10346614530448954</v>
      </c>
      <c r="G8">
        <f t="shared" ca="1" si="8"/>
        <v>0.90171051349834064</v>
      </c>
      <c r="H8">
        <f t="shared" ca="1" si="9"/>
        <v>1.6646030705868125E-4</v>
      </c>
      <c r="I8">
        <f t="shared" ca="1" si="4"/>
        <v>0.99983353969294131</v>
      </c>
      <c r="J8">
        <f t="shared" ca="1" si="5"/>
        <v>0.99983353969294131</v>
      </c>
      <c r="K8">
        <f t="shared" ca="1" si="6"/>
        <v>0.51149647534345433</v>
      </c>
      <c r="L8">
        <f t="shared" ca="1" si="7"/>
        <v>0.10344892229817197</v>
      </c>
      <c r="O8">
        <f t="shared" ca="1" si="10"/>
        <v>0.51158163337923224</v>
      </c>
      <c r="P8">
        <f t="shared" ca="1" si="11"/>
        <v>0.20224757605359678</v>
      </c>
    </row>
    <row r="9" spans="1:16" x14ac:dyDescent="0.3">
      <c r="A9">
        <f t="shared" ca="1" si="0"/>
        <v>0.83196900452363631</v>
      </c>
      <c r="B9">
        <f t="shared" ca="1" si="1"/>
        <v>0.33362498712122185</v>
      </c>
      <c r="C9">
        <f t="shared" ca="1" si="2"/>
        <v>2.9973774105734243</v>
      </c>
      <c r="D9">
        <f t="shared" ca="1" si="3"/>
        <v>0.27756564841945391</v>
      </c>
      <c r="G9">
        <f t="shared" ca="1" si="8"/>
        <v>0.75777607433737393</v>
      </c>
      <c r="H9">
        <f t="shared" ca="1" si="9"/>
        <v>2.7007649498653852E-3</v>
      </c>
      <c r="I9">
        <f t="shared" ca="1" si="4"/>
        <v>0.99729923505013462</v>
      </c>
      <c r="J9">
        <f t="shared" ca="1" si="5"/>
        <v>0.99729923505013462</v>
      </c>
      <c r="K9">
        <f t="shared" ca="1" si="6"/>
        <v>0.82972205179684444</v>
      </c>
      <c r="L9">
        <f t="shared" ca="1" si="7"/>
        <v>0.27681600884491597</v>
      </c>
      <c r="O9">
        <f t="shared" ca="1" si="10"/>
        <v>0.83196900452363631</v>
      </c>
      <c r="P9">
        <f t="shared" ca="1" si="11"/>
        <v>0.33362498712122185</v>
      </c>
    </row>
    <row r="10" spans="1:16" x14ac:dyDescent="0.3">
      <c r="A10">
        <f t="shared" ca="1" si="0"/>
        <v>0.69210104594515653</v>
      </c>
      <c r="B10">
        <f t="shared" ca="1" si="1"/>
        <v>6.3208226463357534E-3</v>
      </c>
      <c r="C10">
        <f t="shared" ca="1" si="2"/>
        <v>158.20725496541345</v>
      </c>
      <c r="D10">
        <f t="shared" ca="1" si="3"/>
        <v>4.3746479647628076E-3</v>
      </c>
      <c r="G10">
        <f t="shared" ca="1" si="8"/>
        <v>0.99563490688469547</v>
      </c>
      <c r="H10">
        <f t="shared" ca="1" si="9"/>
        <v>1.3892429298128159E-8</v>
      </c>
      <c r="I10">
        <f t="shared" ca="1" si="4"/>
        <v>0.99999998610757068</v>
      </c>
      <c r="J10">
        <f t="shared" ca="1" si="5"/>
        <v>0.99999998610757068</v>
      </c>
      <c r="K10">
        <f t="shared" ca="1" si="6"/>
        <v>0.69210103633019171</v>
      </c>
      <c r="L10">
        <f t="shared" ca="1" si="7"/>
        <v>4.3746479039883197E-3</v>
      </c>
      <c r="O10">
        <f t="shared" ca="1" si="10"/>
        <v>0.69210104594515653</v>
      </c>
      <c r="P10">
        <f t="shared" ca="1" si="11"/>
        <v>6.3208226463357534E-3</v>
      </c>
    </row>
    <row r="11" spans="1:16" x14ac:dyDescent="0.3">
      <c r="A11">
        <f t="shared" ca="1" si="0"/>
        <v>0.632514887007253</v>
      </c>
      <c r="B11">
        <f t="shared" ca="1" si="1"/>
        <v>0.21822260666580262</v>
      </c>
      <c r="C11">
        <f t="shared" ca="1" si="2"/>
        <v>4.5824766520704783</v>
      </c>
      <c r="D11">
        <f t="shared" ca="1" si="3"/>
        <v>0.13802904739764835</v>
      </c>
      <c r="G11">
        <f t="shared" ca="1" si="8"/>
        <v>0.87108518908102295</v>
      </c>
      <c r="H11">
        <f t="shared" ca="1" si="9"/>
        <v>3.817867494173498E-4</v>
      </c>
      <c r="I11">
        <f t="shared" ca="1" si="4"/>
        <v>0.99961821325058264</v>
      </c>
      <c r="J11">
        <f t="shared" ca="1" si="5"/>
        <v>0.99961821325058264</v>
      </c>
      <c r="K11">
        <f t="shared" ca="1" si="6"/>
        <v>0.63227340120458442</v>
      </c>
      <c r="L11">
        <f t="shared" ca="1" si="7"/>
        <v>0.13797634973631723</v>
      </c>
      <c r="O11">
        <f t="shared" ca="1" si="10"/>
        <v>0.632514887007253</v>
      </c>
      <c r="P11">
        <f t="shared" ca="1" si="11"/>
        <v>0.21822260666580262</v>
      </c>
    </row>
    <row r="12" spans="1:16" x14ac:dyDescent="0.3">
      <c r="A12">
        <f t="shared" ca="1" si="0"/>
        <v>0.40241668919216783</v>
      </c>
      <c r="B12">
        <f t="shared" ca="1" si="1"/>
        <v>0.13432850072709943</v>
      </c>
      <c r="C12">
        <f t="shared" ca="1" si="2"/>
        <v>7.4444365461324624</v>
      </c>
      <c r="D12">
        <f t="shared" ca="1" si="3"/>
        <v>5.4056030526747061E-2</v>
      </c>
      <c r="G12">
        <f t="shared" ca="1" si="8"/>
        <v>0.94737934566283544</v>
      </c>
      <c r="H12">
        <f t="shared" ca="1" si="9"/>
        <v>2.4940497674105057E-5</v>
      </c>
      <c r="I12">
        <f t="shared" ca="1" si="4"/>
        <v>0.9999750595023259</v>
      </c>
      <c r="J12">
        <f t="shared" ca="1" si="5"/>
        <v>0.9999750595023259</v>
      </c>
      <c r="K12">
        <f t="shared" ca="1" si="6"/>
        <v>0.40240665271966702</v>
      </c>
      <c r="L12">
        <f t="shared" ca="1" si="7"/>
        <v>5.4054682342443434E-2</v>
      </c>
      <c r="O12">
        <f t="shared" ca="1" si="10"/>
        <v>0.40241668919216783</v>
      </c>
      <c r="P12">
        <f t="shared" ca="1" si="11"/>
        <v>0.13432850072709943</v>
      </c>
    </row>
    <row r="13" spans="1:16" x14ac:dyDescent="0.3">
      <c r="A13">
        <f t="shared" ca="1" si="0"/>
        <v>0.5936791839514276</v>
      </c>
      <c r="B13">
        <f t="shared" ca="1" si="1"/>
        <v>0.24197100265784852</v>
      </c>
      <c r="C13">
        <f t="shared" ca="1" si="2"/>
        <v>4.1327266036667147</v>
      </c>
      <c r="D13">
        <f t="shared" ca="1" si="3"/>
        <v>0.14365314739782023</v>
      </c>
      <c r="G13">
        <f t="shared" ca="1" si="8"/>
        <v>0.8662018405594436</v>
      </c>
      <c r="H13">
        <f t="shared" ca="1" si="9"/>
        <v>4.279699627198936E-4</v>
      </c>
      <c r="I13">
        <f t="shared" ca="1" si="4"/>
        <v>0.99957203003728012</v>
      </c>
      <c r="J13">
        <f t="shared" ca="1" si="5"/>
        <v>0.99957203003728012</v>
      </c>
      <c r="K13">
        <f t="shared" ca="1" si="6"/>
        <v>0.5934251070932044</v>
      </c>
      <c r="L13">
        <f t="shared" ca="1" si="7"/>
        <v>0.14359166816568381</v>
      </c>
      <c r="O13">
        <f t="shared" ca="1" si="10"/>
        <v>0.5936791839514276</v>
      </c>
      <c r="P13">
        <f t="shared" ca="1" si="11"/>
        <v>0.24197100265784852</v>
      </c>
    </row>
    <row r="14" spans="1:16" x14ac:dyDescent="0.3">
      <c r="A14">
        <f t="shared" ca="1" si="0"/>
        <v>0.40704388557770249</v>
      </c>
      <c r="B14">
        <f t="shared" ca="1" si="1"/>
        <v>0.23257237629528493</v>
      </c>
      <c r="C14">
        <f t="shared" ca="1" si="2"/>
        <v>4.2997367784140987</v>
      </c>
      <c r="D14">
        <f t="shared" ca="1" si="3"/>
        <v>9.4667163725272327E-2</v>
      </c>
      <c r="G14">
        <f t="shared" ca="1" si="8"/>
        <v>0.90967847965439119</v>
      </c>
      <c r="H14">
        <f t="shared" ca="1" si="9"/>
        <v>1.2862777793981557E-4</v>
      </c>
      <c r="I14">
        <f t="shared" ca="1" si="4"/>
        <v>0.99987137222206024</v>
      </c>
      <c r="J14">
        <f t="shared" ca="1" si="5"/>
        <v>0.99987137222206024</v>
      </c>
      <c r="K14">
        <f t="shared" ca="1" si="6"/>
        <v>0.40699152842717667</v>
      </c>
      <c r="L14">
        <f t="shared" ca="1" si="7"/>
        <v>9.4654986898358495E-2</v>
      </c>
      <c r="O14">
        <f t="shared" ca="1" si="10"/>
        <v>0.40704388557770249</v>
      </c>
      <c r="P14">
        <f t="shared" ca="1" si="11"/>
        <v>0.23257237629528493</v>
      </c>
    </row>
    <row r="15" spans="1:16" x14ac:dyDescent="0.3">
      <c r="A15">
        <f t="shared" ca="1" si="0"/>
        <v>0.84129748044450214</v>
      </c>
      <c r="B15">
        <f t="shared" ca="1" si="1"/>
        <v>0.45413365837393671</v>
      </c>
      <c r="C15">
        <f t="shared" ca="1" si="2"/>
        <v>2.2019949007536308</v>
      </c>
      <c r="D15">
        <f t="shared" ca="1" si="3"/>
        <v>0.38206150257503724</v>
      </c>
      <c r="G15">
        <f t="shared" ca="1" si="8"/>
        <v>0.68290058800835629</v>
      </c>
      <c r="H15">
        <f t="shared" ca="1" si="9"/>
        <v>6.3475491787114606E-3</v>
      </c>
      <c r="I15">
        <f t="shared" ca="1" si="4"/>
        <v>0.9936524508212885</v>
      </c>
      <c r="J15">
        <f t="shared" ca="1" si="5"/>
        <v>0.9936524508212885</v>
      </c>
      <c r="K15">
        <f t="shared" ca="1" si="6"/>
        <v>0.83595730331345464</v>
      </c>
      <c r="L15">
        <f t="shared" ca="1" si="7"/>
        <v>0.3796363483981498</v>
      </c>
      <c r="O15">
        <f t="shared" ca="1" si="10"/>
        <v>0.84129748044450214</v>
      </c>
      <c r="P15">
        <f t="shared" ca="1" si="11"/>
        <v>0.45413365837393671</v>
      </c>
    </row>
    <row r="16" spans="1:16" x14ac:dyDescent="0.3">
      <c r="A16">
        <f t="shared" ca="1" si="0"/>
        <v>0.45617727244121381</v>
      </c>
      <c r="B16">
        <f t="shared" ca="1" si="1"/>
        <v>0.13517676599165315</v>
      </c>
      <c r="C16">
        <f t="shared" ca="1" si="2"/>
        <v>7.3977209963859298</v>
      </c>
      <c r="D16">
        <f t="shared" ca="1" si="3"/>
        <v>6.1664568407496567E-2</v>
      </c>
      <c r="G16">
        <f t="shared" ca="1" si="8"/>
        <v>0.94019874528434844</v>
      </c>
      <c r="H16">
        <f t="shared" ca="1" si="9"/>
        <v>3.6743075527967754E-5</v>
      </c>
      <c r="I16">
        <f t="shared" ca="1" si="4"/>
        <v>0.99996325692447208</v>
      </c>
      <c r="J16">
        <f t="shared" ca="1" si="5"/>
        <v>0.99996325692447208</v>
      </c>
      <c r="K16">
        <f t="shared" ca="1" si="6"/>
        <v>0.45616051108523836</v>
      </c>
      <c r="L16">
        <f t="shared" ca="1" si="7"/>
        <v>6.1662302661602171E-2</v>
      </c>
      <c r="O16">
        <f t="shared" ca="1" si="10"/>
        <v>0.45617727244121381</v>
      </c>
      <c r="P16">
        <f t="shared" ca="1" si="11"/>
        <v>0.13517676599165315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0355-69CE-425C-A49C-608198744186}">
  <dimension ref="A1:T16"/>
  <sheetViews>
    <sheetView workbookViewId="0">
      <selection activeCell="I20" sqref="I20"/>
    </sheetView>
  </sheetViews>
  <sheetFormatPr defaultRowHeight="14.4" x14ac:dyDescent="0.3"/>
  <cols>
    <col min="8" max="8" width="12" bestFit="1" customWidth="1"/>
  </cols>
  <sheetData>
    <row r="1" spans="1:20" x14ac:dyDescent="0.3">
      <c r="A1" t="s">
        <v>15</v>
      </c>
      <c r="B1" t="s">
        <v>12</v>
      </c>
      <c r="C1" t="s">
        <v>1</v>
      </c>
      <c r="D1" t="s">
        <v>2</v>
      </c>
      <c r="E1" t="s">
        <v>3</v>
      </c>
      <c r="F1" t="s">
        <v>16</v>
      </c>
      <c r="G1" t="s">
        <v>6</v>
      </c>
      <c r="H1" t="s">
        <v>7</v>
      </c>
      <c r="I1" t="s">
        <v>17</v>
      </c>
      <c r="J1" t="s">
        <v>18</v>
      </c>
      <c r="K1" t="s">
        <v>22</v>
      </c>
      <c r="L1" t="s">
        <v>19</v>
      </c>
      <c r="M1" t="s">
        <v>20</v>
      </c>
      <c r="N1" t="s">
        <v>21</v>
      </c>
      <c r="O1" t="s">
        <v>11</v>
      </c>
      <c r="P1" t="s">
        <v>0</v>
      </c>
      <c r="Q1" t="s">
        <v>14</v>
      </c>
      <c r="R1" t="s">
        <v>13</v>
      </c>
      <c r="T1" t="s">
        <v>4</v>
      </c>
    </row>
    <row r="2" spans="1:20" x14ac:dyDescent="0.3">
      <c r="A2">
        <f>3</f>
        <v>3</v>
      </c>
      <c r="B2">
        <f>R2</f>
        <v>1</v>
      </c>
      <c r="C2">
        <f>Q2</f>
        <v>0.8</v>
      </c>
      <c r="D2">
        <f>1/B2</f>
        <v>1</v>
      </c>
      <c r="E2">
        <f>C2/D2</f>
        <v>0.8</v>
      </c>
      <c r="F2">
        <f>E2/$P$2</f>
        <v>0.16</v>
      </c>
      <c r="G2">
        <f>IF(F2&lt;&gt;1,1/(SERIESSUM(E2,0,1,$T$2:$T$5)+(E2^($P$2+1))*(1-F2^A2))/(FACT($P$2)*($P$2-E2)),1/(SERIESSUM(E2,0,1,$T$2:$T$5)+(A2*E2^($P$2+1))/($P$2*FACT(P2))))</f>
        <v>1.353056549789796E-3</v>
      </c>
      <c r="H2">
        <f>(G2*E2^($P$2+A2))/($P$2^A2*FACT($P$2))</f>
        <v>1.5133681330692121E-8</v>
      </c>
      <c r="I2">
        <f>(E2^($P$2+1))/($P$2*FACT($P$2))</f>
        <v>4.3690666666666695E-4</v>
      </c>
      <c r="J2">
        <f>(1-F2^A2*(A2+1-(A2*E2)/$P$2))/(1-E2/$P$2)^2</f>
        <v>1.3968000000000003</v>
      </c>
      <c r="K2">
        <f>(A2*(A2+1))/2</f>
        <v>6</v>
      </c>
      <c r="L2">
        <f>IF(F2&lt;&gt;1,I2*J2,I2*K2)</f>
        <v>6.1027123200000049E-4</v>
      </c>
      <c r="M2">
        <f>L2/C2</f>
        <v>7.6283904000000056E-4</v>
      </c>
      <c r="N2">
        <f>M2+(1-H2)/D2</f>
        <v>1.0007628239063187</v>
      </c>
      <c r="O2">
        <f>(1-H2)*C2/D2</f>
        <v>0.79999998789305504</v>
      </c>
      <c r="P2">
        <v>5</v>
      </c>
      <c r="Q2">
        <f>0.8</f>
        <v>0.8</v>
      </c>
      <c r="R2">
        <f>1</f>
        <v>1</v>
      </c>
      <c r="S2">
        <v>0</v>
      </c>
      <c r="T2">
        <f>0</f>
        <v>0</v>
      </c>
    </row>
    <row r="3" spans="1:20" x14ac:dyDescent="0.3">
      <c r="A3">
        <v>3</v>
      </c>
      <c r="B3">
        <f t="shared" ref="B3:B16" ca="1" si="0">R3</f>
        <v>8.1686971109527495E-2</v>
      </c>
      <c r="C3">
        <f t="shared" ref="C3:C16" ca="1" si="1">Q3</f>
        <v>0.83911213661761463</v>
      </c>
      <c r="D3">
        <f t="shared" ref="D3:D16" ca="1" si="2">1/B3</f>
        <v>12.24185431798151</v>
      </c>
      <c r="E3">
        <f t="shared" ref="E3:E16" ca="1" si="3">C3/D3</f>
        <v>6.8544528861536974E-2</v>
      </c>
      <c r="F3">
        <f t="shared" ref="F3:F16" ca="1" si="4">E3/$P$2</f>
        <v>1.3708905772307396E-2</v>
      </c>
      <c r="G3">
        <f t="shared" ref="G3:G16" ca="1" si="5">IF(F3&lt;&gt;1,1/(SERIESSUM(E3,0,1,$T$2:$T$5)+(E3^($P$2+1))*(1-F3^A3))/(FACT($P$2)*($P$2-E3)),1/(SERIESSUM(E3,0,1,$T$2:$T$5)+(A3*E3^($P$2+1))/($P$2*FACT(P3))))</f>
        <v>2.3818074217747863E-2</v>
      </c>
      <c r="H3">
        <f t="shared" ref="H3:H16" ca="1" si="6">(G3*E3^($P$2+A3))/($P$2^A3*FACT($P$2))</f>
        <v>7.7374481273112377E-16</v>
      </c>
      <c r="I3">
        <f t="shared" ref="I3:I16" ca="1" si="7">(E3^($P$2+1))/($P$2*FACT($P$2))</f>
        <v>1.7285642376588223E-10</v>
      </c>
      <c r="J3">
        <f t="shared" ref="J3:J16" ca="1" si="8">(1-F3^A3*(A3+1-(A3*E3)/$P$2))/(1-E3/$P$2)^2</f>
        <v>1.027981613837037</v>
      </c>
      <c r="K3">
        <f t="shared" ref="K3:K16" si="9">(A3*(A3+1))/2</f>
        <v>6</v>
      </c>
      <c r="L3">
        <f t="shared" ref="L3:L16" ca="1" si="10">IF(F3&lt;&gt;1,I3*J3,I3*K3)</f>
        <v>1.7769322546495037E-10</v>
      </c>
      <c r="M3">
        <f t="shared" ref="M3:M16" ca="1" si="11">L3/C3</f>
        <v>2.1176338383236326E-10</v>
      </c>
      <c r="N3">
        <f t="shared" ref="N3:N16" ca="1" si="12">M3+(1-H3)/D3</f>
        <v>8.1686971321290811E-2</v>
      </c>
      <c r="O3">
        <f t="shared" ref="O3:O16" ca="1" si="13">(1-H3)*C3/D3</f>
        <v>6.8544528861536919E-2</v>
      </c>
      <c r="Q3">
        <f ca="1">_xlfn.POISSON.DIST(RAND(), RAND(),TRUE)</f>
        <v>0.83911213661761463</v>
      </c>
      <c r="R3">
        <f ca="1">_xlfn.EXPON.DIST(RAND(),RAND(),TRUE)</f>
        <v>8.1686971109527495E-2</v>
      </c>
      <c r="S3">
        <v>1</v>
      </c>
      <c r="T3">
        <f>1/FACT(S3)</f>
        <v>1</v>
      </c>
    </row>
    <row r="4" spans="1:20" x14ac:dyDescent="0.3">
      <c r="A4">
        <v>3</v>
      </c>
      <c r="B4">
        <f t="shared" ca="1" si="0"/>
        <v>0.30046912311406121</v>
      </c>
      <c r="C4">
        <f t="shared" ca="1" si="1"/>
        <v>0.62772000839204189</v>
      </c>
      <c r="D4">
        <f t="shared" ca="1" si="2"/>
        <v>3.3281289925434021</v>
      </c>
      <c r="E4">
        <f t="shared" ca="1" si="3"/>
        <v>0.18861048048270798</v>
      </c>
      <c r="F4">
        <f t="shared" ca="1" si="4"/>
        <v>3.7722096096541598E-2</v>
      </c>
      <c r="G4">
        <f t="shared" ca="1" si="5"/>
        <v>8.3445527120566392E-3</v>
      </c>
      <c r="H4">
        <f t="shared" ca="1" si="6"/>
        <v>8.9091931567763089E-13</v>
      </c>
      <c r="I4">
        <f t="shared" ca="1" si="7"/>
        <v>7.5031508538220943E-8</v>
      </c>
      <c r="J4">
        <f t="shared" ca="1" si="8"/>
        <v>1.0797130617948334</v>
      </c>
      <c r="K4">
        <f t="shared" si="9"/>
        <v>6</v>
      </c>
      <c r="L4">
        <f t="shared" ca="1" si="10"/>
        <v>8.1012499814887724E-8</v>
      </c>
      <c r="M4">
        <f t="shared" ca="1" si="11"/>
        <v>1.2905833609224617E-7</v>
      </c>
      <c r="N4">
        <f t="shared" ca="1" si="12"/>
        <v>0.30046925217212961</v>
      </c>
      <c r="O4">
        <f t="shared" ca="1" si="13"/>
        <v>0.18861048048253995</v>
      </c>
      <c r="Q4">
        <f t="shared" ref="Q4:Q16" ca="1" si="14">_xlfn.POISSON.DIST(RAND(), RAND(),TRUE)</f>
        <v>0.62772000839204189</v>
      </c>
      <c r="R4">
        <f t="shared" ref="R4:R16" ca="1" si="15">_xlfn.EXPON.DIST(RAND(),RAND(),TRUE)</f>
        <v>0.30046912311406121</v>
      </c>
      <c r="S4">
        <v>2</v>
      </c>
      <c r="T4">
        <f>1/FACT(S4)</f>
        <v>0.5</v>
      </c>
    </row>
    <row r="5" spans="1:20" x14ac:dyDescent="0.3">
      <c r="A5">
        <v>3</v>
      </c>
      <c r="B5">
        <f t="shared" ca="1" si="0"/>
        <v>0.2457428988425876</v>
      </c>
      <c r="C5">
        <f t="shared" ca="1" si="1"/>
        <v>0.83570333401743579</v>
      </c>
      <c r="D5">
        <f t="shared" ca="1" si="2"/>
        <v>4.0692935775961416</v>
      </c>
      <c r="E5">
        <f t="shared" ca="1" si="3"/>
        <v>0.20536815987385992</v>
      </c>
      <c r="F5">
        <f t="shared" ca="1" si="4"/>
        <v>4.1073631974771985E-2</v>
      </c>
      <c r="G5">
        <f t="shared" ca="1" si="5"/>
        <v>7.6238896514910582E-3</v>
      </c>
      <c r="H5">
        <f t="shared" ca="1" si="6"/>
        <v>1.6082376940044529E-12</v>
      </c>
      <c r="I5">
        <f t="shared" ca="1" si="7"/>
        <v>1.2503955526799224E-7</v>
      </c>
      <c r="J5">
        <f t="shared" ca="1" si="8"/>
        <v>1.0872083936803409</v>
      </c>
      <c r="K5">
        <f t="shared" si="9"/>
        <v>6</v>
      </c>
      <c r="L5">
        <f t="shared" ca="1" si="10"/>
        <v>1.3594405402941806E-7</v>
      </c>
      <c r="M5">
        <f t="shared" ca="1" si="11"/>
        <v>1.6267023056603215E-7</v>
      </c>
      <c r="N5">
        <f t="shared" ca="1" si="12"/>
        <v>0.24574306151242292</v>
      </c>
      <c r="O5">
        <f t="shared" ca="1" si="13"/>
        <v>0.20536815987352963</v>
      </c>
      <c r="Q5">
        <f t="shared" ca="1" si="14"/>
        <v>0.83570333401743579</v>
      </c>
      <c r="R5">
        <f t="shared" ca="1" si="15"/>
        <v>0.2457428988425876</v>
      </c>
      <c r="S5">
        <v>3</v>
      </c>
      <c r="T5">
        <f>1/FACT(S5)</f>
        <v>0.16666666666666666</v>
      </c>
    </row>
    <row r="6" spans="1:20" x14ac:dyDescent="0.3">
      <c r="A6">
        <v>3</v>
      </c>
      <c r="B6">
        <f t="shared" ca="1" si="0"/>
        <v>0.33760280816853933</v>
      </c>
      <c r="C6">
        <f t="shared" ca="1" si="1"/>
        <v>0.93549229258586031</v>
      </c>
      <c r="D6">
        <f t="shared" ca="1" si="2"/>
        <v>2.9620606695332237</v>
      </c>
      <c r="E6">
        <f t="shared" ca="1" si="3"/>
        <v>0.31582482499701126</v>
      </c>
      <c r="F6">
        <f t="shared" ca="1" si="4"/>
        <v>6.3164964999402246E-2</v>
      </c>
      <c r="G6">
        <f t="shared" ca="1" si="5"/>
        <v>4.783136680584439E-3</v>
      </c>
      <c r="H6">
        <f t="shared" ca="1" si="6"/>
        <v>3.1563971711815216E-11</v>
      </c>
      <c r="I6">
        <f t="shared" ca="1" si="7"/>
        <v>1.6539650742843247E-6</v>
      </c>
      <c r="J6">
        <f t="shared" ca="1" si="8"/>
        <v>1.1382993684089318</v>
      </c>
      <c r="K6">
        <f t="shared" si="9"/>
        <v>6</v>
      </c>
      <c r="L6">
        <f t="shared" ca="1" si="10"/>
        <v>1.8827073994282787E-6</v>
      </c>
      <c r="M6">
        <f t="shared" ca="1" si="11"/>
        <v>2.0125311713944263E-6</v>
      </c>
      <c r="N6">
        <f t="shared" ca="1" si="12"/>
        <v>0.33760482068905462</v>
      </c>
      <c r="O6">
        <f t="shared" ca="1" si="13"/>
        <v>0.31582482498704256</v>
      </c>
      <c r="Q6">
        <f t="shared" ca="1" si="14"/>
        <v>0.93549229258586031</v>
      </c>
      <c r="R6">
        <f t="shared" ca="1" si="15"/>
        <v>0.33760280816853933</v>
      </c>
    </row>
    <row r="7" spans="1:20" x14ac:dyDescent="0.3">
      <c r="A7">
        <v>3</v>
      </c>
      <c r="B7">
        <f t="shared" ca="1" si="0"/>
        <v>5.2466749838710114E-3</v>
      </c>
      <c r="C7">
        <f t="shared" ca="1" si="1"/>
        <v>0.92047767231754507</v>
      </c>
      <c r="D7">
        <f t="shared" ca="1" si="2"/>
        <v>190.59690243328114</v>
      </c>
      <c r="E7">
        <f t="shared" ca="1" si="3"/>
        <v>4.8294471765602818E-3</v>
      </c>
      <c r="F7">
        <f t="shared" ca="1" si="4"/>
        <v>9.6588943531205631E-4</v>
      </c>
      <c r="G7">
        <f t="shared" ca="1" si="5"/>
        <v>0.34460525147765503</v>
      </c>
      <c r="H7">
        <f t="shared" ca="1" si="6"/>
        <v>6.7984513498508211E-24</v>
      </c>
      <c r="I7">
        <f t="shared" ca="1" si="7"/>
        <v>2.1146245548027954E-17</v>
      </c>
      <c r="J7">
        <f t="shared" ca="1" si="8"/>
        <v>1.0019345776978279</v>
      </c>
      <c r="K7">
        <f t="shared" si="9"/>
        <v>6</v>
      </c>
      <c r="L7">
        <f t="shared" ca="1" si="10"/>
        <v>2.1187154603057962E-17</v>
      </c>
      <c r="M7">
        <f t="shared" ca="1" si="11"/>
        <v>2.3017564945072179E-17</v>
      </c>
      <c r="N7">
        <f t="shared" ca="1" si="12"/>
        <v>5.2466749838710348E-3</v>
      </c>
      <c r="O7">
        <f t="shared" ca="1" si="13"/>
        <v>4.8294471765602818E-3</v>
      </c>
      <c r="Q7">
        <f t="shared" ca="1" si="14"/>
        <v>0.92047767231754507</v>
      </c>
      <c r="R7">
        <f t="shared" ca="1" si="15"/>
        <v>5.2466749838710114E-3</v>
      </c>
    </row>
    <row r="8" spans="1:20" x14ac:dyDescent="0.3">
      <c r="A8">
        <v>3</v>
      </c>
      <c r="B8">
        <f t="shared" ca="1" si="0"/>
        <v>4.9578323644028409E-3</v>
      </c>
      <c r="C8">
        <f t="shared" ca="1" si="1"/>
        <v>0.72047329898076118</v>
      </c>
      <c r="D8">
        <f t="shared" ca="1" si="2"/>
        <v>201.70105128603871</v>
      </c>
      <c r="E8">
        <f t="shared" ca="1" si="3"/>
        <v>3.5719858393749022E-3</v>
      </c>
      <c r="F8">
        <f t="shared" ca="1" si="4"/>
        <v>7.1439716787498049E-4</v>
      </c>
      <c r="G8">
        <f t="shared" ca="1" si="5"/>
        <v>0.4660940015754495</v>
      </c>
      <c r="H8">
        <f t="shared" ca="1" si="6"/>
        <v>8.2349332434499461E-25</v>
      </c>
      <c r="I8">
        <f t="shared" ca="1" si="7"/>
        <v>3.4618410286924249E-18</v>
      </c>
      <c r="J8">
        <f t="shared" ca="1" si="8"/>
        <v>1.0014303254256904</v>
      </c>
      <c r="K8">
        <f t="shared" si="9"/>
        <v>6</v>
      </c>
      <c r="L8">
        <f t="shared" ca="1" si="10"/>
        <v>3.4667925879354619E-18</v>
      </c>
      <c r="M8">
        <f t="shared" ca="1" si="11"/>
        <v>4.8118266045943166E-18</v>
      </c>
      <c r="N8">
        <f t="shared" ca="1" si="12"/>
        <v>4.9578323644028461E-3</v>
      </c>
      <c r="O8">
        <f t="shared" ca="1" si="13"/>
        <v>3.5719858393749022E-3</v>
      </c>
      <c r="Q8">
        <f t="shared" ca="1" si="14"/>
        <v>0.72047329898076118</v>
      </c>
      <c r="R8">
        <f t="shared" ca="1" si="15"/>
        <v>4.9578323644028409E-3</v>
      </c>
    </row>
    <row r="9" spans="1:20" x14ac:dyDescent="0.3">
      <c r="A9">
        <v>3</v>
      </c>
      <c r="B9">
        <f t="shared" ca="1" si="0"/>
        <v>0.17190010049311322</v>
      </c>
      <c r="C9">
        <f t="shared" ca="1" si="1"/>
        <v>0.87356066392959775</v>
      </c>
      <c r="D9">
        <f t="shared" ca="1" si="2"/>
        <v>5.8173322594425283</v>
      </c>
      <c r="E9">
        <f t="shared" ca="1" si="3"/>
        <v>0.15016516591632856</v>
      </c>
      <c r="F9">
        <f t="shared" ca="1" si="4"/>
        <v>3.0033033183265712E-2</v>
      </c>
      <c r="G9">
        <f t="shared" ca="1" si="5"/>
        <v>1.0605581566223638E-2</v>
      </c>
      <c r="H9">
        <f t="shared" ca="1" si="6"/>
        <v>1.8280868792454538E-13</v>
      </c>
      <c r="I9">
        <f t="shared" ca="1" si="7"/>
        <v>1.9110143634735471E-8</v>
      </c>
      <c r="J9">
        <f t="shared" ca="1" si="8"/>
        <v>1.0627720156130926</v>
      </c>
      <c r="K9">
        <f t="shared" si="9"/>
        <v>6</v>
      </c>
      <c r="L9">
        <f t="shared" ca="1" si="10"/>
        <v>2.030972586934353E-8</v>
      </c>
      <c r="M9">
        <f t="shared" ca="1" si="11"/>
        <v>2.3249359441143905E-8</v>
      </c>
      <c r="N9">
        <f t="shared" ca="1" si="12"/>
        <v>0.17190012374244124</v>
      </c>
      <c r="O9">
        <f t="shared" ca="1" si="13"/>
        <v>0.15016516591630111</v>
      </c>
      <c r="Q9">
        <f t="shared" ca="1" si="14"/>
        <v>0.87356066392959775</v>
      </c>
      <c r="R9">
        <f t="shared" ca="1" si="15"/>
        <v>0.17190010049311322</v>
      </c>
    </row>
    <row r="10" spans="1:20" x14ac:dyDescent="0.3">
      <c r="A10">
        <v>3</v>
      </c>
      <c r="B10">
        <f t="shared" ca="1" si="0"/>
        <v>7.9126902380400613E-2</v>
      </c>
      <c r="C10">
        <f t="shared" ca="1" si="1"/>
        <v>0.56745770163949916</v>
      </c>
      <c r="D10">
        <f t="shared" ca="1" si="2"/>
        <v>12.637926797545099</v>
      </c>
      <c r="E10">
        <f t="shared" ca="1" si="3"/>
        <v>4.4901170162635146E-2</v>
      </c>
      <c r="F10">
        <f t="shared" ca="1" si="4"/>
        <v>8.9802340325270298E-3</v>
      </c>
      <c r="G10">
        <f t="shared" ca="1" si="5"/>
        <v>3.6620449010431835E-2</v>
      </c>
      <c r="H10">
        <f t="shared" ca="1" si="6"/>
        <v>4.0336079080304076E-17</v>
      </c>
      <c r="I10">
        <f t="shared" ca="1" si="7"/>
        <v>1.3658238906515565E-11</v>
      </c>
      <c r="J10">
        <f t="shared" ca="1" si="8"/>
        <v>1.018202401874891</v>
      </c>
      <c r="K10">
        <f t="shared" si="9"/>
        <v>6</v>
      </c>
      <c r="L10">
        <f t="shared" ca="1" si="10"/>
        <v>1.3906851659995232E-11</v>
      </c>
      <c r="M10">
        <f t="shared" ca="1" si="11"/>
        <v>2.4507292120303499E-11</v>
      </c>
      <c r="N10">
        <f t="shared" ca="1" si="12"/>
        <v>7.9126902404907912E-2</v>
      </c>
      <c r="O10">
        <f t="shared" ca="1" si="13"/>
        <v>4.4901170162635146E-2</v>
      </c>
      <c r="Q10">
        <f t="shared" ca="1" si="14"/>
        <v>0.56745770163949916</v>
      </c>
      <c r="R10">
        <f t="shared" ca="1" si="15"/>
        <v>7.9126902380400613E-2</v>
      </c>
    </row>
    <row r="11" spans="1:20" x14ac:dyDescent="0.3">
      <c r="A11">
        <v>3</v>
      </c>
      <c r="B11">
        <f t="shared" ca="1" si="0"/>
        <v>4.7327378632380061E-2</v>
      </c>
      <c r="C11">
        <f t="shared" ca="1" si="1"/>
        <v>0.71496853164595042</v>
      </c>
      <c r="D11">
        <f t="shared" ca="1" si="2"/>
        <v>21.129418719080039</v>
      </c>
      <c r="E11">
        <f t="shared" ca="1" si="3"/>
        <v>3.3837586407444706E-2</v>
      </c>
      <c r="F11">
        <f t="shared" ca="1" si="4"/>
        <v>6.7675172814889413E-3</v>
      </c>
      <c r="G11">
        <f t="shared" ca="1" si="5"/>
        <v>4.8756292643412226E-2</v>
      </c>
      <c r="H11">
        <f t="shared" ca="1" si="6"/>
        <v>5.5864309917380988E-18</v>
      </c>
      <c r="I11">
        <f t="shared" ca="1" si="7"/>
        <v>2.5017563821098383E-12</v>
      </c>
      <c r="J11">
        <f t="shared" ca="1" si="8"/>
        <v>1.0136724324334436</v>
      </c>
      <c r="K11">
        <f t="shared" si="9"/>
        <v>6</v>
      </c>
      <c r="L11">
        <f t="shared" ca="1" si="10"/>
        <v>2.5359614772091713E-12</v>
      </c>
      <c r="M11">
        <f t="shared" ca="1" si="11"/>
        <v>3.5469553763031482E-12</v>
      </c>
      <c r="N11">
        <f t="shared" ca="1" si="12"/>
        <v>4.7327378635927016E-2</v>
      </c>
      <c r="O11">
        <f t="shared" ca="1" si="13"/>
        <v>3.3837586407444706E-2</v>
      </c>
      <c r="Q11">
        <f t="shared" ca="1" si="14"/>
        <v>0.71496853164595042</v>
      </c>
      <c r="R11">
        <f t="shared" ca="1" si="15"/>
        <v>4.7327378632380061E-2</v>
      </c>
    </row>
    <row r="12" spans="1:20" x14ac:dyDescent="0.3">
      <c r="A12">
        <v>3</v>
      </c>
      <c r="B12">
        <f t="shared" ca="1" si="0"/>
        <v>8.0472368773775154E-3</v>
      </c>
      <c r="C12">
        <f t="shared" ca="1" si="1"/>
        <v>0.48989428720308953</v>
      </c>
      <c r="D12">
        <f t="shared" ca="1" si="2"/>
        <v>124.26625626135245</v>
      </c>
      <c r="E12">
        <f t="shared" ca="1" si="3"/>
        <v>3.9422953739972734E-3</v>
      </c>
      <c r="F12">
        <f t="shared" ca="1" si="4"/>
        <v>7.8845907479945464E-4</v>
      </c>
      <c r="G12">
        <f t="shared" ca="1" si="5"/>
        <v>0.42226570314301476</v>
      </c>
      <c r="H12">
        <f t="shared" ca="1" si="6"/>
        <v>1.6424336460176232E-24</v>
      </c>
      <c r="I12">
        <f t="shared" ca="1" si="7"/>
        <v>6.2566766666960814E-18</v>
      </c>
      <c r="J12">
        <f t="shared" ca="1" si="8"/>
        <v>1.0015787831527367</v>
      </c>
      <c r="K12">
        <f t="shared" si="9"/>
        <v>6</v>
      </c>
      <c r="L12">
        <f t="shared" ca="1" si="10"/>
        <v>6.2665546024095823E-18</v>
      </c>
      <c r="M12">
        <f t="shared" ca="1" si="11"/>
        <v>1.2791646618674965E-17</v>
      </c>
      <c r="N12">
        <f t="shared" ca="1" si="12"/>
        <v>8.0472368773775275E-3</v>
      </c>
      <c r="O12">
        <f t="shared" ca="1" si="13"/>
        <v>3.9422953739972734E-3</v>
      </c>
      <c r="Q12">
        <f t="shared" ca="1" si="14"/>
        <v>0.48989428720308953</v>
      </c>
      <c r="R12">
        <f t="shared" ca="1" si="15"/>
        <v>8.0472368773775154E-3</v>
      </c>
    </row>
    <row r="13" spans="1:20" x14ac:dyDescent="0.3">
      <c r="A13">
        <v>3</v>
      </c>
      <c r="B13">
        <f t="shared" ca="1" si="0"/>
        <v>7.2972982322655868E-4</v>
      </c>
      <c r="C13">
        <f t="shared" ca="1" si="1"/>
        <v>0.79367738477329308</v>
      </c>
      <c r="D13">
        <f t="shared" ca="1" si="2"/>
        <v>1370.3701947912998</v>
      </c>
      <c r="E13">
        <f t="shared" ca="1" si="3"/>
        <v>5.7917005768953257E-4</v>
      </c>
      <c r="F13">
        <f t="shared" ca="1" si="4"/>
        <v>1.1583401153790651E-4</v>
      </c>
      <c r="G13">
        <f t="shared" ca="1" si="5"/>
        <v>2.8771810154434809</v>
      </c>
      <c r="H13">
        <f t="shared" ca="1" si="6"/>
        <v>2.4284252373285142E-30</v>
      </c>
      <c r="I13">
        <f t="shared" ca="1" si="7"/>
        <v>6.2905027652757864E-23</v>
      </c>
      <c r="J13">
        <f t="shared" ca="1" si="8"/>
        <v>1.0002317082756307</v>
      </c>
      <c r="K13">
        <f t="shared" si="9"/>
        <v>6</v>
      </c>
      <c r="L13">
        <f t="shared" ca="1" si="10"/>
        <v>6.2919603268243789E-23</v>
      </c>
      <c r="M13">
        <f t="shared" ca="1" si="11"/>
        <v>7.9276043988850982E-23</v>
      </c>
      <c r="N13">
        <f t="shared" ca="1" si="12"/>
        <v>7.2972982322655868E-4</v>
      </c>
      <c r="O13">
        <f t="shared" ca="1" si="13"/>
        <v>5.7917005768953257E-4</v>
      </c>
      <c r="Q13">
        <f t="shared" ca="1" si="14"/>
        <v>0.79367738477329308</v>
      </c>
      <c r="R13">
        <f t="shared" ca="1" si="15"/>
        <v>7.2972982322655868E-4</v>
      </c>
    </row>
    <row r="14" spans="1:20" x14ac:dyDescent="0.3">
      <c r="A14">
        <v>3</v>
      </c>
      <c r="B14">
        <f t="shared" ca="1" si="0"/>
        <v>6.8824512726877882E-2</v>
      </c>
      <c r="C14">
        <f t="shared" ca="1" si="1"/>
        <v>0.96193467286898193</v>
      </c>
      <c r="D14">
        <f t="shared" ca="1" si="2"/>
        <v>14.529706936951147</v>
      </c>
      <c r="E14">
        <f t="shared" ca="1" si="3"/>
        <v>6.6204685135296357E-2</v>
      </c>
      <c r="F14">
        <f t="shared" ca="1" si="4"/>
        <v>1.3240937027059271E-2</v>
      </c>
      <c r="G14">
        <f t="shared" ca="1" si="5"/>
        <v>2.467732257789821E-2</v>
      </c>
      <c r="H14">
        <f t="shared" ca="1" si="6"/>
        <v>6.0717876509560064E-16</v>
      </c>
      <c r="I14">
        <f t="shared" ca="1" si="7"/>
        <v>1.4033987850023626E-10</v>
      </c>
      <c r="J14">
        <f t="shared" ca="1" si="8"/>
        <v>1.0270078412941823</v>
      </c>
      <c r="K14">
        <f t="shared" si="9"/>
        <v>6</v>
      </c>
      <c r="L14">
        <f t="shared" ca="1" si="10"/>
        <v>1.4413015566601547E-10</v>
      </c>
      <c r="M14">
        <f t="shared" ca="1" si="11"/>
        <v>1.4983362148299066E-10</v>
      </c>
      <c r="N14">
        <f t="shared" ca="1" si="12"/>
        <v>6.8824512876711458E-2</v>
      </c>
      <c r="O14">
        <f t="shared" ca="1" si="13"/>
        <v>6.6204685135296315E-2</v>
      </c>
      <c r="Q14">
        <f t="shared" ca="1" si="14"/>
        <v>0.96193467286898193</v>
      </c>
      <c r="R14">
        <f t="shared" ca="1" si="15"/>
        <v>6.8824512726877882E-2</v>
      </c>
    </row>
    <row r="15" spans="1:20" x14ac:dyDescent="0.3">
      <c r="A15">
        <v>3</v>
      </c>
      <c r="B15">
        <f t="shared" ca="1" si="0"/>
        <v>8.045232771607283E-2</v>
      </c>
      <c r="C15">
        <f t="shared" ca="1" si="1"/>
        <v>0.43302572964971536</v>
      </c>
      <c r="D15">
        <f t="shared" ca="1" si="2"/>
        <v>12.429721157716351</v>
      </c>
      <c r="E15">
        <f t="shared" ca="1" si="3"/>
        <v>3.4837927911270453E-2</v>
      </c>
      <c r="F15">
        <f t="shared" ca="1" si="4"/>
        <v>6.9675855822540905E-3</v>
      </c>
      <c r="G15">
        <f t="shared" ca="1" si="5"/>
        <v>4.7342024058978388E-2</v>
      </c>
      <c r="H15">
        <f t="shared" ca="1" si="6"/>
        <v>6.8481630491823673E-18</v>
      </c>
      <c r="I15">
        <f t="shared" ca="1" si="7"/>
        <v>2.979632115148856E-12</v>
      </c>
      <c r="J15">
        <f t="shared" ca="1" si="8"/>
        <v>1.0140808129110463</v>
      </c>
      <c r="K15">
        <f t="shared" si="9"/>
        <v>6</v>
      </c>
      <c r="L15">
        <f t="shared" ca="1" si="10"/>
        <v>3.0215877575060123E-12</v>
      </c>
      <c r="M15">
        <f t="shared" ca="1" si="11"/>
        <v>6.9778480829539748E-12</v>
      </c>
      <c r="N15">
        <f t="shared" ca="1" si="12"/>
        <v>8.0452327723050679E-2</v>
      </c>
      <c r="O15">
        <f t="shared" ca="1" si="13"/>
        <v>3.4837927911270453E-2</v>
      </c>
      <c r="Q15">
        <f t="shared" ca="1" si="14"/>
        <v>0.43302572964971536</v>
      </c>
      <c r="R15">
        <f t="shared" ca="1" si="15"/>
        <v>8.045232771607283E-2</v>
      </c>
    </row>
    <row r="16" spans="1:20" x14ac:dyDescent="0.3">
      <c r="A16">
        <v>3</v>
      </c>
      <c r="B16">
        <f t="shared" ca="1" si="0"/>
        <v>0.32325026015108788</v>
      </c>
      <c r="C16">
        <f t="shared" ca="1" si="1"/>
        <v>0.93403719953545261</v>
      </c>
      <c r="D16">
        <f t="shared" ca="1" si="2"/>
        <v>3.0935783300919781</v>
      </c>
      <c r="E16">
        <f t="shared" ca="1" si="3"/>
        <v>0.30192776774062863</v>
      </c>
      <c r="F16">
        <f t="shared" ca="1" si="4"/>
        <v>6.0385553548125727E-2</v>
      </c>
      <c r="G16">
        <f t="shared" ca="1" si="5"/>
        <v>5.0269627682893508E-3</v>
      </c>
      <c r="H16">
        <f t="shared" ca="1" si="6"/>
        <v>2.3144023339966546E-11</v>
      </c>
      <c r="I16">
        <f t="shared" ca="1" si="7"/>
        <v>1.2626037833919599E-6</v>
      </c>
      <c r="J16">
        <f t="shared" ca="1" si="8"/>
        <v>1.1317103523281922</v>
      </c>
      <c r="K16">
        <f t="shared" si="9"/>
        <v>6</v>
      </c>
      <c r="L16">
        <f t="shared" ca="1" si="10"/>
        <v>1.4289017725534234E-6</v>
      </c>
      <c r="M16">
        <f t="shared" ca="1" si="11"/>
        <v>1.5298124884791461E-6</v>
      </c>
      <c r="N16">
        <f t="shared" ca="1" si="12"/>
        <v>0.32325178995609505</v>
      </c>
      <c r="O16">
        <f t="shared" ca="1" si="13"/>
        <v>0.30192776773364083</v>
      </c>
      <c r="Q16">
        <f t="shared" ca="1" si="14"/>
        <v>0.93403719953545261</v>
      </c>
      <c r="R16">
        <f t="shared" ca="1" si="15"/>
        <v>0.32325026015108788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неогран</vt:lpstr>
      <vt:lpstr>отказы</vt:lpstr>
      <vt:lpstr>огран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PC</dc:creator>
  <cp:lastModifiedBy>Alex PC</cp:lastModifiedBy>
  <dcterms:created xsi:type="dcterms:W3CDTF">2015-06-05T18:19:34Z</dcterms:created>
  <dcterms:modified xsi:type="dcterms:W3CDTF">2025-03-12T18:29:19Z</dcterms:modified>
</cp:coreProperties>
</file>