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niversity\Korneeva\ComputerLabs\Lab5\"/>
    </mc:Choice>
  </mc:AlternateContent>
  <xr:revisionPtr revIDLastSave="0" documentId="13_ncr:1_{F360C1A7-9D9F-46C0-8B87-1899C33DF6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еогран" sheetId="4" r:id="rId1"/>
    <sheet name="отказы" sheetId="1" r:id="rId2"/>
    <sheet name="огран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F2" i="4" l="1"/>
  <c r="O6" i="4"/>
  <c r="G2" i="2"/>
  <c r="T6" i="2"/>
  <c r="O4" i="1"/>
  <c r="A4" i="1" s="1"/>
  <c r="P4" i="1"/>
  <c r="B4" i="1" s="1"/>
  <c r="C4" i="1" s="1"/>
  <c r="O5" i="1"/>
  <c r="A5" i="1" s="1"/>
  <c r="P5" i="1"/>
  <c r="B5" i="1" s="1"/>
  <c r="C5" i="1" s="1"/>
  <c r="O6" i="1"/>
  <c r="A6" i="1" s="1"/>
  <c r="P6" i="1"/>
  <c r="B6" i="1" s="1"/>
  <c r="C6" i="1" s="1"/>
  <c r="O7" i="1"/>
  <c r="A7" i="1" s="1"/>
  <c r="P7" i="1"/>
  <c r="B7" i="1" s="1"/>
  <c r="C7" i="1" s="1"/>
  <c r="O8" i="1"/>
  <c r="A8" i="1" s="1"/>
  <c r="P8" i="1"/>
  <c r="B8" i="1" s="1"/>
  <c r="C8" i="1" s="1"/>
  <c r="O9" i="1"/>
  <c r="A9" i="1" s="1"/>
  <c r="P9" i="1"/>
  <c r="B9" i="1" s="1"/>
  <c r="C9" i="1" s="1"/>
  <c r="O10" i="1"/>
  <c r="A10" i="1" s="1"/>
  <c r="P10" i="1"/>
  <c r="B10" i="1" s="1"/>
  <c r="C10" i="1" s="1"/>
  <c r="O11" i="1"/>
  <c r="A11" i="1" s="1"/>
  <c r="P11" i="1"/>
  <c r="B11" i="1" s="1"/>
  <c r="C11" i="1" s="1"/>
  <c r="O12" i="1"/>
  <c r="A12" i="1" s="1"/>
  <c r="P12" i="1"/>
  <c r="B12" i="1" s="1"/>
  <c r="C12" i="1" s="1"/>
  <c r="O13" i="1"/>
  <c r="A13" i="1" s="1"/>
  <c r="P13" i="1"/>
  <c r="B13" i="1" s="1"/>
  <c r="C13" i="1" s="1"/>
  <c r="O14" i="1"/>
  <c r="A14" i="1" s="1"/>
  <c r="P14" i="1"/>
  <c r="B14" i="1" s="1"/>
  <c r="C14" i="1" s="1"/>
  <c r="O15" i="1"/>
  <c r="A15" i="1" s="1"/>
  <c r="P15" i="1"/>
  <c r="B15" i="1" s="1"/>
  <c r="C15" i="1" s="1"/>
  <c r="O16" i="1"/>
  <c r="A16" i="1" s="1"/>
  <c r="P16" i="1"/>
  <c r="B16" i="1" s="1"/>
  <c r="C16" i="1" s="1"/>
  <c r="P3" i="1"/>
  <c r="B3" i="1" s="1"/>
  <c r="C3" i="1" s="1"/>
  <c r="P4" i="4"/>
  <c r="A4" i="4" s="1"/>
  <c r="P5" i="4"/>
  <c r="A5" i="4" s="1"/>
  <c r="P6" i="4"/>
  <c r="A6" i="4" s="1"/>
  <c r="P7" i="4"/>
  <c r="A7" i="4" s="1"/>
  <c r="P8" i="4"/>
  <c r="A8" i="4" s="1"/>
  <c r="P9" i="4"/>
  <c r="A9" i="4" s="1"/>
  <c r="P10" i="4"/>
  <c r="A10" i="4" s="1"/>
  <c r="P11" i="4"/>
  <c r="A11" i="4" s="1"/>
  <c r="P12" i="4"/>
  <c r="A12" i="4" s="1"/>
  <c r="P13" i="4"/>
  <c r="A13" i="4" s="1"/>
  <c r="P14" i="4"/>
  <c r="A14" i="4" s="1"/>
  <c r="P15" i="4"/>
  <c r="A15" i="4" s="1"/>
  <c r="P16" i="4"/>
  <c r="A16" i="4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4" i="4"/>
  <c r="B4" i="4" s="1"/>
  <c r="C4" i="4" s="1"/>
  <c r="Q5" i="4"/>
  <c r="B5" i="4" s="1"/>
  <c r="C5" i="4" s="1"/>
  <c r="Q6" i="4"/>
  <c r="B6" i="4" s="1"/>
  <c r="C6" i="4" s="1"/>
  <c r="Q7" i="4"/>
  <c r="B7" i="4" s="1"/>
  <c r="C7" i="4" s="1"/>
  <c r="Q8" i="4"/>
  <c r="B8" i="4" s="1"/>
  <c r="C8" i="4" s="1"/>
  <c r="Q9" i="4"/>
  <c r="B9" i="4" s="1"/>
  <c r="C9" i="4" s="1"/>
  <c r="Q10" i="4"/>
  <c r="B10" i="4" s="1"/>
  <c r="C10" i="4" s="1"/>
  <c r="Q11" i="4"/>
  <c r="B11" i="4" s="1"/>
  <c r="C11" i="4" s="1"/>
  <c r="Q12" i="4"/>
  <c r="B12" i="4" s="1"/>
  <c r="C12" i="4" s="1"/>
  <c r="Q13" i="4"/>
  <c r="B13" i="4" s="1"/>
  <c r="C13" i="4" s="1"/>
  <c r="Q14" i="4"/>
  <c r="B14" i="4" s="1"/>
  <c r="C14" i="4" s="1"/>
  <c r="Q15" i="4"/>
  <c r="B15" i="4" s="1"/>
  <c r="C15" i="4" s="1"/>
  <c r="Q16" i="4"/>
  <c r="B16" i="4" s="1"/>
  <c r="C16" i="4" s="1"/>
  <c r="Q3" i="4"/>
  <c r="B3" i="4" s="1"/>
  <c r="C3" i="4" s="1"/>
  <c r="R4" i="2"/>
  <c r="B4" i="2" s="1"/>
  <c r="D4" i="2" s="1"/>
  <c r="R5" i="2"/>
  <c r="B5" i="2" s="1"/>
  <c r="D5" i="2" s="1"/>
  <c r="R6" i="2"/>
  <c r="B6" i="2" s="1"/>
  <c r="D6" i="2" s="1"/>
  <c r="R7" i="2"/>
  <c r="B7" i="2" s="1"/>
  <c r="D7" i="2" s="1"/>
  <c r="R8" i="2"/>
  <c r="B8" i="2" s="1"/>
  <c r="D8" i="2" s="1"/>
  <c r="R9" i="2"/>
  <c r="B9" i="2" s="1"/>
  <c r="D9" i="2" s="1"/>
  <c r="R10" i="2"/>
  <c r="B10" i="2" s="1"/>
  <c r="D10" i="2" s="1"/>
  <c r="R11" i="2"/>
  <c r="B11" i="2" s="1"/>
  <c r="D11" i="2" s="1"/>
  <c r="R12" i="2"/>
  <c r="B12" i="2" s="1"/>
  <c r="D12" i="2" s="1"/>
  <c r="R13" i="2"/>
  <c r="B13" i="2" s="1"/>
  <c r="D13" i="2" s="1"/>
  <c r="R14" i="2"/>
  <c r="B14" i="2" s="1"/>
  <c r="D14" i="2" s="1"/>
  <c r="R15" i="2"/>
  <c r="B15" i="2" s="1"/>
  <c r="D15" i="2" s="1"/>
  <c r="R16" i="2"/>
  <c r="B16" i="2" s="1"/>
  <c r="D16" i="2" s="1"/>
  <c r="K2" i="2"/>
  <c r="R3" i="2"/>
  <c r="B3" i="2" s="1"/>
  <c r="D3" i="2" s="1"/>
  <c r="A3" i="2"/>
  <c r="A4" i="2"/>
  <c r="A5" i="2"/>
  <c r="A6" i="2"/>
  <c r="A7" i="2"/>
  <c r="A8" i="2"/>
  <c r="A9" i="2"/>
  <c r="K9" i="2" s="1"/>
  <c r="A10" i="2"/>
  <c r="K10" i="2" s="1"/>
  <c r="A11" i="2"/>
  <c r="A12" i="2"/>
  <c r="A13" i="2"/>
  <c r="A14" i="2"/>
  <c r="A15" i="2"/>
  <c r="A16" i="2"/>
  <c r="A2" i="2"/>
  <c r="Q2" i="2"/>
  <c r="R2" i="2"/>
  <c r="B2" i="4"/>
  <c r="C2" i="4" s="1"/>
  <c r="P3" i="4"/>
  <c r="A3" i="4" s="1"/>
  <c r="A2" i="4"/>
  <c r="O5" i="4"/>
  <c r="O4" i="4"/>
  <c r="O3" i="4"/>
  <c r="O2" i="4"/>
  <c r="K3" i="2"/>
  <c r="K4" i="2"/>
  <c r="K5" i="2"/>
  <c r="K6" i="2"/>
  <c r="K7" i="2"/>
  <c r="K8" i="2"/>
  <c r="K11" i="2"/>
  <c r="K12" i="2"/>
  <c r="K13" i="2"/>
  <c r="K14" i="2"/>
  <c r="K15" i="2"/>
  <c r="K16" i="2"/>
  <c r="Q3" i="2"/>
  <c r="C3" i="2" s="1"/>
  <c r="T2" i="2"/>
  <c r="T3" i="2"/>
  <c r="T4" i="2"/>
  <c r="T5" i="2"/>
  <c r="C2" i="2"/>
  <c r="B2" i="2"/>
  <c r="D2" i="2" s="1"/>
  <c r="F5" i="1"/>
  <c r="F4" i="1"/>
  <c r="F3" i="1"/>
  <c r="F2" i="1"/>
  <c r="O3" i="1"/>
  <c r="A3" i="1" s="1"/>
  <c r="B2" i="1"/>
  <c r="C2" i="1" s="1"/>
  <c r="D2" i="4" l="1"/>
  <c r="E2" i="4" s="1"/>
  <c r="G2" i="4" s="1"/>
  <c r="H2" i="4" s="1"/>
  <c r="D7" i="4"/>
  <c r="E7" i="4" s="1"/>
  <c r="F7" i="4" s="1"/>
  <c r="D14" i="4"/>
  <c r="E14" i="4" s="1"/>
  <c r="F14" i="4" s="1"/>
  <c r="G14" i="4" s="1"/>
  <c r="H14" i="4" s="1"/>
  <c r="D11" i="4"/>
  <c r="E11" i="4" s="1"/>
  <c r="F11" i="4" s="1"/>
  <c r="D3" i="4"/>
  <c r="E3" i="4" s="1"/>
  <c r="F3" i="4" s="1"/>
  <c r="D15" i="4"/>
  <c r="E15" i="4" s="1"/>
  <c r="F15" i="4" s="1"/>
  <c r="G15" i="4" s="1"/>
  <c r="H15" i="4" s="1"/>
  <c r="D8" i="4"/>
  <c r="E8" i="4" s="1"/>
  <c r="D13" i="4"/>
  <c r="E13" i="4" s="1"/>
  <c r="D4" i="4"/>
  <c r="E4" i="4" s="1"/>
  <c r="D10" i="4"/>
  <c r="E10" i="4" s="1"/>
  <c r="D16" i="4"/>
  <c r="E16" i="4" s="1"/>
  <c r="D9" i="4"/>
  <c r="E9" i="4" s="1"/>
  <c r="D5" i="4"/>
  <c r="E5" i="4" s="1"/>
  <c r="D6" i="4"/>
  <c r="E6" i="4" s="1"/>
  <c r="F6" i="4" s="1"/>
  <c r="D12" i="4"/>
  <c r="E12" i="4" s="1"/>
  <c r="E8" i="2"/>
  <c r="F8" i="2" s="1"/>
  <c r="G8" i="2" s="1"/>
  <c r="E3" i="2"/>
  <c r="F3" i="2" s="1"/>
  <c r="G3" i="2" s="1"/>
  <c r="E9" i="2"/>
  <c r="I9" i="2" s="1"/>
  <c r="E14" i="2"/>
  <c r="F14" i="2" s="1"/>
  <c r="G14" i="2" s="1"/>
  <c r="E15" i="2"/>
  <c r="I15" i="2" s="1"/>
  <c r="E7" i="2"/>
  <c r="F7" i="2" s="1"/>
  <c r="G7" i="2" s="1"/>
  <c r="E13" i="2"/>
  <c r="I13" i="2" s="1"/>
  <c r="E12" i="2"/>
  <c r="I12" i="2" s="1"/>
  <c r="E6" i="2"/>
  <c r="I6" i="2" s="1"/>
  <c r="E4" i="2"/>
  <c r="F4" i="2" s="1"/>
  <c r="G4" i="2" s="1"/>
  <c r="E10" i="2"/>
  <c r="I10" i="2" s="1"/>
  <c r="E16" i="2"/>
  <c r="F16" i="2" s="1"/>
  <c r="G16" i="2" s="1"/>
  <c r="E5" i="2"/>
  <c r="F5" i="2" s="1"/>
  <c r="G5" i="2" s="1"/>
  <c r="E11" i="2"/>
  <c r="I11" i="2" s="1"/>
  <c r="E2" i="2"/>
  <c r="D6" i="1"/>
  <c r="G6" i="1" s="1"/>
  <c r="H6" i="1" s="1"/>
  <c r="I6" i="1" s="1"/>
  <c r="J6" i="1" s="1"/>
  <c r="K6" i="1" s="1"/>
  <c r="L6" i="1" s="1"/>
  <c r="D12" i="1"/>
  <c r="G12" i="1" s="1"/>
  <c r="H12" i="1" s="1"/>
  <c r="I12" i="1" s="1"/>
  <c r="J12" i="1" s="1"/>
  <c r="K12" i="1" s="1"/>
  <c r="L12" i="1" s="1"/>
  <c r="D13" i="1"/>
  <c r="G13" i="1" s="1"/>
  <c r="H13" i="1" s="1"/>
  <c r="I13" i="1" s="1"/>
  <c r="J13" i="1" s="1"/>
  <c r="K13" i="1" s="1"/>
  <c r="L13" i="1" s="1"/>
  <c r="D14" i="1"/>
  <c r="G14" i="1" s="1"/>
  <c r="H14" i="1" s="1"/>
  <c r="I14" i="1" s="1"/>
  <c r="J14" i="1" s="1"/>
  <c r="K14" i="1" s="1"/>
  <c r="L14" i="1" s="1"/>
  <c r="D11" i="1"/>
  <c r="G11" i="1" s="1"/>
  <c r="H11" i="1" s="1"/>
  <c r="I11" i="1" s="1"/>
  <c r="J11" i="1" s="1"/>
  <c r="K11" i="1" s="1"/>
  <c r="L11" i="1" s="1"/>
  <c r="D15" i="1"/>
  <c r="G15" i="1" s="1"/>
  <c r="H15" i="1" s="1"/>
  <c r="I15" i="1" s="1"/>
  <c r="J15" i="1" s="1"/>
  <c r="K15" i="1" s="1"/>
  <c r="L15" i="1" s="1"/>
  <c r="D8" i="1"/>
  <c r="G8" i="1" s="1"/>
  <c r="H8" i="1" s="1"/>
  <c r="I8" i="1" s="1"/>
  <c r="J8" i="1" s="1"/>
  <c r="K8" i="1" s="1"/>
  <c r="L8" i="1" s="1"/>
  <c r="D7" i="1"/>
  <c r="G7" i="1" s="1"/>
  <c r="H7" i="1" s="1"/>
  <c r="I7" i="1" s="1"/>
  <c r="J7" i="1" s="1"/>
  <c r="K7" i="1" s="1"/>
  <c r="L7" i="1" s="1"/>
  <c r="D5" i="1"/>
  <c r="G5" i="1" s="1"/>
  <c r="H5" i="1" s="1"/>
  <c r="I5" i="1" s="1"/>
  <c r="J5" i="1" s="1"/>
  <c r="K5" i="1" s="1"/>
  <c r="L5" i="1" s="1"/>
  <c r="D16" i="1"/>
  <c r="G16" i="1" s="1"/>
  <c r="H16" i="1" s="1"/>
  <c r="I16" i="1" s="1"/>
  <c r="J16" i="1" s="1"/>
  <c r="K16" i="1" s="1"/>
  <c r="L16" i="1" s="1"/>
  <c r="D10" i="1"/>
  <c r="G10" i="1" s="1"/>
  <c r="H10" i="1" s="1"/>
  <c r="I10" i="1" s="1"/>
  <c r="J10" i="1" s="1"/>
  <c r="K10" i="1" s="1"/>
  <c r="L10" i="1" s="1"/>
  <c r="D9" i="1"/>
  <c r="G9" i="1" s="1"/>
  <c r="H9" i="1" s="1"/>
  <c r="I9" i="1" s="1"/>
  <c r="J9" i="1" s="1"/>
  <c r="K9" i="1" s="1"/>
  <c r="L9" i="1" s="1"/>
  <c r="D4" i="1"/>
  <c r="G4" i="1" s="1"/>
  <c r="H4" i="1" s="1"/>
  <c r="I4" i="1" s="1"/>
  <c r="J4" i="1" s="1"/>
  <c r="K4" i="1" s="1"/>
  <c r="L4" i="1" s="1"/>
  <c r="D3" i="1"/>
  <c r="G3" i="1" s="1"/>
  <c r="H3" i="1" s="1"/>
  <c r="I3" i="1" s="1"/>
  <c r="J3" i="1" s="1"/>
  <c r="K3" i="1" s="1"/>
  <c r="L3" i="1" s="1"/>
  <c r="H8" i="2" l="1"/>
  <c r="O8" i="2" s="1"/>
  <c r="G7" i="4"/>
  <c r="H7" i="4" s="1"/>
  <c r="J7" i="4" s="1"/>
  <c r="J2" i="4"/>
  <c r="I2" i="4"/>
  <c r="K2" i="4" s="1"/>
  <c r="G11" i="4"/>
  <c r="H11" i="4" s="1"/>
  <c r="I11" i="4" s="1"/>
  <c r="K11" i="4" s="1"/>
  <c r="F16" i="4"/>
  <c r="G16" i="4" s="1"/>
  <c r="H16" i="4" s="1"/>
  <c r="F4" i="4"/>
  <c r="G4" i="4" s="1"/>
  <c r="H4" i="4" s="1"/>
  <c r="F13" i="4"/>
  <c r="G13" i="4" s="1"/>
  <c r="H13" i="4" s="1"/>
  <c r="F8" i="4"/>
  <c r="G8" i="4" s="1"/>
  <c r="H8" i="4" s="1"/>
  <c r="F12" i="4"/>
  <c r="G12" i="4" s="1"/>
  <c r="H12" i="4" s="1"/>
  <c r="F9" i="4"/>
  <c r="G9" i="4" s="1"/>
  <c r="H9" i="4" s="1"/>
  <c r="F10" i="4"/>
  <c r="G10" i="4" s="1"/>
  <c r="H10" i="4" s="1"/>
  <c r="F5" i="4"/>
  <c r="G5" i="4" s="1"/>
  <c r="H5" i="4" s="1"/>
  <c r="G3" i="4"/>
  <c r="H3" i="4" s="1"/>
  <c r="G6" i="4"/>
  <c r="I15" i="4"/>
  <c r="K15" i="4" s="1"/>
  <c r="J15" i="4"/>
  <c r="I14" i="4"/>
  <c r="K14" i="4" s="1"/>
  <c r="J14" i="4"/>
  <c r="I8" i="2"/>
  <c r="F9" i="2"/>
  <c r="G9" i="2" s="1"/>
  <c r="I3" i="2"/>
  <c r="I14" i="2"/>
  <c r="F13" i="2"/>
  <c r="G13" i="2" s="1"/>
  <c r="F10" i="2"/>
  <c r="G10" i="2" s="1"/>
  <c r="F6" i="2"/>
  <c r="G6" i="2" s="1"/>
  <c r="I4" i="2"/>
  <c r="I7" i="2"/>
  <c r="F11" i="2"/>
  <c r="G11" i="2" s="1"/>
  <c r="I16" i="2"/>
  <c r="F15" i="2"/>
  <c r="G15" i="2" s="1"/>
  <c r="F12" i="2"/>
  <c r="G12" i="2" s="1"/>
  <c r="I5" i="2"/>
  <c r="H14" i="2"/>
  <c r="O14" i="2" s="1"/>
  <c r="J14" i="2"/>
  <c r="J8" i="2"/>
  <c r="H7" i="2"/>
  <c r="O7" i="2" s="1"/>
  <c r="J7" i="2"/>
  <c r="H4" i="2"/>
  <c r="O4" i="2" s="1"/>
  <c r="J4" i="2"/>
  <c r="J5" i="2"/>
  <c r="H5" i="2"/>
  <c r="O5" i="2" s="1"/>
  <c r="H16" i="2"/>
  <c r="O16" i="2" s="1"/>
  <c r="J16" i="2"/>
  <c r="H3" i="2"/>
  <c r="O3" i="2" s="1"/>
  <c r="J3" i="2"/>
  <c r="I2" i="2"/>
  <c r="F2" i="2"/>
  <c r="J11" i="4" l="1"/>
  <c r="I7" i="4"/>
  <c r="K7" i="4" s="1"/>
  <c r="L8" i="2"/>
  <c r="M8" i="2" s="1"/>
  <c r="N8" i="2" s="1"/>
  <c r="J2" i="2"/>
  <c r="L2" i="2" s="1"/>
  <c r="M2" i="2" s="1"/>
  <c r="L3" i="2"/>
  <c r="M3" i="2" s="1"/>
  <c r="N3" i="2" s="1"/>
  <c r="I9" i="4"/>
  <c r="K9" i="4" s="1"/>
  <c r="J9" i="4"/>
  <c r="J5" i="4"/>
  <c r="I5" i="4"/>
  <c r="K5" i="4" s="1"/>
  <c r="I12" i="4"/>
  <c r="K12" i="4" s="1"/>
  <c r="J12" i="4"/>
  <c r="I4" i="4"/>
  <c r="K4" i="4" s="1"/>
  <c r="J4" i="4"/>
  <c r="I10" i="4"/>
  <c r="K10" i="4" s="1"/>
  <c r="J10" i="4"/>
  <c r="J8" i="4"/>
  <c r="I8" i="4"/>
  <c r="K8" i="4" s="1"/>
  <c r="I13" i="4"/>
  <c r="K13" i="4" s="1"/>
  <c r="J13" i="4"/>
  <c r="J16" i="4"/>
  <c r="I16" i="4"/>
  <c r="K16" i="4" s="1"/>
  <c r="I3" i="4"/>
  <c r="K3" i="4" s="1"/>
  <c r="J3" i="4"/>
  <c r="H6" i="2"/>
  <c r="O6" i="2" s="1"/>
  <c r="H10" i="2"/>
  <c r="O10" i="2" s="1"/>
  <c r="H13" i="2"/>
  <c r="J15" i="2"/>
  <c r="L15" i="2" s="1"/>
  <c r="M15" i="2" s="1"/>
  <c r="H15" i="2"/>
  <c r="O15" i="2" s="1"/>
  <c r="J9" i="2"/>
  <c r="L9" i="2" s="1"/>
  <c r="M9" i="2" s="1"/>
  <c r="H9" i="2"/>
  <c r="O9" i="2" s="1"/>
  <c r="H12" i="2"/>
  <c r="O12" i="2" s="1"/>
  <c r="J11" i="2"/>
  <c r="L11" i="2" s="1"/>
  <c r="M11" i="2" s="1"/>
  <c r="H11" i="2"/>
  <c r="O11" i="2" s="1"/>
  <c r="J13" i="2"/>
  <c r="L13" i="2" s="1"/>
  <c r="M13" i="2" s="1"/>
  <c r="H6" i="4"/>
  <c r="L14" i="2"/>
  <c r="M14" i="2" s="1"/>
  <c r="N14" i="2" s="1"/>
  <c r="J10" i="2"/>
  <c r="L10" i="2" s="1"/>
  <c r="M10" i="2" s="1"/>
  <c r="J6" i="2"/>
  <c r="L6" i="2" s="1"/>
  <c r="M6" i="2" s="1"/>
  <c r="L4" i="2"/>
  <c r="M4" i="2" s="1"/>
  <c r="N4" i="2" s="1"/>
  <c r="L16" i="2"/>
  <c r="M16" i="2" s="1"/>
  <c r="N16" i="2" s="1"/>
  <c r="J12" i="2"/>
  <c r="L12" i="2" s="1"/>
  <c r="M12" i="2" s="1"/>
  <c r="L7" i="2"/>
  <c r="M7" i="2" s="1"/>
  <c r="N7" i="2" s="1"/>
  <c r="L5" i="2"/>
  <c r="M5" i="2" s="1"/>
  <c r="N5" i="2" s="1"/>
  <c r="O2" i="2" l="1"/>
  <c r="N2" i="2"/>
  <c r="O13" i="2"/>
  <c r="N13" i="2"/>
  <c r="N12" i="2"/>
  <c r="N10" i="2"/>
  <c r="N6" i="2"/>
  <c r="I6" i="4"/>
  <c r="K6" i="4" s="1"/>
  <c r="J6" i="4"/>
  <c r="N9" i="2"/>
  <c r="N15" i="2"/>
  <c r="N11" i="2"/>
  <c r="A2" i="1" l="1"/>
  <c r="D2" i="1" s="1"/>
  <c r="G2" i="1" s="1"/>
  <c r="H2" i="1" s="1"/>
  <c r="I2" i="1" s="1"/>
  <c r="J2" i="1" l="1"/>
  <c r="K2" i="1" s="1"/>
  <c r="L2" i="1" s="1"/>
</calcChain>
</file>

<file path=xl/sharedStrings.xml><?xml version="1.0" encoding="utf-8"?>
<sst xmlns="http://schemas.openxmlformats.org/spreadsheetml/2006/main" count="49" uniqueCount="27">
  <si>
    <t>n</t>
  </si>
  <si>
    <t>l</t>
  </si>
  <si>
    <t>mu</t>
  </si>
  <si>
    <t>ро</t>
  </si>
  <si>
    <t>k</t>
  </si>
  <si>
    <t>коэф</t>
  </si>
  <si>
    <t>p0</t>
  </si>
  <si>
    <t>pотказ</t>
  </si>
  <si>
    <t>pобсл</t>
  </si>
  <si>
    <t>Q</t>
  </si>
  <si>
    <t>A</t>
  </si>
  <si>
    <t>k_</t>
  </si>
  <si>
    <t>Tобсл</t>
  </si>
  <si>
    <t>Tген</t>
  </si>
  <si>
    <t>lген</t>
  </si>
  <si>
    <t>m</t>
  </si>
  <si>
    <t>ро/n</t>
  </si>
  <si>
    <t>lпром</t>
  </si>
  <si>
    <t>lпром2</t>
  </si>
  <si>
    <t>lоч</t>
  </si>
  <si>
    <t>Tоч</t>
  </si>
  <si>
    <t>Tсмо</t>
  </si>
  <si>
    <t>lпром3</t>
  </si>
  <si>
    <t>pоч</t>
  </si>
  <si>
    <t>Lоч</t>
  </si>
  <si>
    <t>Lсмо</t>
  </si>
  <si>
    <t>Tобс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</si>
</sst>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4650-5CB4-450A-9839-A5CE47C0D654}">
  <dimension ref="A1:Q16"/>
  <sheetViews>
    <sheetView tabSelected="1" workbookViewId="0">
      <selection activeCell="H2" sqref="H2"/>
    </sheetView>
  </sheetViews>
  <sheetFormatPr defaultRowHeight="14.4" x14ac:dyDescent="0.3"/>
  <cols>
    <col min="6" max="6" width="12" bestFit="1" customWidth="1"/>
  </cols>
  <sheetData>
    <row r="1" spans="1:17" x14ac:dyDescent="0.3">
      <c r="A1" t="s">
        <v>1</v>
      </c>
      <c r="B1" t="s">
        <v>26</v>
      </c>
      <c r="C1" t="s">
        <v>2</v>
      </c>
      <c r="D1" t="s">
        <v>3</v>
      </c>
      <c r="E1" t="s">
        <v>16</v>
      </c>
      <c r="F1" t="s">
        <v>6</v>
      </c>
      <c r="G1" t="s">
        <v>23</v>
      </c>
      <c r="H1" t="s">
        <v>24</v>
      </c>
      <c r="I1" t="s">
        <v>20</v>
      </c>
      <c r="J1" t="s">
        <v>25</v>
      </c>
      <c r="K1" t="s">
        <v>21</v>
      </c>
      <c r="M1" t="s">
        <v>0</v>
      </c>
      <c r="N1" t="s">
        <v>4</v>
      </c>
      <c r="P1" t="s">
        <v>14</v>
      </c>
      <c r="Q1" t="s">
        <v>13</v>
      </c>
    </row>
    <row r="2" spans="1:17" x14ac:dyDescent="0.3">
      <c r="A2">
        <f>P2</f>
        <v>1</v>
      </c>
      <c r="B2">
        <f>Q2</f>
        <v>3</v>
      </c>
      <c r="C2">
        <f>1/B2</f>
        <v>0.33333333333333331</v>
      </c>
      <c r="D2">
        <f>A2/C2</f>
        <v>3</v>
      </c>
      <c r="E2">
        <f>D2/$M$2</f>
        <v>0.75</v>
      </c>
      <c r="F2">
        <f>IF(E2&lt;1,(SERIESSUM(D2,0,1,$O$2:$O$6)+(D2^($M$2+1))/(FACT($M$2)*($M$2-D2)))^(-1),"")</f>
        <v>3.9215686274509803E-2</v>
      </c>
      <c r="G2">
        <f>IF(E2&lt;1,(D2^($M$2+1)*F2)/(FACT($M$2)*($M$2-D2)),"")</f>
        <v>0.39705882352941174</v>
      </c>
      <c r="H2">
        <f>IF(E2&lt;1,($M$2*G2)/($M$2-D2),"")</f>
        <v>1.588235294117647</v>
      </c>
      <c r="I2">
        <f>IF(E2&lt;1,H2/A2,"")</f>
        <v>1.588235294117647</v>
      </c>
      <c r="J2">
        <f>IF(E2&lt;1,H2+D2)</f>
        <v>4.5882352941176467</v>
      </c>
      <c r="K2">
        <f>IF(E2&lt;1,I2+B2,"")</f>
        <v>4.5882352941176467</v>
      </c>
      <c r="M2">
        <v>4</v>
      </c>
      <c r="N2">
        <v>0</v>
      </c>
      <c r="O2">
        <f>0</f>
        <v>0</v>
      </c>
      <c r="P2">
        <v>1</v>
      </c>
      <c r="Q2">
        <v>3</v>
      </c>
    </row>
    <row r="3" spans="1:17" x14ac:dyDescent="0.3">
      <c r="A3">
        <f t="shared" ref="A3:A16" ca="1" si="0">P3</f>
        <v>0.55730469741284028</v>
      </c>
      <c r="B3">
        <f t="shared" ref="B3:B16" ca="1" si="1">Q3</f>
        <v>0.38535624208342562</v>
      </c>
      <c r="C3">
        <f t="shared" ref="C3:C16" ca="1" si="2">1/B3</f>
        <v>2.5950014319049499</v>
      </c>
      <c r="D3">
        <f t="shared" ref="D3:D16" ca="1" si="3">A3/C3</f>
        <v>0.21476084389045275</v>
      </c>
      <c r="E3">
        <f t="shared" ref="E3:E16" ca="1" si="4">D3/$M$2</f>
        <v>5.3690210972613187E-2</v>
      </c>
      <c r="F3">
        <f t="shared" ref="F3:F16" ca="1" si="5">IF(E3&lt;1,(SERIESSUM(D3,0,1,$O$2:$O$5)+(D3^($M$2+1))/(FACT($M$2)*($M$2-D3)))^(-1),"")</f>
        <v>4.1757514090760539</v>
      </c>
      <c r="G3">
        <f t="shared" ref="G3:G16" ca="1" si="6">IF(E3&lt;1,(D3^($M$2+1)*F3)/(FACT($M$2)*($M$2-D3)),"")</f>
        <v>2.0999336834884979E-5</v>
      </c>
      <c r="H3">
        <f t="shared" ref="H3:H16" ca="1" si="7">IF(E3&lt;1,($M$2*G3)/($M$2-D3),"")</f>
        <v>2.2190763615018724E-5</v>
      </c>
      <c r="I3">
        <f t="shared" ref="I3:I16" ca="1" si="8">IF(E3&lt;1,H3/A3,"")</f>
        <v>3.9818009282954678E-5</v>
      </c>
      <c r="J3">
        <f t="shared" ref="J3:J16" ca="1" si="9">IF(E3&lt;1,H3+D3)</f>
        <v>0.21478303465406776</v>
      </c>
      <c r="K3">
        <f t="shared" ref="K3:K16" ca="1" si="10">IF(E3&lt;1,I3+B3,"")</f>
        <v>0.38539606009270855</v>
      </c>
      <c r="N3">
        <v>1</v>
      </c>
      <c r="O3">
        <f>1/FACT(1)</f>
        <v>1</v>
      </c>
      <c r="P3">
        <f ca="1">_xlfn.POISSON.DIST(RAND(), RAND(),TRUE)</f>
        <v>0.55730469741284028</v>
      </c>
      <c r="Q3">
        <f ca="1">_xlfn.POISSON.DIST(RAND(), RAND(),TRUE)</f>
        <v>0.38535624208342562</v>
      </c>
    </row>
    <row r="4" spans="1:17" x14ac:dyDescent="0.3">
      <c r="A4">
        <f t="shared" ca="1" si="0"/>
        <v>0.66170577879640602</v>
      </c>
      <c r="B4">
        <f t="shared" ca="1" si="1"/>
        <v>0.93819685887233739</v>
      </c>
      <c r="C4">
        <f t="shared" ca="1" si="2"/>
        <v>1.0658743850431844</v>
      </c>
      <c r="D4">
        <f t="shared" ca="1" si="3"/>
        <v>0.62081028316446185</v>
      </c>
      <c r="E4">
        <f t="shared" ca="1" si="4"/>
        <v>0.15520257079111546</v>
      </c>
      <c r="F4">
        <f t="shared" ca="1" si="5"/>
        <v>1.170237644859655</v>
      </c>
      <c r="G4">
        <f t="shared" ca="1" si="6"/>
        <v>1.330591540572903E-3</v>
      </c>
      <c r="H4">
        <f t="shared" ca="1" si="7"/>
        <v>1.5750421279323058E-3</v>
      </c>
      <c r="I4">
        <f t="shared" ca="1" si="8"/>
        <v>2.3802756125194968E-3</v>
      </c>
      <c r="J4">
        <f t="shared" ca="1" si="9"/>
        <v>0.62238532529239421</v>
      </c>
      <c r="K4">
        <f t="shared" ca="1" si="10"/>
        <v>0.94057713448485691</v>
      </c>
      <c r="N4">
        <v>2</v>
      </c>
      <c r="O4">
        <f>1/FACT(N4)</f>
        <v>0.5</v>
      </c>
      <c r="P4">
        <f t="shared" ref="P4:P16" ca="1" si="11">_xlfn.POISSON.DIST(RAND(), RAND(),TRUE)</f>
        <v>0.66170577879640602</v>
      </c>
      <c r="Q4">
        <f t="shared" ref="Q4:Q16" ca="1" si="12">_xlfn.POISSON.DIST(RAND(), RAND(),TRUE)</f>
        <v>0.93819685887233739</v>
      </c>
    </row>
    <row r="5" spans="1:17" x14ac:dyDescent="0.3">
      <c r="A5">
        <f t="shared" ca="1" si="0"/>
        <v>0.73202015197668002</v>
      </c>
      <c r="B5">
        <f t="shared" ca="1" si="1"/>
        <v>0.4227345442082574</v>
      </c>
      <c r="C5">
        <f t="shared" ca="1" si="2"/>
        <v>2.3655507071770234</v>
      </c>
      <c r="D5">
        <f t="shared" ca="1" si="3"/>
        <v>0.30945020529712114</v>
      </c>
      <c r="E5">
        <f t="shared" ca="1" si="4"/>
        <v>7.7362551324280285E-2</v>
      </c>
      <c r="F5">
        <f t="shared" ca="1" si="5"/>
        <v>2.7601377914969007</v>
      </c>
      <c r="G5">
        <f t="shared" ca="1" si="6"/>
        <v>8.8426478106893509E-5</v>
      </c>
      <c r="H5">
        <f t="shared" ca="1" si="7"/>
        <v>9.5840980911639597E-5</v>
      </c>
      <c r="I5">
        <f t="shared" ca="1" si="8"/>
        <v>1.3092669737689518E-4</v>
      </c>
      <c r="J5">
        <f t="shared" ca="1" si="9"/>
        <v>0.30954604627803278</v>
      </c>
      <c r="K5">
        <f t="shared" ca="1" si="10"/>
        <v>0.42286547090563431</v>
      </c>
      <c r="N5">
        <v>3</v>
      </c>
      <c r="O5">
        <f>1/FACT(N5)</f>
        <v>0.16666666666666666</v>
      </c>
      <c r="P5">
        <f t="shared" ca="1" si="11"/>
        <v>0.73202015197668002</v>
      </c>
      <c r="Q5">
        <f t="shared" ca="1" si="12"/>
        <v>0.4227345442082574</v>
      </c>
    </row>
    <row r="6" spans="1:17" x14ac:dyDescent="0.3">
      <c r="A6">
        <f t="shared" ca="1" si="0"/>
        <v>0.71264253757978935</v>
      </c>
      <c r="B6">
        <f t="shared" ca="1" si="1"/>
        <v>0.60514455648656595</v>
      </c>
      <c r="C6">
        <f t="shared" ca="1" si="2"/>
        <v>1.6524977202239772</v>
      </c>
      <c r="D6">
        <f t="shared" ca="1" si="3"/>
        <v>0.43125175233718249</v>
      </c>
      <c r="E6">
        <f t="shared" ca="1" si="4"/>
        <v>0.10781293808429562</v>
      </c>
      <c r="F6">
        <f t="shared" ca="1" si="5"/>
        <v>1.8594889480376555</v>
      </c>
      <c r="G6">
        <f ca="1">IF(E6&lt;1,(D6^($M$2+1)*F6)/(FACT($M$2)*($M$2-D6)),"")</f>
        <v>3.2383278237952361E-4</v>
      </c>
      <c r="H6">
        <f t="shared" ca="1" si="7"/>
        <v>3.6296511819414835E-4</v>
      </c>
      <c r="I6">
        <f t="shared" ca="1" si="8"/>
        <v>5.0932283585935936E-4</v>
      </c>
      <c r="J6">
        <f t="shared" ca="1" si="9"/>
        <v>0.43161471745537666</v>
      </c>
      <c r="K6">
        <f t="shared" ca="1" si="10"/>
        <v>0.60565387932242531</v>
      </c>
      <c r="N6">
        <v>4</v>
      </c>
      <c r="O6">
        <f>1/FACT(N6)</f>
        <v>4.1666666666666664E-2</v>
      </c>
      <c r="P6">
        <f t="shared" ca="1" si="11"/>
        <v>0.71264253757978935</v>
      </c>
      <c r="Q6">
        <f t="shared" ca="1" si="12"/>
        <v>0.60514455648656595</v>
      </c>
    </row>
    <row r="7" spans="1:17" x14ac:dyDescent="0.3">
      <c r="A7">
        <f t="shared" ca="1" si="0"/>
        <v>0.50058474755938709</v>
      </c>
      <c r="B7">
        <f t="shared" ca="1" si="1"/>
        <v>0.78030526952624035</v>
      </c>
      <c r="C7">
        <f t="shared" ca="1" si="2"/>
        <v>1.2815497204153787</v>
      </c>
      <c r="D7">
        <f t="shared" ca="1" si="3"/>
        <v>0.39060891636505252</v>
      </c>
      <c r="E7">
        <f t="shared" ca="1" si="4"/>
        <v>9.7652229091263129E-2</v>
      </c>
      <c r="F7">
        <f t="shared" ca="1" si="5"/>
        <v>2.0967242828654369</v>
      </c>
      <c r="G7">
        <f t="shared" ca="1" si="6"/>
        <v>2.200933421213335E-4</v>
      </c>
      <c r="H7">
        <f t="shared" ca="1" si="7"/>
        <v>2.4391188100313229E-4</v>
      </c>
      <c r="I7">
        <f t="shared" ca="1" si="8"/>
        <v>4.8725392092414021E-4</v>
      </c>
      <c r="J7">
        <f t="shared" ca="1" si="9"/>
        <v>0.39085282824605566</v>
      </c>
      <c r="K7">
        <f t="shared" ca="1" si="10"/>
        <v>0.78079252344716454</v>
      </c>
      <c r="P7">
        <f t="shared" ca="1" si="11"/>
        <v>0.50058474755938709</v>
      </c>
      <c r="Q7">
        <f t="shared" ca="1" si="12"/>
        <v>0.78030526952624035</v>
      </c>
    </row>
    <row r="8" spans="1:17" x14ac:dyDescent="0.3">
      <c r="A8">
        <f t="shared" ca="1" si="0"/>
        <v>0.65641459546153702</v>
      </c>
      <c r="B8">
        <f t="shared" ca="1" si="1"/>
        <v>0.6877475998347895</v>
      </c>
      <c r="C8">
        <f t="shared" ca="1" si="2"/>
        <v>1.4540217955543859</v>
      </c>
      <c r="D8">
        <f t="shared" ca="1" si="3"/>
        <v>0.45144756252519641</v>
      </c>
      <c r="E8">
        <f t="shared" ca="1" si="4"/>
        <v>0.1128618906312991</v>
      </c>
      <c r="F8">
        <f t="shared" ca="1" si="5"/>
        <v>1.7577635564594987</v>
      </c>
      <c r="G8">
        <f t="shared" ca="1" si="6"/>
        <v>3.8702101680993011E-4</v>
      </c>
      <c r="H8">
        <f t="shared" ca="1" si="7"/>
        <v>4.3625790925083734E-4</v>
      </c>
      <c r="I8">
        <f t="shared" ca="1" si="8"/>
        <v>6.6460726538857115E-4</v>
      </c>
      <c r="J8">
        <f t="shared" ca="1" si="9"/>
        <v>0.45188382043444725</v>
      </c>
      <c r="K8">
        <f t="shared" ca="1" si="10"/>
        <v>0.68841220710017803</v>
      </c>
      <c r="P8">
        <f t="shared" ca="1" si="11"/>
        <v>0.65641459546153702</v>
      </c>
      <c r="Q8">
        <f t="shared" ca="1" si="12"/>
        <v>0.6877475998347895</v>
      </c>
    </row>
    <row r="9" spans="1:17" x14ac:dyDescent="0.3">
      <c r="A9">
        <f t="shared" ca="1" si="0"/>
        <v>0.61170620988391033</v>
      </c>
      <c r="B9">
        <f t="shared" ca="1" si="1"/>
        <v>0.67414649236600688</v>
      </c>
      <c r="C9">
        <f t="shared" ca="1" si="2"/>
        <v>1.4833571209283709</v>
      </c>
      <c r="D9">
        <f t="shared" ca="1" si="3"/>
        <v>0.4123795957517426</v>
      </c>
      <c r="E9">
        <f t="shared" ca="1" si="4"/>
        <v>0.10309489893793565</v>
      </c>
      <c r="F9">
        <f t="shared" ca="1" si="5"/>
        <v>1.963731572527718</v>
      </c>
      <c r="G9">
        <f t="shared" ca="1" si="6"/>
        <v>2.7198830992346035E-4</v>
      </c>
      <c r="H9">
        <f t="shared" ca="1" si="7"/>
        <v>3.0325204929862383E-4</v>
      </c>
      <c r="I9">
        <f t="shared" ca="1" si="8"/>
        <v>4.9574786784684598E-4</v>
      </c>
      <c r="J9">
        <f t="shared" ca="1" si="9"/>
        <v>0.4126828478010412</v>
      </c>
      <c r="K9">
        <f t="shared" ca="1" si="10"/>
        <v>0.67464224023385377</v>
      </c>
      <c r="P9">
        <f t="shared" ca="1" si="11"/>
        <v>0.61170620988391033</v>
      </c>
      <c r="Q9">
        <f t="shared" ca="1" si="12"/>
        <v>0.67414649236600688</v>
      </c>
    </row>
    <row r="10" spans="1:17" x14ac:dyDescent="0.3">
      <c r="A10">
        <f t="shared" ca="1" si="0"/>
        <v>0.82852826906793486</v>
      </c>
      <c r="B10">
        <f t="shared" ca="1" si="1"/>
        <v>0.5527900021968648</v>
      </c>
      <c r="C10">
        <f t="shared" ca="1" si="2"/>
        <v>1.8090052208358691</v>
      </c>
      <c r="D10">
        <f t="shared" ca="1" si="3"/>
        <v>0.45800214367822834</v>
      </c>
      <c r="E10">
        <f t="shared" ca="1" si="4"/>
        <v>0.11450053591955708</v>
      </c>
      <c r="F10">
        <f t="shared" ca="1" si="5"/>
        <v>1.72671488501198</v>
      </c>
      <c r="G10">
        <f t="shared" ca="1" si="6"/>
        <v>4.0935363453347204E-4</v>
      </c>
      <c r="H10">
        <f t="shared" ca="1" si="7"/>
        <v>4.6228558134540492E-4</v>
      </c>
      <c r="I10">
        <f t="shared" ca="1" si="8"/>
        <v>5.5795993764396227E-4</v>
      </c>
      <c r="J10">
        <f t="shared" ca="1" si="9"/>
        <v>0.45846442925957376</v>
      </c>
      <c r="K10">
        <f t="shared" ca="1" si="10"/>
        <v>0.55334796213450876</v>
      </c>
      <c r="P10">
        <f t="shared" ca="1" si="11"/>
        <v>0.82852826906793486</v>
      </c>
      <c r="Q10">
        <f t="shared" ca="1" si="12"/>
        <v>0.5527900021968648</v>
      </c>
    </row>
    <row r="11" spans="1:17" x14ac:dyDescent="0.3">
      <c r="A11">
        <f t="shared" ca="1" si="0"/>
        <v>0.47148739413893759</v>
      </c>
      <c r="B11">
        <f t="shared" ca="1" si="1"/>
        <v>0.48712538938646016</v>
      </c>
      <c r="C11">
        <f t="shared" ca="1" si="2"/>
        <v>2.0528595342967262</v>
      </c>
      <c r="D11">
        <f t="shared" ca="1" si="3"/>
        <v>0.22967348046073738</v>
      </c>
      <c r="E11">
        <f t="shared" ca="1" si="4"/>
        <v>5.7418370115184345E-2</v>
      </c>
      <c r="F11">
        <f t="shared" ca="1" si="5"/>
        <v>3.8748469985857339</v>
      </c>
      <c r="G11">
        <f t="shared" ca="1" si="6"/>
        <v>2.7366459378924598E-5</v>
      </c>
      <c r="H11">
        <f t="shared" ca="1" si="7"/>
        <v>2.9033516579639692E-5</v>
      </c>
      <c r="I11">
        <f t="shared" ca="1" si="8"/>
        <v>6.1578563797368708E-5</v>
      </c>
      <c r="J11">
        <f t="shared" ca="1" si="9"/>
        <v>0.22970251397731703</v>
      </c>
      <c r="K11">
        <f t="shared" ca="1" si="10"/>
        <v>0.48718696795025751</v>
      </c>
      <c r="P11">
        <f t="shared" ca="1" si="11"/>
        <v>0.47148739413893759</v>
      </c>
      <c r="Q11">
        <f t="shared" ca="1" si="12"/>
        <v>0.48712538938646016</v>
      </c>
    </row>
    <row r="12" spans="1:17" x14ac:dyDescent="0.3">
      <c r="A12">
        <f t="shared" ca="1" si="0"/>
        <v>0.84399519076445095</v>
      </c>
      <c r="B12">
        <f t="shared" ca="1" si="1"/>
        <v>0.52568044955604809</v>
      </c>
      <c r="C12">
        <f t="shared" ca="1" si="2"/>
        <v>1.902296349130975</v>
      </c>
      <c r="D12">
        <f t="shared" ca="1" si="3"/>
        <v>0.44367177130419916</v>
      </c>
      <c r="E12">
        <f t="shared" ca="1" si="4"/>
        <v>0.11091794282604979</v>
      </c>
      <c r="F12">
        <f t="shared" ca="1" si="5"/>
        <v>1.7958117387730848</v>
      </c>
      <c r="G12">
        <f t="shared" ca="1" si="6"/>
        <v>3.6170683460276293E-4</v>
      </c>
      <c r="H12">
        <f t="shared" ca="1" si="7"/>
        <v>4.0683177855651458E-4</v>
      </c>
      <c r="I12">
        <f t="shared" ca="1" si="8"/>
        <v>4.8203092032790562E-4</v>
      </c>
      <c r="J12">
        <f t="shared" ca="1" si="9"/>
        <v>0.44407860308275565</v>
      </c>
      <c r="K12">
        <f t="shared" ca="1" si="10"/>
        <v>0.52616248047637604</v>
      </c>
      <c r="P12">
        <f t="shared" ca="1" si="11"/>
        <v>0.84399519076445095</v>
      </c>
      <c r="Q12">
        <f t="shared" ca="1" si="12"/>
        <v>0.52568044955604809</v>
      </c>
    </row>
    <row r="13" spans="1:17" x14ac:dyDescent="0.3">
      <c r="A13">
        <f t="shared" ca="1" si="0"/>
        <v>0.41157227682040065</v>
      </c>
      <c r="B13">
        <f t="shared" ca="1" si="1"/>
        <v>0.64759821322532607</v>
      </c>
      <c r="C13">
        <f t="shared" ca="1" si="2"/>
        <v>1.5441673240875031</v>
      </c>
      <c r="D13">
        <f t="shared" ca="1" si="3"/>
        <v>0.26653347108197073</v>
      </c>
      <c r="E13">
        <f t="shared" ca="1" si="4"/>
        <v>6.6633367770492682E-2</v>
      </c>
      <c r="F13">
        <f t="shared" ca="1" si="5"/>
        <v>3.2762792356219803</v>
      </c>
      <c r="G13">
        <f t="shared" ca="1" si="6"/>
        <v>4.9183132005988009E-5</v>
      </c>
      <c r="H13">
        <f t="shared" ca="1" si="7"/>
        <v>5.2694332867359538E-5</v>
      </c>
      <c r="I13">
        <f t="shared" ca="1" si="8"/>
        <v>1.2803178405127117E-4</v>
      </c>
      <c r="J13">
        <f t="shared" ca="1" si="9"/>
        <v>0.26658616541483809</v>
      </c>
      <c r="K13">
        <f t="shared" ca="1" si="10"/>
        <v>0.64772624500937737</v>
      </c>
      <c r="P13">
        <f t="shared" ca="1" si="11"/>
        <v>0.41157227682040065</v>
      </c>
      <c r="Q13">
        <f t="shared" ca="1" si="12"/>
        <v>0.64759821322532607</v>
      </c>
    </row>
    <row r="14" spans="1:17" x14ac:dyDescent="0.3">
      <c r="A14">
        <f t="shared" ca="1" si="0"/>
        <v>0.95417800387296814</v>
      </c>
      <c r="B14">
        <f t="shared" ca="1" si="1"/>
        <v>0.65983541683915903</v>
      </c>
      <c r="C14">
        <f t="shared" ca="1" si="2"/>
        <v>1.5155294403418773</v>
      </c>
      <c r="D14">
        <f t="shared" ca="1" si="3"/>
        <v>0.62960044092427658</v>
      </c>
      <c r="E14">
        <f t="shared" ca="1" si="4"/>
        <v>0.15740011023106915</v>
      </c>
      <c r="F14">
        <f t="shared" ca="1" si="5"/>
        <v>1.1486106012391077</v>
      </c>
      <c r="G14">
        <f t="shared" ca="1" si="6"/>
        <v>1.4047702680205917E-3</v>
      </c>
      <c r="H14">
        <f t="shared" ca="1" si="7"/>
        <v>1.6671854400619811E-3</v>
      </c>
      <c r="I14">
        <f t="shared" ca="1" si="8"/>
        <v>1.7472478230423946E-3</v>
      </c>
      <c r="J14">
        <f t="shared" ca="1" si="9"/>
        <v>0.63126762636433853</v>
      </c>
      <c r="K14">
        <f t="shared" ca="1" si="10"/>
        <v>0.66158266466220139</v>
      </c>
      <c r="P14">
        <f t="shared" ca="1" si="11"/>
        <v>0.95417800387296814</v>
      </c>
      <c r="Q14">
        <f t="shared" ca="1" si="12"/>
        <v>0.65983541683915903</v>
      </c>
    </row>
    <row r="15" spans="1:17" x14ac:dyDescent="0.3">
      <c r="A15">
        <f t="shared" ca="1" si="0"/>
        <v>0.53375255431444812</v>
      </c>
      <c r="B15">
        <f t="shared" ca="1" si="1"/>
        <v>0.51867709596516121</v>
      </c>
      <c r="C15">
        <f t="shared" ca="1" si="2"/>
        <v>1.9279817978836848</v>
      </c>
      <c r="D15">
        <f t="shared" ca="1" si="3"/>
        <v>0.27684522483580493</v>
      </c>
      <c r="E15">
        <f t="shared" ca="1" si="4"/>
        <v>6.9211306208951232E-2</v>
      </c>
      <c r="F15">
        <f t="shared" ca="1" si="5"/>
        <v>3.1375359134834713</v>
      </c>
      <c r="G15">
        <f t="shared" ca="1" si="6"/>
        <v>5.7102031359400092E-5</v>
      </c>
      <c r="H15">
        <f t="shared" ca="1" si="7"/>
        <v>6.1348007061438195E-5</v>
      </c>
      <c r="I15">
        <f t="shared" ca="1" si="8"/>
        <v>1.149371681044854E-4</v>
      </c>
      <c r="J15">
        <f t="shared" ca="1" si="9"/>
        <v>0.27690657284286635</v>
      </c>
      <c r="K15">
        <f t="shared" ca="1" si="10"/>
        <v>0.51879203313326572</v>
      </c>
      <c r="P15">
        <f t="shared" ca="1" si="11"/>
        <v>0.53375255431444812</v>
      </c>
      <c r="Q15">
        <f t="shared" ca="1" si="12"/>
        <v>0.51867709596516121</v>
      </c>
    </row>
    <row r="16" spans="1:17" x14ac:dyDescent="0.3">
      <c r="A16">
        <f t="shared" ca="1" si="0"/>
        <v>0.5626558519186653</v>
      </c>
      <c r="B16">
        <f t="shared" ca="1" si="1"/>
        <v>0.70575323224622122</v>
      </c>
      <c r="C16">
        <f t="shared" ca="1" si="2"/>
        <v>1.4169258521385315</v>
      </c>
      <c r="D16">
        <f t="shared" ca="1" si="3"/>
        <v>0.39709618613384928</v>
      </c>
      <c r="E16">
        <f t="shared" ca="1" si="4"/>
        <v>9.9274046533462321E-2</v>
      </c>
      <c r="F16">
        <f t="shared" ca="1" si="5"/>
        <v>2.0555444829916634</v>
      </c>
      <c r="G16">
        <f t="shared" ca="1" si="6"/>
        <v>2.3471538077433565E-4</v>
      </c>
      <c r="H16">
        <f t="shared" ca="1" si="7"/>
        <v>2.6058467602827368E-4</v>
      </c>
      <c r="I16">
        <f t="shared" ca="1" si="8"/>
        <v>4.6313332588593159E-4</v>
      </c>
      <c r="J16">
        <f t="shared" ca="1" si="9"/>
        <v>0.39735677080987758</v>
      </c>
      <c r="K16">
        <f t="shared" ca="1" si="10"/>
        <v>0.7062163655721071</v>
      </c>
      <c r="P16">
        <f t="shared" ca="1" si="11"/>
        <v>0.5626558519186653</v>
      </c>
      <c r="Q16">
        <f t="shared" ca="1" si="12"/>
        <v>0.70575323224622122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I2" sqref="I2"/>
    </sheetView>
  </sheetViews>
  <sheetFormatPr defaultRowHeight="14.4" x14ac:dyDescent="0.3"/>
  <cols>
    <col min="2" max="2" width="12.33203125" customWidth="1"/>
    <col min="7" max="7" width="20.77734375" customWidth="1"/>
  </cols>
  <sheetData>
    <row r="1" spans="1:16" x14ac:dyDescent="0.3">
      <c r="A1" t="s">
        <v>1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14</v>
      </c>
      <c r="P1" t="s">
        <v>13</v>
      </c>
    </row>
    <row r="2" spans="1:16" x14ac:dyDescent="0.3">
      <c r="A2">
        <f>O2</f>
        <v>1</v>
      </c>
      <c r="B2">
        <f>P2</f>
        <v>3</v>
      </c>
      <c r="C2">
        <f>1/B2</f>
        <v>0.33333333333333331</v>
      </c>
      <c r="D2">
        <f>A2/C2</f>
        <v>3</v>
      </c>
      <c r="E2">
        <v>0</v>
      </c>
      <c r="F2">
        <f>1/FACT(E2)</f>
        <v>1</v>
      </c>
      <c r="G2">
        <f>(SERIESSUM(D2,0,1,$F$2:$F$5))^(-1)</f>
        <v>7.6923076923076927E-2</v>
      </c>
      <c r="H2">
        <f>G2*D2^$N$2/FACT($N$2)</f>
        <v>0.25961538461538464</v>
      </c>
      <c r="I2">
        <f>1-H2</f>
        <v>0.74038461538461542</v>
      </c>
      <c r="J2">
        <f>I2</f>
        <v>0.74038461538461542</v>
      </c>
      <c r="K2">
        <f>A2*J2</f>
        <v>0.74038461538461542</v>
      </c>
      <c r="L2">
        <f>K2/C2</f>
        <v>2.2211538461538463</v>
      </c>
      <c r="N2">
        <v>4</v>
      </c>
      <c r="O2">
        <v>1</v>
      </c>
      <c r="P2">
        <v>3</v>
      </c>
    </row>
    <row r="3" spans="1:16" x14ac:dyDescent="0.3">
      <c r="A3">
        <f t="shared" ref="A3:A16" ca="1" si="0">O3</f>
        <v>0.79310735590281722</v>
      </c>
      <c r="B3">
        <f t="shared" ref="B3:B16" ca="1" si="1">P3</f>
        <v>0.37412736991724149</v>
      </c>
      <c r="C3">
        <f t="shared" ref="C3:C16" ca="1" si="2">1/B3</f>
        <v>2.6728865098033436</v>
      </c>
      <c r="D3">
        <f t="shared" ref="D3:D16" ca="1" si="3">A3/C3</f>
        <v>0.2967231691259386</v>
      </c>
      <c r="E3">
        <v>1</v>
      </c>
      <c r="F3">
        <f>1/FACT(E3)</f>
        <v>1</v>
      </c>
      <c r="G3">
        <f ca="1">(SERIESSUM(D3,0,1,$F$2:$F$5))^(-1)</f>
        <v>0.74343935065399536</v>
      </c>
      <c r="H3">
        <f ca="1">G3*D3^$N$2/FACT($N$2)</f>
        <v>2.4012652624801092E-4</v>
      </c>
      <c r="I3">
        <f t="shared" ref="I3:I16" ca="1" si="4">1-H3</f>
        <v>0.99975987347375195</v>
      </c>
      <c r="J3">
        <f t="shared" ref="J3:J16" ca="1" si="5">I3</f>
        <v>0.99975987347375195</v>
      </c>
      <c r="K3">
        <f t="shared" ref="K3:K16" ca="1" si="6">A3*J3</f>
        <v>0.79291690978850249</v>
      </c>
      <c r="L3">
        <f t="shared" ref="L3:L16" ca="1" si="7">K3/C3</f>
        <v>0.29665191802207908</v>
      </c>
      <c r="O3">
        <f ca="1">_xlfn.POISSON.DIST(RAND(), RAND(),TRUE)</f>
        <v>0.79310735590281722</v>
      </c>
      <c r="P3">
        <f ca="1">_xlfn.POISSON.DIST(RAND(), RAND(),TRUE)</f>
        <v>0.37412736991724149</v>
      </c>
    </row>
    <row r="4" spans="1:16" x14ac:dyDescent="0.3">
      <c r="A4">
        <f t="shared" ca="1" si="0"/>
        <v>0.45665260901880694</v>
      </c>
      <c r="B4">
        <f t="shared" ca="1" si="1"/>
        <v>0.7121280110518966</v>
      </c>
      <c r="C4">
        <f t="shared" ca="1" si="2"/>
        <v>1.4042419122411471</v>
      </c>
      <c r="D4">
        <f t="shared" ca="1" si="3"/>
        <v>0.32519511420222236</v>
      </c>
      <c r="E4">
        <v>2</v>
      </c>
      <c r="F4">
        <f>1/FACT(E4)</f>
        <v>0.5</v>
      </c>
      <c r="G4">
        <f t="shared" ref="G4:G16" ca="1" si="8">(SERIESSUM(D4,0,1,$F$2:$F$5))^(-1)</f>
        <v>0.72264636616661038</v>
      </c>
      <c r="H4">
        <f t="shared" ref="H4:H16" ca="1" si="9">G4*D4^$N$2/FACT($N$2)</f>
        <v>3.3673683809512306E-4</v>
      </c>
      <c r="I4">
        <f t="shared" ca="1" si="4"/>
        <v>0.9996632631619049</v>
      </c>
      <c r="J4">
        <f t="shared" ca="1" si="5"/>
        <v>0.9996632631619049</v>
      </c>
      <c r="K4">
        <f t="shared" ca="1" si="6"/>
        <v>0.45649883726313806</v>
      </c>
      <c r="L4">
        <f t="shared" ca="1" si="7"/>
        <v>0.32508560902770189</v>
      </c>
      <c r="O4">
        <f t="shared" ref="O4:P16" ca="1" si="10">_xlfn.POISSON.DIST(RAND(), RAND(),TRUE)</f>
        <v>0.45665260901880694</v>
      </c>
      <c r="P4">
        <f t="shared" ca="1" si="10"/>
        <v>0.7121280110518966</v>
      </c>
    </row>
    <row r="5" spans="1:16" x14ac:dyDescent="0.3">
      <c r="A5">
        <f t="shared" ca="1" si="0"/>
        <v>0.39400711567070817</v>
      </c>
      <c r="B5">
        <f t="shared" ca="1" si="1"/>
        <v>0.42303190176383443</v>
      </c>
      <c r="C5">
        <f t="shared" ca="1" si="2"/>
        <v>2.3638879144350415</v>
      </c>
      <c r="D5">
        <f t="shared" ca="1" si="3"/>
        <v>0.16667757945066278</v>
      </c>
      <c r="E5">
        <v>3</v>
      </c>
      <c r="F5">
        <f>1/FACT(E5)</f>
        <v>0.16666666666666666</v>
      </c>
      <c r="G5">
        <f t="shared" ca="1" si="8"/>
        <v>0.84649632027929378</v>
      </c>
      <c r="H5">
        <f t="shared" ca="1" si="9"/>
        <v>2.7222159375345716E-5</v>
      </c>
      <c r="I5">
        <f t="shared" ca="1" si="4"/>
        <v>0.99997277784062466</v>
      </c>
      <c r="J5">
        <f t="shared" ca="1" si="5"/>
        <v>0.99997277784062466</v>
      </c>
      <c r="K5">
        <f t="shared" ca="1" si="6"/>
        <v>0.39399638994621039</v>
      </c>
      <c r="L5">
        <f t="shared" ca="1" si="7"/>
        <v>0.16667304212703069</v>
      </c>
      <c r="O5">
        <f t="shared" ca="1" si="10"/>
        <v>0.39400711567070817</v>
      </c>
      <c r="P5">
        <f t="shared" ca="1" si="10"/>
        <v>0.42303190176383443</v>
      </c>
    </row>
    <row r="6" spans="1:16" x14ac:dyDescent="0.3">
      <c r="A6">
        <f t="shared" ca="1" si="0"/>
        <v>0.60842415845628062</v>
      </c>
      <c r="B6">
        <f t="shared" ca="1" si="1"/>
        <v>0.57585973851758332</v>
      </c>
      <c r="C6">
        <f t="shared" ca="1" si="2"/>
        <v>1.736533973662175</v>
      </c>
      <c r="D6">
        <f t="shared" ca="1" si="3"/>
        <v>0.35036697679641443</v>
      </c>
      <c r="G6">
        <f t="shared" ca="1" si="8"/>
        <v>0.7047644372259696</v>
      </c>
      <c r="H6">
        <f t="shared" ca="1" si="9"/>
        <v>4.4251235694747797E-4</v>
      </c>
      <c r="I6">
        <f t="shared" ca="1" si="4"/>
        <v>0.99955748764305252</v>
      </c>
      <c r="J6">
        <f t="shared" ca="1" si="5"/>
        <v>0.99955748764305252</v>
      </c>
      <c r="K6">
        <f t="shared" ca="1" si="6"/>
        <v>0.60815492324789833</v>
      </c>
      <c r="L6">
        <f t="shared" ca="1" si="7"/>
        <v>0.35021193507971565</v>
      </c>
      <c r="O6">
        <f t="shared" ca="1" si="10"/>
        <v>0.60842415845628062</v>
      </c>
      <c r="P6">
        <f t="shared" ca="1" si="10"/>
        <v>0.57585973851758332</v>
      </c>
    </row>
    <row r="7" spans="1:16" x14ac:dyDescent="0.3">
      <c r="A7">
        <f t="shared" ca="1" si="0"/>
        <v>0.53376820018662785</v>
      </c>
      <c r="B7">
        <f t="shared" ca="1" si="1"/>
        <v>0.43476715947127986</v>
      </c>
      <c r="C7">
        <f t="shared" ca="1" si="2"/>
        <v>2.3000817293010343</v>
      </c>
      <c r="D7">
        <f t="shared" ca="1" si="3"/>
        <v>0.23206488421123769</v>
      </c>
      <c r="G7">
        <f t="shared" ca="1" si="8"/>
        <v>0.79297432313272043</v>
      </c>
      <c r="H7">
        <f t="shared" ca="1" si="9"/>
        <v>9.5826493607458049E-5</v>
      </c>
      <c r="I7">
        <f t="shared" ca="1" si="4"/>
        <v>0.99990417350639249</v>
      </c>
      <c r="J7">
        <f t="shared" ca="1" si="5"/>
        <v>0.99990417350639249</v>
      </c>
      <c r="K7">
        <f t="shared" ca="1" si="6"/>
        <v>0.53371705105160483</v>
      </c>
      <c r="L7">
        <f t="shared" ca="1" si="7"/>
        <v>0.23204264624709431</v>
      </c>
      <c r="O7">
        <f t="shared" ca="1" si="10"/>
        <v>0.53376820018662785</v>
      </c>
      <c r="P7">
        <f t="shared" ca="1" si="10"/>
        <v>0.43476715947127986</v>
      </c>
    </row>
    <row r="8" spans="1:16" x14ac:dyDescent="0.3">
      <c r="A8">
        <f t="shared" ca="1" si="0"/>
        <v>0.87734451742511521</v>
      </c>
      <c r="B8">
        <f t="shared" ca="1" si="1"/>
        <v>0.55373278132915471</v>
      </c>
      <c r="C8">
        <f t="shared" ca="1" si="2"/>
        <v>1.8059252291324455</v>
      </c>
      <c r="D8">
        <f t="shared" ca="1" si="3"/>
        <v>0.48581441981769408</v>
      </c>
      <c r="G8">
        <f t="shared" ca="1" si="8"/>
        <v>0.61616868044153461</v>
      </c>
      <c r="H8">
        <f t="shared" ca="1" si="9"/>
        <v>1.4301117765764414E-3</v>
      </c>
      <c r="I8">
        <f t="shared" ca="1" si="4"/>
        <v>0.99856988822342352</v>
      </c>
      <c r="J8">
        <f t="shared" ca="1" si="5"/>
        <v>0.99856988822342352</v>
      </c>
      <c r="K8">
        <f t="shared" ca="1" si="6"/>
        <v>0.87608981669863073</v>
      </c>
      <c r="L8">
        <f t="shared" ca="1" si="7"/>
        <v>0.48511965089468212</v>
      </c>
      <c r="O8">
        <f t="shared" ca="1" si="10"/>
        <v>0.87734451742511521</v>
      </c>
      <c r="P8">
        <f t="shared" ca="1" si="10"/>
        <v>0.55373278132915471</v>
      </c>
    </row>
    <row r="9" spans="1:16" x14ac:dyDescent="0.3">
      <c r="A9">
        <f t="shared" ca="1" si="0"/>
        <v>0.45139463014475878</v>
      </c>
      <c r="B9">
        <f t="shared" ca="1" si="1"/>
        <v>0.9470727207027585</v>
      </c>
      <c r="C9">
        <f t="shared" ca="1" si="2"/>
        <v>1.0558851270237914</v>
      </c>
      <c r="D9">
        <f t="shared" ca="1" si="3"/>
        <v>0.42750354048181216</v>
      </c>
      <c r="G9">
        <f t="shared" ca="1" si="8"/>
        <v>0.65278204250308436</v>
      </c>
      <c r="H9">
        <f t="shared" ca="1" si="9"/>
        <v>9.0848094023852617E-4</v>
      </c>
      <c r="I9">
        <f t="shared" ca="1" si="4"/>
        <v>0.99909151905976146</v>
      </c>
      <c r="J9">
        <f t="shared" ca="1" si="5"/>
        <v>0.99909151905976146</v>
      </c>
      <c r="K9">
        <f t="shared" ca="1" si="6"/>
        <v>0.45098454672674626</v>
      </c>
      <c r="L9">
        <f t="shared" ca="1" si="7"/>
        <v>0.42711516166339991</v>
      </c>
      <c r="O9">
        <f t="shared" ca="1" si="10"/>
        <v>0.45139463014475878</v>
      </c>
      <c r="P9">
        <f t="shared" ca="1" si="10"/>
        <v>0.9470727207027585</v>
      </c>
    </row>
    <row r="10" spans="1:16" x14ac:dyDescent="0.3">
      <c r="A10">
        <f t="shared" ca="1" si="0"/>
        <v>0.42384790563531521</v>
      </c>
      <c r="B10">
        <f t="shared" ca="1" si="1"/>
        <v>0.3814840675264744</v>
      </c>
      <c r="C10">
        <f t="shared" ca="1" si="2"/>
        <v>2.6213414533507393</v>
      </c>
      <c r="D10">
        <f t="shared" ca="1" si="3"/>
        <v>0.16169122305433734</v>
      </c>
      <c r="G10">
        <f t="shared" ca="1" si="8"/>
        <v>0.85072513778667158</v>
      </c>
      <c r="H10">
        <f t="shared" ca="1" si="9"/>
        <v>2.4228348312171531E-5</v>
      </c>
      <c r="I10">
        <f t="shared" ca="1" si="4"/>
        <v>0.99997577165168783</v>
      </c>
      <c r="J10">
        <f t="shared" ca="1" si="5"/>
        <v>0.99997577165168783</v>
      </c>
      <c r="K10">
        <f t="shared" ca="1" si="6"/>
        <v>0.42383763650062611</v>
      </c>
      <c r="L10">
        <f t="shared" ca="1" si="7"/>
        <v>0.16168730554306618</v>
      </c>
      <c r="O10">
        <f t="shared" ca="1" si="10"/>
        <v>0.42384790563531521</v>
      </c>
      <c r="P10">
        <f t="shared" ca="1" si="10"/>
        <v>0.3814840675264744</v>
      </c>
    </row>
    <row r="11" spans="1:16" x14ac:dyDescent="0.3">
      <c r="A11">
        <f t="shared" ca="1" si="0"/>
        <v>0.64010602479208245</v>
      </c>
      <c r="B11">
        <f t="shared" ca="1" si="1"/>
        <v>0.45074449456816368</v>
      </c>
      <c r="C11">
        <f t="shared" ca="1" si="2"/>
        <v>2.2185517783374178</v>
      </c>
      <c r="D11">
        <f t="shared" ca="1" si="3"/>
        <v>0.28852426661494363</v>
      </c>
      <c r="G11">
        <f t="shared" ca="1" si="8"/>
        <v>0.749540632696166</v>
      </c>
      <c r="H11">
        <f t="shared" ca="1" si="9"/>
        <v>2.1642793833363374E-4</v>
      </c>
      <c r="I11">
        <f t="shared" ca="1" si="4"/>
        <v>0.99978357206166635</v>
      </c>
      <c r="J11">
        <f t="shared" ca="1" si="5"/>
        <v>0.99978357206166635</v>
      </c>
      <c r="K11">
        <f t="shared" ca="1" si="6"/>
        <v>0.63996748796482172</v>
      </c>
      <c r="L11">
        <f t="shared" ca="1" si="7"/>
        <v>0.28846182190276093</v>
      </c>
      <c r="O11">
        <f t="shared" ca="1" si="10"/>
        <v>0.64010602479208245</v>
      </c>
      <c r="P11">
        <f t="shared" ca="1" si="10"/>
        <v>0.45074449456816368</v>
      </c>
    </row>
    <row r="12" spans="1:16" x14ac:dyDescent="0.3">
      <c r="A12">
        <f t="shared" ca="1" si="0"/>
        <v>0.86388602946878568</v>
      </c>
      <c r="B12">
        <f t="shared" ca="1" si="1"/>
        <v>0.50291784693136621</v>
      </c>
      <c r="C12">
        <f t="shared" ca="1" si="2"/>
        <v>1.9883963277534495</v>
      </c>
      <c r="D12">
        <f t="shared" ca="1" si="3"/>
        <v>0.43446370193452849</v>
      </c>
      <c r="G12">
        <f t="shared" ca="1" si="8"/>
        <v>0.64829351390446721</v>
      </c>
      <c r="H12">
        <f t="shared" ca="1" si="9"/>
        <v>9.624416928972749E-4</v>
      </c>
      <c r="I12">
        <f t="shared" ca="1" si="4"/>
        <v>0.99903755830710272</v>
      </c>
      <c r="J12">
        <f t="shared" ca="1" si="5"/>
        <v>0.99903755830710272</v>
      </c>
      <c r="K12">
        <f t="shared" ca="1" si="6"/>
        <v>0.86305458953611347</v>
      </c>
      <c r="L12">
        <f t="shared" ca="1" si="7"/>
        <v>0.43404555595373623</v>
      </c>
      <c r="O12">
        <f t="shared" ca="1" si="10"/>
        <v>0.86388602946878568</v>
      </c>
      <c r="P12">
        <f t="shared" ca="1" si="10"/>
        <v>0.50291784693136621</v>
      </c>
    </row>
    <row r="13" spans="1:16" x14ac:dyDescent="0.3">
      <c r="A13">
        <f t="shared" ca="1" si="0"/>
        <v>0.42217714495094016</v>
      </c>
      <c r="B13">
        <f t="shared" ca="1" si="1"/>
        <v>0.63711765572290202</v>
      </c>
      <c r="C13">
        <f t="shared" ca="1" si="2"/>
        <v>1.5695688088652253</v>
      </c>
      <c r="D13">
        <f t="shared" ca="1" si="3"/>
        <v>0.26897651289093077</v>
      </c>
      <c r="G13">
        <f t="shared" ca="1" si="8"/>
        <v>0.76429575255417947</v>
      </c>
      <c r="H13">
        <f t="shared" ca="1" si="9"/>
        <v>1.6668926825736882E-4</v>
      </c>
      <c r="I13">
        <f t="shared" ca="1" si="4"/>
        <v>0.99983331073174264</v>
      </c>
      <c r="J13">
        <f t="shared" ca="1" si="5"/>
        <v>0.99983331073174264</v>
      </c>
      <c r="K13">
        <f t="shared" ca="1" si="6"/>
        <v>0.42210677255157331</v>
      </c>
      <c r="L13">
        <f t="shared" ca="1" si="7"/>
        <v>0.26893167739281859</v>
      </c>
      <c r="O13">
        <f t="shared" ca="1" si="10"/>
        <v>0.42217714495094016</v>
      </c>
      <c r="P13">
        <f t="shared" ca="1" si="10"/>
        <v>0.63711765572290202</v>
      </c>
    </row>
    <row r="14" spans="1:16" x14ac:dyDescent="0.3">
      <c r="A14">
        <f t="shared" ca="1" si="0"/>
        <v>0.46701024908690436</v>
      </c>
      <c r="B14">
        <f t="shared" ca="1" si="1"/>
        <v>0.4443311668684527</v>
      </c>
      <c r="C14">
        <f t="shared" ca="1" si="2"/>
        <v>2.2505736139280477</v>
      </c>
      <c r="D14">
        <f t="shared" ca="1" si="3"/>
        <v>0.20750720891631097</v>
      </c>
      <c r="G14">
        <f t="shared" ca="1" si="8"/>
        <v>0.81266059304463978</v>
      </c>
      <c r="H14">
        <f t="shared" ca="1" si="9"/>
        <v>6.2781359344445077E-5</v>
      </c>
      <c r="I14">
        <f t="shared" ca="1" si="4"/>
        <v>0.99993721864065555</v>
      </c>
      <c r="J14">
        <f t="shared" ca="1" si="5"/>
        <v>0.99993721864065555</v>
      </c>
      <c r="K14">
        <f t="shared" ca="1" si="6"/>
        <v>0.4669809295486389</v>
      </c>
      <c r="L14">
        <f t="shared" ca="1" si="7"/>
        <v>0.20749418133166142</v>
      </c>
      <c r="O14">
        <f t="shared" ca="1" si="10"/>
        <v>0.46701024908690436</v>
      </c>
      <c r="P14">
        <f t="shared" ca="1" si="10"/>
        <v>0.4443311668684527</v>
      </c>
    </row>
    <row r="15" spans="1:16" x14ac:dyDescent="0.3">
      <c r="A15">
        <f t="shared" ca="1" si="0"/>
        <v>0.62692588015420569</v>
      </c>
      <c r="B15">
        <f t="shared" ca="1" si="1"/>
        <v>0.90111738904110705</v>
      </c>
      <c r="C15">
        <f t="shared" ca="1" si="2"/>
        <v>1.1097333290439721</v>
      </c>
      <c r="D15">
        <f t="shared" ca="1" si="3"/>
        <v>0.5649338122468559</v>
      </c>
      <c r="G15">
        <f t="shared" ca="1" si="8"/>
        <v>0.56994388085200998</v>
      </c>
      <c r="H15">
        <f t="shared" ca="1" si="9"/>
        <v>2.4188622048779023E-3</v>
      </c>
      <c r="I15">
        <f t="shared" ca="1" si="4"/>
        <v>0.99758113779512214</v>
      </c>
      <c r="J15">
        <f t="shared" ca="1" si="5"/>
        <v>0.99758113779512214</v>
      </c>
      <c r="K15">
        <f t="shared" ca="1" si="6"/>
        <v>0.62540943283744088</v>
      </c>
      <c r="L15">
        <f t="shared" ca="1" si="7"/>
        <v>0.56356731520015435</v>
      </c>
      <c r="O15">
        <f t="shared" ca="1" si="10"/>
        <v>0.62692588015420569</v>
      </c>
      <c r="P15">
        <f t="shared" ca="1" si="10"/>
        <v>0.90111738904110705</v>
      </c>
    </row>
    <row r="16" spans="1:16" x14ac:dyDescent="0.3">
      <c r="A16">
        <f t="shared" ca="1" si="0"/>
        <v>0.86980285092603682</v>
      </c>
      <c r="B16">
        <f t="shared" ca="1" si="1"/>
        <v>0.79594830509442382</v>
      </c>
      <c r="C16">
        <f t="shared" ca="1" si="2"/>
        <v>1.2563629994555605</v>
      </c>
      <c r="D16">
        <f t="shared" ca="1" si="3"/>
        <v>0.69231810496087687</v>
      </c>
      <c r="G16">
        <f t="shared" ca="1" si="8"/>
        <v>0.50320150255385387</v>
      </c>
      <c r="H16">
        <f t="shared" ca="1" si="9"/>
        <v>4.8167426558823031E-3</v>
      </c>
      <c r="I16">
        <f t="shared" ca="1" si="4"/>
        <v>0.99518325734411772</v>
      </c>
      <c r="J16">
        <f t="shared" ca="1" si="5"/>
        <v>0.99518325734411772</v>
      </c>
      <c r="K16">
        <f t="shared" ca="1" si="6"/>
        <v>0.8656132344317734</v>
      </c>
      <c r="L16">
        <f t="shared" ca="1" si="7"/>
        <v>0.6889833868132722</v>
      </c>
      <c r="O16">
        <f t="shared" ca="1" si="10"/>
        <v>0.86980285092603682</v>
      </c>
      <c r="P16">
        <f t="shared" ca="1" si="10"/>
        <v>0.79594830509442382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0355-69CE-425C-A49C-608198744186}">
  <dimension ref="A1:T16"/>
  <sheetViews>
    <sheetView workbookViewId="0">
      <selection activeCell="L2" sqref="L2"/>
    </sheetView>
  </sheetViews>
  <sheetFormatPr defaultRowHeight="14.4" x14ac:dyDescent="0.3"/>
  <cols>
    <col min="8" max="8" width="12" bestFit="1" customWidth="1"/>
  </cols>
  <sheetData>
    <row r="1" spans="1:20" x14ac:dyDescent="0.3">
      <c r="A1" t="s">
        <v>15</v>
      </c>
      <c r="B1" t="s">
        <v>12</v>
      </c>
      <c r="C1" t="s">
        <v>1</v>
      </c>
      <c r="D1" t="s">
        <v>2</v>
      </c>
      <c r="E1" t="s">
        <v>3</v>
      </c>
      <c r="F1" t="s">
        <v>16</v>
      </c>
      <c r="G1" t="s">
        <v>6</v>
      </c>
      <c r="H1" t="s">
        <v>7</v>
      </c>
      <c r="I1" t="s">
        <v>17</v>
      </c>
      <c r="J1" t="s">
        <v>18</v>
      </c>
      <c r="K1" t="s">
        <v>22</v>
      </c>
      <c r="L1" t="s">
        <v>19</v>
      </c>
      <c r="M1" t="s">
        <v>20</v>
      </c>
      <c r="N1" t="s">
        <v>21</v>
      </c>
      <c r="O1" t="s">
        <v>11</v>
      </c>
      <c r="P1" t="s">
        <v>0</v>
      </c>
      <c r="Q1" t="s">
        <v>14</v>
      </c>
      <c r="R1" t="s">
        <v>13</v>
      </c>
      <c r="T1" t="s">
        <v>4</v>
      </c>
    </row>
    <row r="2" spans="1:20" x14ac:dyDescent="0.3">
      <c r="A2">
        <f>4</f>
        <v>4</v>
      </c>
      <c r="B2">
        <f>R2</f>
        <v>3</v>
      </c>
      <c r="C2">
        <f>Q2</f>
        <v>1</v>
      </c>
      <c r="D2">
        <f>1/B2</f>
        <v>0.33333333333333331</v>
      </c>
      <c r="E2">
        <f>C2/D2</f>
        <v>3</v>
      </c>
      <c r="F2">
        <f>E2/$P$2</f>
        <v>0.75</v>
      </c>
      <c r="G2">
        <f>IF(F2&lt;&gt;1,1/(SERIESSUM(E2,0,1,$T$2:$T$6)+(E2^($P$2+1))*(1-F2^A2))/(FACT($P$2)*($P$2-E2)),1/(SERIESSUM(E2,0,1,$T$2:$T$6)+(A2*E2^($P$2+1))/($P$2*FACT(P2))))</f>
        <v>2.295832346842872E-4</v>
      </c>
      <c r="H2">
        <f>(G2*E2^($P$2+A2))/($P$2^A2*FACT($P$2))</f>
        <v>2.451652999289727E-4</v>
      </c>
      <c r="I2">
        <f>(E2^($P$2+1))/($P$2*FACT($P$2))</f>
        <v>2.53125</v>
      </c>
      <c r="J2">
        <f>(1-F2^A2*(A2+1-(A2*E2)/$P$2))/(1-E2/$P$2)^2</f>
        <v>5.875</v>
      </c>
      <c r="K2">
        <f>(A2*(A2+1))/2</f>
        <v>10</v>
      </c>
      <c r="L2">
        <f>IF(F2&lt;&gt;1,I2*J2,I2*K2)</f>
        <v>14.87109375</v>
      </c>
      <c r="M2">
        <f>L2/C2</f>
        <v>14.87109375</v>
      </c>
      <c r="N2">
        <f>M2+(1-H2)/D2</f>
        <v>17.870358254100214</v>
      </c>
      <c r="O2">
        <f>(1-H2)*C2/D2</f>
        <v>2.9992645041002133</v>
      </c>
      <c r="P2">
        <v>4</v>
      </c>
      <c r="Q2">
        <f>1</f>
        <v>1</v>
      </c>
      <c r="R2">
        <f>3</f>
        <v>3</v>
      </c>
      <c r="S2">
        <v>0</v>
      </c>
      <c r="T2">
        <f>0</f>
        <v>0</v>
      </c>
    </row>
    <row r="3" spans="1:20" x14ac:dyDescent="0.3">
      <c r="A3">
        <f>4</f>
        <v>4</v>
      </c>
      <c r="B3">
        <f t="shared" ref="B3:B16" ca="1" si="0">R3</f>
        <v>0.43400399090815323</v>
      </c>
      <c r="C3">
        <f t="shared" ref="C3:C16" ca="1" si="1">Q3</f>
        <v>0.70610728477743678</v>
      </c>
      <c r="D3">
        <f t="shared" ref="D3:D16" ca="1" si="2">1/B3</f>
        <v>2.3041262775199378</v>
      </c>
      <c r="E3">
        <f t="shared" ref="E3:E16" ca="1" si="3">C3/D3</f>
        <v>0.30645337960272745</v>
      </c>
      <c r="F3">
        <f t="shared" ref="F3:F16" ca="1" si="4">E3/$P$2</f>
        <v>7.6613344900681862E-2</v>
      </c>
      <c r="G3">
        <f ca="1">IF(F3&lt;&gt;1,1/(SERIESSUM(E3,0,1,$T$2:$T$6)+(E3^($P$2+1))*(1-F3^A3))/(FACT($P$2)*($P$2-E3)),1/(SERIESSUM(E3,0,1,$T$2:$T$6)+(A3*E3^($P$2+1))/($P$2*FACT(P3))))</f>
        <v>3.1225159709749133E-2</v>
      </c>
      <c r="H3">
        <f t="shared" ref="H3:H16" ca="1" si="5">(G3*E3^($P$2+A3))/($P$2^A3*FACT($P$2))</f>
        <v>3.9533820190318666E-10</v>
      </c>
      <c r="I3">
        <f t="shared" ref="I3:I16" ca="1" si="6">(E3^($P$2+1))/($P$2*FACT($P$2))</f>
        <v>2.8154696023667645E-5</v>
      </c>
      <c r="J3">
        <f t="shared" ref="J3:J16" ca="1" si="7">(1-F3^A3*(A3+1-(A3*E3)/$P$2))/(1-E3/$P$2)^2</f>
        <v>1.1726342638237479</v>
      </c>
      <c r="K3">
        <f t="shared" ref="K3:K16" si="8">(A3*(A3+1))/2</f>
        <v>10</v>
      </c>
      <c r="L3">
        <f t="shared" ref="L3:L16" ca="1" si="9">IF(F3&lt;&gt;1,I3*J3,I3*K3)</f>
        <v>3.3015161244894913E-5</v>
      </c>
      <c r="M3">
        <f t="shared" ref="M3:M16" ca="1" si="10">L3/C3</f>
        <v>4.6756579285683486E-5</v>
      </c>
      <c r="N3">
        <f t="shared" ref="N3:N16" ca="1" si="11">M3+(1-H3)/D3</f>
        <v>0.43405074731586052</v>
      </c>
      <c r="O3">
        <f t="shared" ref="O3:O16" ca="1" si="12">(1-H3)*C3/D3</f>
        <v>0.30645337948157469</v>
      </c>
      <c r="Q3">
        <f ca="1">_xlfn.POISSON.DIST(RAND(), RAND(),TRUE)</f>
        <v>0.70610728477743678</v>
      </c>
      <c r="R3">
        <f ca="1">_xlfn.POISSON.DIST(RAND(), RAND(),TRUE)</f>
        <v>0.43400399090815323</v>
      </c>
      <c r="S3">
        <v>1</v>
      </c>
      <c r="T3">
        <f>1/FACT(S3)</f>
        <v>1</v>
      </c>
    </row>
    <row r="4" spans="1:20" x14ac:dyDescent="0.3">
      <c r="A4">
        <f>4</f>
        <v>4</v>
      </c>
      <c r="B4">
        <f t="shared" ca="1" si="0"/>
        <v>0.49406423038289993</v>
      </c>
      <c r="C4">
        <f t="shared" ca="1" si="1"/>
        <v>0.6392951027390058</v>
      </c>
      <c r="D4">
        <f t="shared" ca="1" si="2"/>
        <v>2.0240283317515209</v>
      </c>
      <c r="E4">
        <f t="shared" ca="1" si="3"/>
        <v>0.31585284292230387</v>
      </c>
      <c r="F4">
        <f t="shared" ca="1" si="4"/>
        <v>7.8963210730575967E-2</v>
      </c>
      <c r="G4">
        <f t="shared" ref="G4:G16" ca="1" si="13">IF(F4&lt;&gt;1,1/(SERIESSUM(E4,0,1,$T$2:$T$6)+(E4^($P$2+1))*(1-F4^A4))/(FACT($P$2)*($P$2-E4)),1/(SERIESSUM(E4,0,1,$T$2:$T$6)+(A4*E4^($P$2+1))/($P$2*FACT(P4))))</f>
        <v>3.0195947949090658E-2</v>
      </c>
      <c r="H4">
        <f t="shared" ca="1" si="5"/>
        <v>4.8682826247468479E-10</v>
      </c>
      <c r="I4">
        <f t="shared" ca="1" si="6"/>
        <v>3.2745582333986525E-5</v>
      </c>
      <c r="J4">
        <f t="shared" ca="1" si="7"/>
        <v>1.1786013894687022</v>
      </c>
      <c r="K4">
        <f t="shared" si="8"/>
        <v>10</v>
      </c>
      <c r="L4">
        <f t="shared" ca="1" si="9"/>
        <v>3.8593988837798307E-5</v>
      </c>
      <c r="M4">
        <f t="shared" ca="1" si="10"/>
        <v>6.0369598754074022E-5</v>
      </c>
      <c r="N4">
        <f t="shared" ca="1" si="11"/>
        <v>0.49412459974112954</v>
      </c>
      <c r="O4">
        <f t="shared" ca="1" si="12"/>
        <v>0.31585284276853776</v>
      </c>
      <c r="Q4">
        <f t="shared" ref="Q4:Q16" ca="1" si="14">_xlfn.POISSON.DIST(RAND(), RAND(),TRUE)</f>
        <v>0.6392951027390058</v>
      </c>
      <c r="R4">
        <f t="shared" ref="R4:R16" ca="1" si="15">_xlfn.POISSON.DIST(RAND(), RAND(),TRUE)</f>
        <v>0.49406423038289993</v>
      </c>
      <c r="S4">
        <v>2</v>
      </c>
      <c r="T4">
        <f>1/FACT(S4)</f>
        <v>0.5</v>
      </c>
    </row>
    <row r="5" spans="1:20" x14ac:dyDescent="0.3">
      <c r="A5">
        <f>4</f>
        <v>4</v>
      </c>
      <c r="B5">
        <f t="shared" ca="1" si="0"/>
        <v>0.94167991354679348</v>
      </c>
      <c r="C5">
        <f t="shared" ca="1" si="1"/>
        <v>0.44866530870548216</v>
      </c>
      <c r="D5">
        <f t="shared" ca="1" si="2"/>
        <v>1.0619319639446769</v>
      </c>
      <c r="E5">
        <f t="shared" ca="1" si="3"/>
        <v>0.42249910911322386</v>
      </c>
      <c r="F5">
        <f t="shared" ca="1" si="4"/>
        <v>0.10562477727830596</v>
      </c>
      <c r="G5">
        <f t="shared" ca="1" si="13"/>
        <v>2.1603865425268046E-2</v>
      </c>
      <c r="H5">
        <f t="shared" ca="1" si="5"/>
        <v>3.5701514231163995E-9</v>
      </c>
      <c r="I5">
        <f t="shared" ca="1" si="6"/>
        <v>1.402354313229421E-4</v>
      </c>
      <c r="J5">
        <f t="shared" ca="1" si="7"/>
        <v>1.2494329861281017</v>
      </c>
      <c r="K5">
        <f t="shared" si="8"/>
        <v>10</v>
      </c>
      <c r="L5">
        <f t="shared" ca="1" si="9"/>
        <v>1.7521477371878588E-4</v>
      </c>
      <c r="M5">
        <f t="shared" ca="1" si="10"/>
        <v>3.9052445178863228E-4</v>
      </c>
      <c r="N5">
        <f t="shared" ca="1" si="11"/>
        <v>0.94207043463664231</v>
      </c>
      <c r="O5">
        <f t="shared" ca="1" si="12"/>
        <v>0.42249910760483805</v>
      </c>
      <c r="Q5">
        <f t="shared" ca="1" si="14"/>
        <v>0.44866530870548216</v>
      </c>
      <c r="R5">
        <f t="shared" ca="1" si="15"/>
        <v>0.94167991354679348</v>
      </c>
      <c r="S5">
        <v>3</v>
      </c>
      <c r="T5">
        <f>1/FACT(S5)</f>
        <v>0.16666666666666666</v>
      </c>
    </row>
    <row r="6" spans="1:20" x14ac:dyDescent="0.3">
      <c r="A6">
        <f>4</f>
        <v>4</v>
      </c>
      <c r="B6">
        <f t="shared" ca="1" si="0"/>
        <v>0.74522101065039814</v>
      </c>
      <c r="C6">
        <f t="shared" ca="1" si="1"/>
        <v>0.54720408742883542</v>
      </c>
      <c r="D6">
        <f t="shared" ca="1" si="2"/>
        <v>1.3418837978376927</v>
      </c>
      <c r="E6">
        <f t="shared" ca="1" si="3"/>
        <v>0.4077879830657456</v>
      </c>
      <c r="F6">
        <f t="shared" ca="1" si="4"/>
        <v>0.1019469957664364</v>
      </c>
      <c r="G6">
        <f t="shared" ca="1" si="13"/>
        <v>2.2537409009009631E-2</v>
      </c>
      <c r="H6">
        <f t="shared" ca="1" si="5"/>
        <v>2.8049696597104957E-9</v>
      </c>
      <c r="I6">
        <f t="shared" ca="1" si="6"/>
        <v>1.1746294492899857E-4</v>
      </c>
      <c r="J6">
        <f t="shared" ca="1" si="7"/>
        <v>1.2393117793358959</v>
      </c>
      <c r="K6">
        <f t="shared" si="8"/>
        <v>10</v>
      </c>
      <c r="L6">
        <f t="shared" ca="1" si="9"/>
        <v>1.4557321128599155E-4</v>
      </c>
      <c r="M6">
        <f t="shared" ca="1" si="10"/>
        <v>2.660309281862291E-4</v>
      </c>
      <c r="N6">
        <f t="shared" ca="1" si="11"/>
        <v>0.74548703948826212</v>
      </c>
      <c r="O6">
        <f t="shared" ca="1" si="12"/>
        <v>0.40778798192191262</v>
      </c>
      <c r="Q6">
        <f t="shared" ca="1" si="14"/>
        <v>0.54720408742883542</v>
      </c>
      <c r="R6">
        <f t="shared" ca="1" si="15"/>
        <v>0.74522101065039814</v>
      </c>
      <c r="S6">
        <v>4</v>
      </c>
      <c r="T6">
        <f>1/FACT(S6)</f>
        <v>4.1666666666666664E-2</v>
      </c>
    </row>
    <row r="7" spans="1:20" x14ac:dyDescent="0.3">
      <c r="A7">
        <f>4</f>
        <v>4</v>
      </c>
      <c r="B7">
        <f t="shared" ca="1" si="0"/>
        <v>0.86454537087278982</v>
      </c>
      <c r="C7">
        <f t="shared" ca="1" si="1"/>
        <v>0.48205266869786706</v>
      </c>
      <c r="D7">
        <f t="shared" ca="1" si="2"/>
        <v>1.1566772938596199</v>
      </c>
      <c r="E7">
        <f t="shared" ca="1" si="3"/>
        <v>0.41675640323961555</v>
      </c>
      <c r="F7">
        <f t="shared" ca="1" si="4"/>
        <v>0.10418910080990389</v>
      </c>
      <c r="G7">
        <f t="shared" ca="1" si="13"/>
        <v>2.1961081551344189E-2</v>
      </c>
      <c r="H7">
        <f t="shared" ca="1" si="5"/>
        <v>3.252825513463719E-9</v>
      </c>
      <c r="I7">
        <f t="shared" ca="1" si="6"/>
        <v>1.3096045437932863E-4</v>
      </c>
      <c r="J7">
        <f t="shared" ca="1" si="7"/>
        <v>1.2454683522292811</v>
      </c>
      <c r="K7">
        <f t="shared" si="8"/>
        <v>10</v>
      </c>
      <c r="L7">
        <f t="shared" ca="1" si="9"/>
        <v>1.6310710132302038E-4</v>
      </c>
      <c r="M7">
        <f t="shared" ca="1" si="10"/>
        <v>3.3835950283940845E-4</v>
      </c>
      <c r="N7">
        <f t="shared" ca="1" si="11"/>
        <v>0.86488372756341403</v>
      </c>
      <c r="O7">
        <f t="shared" ca="1" si="12"/>
        <v>0.41675640188397967</v>
      </c>
      <c r="Q7">
        <f t="shared" ca="1" si="14"/>
        <v>0.48205266869786706</v>
      </c>
      <c r="R7">
        <f t="shared" ca="1" si="15"/>
        <v>0.86454537087278982</v>
      </c>
    </row>
    <row r="8" spans="1:20" x14ac:dyDescent="0.3">
      <c r="A8">
        <f>4</f>
        <v>4</v>
      </c>
      <c r="B8">
        <f t="shared" ca="1" si="0"/>
        <v>0.659605207590644</v>
      </c>
      <c r="C8">
        <f t="shared" ca="1" si="1"/>
        <v>0.79506184280536896</v>
      </c>
      <c r="D8">
        <f t="shared" ca="1" si="2"/>
        <v>1.5160583762713522</v>
      </c>
      <c r="E8">
        <f t="shared" ca="1" si="3"/>
        <v>0.5244269318710354</v>
      </c>
      <c r="F8">
        <f t="shared" ca="1" si="4"/>
        <v>0.13110673296775885</v>
      </c>
      <c r="G8">
        <f t="shared" ca="1" si="13"/>
        <v>1.6449920690665268E-2</v>
      </c>
      <c r="H8">
        <f ca="1">(G8*E8^($P$2+A8))/($P$2^A8*FACT($P$2))</f>
        <v>1.5317662460747678E-8</v>
      </c>
      <c r="I8">
        <f t="shared" ca="1" si="6"/>
        <v>4.1319370894381084E-4</v>
      </c>
      <c r="J8">
        <f t="shared" ca="1" si="7"/>
        <v>1.3227947538704439</v>
      </c>
      <c r="K8">
        <f t="shared" si="8"/>
        <v>10</v>
      </c>
      <c r="L8">
        <f t="shared" ca="1" si="9"/>
        <v>5.4657047052314412E-4</v>
      </c>
      <c r="M8">
        <f t="shared" ca="1" si="10"/>
        <v>6.8745654878188454E-4</v>
      </c>
      <c r="N8">
        <f t="shared" ca="1" si="11"/>
        <v>0.66029265403581594</v>
      </c>
      <c r="O8">
        <f t="shared" ca="1" si="12"/>
        <v>0.52442692383804068</v>
      </c>
      <c r="Q8">
        <f t="shared" ca="1" si="14"/>
        <v>0.79506184280536896</v>
      </c>
      <c r="R8">
        <f t="shared" ca="1" si="15"/>
        <v>0.659605207590644</v>
      </c>
    </row>
    <row r="9" spans="1:20" x14ac:dyDescent="0.3">
      <c r="A9">
        <f>4</f>
        <v>4</v>
      </c>
      <c r="B9">
        <f t="shared" ca="1" si="0"/>
        <v>0.50251119932895671</v>
      </c>
      <c r="C9">
        <f t="shared" ca="1" si="1"/>
        <v>0.76294153390686892</v>
      </c>
      <c r="D9">
        <f t="shared" ca="1" si="2"/>
        <v>1.9900053995520492</v>
      </c>
      <c r="E9">
        <f t="shared" ca="1" si="3"/>
        <v>0.38338666522141462</v>
      </c>
      <c r="F9">
        <f t="shared" ca="1" si="4"/>
        <v>9.5846666305353656E-2</v>
      </c>
      <c r="G9">
        <f t="shared" ca="1" si="13"/>
        <v>2.4231390842006477E-2</v>
      </c>
      <c r="H9">
        <f t="shared" ca="1" si="5"/>
        <v>1.8408701796012111E-9</v>
      </c>
      <c r="I9">
        <f t="shared" ca="1" si="6"/>
        <v>8.628072462108817E-5</v>
      </c>
      <c r="J9">
        <f t="shared" ca="1" si="7"/>
        <v>1.2227750965268058</v>
      </c>
      <c r="K9">
        <f t="shared" si="8"/>
        <v>10</v>
      </c>
      <c r="L9">
        <f t="shared" ca="1" si="9"/>
        <v>1.0550192137695384E-4</v>
      </c>
      <c r="M9">
        <f t="shared" ca="1" si="10"/>
        <v>1.3828310124459981E-4</v>
      </c>
      <c r="N9">
        <f t="shared" ca="1" si="11"/>
        <v>0.50264948150514344</v>
      </c>
      <c r="O9">
        <f t="shared" ca="1" si="12"/>
        <v>0.38338666451564951</v>
      </c>
      <c r="Q9">
        <f t="shared" ca="1" si="14"/>
        <v>0.76294153390686892</v>
      </c>
      <c r="R9">
        <f t="shared" ca="1" si="15"/>
        <v>0.50251119932895671</v>
      </c>
    </row>
    <row r="10" spans="1:20" x14ac:dyDescent="0.3">
      <c r="A10">
        <f>4</f>
        <v>4</v>
      </c>
      <c r="B10">
        <f t="shared" ca="1" si="0"/>
        <v>0.84197011669843103</v>
      </c>
      <c r="C10">
        <f t="shared" ca="1" si="1"/>
        <v>0.71791755045814221</v>
      </c>
      <c r="D10">
        <f t="shared" ca="1" si="2"/>
        <v>1.1876906082145082</v>
      </c>
      <c r="E10">
        <f t="shared" ca="1" si="3"/>
        <v>0.60446512373909378</v>
      </c>
      <c r="F10">
        <f t="shared" ca="1" si="4"/>
        <v>0.15111628093477344</v>
      </c>
      <c r="G10">
        <f t="shared" ca="1" si="13"/>
        <v>1.3481950619822091E-2</v>
      </c>
      <c r="H10">
        <f t="shared" ca="1" si="5"/>
        <v>3.9108531612794227E-8</v>
      </c>
      <c r="I10">
        <f t="shared" ca="1" si="6"/>
        <v>8.4059152595348467E-4</v>
      </c>
      <c r="J10">
        <f t="shared" ca="1" si="7"/>
        <v>1.384544597326149</v>
      </c>
      <c r="K10">
        <f t="shared" si="8"/>
        <v>10</v>
      </c>
      <c r="L10">
        <f t="shared" ca="1" si="9"/>
        <v>1.1638364558170405E-3</v>
      </c>
      <c r="M10">
        <f t="shared" ca="1" si="10"/>
        <v>1.6211282968000061E-3</v>
      </c>
      <c r="N10">
        <f t="shared" ca="1" si="11"/>
        <v>0.84359121206701615</v>
      </c>
      <c r="O10">
        <f t="shared" ca="1" si="12"/>
        <v>0.60446510009935039</v>
      </c>
      <c r="Q10">
        <f t="shared" ca="1" si="14"/>
        <v>0.71791755045814221</v>
      </c>
      <c r="R10">
        <f t="shared" ca="1" si="15"/>
        <v>0.84197011669843103</v>
      </c>
    </row>
    <row r="11" spans="1:20" x14ac:dyDescent="0.3">
      <c r="A11">
        <f>4</f>
        <v>4</v>
      </c>
      <c r="B11">
        <f t="shared" ca="1" si="0"/>
        <v>0.47712888648961316</v>
      </c>
      <c r="C11">
        <f t="shared" ca="1" si="1"/>
        <v>0.74288947141878259</v>
      </c>
      <c r="D11">
        <f t="shared" ca="1" si="2"/>
        <v>2.0958697499061807</v>
      </c>
      <c r="E11">
        <f t="shared" ca="1" si="3"/>
        <v>0.35445402628290101</v>
      </c>
      <c r="F11">
        <f t="shared" ca="1" si="4"/>
        <v>8.8613506570725253E-2</v>
      </c>
      <c r="G11">
        <f t="shared" ca="1" si="13"/>
        <v>2.6521738079394931E-2</v>
      </c>
      <c r="H11">
        <f t="shared" ca="1" si="5"/>
        <v>1.0755487158557056E-9</v>
      </c>
      <c r="I11">
        <f t="shared" ca="1" si="6"/>
        <v>5.8281180044714326E-5</v>
      </c>
      <c r="J11">
        <f t="shared" ca="1" si="7"/>
        <v>1.2035673721121762</v>
      </c>
      <c r="K11">
        <f t="shared" si="8"/>
        <v>10</v>
      </c>
      <c r="L11">
        <f t="shared" ca="1" si="9"/>
        <v>7.0145326710013427E-5</v>
      </c>
      <c r="M11">
        <f t="shared" ca="1" si="10"/>
        <v>9.4422292156124812E-5</v>
      </c>
      <c r="N11">
        <f t="shared" ca="1" si="11"/>
        <v>0.47722330826859388</v>
      </c>
      <c r="O11">
        <f t="shared" ca="1" si="12"/>
        <v>0.35445402590166847</v>
      </c>
      <c r="Q11">
        <f t="shared" ca="1" si="14"/>
        <v>0.74288947141878259</v>
      </c>
      <c r="R11">
        <f t="shared" ca="1" si="15"/>
        <v>0.47712888648961316</v>
      </c>
    </row>
    <row r="12" spans="1:20" x14ac:dyDescent="0.3">
      <c r="A12">
        <f>4</f>
        <v>4</v>
      </c>
      <c r="B12">
        <f t="shared" ca="1" si="0"/>
        <v>0.44236359126557057</v>
      </c>
      <c r="C12">
        <f t="shared" ca="1" si="1"/>
        <v>0.98917025493659394</v>
      </c>
      <c r="D12">
        <f t="shared" ca="1" si="2"/>
        <v>2.26058387205663</v>
      </c>
      <c r="E12">
        <f t="shared" ca="1" si="3"/>
        <v>0.43757290634683171</v>
      </c>
      <c r="F12">
        <f t="shared" ca="1" si="4"/>
        <v>0.10939322658670793</v>
      </c>
      <c r="G12">
        <f t="shared" ca="1" si="13"/>
        <v>2.0707057747478993E-2</v>
      </c>
      <c r="H12">
        <f t="shared" ca="1" si="5"/>
        <v>4.5297118462196364E-9</v>
      </c>
      <c r="I12">
        <f t="shared" ca="1" si="6"/>
        <v>1.6710170625812795E-4</v>
      </c>
      <c r="J12">
        <f t="shared" ca="1" si="7"/>
        <v>1.2599234688390126</v>
      </c>
      <c r="K12">
        <f t="shared" si="8"/>
        <v>10</v>
      </c>
      <c r="L12">
        <f t="shared" ca="1" si="9"/>
        <v>2.105353613976583E-4</v>
      </c>
      <c r="M12">
        <f t="shared" ca="1" si="10"/>
        <v>2.1284036832582847E-4</v>
      </c>
      <c r="N12">
        <f t="shared" ca="1" si="11"/>
        <v>0.44257642963011679</v>
      </c>
      <c r="O12">
        <f t="shared" ca="1" si="12"/>
        <v>0.43757290436475255</v>
      </c>
      <c r="Q12">
        <f t="shared" ca="1" si="14"/>
        <v>0.98917025493659394</v>
      </c>
      <c r="R12">
        <f t="shared" ca="1" si="15"/>
        <v>0.44236359126557057</v>
      </c>
    </row>
    <row r="13" spans="1:20" x14ac:dyDescent="0.3">
      <c r="A13">
        <f>4</f>
        <v>4</v>
      </c>
      <c r="B13">
        <f t="shared" ca="1" si="0"/>
        <v>0.37172638830180743</v>
      </c>
      <c r="C13">
        <f t="shared" ca="1" si="1"/>
        <v>0.43512796378229296</v>
      </c>
      <c r="D13">
        <f t="shared" ca="1" si="2"/>
        <v>2.690150690050265</v>
      </c>
      <c r="E13">
        <f t="shared" ca="1" si="3"/>
        <v>0.16174854642591144</v>
      </c>
      <c r="F13">
        <f t="shared" ca="1" si="4"/>
        <v>4.043713660647786E-2</v>
      </c>
      <c r="G13">
        <f t="shared" ca="1" si="13"/>
        <v>6.179408859698992E-2</v>
      </c>
      <c r="H13">
        <f t="shared" ca="1" si="5"/>
        <v>4.712146848819459E-12</v>
      </c>
      <c r="I13">
        <f t="shared" ca="1" si="6"/>
        <v>1.1532692157207675E-6</v>
      </c>
      <c r="J13">
        <f t="shared" ca="1" si="7"/>
        <v>1.0860442443431582</v>
      </c>
      <c r="K13">
        <f t="shared" si="8"/>
        <v>10</v>
      </c>
      <c r="L13">
        <f t="shared" ca="1" si="9"/>
        <v>1.2525013939116876E-6</v>
      </c>
      <c r="M13">
        <f t="shared" ca="1" si="10"/>
        <v>2.8784667917558846E-6</v>
      </c>
      <c r="N13">
        <f t="shared" ca="1" si="11"/>
        <v>0.37172926676684759</v>
      </c>
      <c r="O13">
        <f t="shared" ca="1" si="12"/>
        <v>0.16174854642514927</v>
      </c>
      <c r="Q13">
        <f t="shared" ca="1" si="14"/>
        <v>0.43512796378229296</v>
      </c>
      <c r="R13">
        <f t="shared" ca="1" si="15"/>
        <v>0.37172638830180743</v>
      </c>
    </row>
    <row r="14" spans="1:20" x14ac:dyDescent="0.3">
      <c r="A14">
        <f>4</f>
        <v>4</v>
      </c>
      <c r="B14">
        <f t="shared" ca="1" si="0"/>
        <v>0.98968387375181754</v>
      </c>
      <c r="C14">
        <f t="shared" ca="1" si="1"/>
        <v>0.61178248293714488</v>
      </c>
      <c r="D14">
        <f t="shared" ca="1" si="2"/>
        <v>1.0104236580202877</v>
      </c>
      <c r="E14">
        <f t="shared" ca="1" si="3"/>
        <v>0.6054712576067387</v>
      </c>
      <c r="F14">
        <f t="shared" ca="1" si="4"/>
        <v>0.15136781440168467</v>
      </c>
      <c r="G14">
        <f t="shared" ca="1" si="13"/>
        <v>1.3448869710440165E-2</v>
      </c>
      <c r="H14">
        <f t="shared" ca="1" si="5"/>
        <v>3.9535099072699082E-8</v>
      </c>
      <c r="I14">
        <f t="shared" ca="1" si="6"/>
        <v>8.4761068850347813E-4</v>
      </c>
      <c r="J14">
        <f t="shared" ca="1" si="7"/>
        <v>1.3853449622875451</v>
      </c>
      <c r="K14">
        <f t="shared" si="8"/>
        <v>10</v>
      </c>
      <c r="L14">
        <f t="shared" ca="1" si="9"/>
        <v>1.1742331972993711E-3</v>
      </c>
      <c r="M14">
        <f t="shared" ca="1" si="10"/>
        <v>1.9193638753138556E-3</v>
      </c>
      <c r="N14">
        <f t="shared" ca="1" si="11"/>
        <v>0.99160319849988143</v>
      </c>
      <c r="O14">
        <f t="shared" ca="1" si="12"/>
        <v>0.60547123366937261</v>
      </c>
      <c r="Q14">
        <f t="shared" ca="1" si="14"/>
        <v>0.61178248293714488</v>
      </c>
      <c r="R14">
        <f t="shared" ca="1" si="15"/>
        <v>0.98968387375181754</v>
      </c>
    </row>
    <row r="15" spans="1:20" x14ac:dyDescent="0.3">
      <c r="A15">
        <f>4</f>
        <v>4</v>
      </c>
      <c r="B15">
        <f t="shared" ca="1" si="0"/>
        <v>0.62516714297902076</v>
      </c>
      <c r="C15">
        <f t="shared" ca="1" si="1"/>
        <v>0.42171570358398192</v>
      </c>
      <c r="D15">
        <f t="shared" ca="1" si="2"/>
        <v>1.5995722283721456</v>
      </c>
      <c r="E15">
        <f t="shared" ca="1" si="3"/>
        <v>0.26364280155898556</v>
      </c>
      <c r="F15">
        <f t="shared" ca="1" si="4"/>
        <v>6.5910700389746391E-2</v>
      </c>
      <c r="G15">
        <f t="shared" ca="1" si="13"/>
        <v>3.681324852836771E-2</v>
      </c>
      <c r="H15">
        <f t="shared" ca="1" si="5"/>
        <v>1.398557348113241E-10</v>
      </c>
      <c r="I15">
        <f t="shared" ca="1" si="6"/>
        <v>1.3268088410599211E-5</v>
      </c>
      <c r="J15">
        <f t="shared" ca="1" si="7"/>
        <v>1.1459993845007588</v>
      </c>
      <c r="K15">
        <f t="shared" si="8"/>
        <v>10</v>
      </c>
      <c r="L15">
        <f t="shared" ca="1" si="9"/>
        <v>1.5205221152048347E-5</v>
      </c>
      <c r="M15">
        <f t="shared" ca="1" si="10"/>
        <v>3.6055619989546647E-5</v>
      </c>
      <c r="N15">
        <f t="shared" ca="1" si="11"/>
        <v>0.62520319851157713</v>
      </c>
      <c r="O15">
        <f t="shared" ca="1" si="12"/>
        <v>0.26364280152211361</v>
      </c>
      <c r="Q15">
        <f t="shared" ca="1" si="14"/>
        <v>0.42171570358398192</v>
      </c>
      <c r="R15">
        <f t="shared" ca="1" si="15"/>
        <v>0.62516714297902076</v>
      </c>
    </row>
    <row r="16" spans="1:20" x14ac:dyDescent="0.3">
      <c r="A16">
        <f>4</f>
        <v>4</v>
      </c>
      <c r="B16">
        <f t="shared" ca="1" si="0"/>
        <v>0.53309415347828726</v>
      </c>
      <c r="C16">
        <f t="shared" ca="1" si="1"/>
        <v>0.73937041830749783</v>
      </c>
      <c r="D16">
        <f t="shared" ca="1" si="2"/>
        <v>1.87584124394403</v>
      </c>
      <c r="E16">
        <f t="shared" ca="1" si="3"/>
        <v>0.39415404725452269</v>
      </c>
      <c r="F16">
        <f t="shared" ca="1" si="4"/>
        <v>9.8538511813630672E-2</v>
      </c>
      <c r="G16">
        <f t="shared" ca="1" si="13"/>
        <v>2.3459862337293611E-2</v>
      </c>
      <c r="H16">
        <f t="shared" ca="1" si="5"/>
        <v>2.224345138718492E-9</v>
      </c>
      <c r="I16">
        <f t="shared" ca="1" si="6"/>
        <v>9.9096591917196167E-5</v>
      </c>
      <c r="J16">
        <f t="shared" ca="1" si="7"/>
        <v>1.2300337106268455</v>
      </c>
      <c r="K16">
        <f t="shared" si="8"/>
        <v>10</v>
      </c>
      <c r="L16">
        <f t="shared" ca="1" si="9"/>
        <v>1.2189214866638307E-4</v>
      </c>
      <c r="M16">
        <f t="shared" ca="1" si="10"/>
        <v>1.6485937988350673E-4</v>
      </c>
      <c r="N16">
        <f t="shared" ca="1" si="11"/>
        <v>0.53325901167238543</v>
      </c>
      <c r="O16">
        <f t="shared" ca="1" si="12"/>
        <v>0.39415404637778806</v>
      </c>
      <c r="Q16">
        <f t="shared" ca="1" si="14"/>
        <v>0.73937041830749783</v>
      </c>
      <c r="R16">
        <f t="shared" ca="1" si="15"/>
        <v>0.53309415347828726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неогран</vt:lpstr>
      <vt:lpstr>отказы</vt:lpstr>
      <vt:lpstr>огран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Egor</cp:lastModifiedBy>
  <dcterms:created xsi:type="dcterms:W3CDTF">2015-06-05T18:19:34Z</dcterms:created>
  <dcterms:modified xsi:type="dcterms:W3CDTF">2025-04-27T14:44:43Z</dcterms:modified>
</cp:coreProperties>
</file>