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University\Korneeva\ComputerLabs\Lab5\"/>
    </mc:Choice>
  </mc:AlternateContent>
  <xr:revisionPtr revIDLastSave="0" documentId="13_ncr:1_{1F0B71FB-6727-4A61-AF9E-6D0EEC7E8F8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неогран" sheetId="4" r:id="rId1"/>
    <sheet name="отказы" sheetId="1" r:id="rId2"/>
    <sheet name="огран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4" l="1"/>
  <c r="O6" i="4"/>
  <c r="H2" i="2"/>
  <c r="G2" i="2"/>
  <c r="T6" i="2"/>
  <c r="O4" i="1"/>
  <c r="A4" i="1" s="1"/>
  <c r="P4" i="1"/>
  <c r="B4" i="1" s="1"/>
  <c r="C4" i="1" s="1"/>
  <c r="O5" i="1"/>
  <c r="A5" i="1" s="1"/>
  <c r="P5" i="1"/>
  <c r="B5" i="1" s="1"/>
  <c r="C5" i="1" s="1"/>
  <c r="O6" i="1"/>
  <c r="A6" i="1" s="1"/>
  <c r="P6" i="1"/>
  <c r="B6" i="1" s="1"/>
  <c r="C6" i="1" s="1"/>
  <c r="O7" i="1"/>
  <c r="A7" i="1" s="1"/>
  <c r="P7" i="1"/>
  <c r="B7" i="1" s="1"/>
  <c r="C7" i="1" s="1"/>
  <c r="O8" i="1"/>
  <c r="A8" i="1" s="1"/>
  <c r="P8" i="1"/>
  <c r="B8" i="1" s="1"/>
  <c r="C8" i="1" s="1"/>
  <c r="O9" i="1"/>
  <c r="A9" i="1" s="1"/>
  <c r="P9" i="1"/>
  <c r="B9" i="1" s="1"/>
  <c r="C9" i="1" s="1"/>
  <c r="O10" i="1"/>
  <c r="A10" i="1" s="1"/>
  <c r="P10" i="1"/>
  <c r="B10" i="1" s="1"/>
  <c r="C10" i="1" s="1"/>
  <c r="O11" i="1"/>
  <c r="A11" i="1" s="1"/>
  <c r="P11" i="1"/>
  <c r="B11" i="1" s="1"/>
  <c r="C11" i="1" s="1"/>
  <c r="O12" i="1"/>
  <c r="A12" i="1" s="1"/>
  <c r="P12" i="1"/>
  <c r="B12" i="1" s="1"/>
  <c r="C12" i="1" s="1"/>
  <c r="O13" i="1"/>
  <c r="A13" i="1" s="1"/>
  <c r="P13" i="1"/>
  <c r="B13" i="1" s="1"/>
  <c r="C13" i="1" s="1"/>
  <c r="O14" i="1"/>
  <c r="A14" i="1" s="1"/>
  <c r="P14" i="1"/>
  <c r="B14" i="1" s="1"/>
  <c r="C14" i="1" s="1"/>
  <c r="O15" i="1"/>
  <c r="A15" i="1" s="1"/>
  <c r="P15" i="1"/>
  <c r="B15" i="1" s="1"/>
  <c r="C15" i="1" s="1"/>
  <c r="O16" i="1"/>
  <c r="A16" i="1" s="1"/>
  <c r="P16" i="1"/>
  <c r="B16" i="1" s="1"/>
  <c r="C16" i="1" s="1"/>
  <c r="P3" i="1"/>
  <c r="B3" i="1" s="1"/>
  <c r="C3" i="1" s="1"/>
  <c r="P4" i="4"/>
  <c r="A4" i="4" s="1"/>
  <c r="P5" i="4"/>
  <c r="A5" i="4" s="1"/>
  <c r="P6" i="4"/>
  <c r="A6" i="4" s="1"/>
  <c r="P7" i="4"/>
  <c r="A7" i="4" s="1"/>
  <c r="P8" i="4"/>
  <c r="A8" i="4" s="1"/>
  <c r="P9" i="4"/>
  <c r="A9" i="4" s="1"/>
  <c r="P10" i="4"/>
  <c r="A10" i="4" s="1"/>
  <c r="P11" i="4"/>
  <c r="A11" i="4" s="1"/>
  <c r="P12" i="4"/>
  <c r="A12" i="4" s="1"/>
  <c r="P13" i="4"/>
  <c r="A13" i="4" s="1"/>
  <c r="P14" i="4"/>
  <c r="A14" i="4" s="1"/>
  <c r="P15" i="4"/>
  <c r="A15" i="4" s="1"/>
  <c r="P16" i="4"/>
  <c r="A16" i="4" s="1"/>
  <c r="Q4" i="2"/>
  <c r="C4" i="2" s="1"/>
  <c r="Q5" i="2"/>
  <c r="C5" i="2" s="1"/>
  <c r="Q6" i="2"/>
  <c r="C6" i="2" s="1"/>
  <c r="Q7" i="2"/>
  <c r="C7" i="2" s="1"/>
  <c r="Q8" i="2"/>
  <c r="C8" i="2" s="1"/>
  <c r="Q9" i="2"/>
  <c r="C9" i="2" s="1"/>
  <c r="Q10" i="2"/>
  <c r="C10" i="2" s="1"/>
  <c r="Q11" i="2"/>
  <c r="C11" i="2" s="1"/>
  <c r="Q12" i="2"/>
  <c r="C12" i="2" s="1"/>
  <c r="Q13" i="2"/>
  <c r="C13" i="2" s="1"/>
  <c r="Q14" i="2"/>
  <c r="C14" i="2" s="1"/>
  <c r="Q15" i="2"/>
  <c r="C15" i="2" s="1"/>
  <c r="Q16" i="2"/>
  <c r="C16" i="2" s="1"/>
  <c r="Q4" i="4"/>
  <c r="B4" i="4" s="1"/>
  <c r="C4" i="4" s="1"/>
  <c r="Q5" i="4"/>
  <c r="B5" i="4" s="1"/>
  <c r="C5" i="4" s="1"/>
  <c r="Q6" i="4"/>
  <c r="B6" i="4" s="1"/>
  <c r="C6" i="4" s="1"/>
  <c r="Q7" i="4"/>
  <c r="B7" i="4" s="1"/>
  <c r="C7" i="4" s="1"/>
  <c r="Q8" i="4"/>
  <c r="B8" i="4" s="1"/>
  <c r="C8" i="4" s="1"/>
  <c r="Q9" i="4"/>
  <c r="B9" i="4" s="1"/>
  <c r="C9" i="4" s="1"/>
  <c r="Q10" i="4"/>
  <c r="B10" i="4" s="1"/>
  <c r="C10" i="4" s="1"/>
  <c r="Q11" i="4"/>
  <c r="B11" i="4" s="1"/>
  <c r="C11" i="4" s="1"/>
  <c r="Q12" i="4"/>
  <c r="B12" i="4" s="1"/>
  <c r="C12" i="4" s="1"/>
  <c r="Q13" i="4"/>
  <c r="B13" i="4" s="1"/>
  <c r="C13" i="4" s="1"/>
  <c r="Q14" i="4"/>
  <c r="B14" i="4" s="1"/>
  <c r="C14" i="4" s="1"/>
  <c r="Q15" i="4"/>
  <c r="B15" i="4" s="1"/>
  <c r="C15" i="4" s="1"/>
  <c r="Q16" i="4"/>
  <c r="B16" i="4" s="1"/>
  <c r="C16" i="4" s="1"/>
  <c r="Q3" i="4"/>
  <c r="B3" i="4" s="1"/>
  <c r="C3" i="4" s="1"/>
  <c r="R4" i="2"/>
  <c r="B4" i="2" s="1"/>
  <c r="D4" i="2" s="1"/>
  <c r="R5" i="2"/>
  <c r="B5" i="2" s="1"/>
  <c r="D5" i="2" s="1"/>
  <c r="R6" i="2"/>
  <c r="B6" i="2" s="1"/>
  <c r="D6" i="2" s="1"/>
  <c r="R7" i="2"/>
  <c r="B7" i="2" s="1"/>
  <c r="D7" i="2" s="1"/>
  <c r="R8" i="2"/>
  <c r="B8" i="2" s="1"/>
  <c r="D8" i="2" s="1"/>
  <c r="R9" i="2"/>
  <c r="B9" i="2" s="1"/>
  <c r="D9" i="2" s="1"/>
  <c r="R10" i="2"/>
  <c r="B10" i="2" s="1"/>
  <c r="D10" i="2" s="1"/>
  <c r="R11" i="2"/>
  <c r="B11" i="2" s="1"/>
  <c r="D11" i="2" s="1"/>
  <c r="R12" i="2"/>
  <c r="B12" i="2" s="1"/>
  <c r="D12" i="2" s="1"/>
  <c r="R13" i="2"/>
  <c r="B13" i="2" s="1"/>
  <c r="D13" i="2" s="1"/>
  <c r="R14" i="2"/>
  <c r="B14" i="2" s="1"/>
  <c r="D14" i="2" s="1"/>
  <c r="R15" i="2"/>
  <c r="B15" i="2" s="1"/>
  <c r="D15" i="2" s="1"/>
  <c r="R16" i="2"/>
  <c r="B16" i="2" s="1"/>
  <c r="D16" i="2" s="1"/>
  <c r="K2" i="2"/>
  <c r="R3" i="2"/>
  <c r="B3" i="2" s="1"/>
  <c r="D3" i="2" s="1"/>
  <c r="A3" i="2"/>
  <c r="A4" i="2"/>
  <c r="A5" i="2"/>
  <c r="A6" i="2"/>
  <c r="A7" i="2"/>
  <c r="A8" i="2"/>
  <c r="A9" i="2"/>
  <c r="K9" i="2" s="1"/>
  <c r="A10" i="2"/>
  <c r="K10" i="2" s="1"/>
  <c r="A11" i="2"/>
  <c r="A12" i="2"/>
  <c r="A13" i="2"/>
  <c r="A14" i="2"/>
  <c r="A15" i="2"/>
  <c r="A16" i="2"/>
  <c r="A2" i="2"/>
  <c r="Q2" i="2"/>
  <c r="R2" i="2"/>
  <c r="B2" i="4"/>
  <c r="C2" i="4" s="1"/>
  <c r="P3" i="4"/>
  <c r="A3" i="4" s="1"/>
  <c r="A2" i="4"/>
  <c r="O5" i="4"/>
  <c r="O4" i="4"/>
  <c r="O3" i="4"/>
  <c r="O2" i="4"/>
  <c r="K3" i="2"/>
  <c r="K4" i="2"/>
  <c r="K5" i="2"/>
  <c r="K6" i="2"/>
  <c r="K7" i="2"/>
  <c r="K8" i="2"/>
  <c r="K11" i="2"/>
  <c r="K12" i="2"/>
  <c r="K13" i="2"/>
  <c r="K14" i="2"/>
  <c r="K15" i="2"/>
  <c r="K16" i="2"/>
  <c r="Q3" i="2"/>
  <c r="C3" i="2" s="1"/>
  <c r="T2" i="2"/>
  <c r="T3" i="2"/>
  <c r="T4" i="2"/>
  <c r="T5" i="2"/>
  <c r="C2" i="2"/>
  <c r="B2" i="2"/>
  <c r="D2" i="2" s="1"/>
  <c r="F5" i="1"/>
  <c r="F4" i="1"/>
  <c r="F3" i="1"/>
  <c r="F2" i="1"/>
  <c r="O3" i="1"/>
  <c r="A3" i="1" s="1"/>
  <c r="B2" i="1"/>
  <c r="C2" i="1" s="1"/>
  <c r="D2" i="4" l="1"/>
  <c r="E2" i="4" s="1"/>
  <c r="G2" i="4" s="1"/>
  <c r="H2" i="4" s="1"/>
  <c r="D7" i="4"/>
  <c r="E7" i="4" s="1"/>
  <c r="F7" i="4" s="1"/>
  <c r="D14" i="4"/>
  <c r="E14" i="4" s="1"/>
  <c r="F14" i="4" s="1"/>
  <c r="G14" i="4" s="1"/>
  <c r="H14" i="4" s="1"/>
  <c r="D11" i="4"/>
  <c r="E11" i="4" s="1"/>
  <c r="F11" i="4" s="1"/>
  <c r="D3" i="4"/>
  <c r="E3" i="4" s="1"/>
  <c r="F3" i="4" s="1"/>
  <c r="D15" i="4"/>
  <c r="E15" i="4" s="1"/>
  <c r="F15" i="4" s="1"/>
  <c r="G15" i="4" s="1"/>
  <c r="H15" i="4" s="1"/>
  <c r="D8" i="4"/>
  <c r="E8" i="4" s="1"/>
  <c r="D13" i="4"/>
  <c r="E13" i="4" s="1"/>
  <c r="D4" i="4"/>
  <c r="E4" i="4" s="1"/>
  <c r="D10" i="4"/>
  <c r="E10" i="4" s="1"/>
  <c r="D16" i="4"/>
  <c r="E16" i="4" s="1"/>
  <c r="D9" i="4"/>
  <c r="E9" i="4" s="1"/>
  <c r="D5" i="4"/>
  <c r="E5" i="4" s="1"/>
  <c r="D6" i="4"/>
  <c r="E6" i="4" s="1"/>
  <c r="F6" i="4" s="1"/>
  <c r="D12" i="4"/>
  <c r="E12" i="4" s="1"/>
  <c r="E8" i="2"/>
  <c r="F8" i="2" s="1"/>
  <c r="G8" i="2" s="1"/>
  <c r="E3" i="2"/>
  <c r="F3" i="2" s="1"/>
  <c r="G3" i="2" s="1"/>
  <c r="E9" i="2"/>
  <c r="I9" i="2" s="1"/>
  <c r="E14" i="2"/>
  <c r="F14" i="2" s="1"/>
  <c r="G14" i="2" s="1"/>
  <c r="E15" i="2"/>
  <c r="I15" i="2" s="1"/>
  <c r="E7" i="2"/>
  <c r="F7" i="2" s="1"/>
  <c r="G7" i="2" s="1"/>
  <c r="E13" i="2"/>
  <c r="I13" i="2" s="1"/>
  <c r="E12" i="2"/>
  <c r="I12" i="2" s="1"/>
  <c r="E6" i="2"/>
  <c r="I6" i="2" s="1"/>
  <c r="E4" i="2"/>
  <c r="F4" i="2" s="1"/>
  <c r="G4" i="2" s="1"/>
  <c r="E10" i="2"/>
  <c r="I10" i="2" s="1"/>
  <c r="E16" i="2"/>
  <c r="F16" i="2" s="1"/>
  <c r="G16" i="2" s="1"/>
  <c r="E5" i="2"/>
  <c r="F5" i="2" s="1"/>
  <c r="G5" i="2" s="1"/>
  <c r="E11" i="2"/>
  <c r="I11" i="2" s="1"/>
  <c r="E2" i="2"/>
  <c r="D6" i="1"/>
  <c r="G6" i="1" s="1"/>
  <c r="H6" i="1" s="1"/>
  <c r="I6" i="1" s="1"/>
  <c r="J6" i="1" s="1"/>
  <c r="K6" i="1" s="1"/>
  <c r="L6" i="1" s="1"/>
  <c r="D12" i="1"/>
  <c r="G12" i="1" s="1"/>
  <c r="H12" i="1" s="1"/>
  <c r="I12" i="1" s="1"/>
  <c r="J12" i="1" s="1"/>
  <c r="K12" i="1" s="1"/>
  <c r="L12" i="1" s="1"/>
  <c r="D13" i="1"/>
  <c r="G13" i="1" s="1"/>
  <c r="H13" i="1" s="1"/>
  <c r="I13" i="1" s="1"/>
  <c r="J13" i="1" s="1"/>
  <c r="K13" i="1" s="1"/>
  <c r="L13" i="1" s="1"/>
  <c r="D14" i="1"/>
  <c r="G14" i="1" s="1"/>
  <c r="H14" i="1" s="1"/>
  <c r="I14" i="1" s="1"/>
  <c r="J14" i="1" s="1"/>
  <c r="K14" i="1" s="1"/>
  <c r="L14" i="1" s="1"/>
  <c r="D11" i="1"/>
  <c r="G11" i="1" s="1"/>
  <c r="H11" i="1" s="1"/>
  <c r="I11" i="1" s="1"/>
  <c r="J11" i="1" s="1"/>
  <c r="K11" i="1" s="1"/>
  <c r="L11" i="1" s="1"/>
  <c r="D15" i="1"/>
  <c r="G15" i="1" s="1"/>
  <c r="H15" i="1" s="1"/>
  <c r="I15" i="1" s="1"/>
  <c r="J15" i="1" s="1"/>
  <c r="K15" i="1" s="1"/>
  <c r="L15" i="1" s="1"/>
  <c r="D8" i="1"/>
  <c r="G8" i="1" s="1"/>
  <c r="H8" i="1" s="1"/>
  <c r="I8" i="1" s="1"/>
  <c r="J8" i="1" s="1"/>
  <c r="K8" i="1" s="1"/>
  <c r="L8" i="1" s="1"/>
  <c r="D7" i="1"/>
  <c r="G7" i="1" s="1"/>
  <c r="H7" i="1" s="1"/>
  <c r="I7" i="1" s="1"/>
  <c r="J7" i="1" s="1"/>
  <c r="K7" i="1" s="1"/>
  <c r="L7" i="1" s="1"/>
  <c r="D5" i="1"/>
  <c r="G5" i="1" s="1"/>
  <c r="H5" i="1" s="1"/>
  <c r="I5" i="1" s="1"/>
  <c r="J5" i="1" s="1"/>
  <c r="K5" i="1" s="1"/>
  <c r="L5" i="1" s="1"/>
  <c r="D16" i="1"/>
  <c r="G16" i="1" s="1"/>
  <c r="H16" i="1" s="1"/>
  <c r="I16" i="1" s="1"/>
  <c r="J16" i="1" s="1"/>
  <c r="K16" i="1" s="1"/>
  <c r="L16" i="1" s="1"/>
  <c r="D10" i="1"/>
  <c r="G10" i="1" s="1"/>
  <c r="H10" i="1" s="1"/>
  <c r="I10" i="1" s="1"/>
  <c r="J10" i="1" s="1"/>
  <c r="K10" i="1" s="1"/>
  <c r="L10" i="1" s="1"/>
  <c r="D9" i="1"/>
  <c r="G9" i="1" s="1"/>
  <c r="H9" i="1" s="1"/>
  <c r="I9" i="1" s="1"/>
  <c r="J9" i="1" s="1"/>
  <c r="K9" i="1" s="1"/>
  <c r="L9" i="1" s="1"/>
  <c r="D4" i="1"/>
  <c r="G4" i="1" s="1"/>
  <c r="H4" i="1" s="1"/>
  <c r="I4" i="1" s="1"/>
  <c r="J4" i="1" s="1"/>
  <c r="K4" i="1" s="1"/>
  <c r="L4" i="1" s="1"/>
  <c r="D3" i="1"/>
  <c r="G3" i="1" s="1"/>
  <c r="H3" i="1" s="1"/>
  <c r="I3" i="1" s="1"/>
  <c r="J3" i="1" s="1"/>
  <c r="K3" i="1" s="1"/>
  <c r="L3" i="1" s="1"/>
  <c r="H8" i="2" l="1"/>
  <c r="O8" i="2" s="1"/>
  <c r="G7" i="4"/>
  <c r="H7" i="4" s="1"/>
  <c r="J7" i="4" s="1"/>
  <c r="J2" i="4"/>
  <c r="I2" i="4"/>
  <c r="K2" i="4" s="1"/>
  <c r="G11" i="4"/>
  <c r="H11" i="4" s="1"/>
  <c r="I11" i="4" s="1"/>
  <c r="K11" i="4" s="1"/>
  <c r="F16" i="4"/>
  <c r="G16" i="4" s="1"/>
  <c r="H16" i="4" s="1"/>
  <c r="F4" i="4"/>
  <c r="G4" i="4" s="1"/>
  <c r="H4" i="4" s="1"/>
  <c r="F13" i="4"/>
  <c r="G13" i="4" s="1"/>
  <c r="H13" i="4" s="1"/>
  <c r="F8" i="4"/>
  <c r="G8" i="4" s="1"/>
  <c r="H8" i="4" s="1"/>
  <c r="F12" i="4"/>
  <c r="G12" i="4" s="1"/>
  <c r="H12" i="4" s="1"/>
  <c r="F9" i="4"/>
  <c r="G9" i="4" s="1"/>
  <c r="H9" i="4" s="1"/>
  <c r="F10" i="4"/>
  <c r="G10" i="4" s="1"/>
  <c r="H10" i="4" s="1"/>
  <c r="F5" i="4"/>
  <c r="G5" i="4" s="1"/>
  <c r="H5" i="4" s="1"/>
  <c r="G3" i="4"/>
  <c r="H3" i="4" s="1"/>
  <c r="G6" i="4"/>
  <c r="I15" i="4"/>
  <c r="K15" i="4" s="1"/>
  <c r="J15" i="4"/>
  <c r="I14" i="4"/>
  <c r="K14" i="4" s="1"/>
  <c r="J14" i="4"/>
  <c r="I8" i="2"/>
  <c r="F9" i="2"/>
  <c r="G9" i="2" s="1"/>
  <c r="I3" i="2"/>
  <c r="I14" i="2"/>
  <c r="F13" i="2"/>
  <c r="G13" i="2" s="1"/>
  <c r="F10" i="2"/>
  <c r="G10" i="2" s="1"/>
  <c r="F6" i="2"/>
  <c r="G6" i="2" s="1"/>
  <c r="I4" i="2"/>
  <c r="I7" i="2"/>
  <c r="F11" i="2"/>
  <c r="G11" i="2" s="1"/>
  <c r="I16" i="2"/>
  <c r="F15" i="2"/>
  <c r="G15" i="2" s="1"/>
  <c r="F12" i="2"/>
  <c r="G12" i="2" s="1"/>
  <c r="I5" i="2"/>
  <c r="H14" i="2"/>
  <c r="O14" i="2" s="1"/>
  <c r="J14" i="2"/>
  <c r="J8" i="2"/>
  <c r="H7" i="2"/>
  <c r="O7" i="2" s="1"/>
  <c r="J7" i="2"/>
  <c r="H4" i="2"/>
  <c r="O4" i="2" s="1"/>
  <c r="J4" i="2"/>
  <c r="J5" i="2"/>
  <c r="H5" i="2"/>
  <c r="O5" i="2" s="1"/>
  <c r="H16" i="2"/>
  <c r="O16" i="2" s="1"/>
  <c r="J16" i="2"/>
  <c r="H3" i="2"/>
  <c r="O3" i="2" s="1"/>
  <c r="J3" i="2"/>
  <c r="I2" i="2"/>
  <c r="F2" i="2"/>
  <c r="J11" i="4" l="1"/>
  <c r="I7" i="4"/>
  <c r="K7" i="4" s="1"/>
  <c r="L8" i="2"/>
  <c r="M8" i="2" s="1"/>
  <c r="N8" i="2" s="1"/>
  <c r="J2" i="2"/>
  <c r="L2" i="2" s="1"/>
  <c r="M2" i="2" s="1"/>
  <c r="L3" i="2"/>
  <c r="M3" i="2" s="1"/>
  <c r="N3" i="2" s="1"/>
  <c r="I9" i="4"/>
  <c r="K9" i="4" s="1"/>
  <c r="J9" i="4"/>
  <c r="J5" i="4"/>
  <c r="I5" i="4"/>
  <c r="K5" i="4" s="1"/>
  <c r="I12" i="4"/>
  <c r="K12" i="4" s="1"/>
  <c r="J12" i="4"/>
  <c r="I4" i="4"/>
  <c r="K4" i="4" s="1"/>
  <c r="J4" i="4"/>
  <c r="I10" i="4"/>
  <c r="K10" i="4" s="1"/>
  <c r="J10" i="4"/>
  <c r="J8" i="4"/>
  <c r="I8" i="4"/>
  <c r="K8" i="4" s="1"/>
  <c r="I13" i="4"/>
  <c r="K13" i="4" s="1"/>
  <c r="J13" i="4"/>
  <c r="J16" i="4"/>
  <c r="I16" i="4"/>
  <c r="K16" i="4" s="1"/>
  <c r="I3" i="4"/>
  <c r="K3" i="4" s="1"/>
  <c r="J3" i="4"/>
  <c r="H6" i="2"/>
  <c r="O6" i="2" s="1"/>
  <c r="H10" i="2"/>
  <c r="O10" i="2" s="1"/>
  <c r="H13" i="2"/>
  <c r="J15" i="2"/>
  <c r="L15" i="2" s="1"/>
  <c r="M15" i="2" s="1"/>
  <c r="H15" i="2"/>
  <c r="O15" i="2" s="1"/>
  <c r="J9" i="2"/>
  <c r="L9" i="2" s="1"/>
  <c r="M9" i="2" s="1"/>
  <c r="H9" i="2"/>
  <c r="O9" i="2" s="1"/>
  <c r="H12" i="2"/>
  <c r="O12" i="2" s="1"/>
  <c r="J11" i="2"/>
  <c r="L11" i="2" s="1"/>
  <c r="M11" i="2" s="1"/>
  <c r="H11" i="2"/>
  <c r="O11" i="2" s="1"/>
  <c r="J13" i="2"/>
  <c r="L13" i="2" s="1"/>
  <c r="M13" i="2" s="1"/>
  <c r="H6" i="4"/>
  <c r="L14" i="2"/>
  <c r="M14" i="2" s="1"/>
  <c r="N14" i="2" s="1"/>
  <c r="J10" i="2"/>
  <c r="L10" i="2" s="1"/>
  <c r="M10" i="2" s="1"/>
  <c r="J6" i="2"/>
  <c r="L6" i="2" s="1"/>
  <c r="M6" i="2" s="1"/>
  <c r="L4" i="2"/>
  <c r="M4" i="2" s="1"/>
  <c r="N4" i="2" s="1"/>
  <c r="L16" i="2"/>
  <c r="M16" i="2" s="1"/>
  <c r="N16" i="2" s="1"/>
  <c r="J12" i="2"/>
  <c r="L12" i="2" s="1"/>
  <c r="M12" i="2" s="1"/>
  <c r="L7" i="2"/>
  <c r="M7" i="2" s="1"/>
  <c r="N7" i="2" s="1"/>
  <c r="L5" i="2"/>
  <c r="M5" i="2" s="1"/>
  <c r="N5" i="2" s="1"/>
  <c r="O2" i="2" l="1"/>
  <c r="N2" i="2"/>
  <c r="O13" i="2"/>
  <c r="N13" i="2"/>
  <c r="N12" i="2"/>
  <c r="N10" i="2"/>
  <c r="N6" i="2"/>
  <c r="I6" i="4"/>
  <c r="K6" i="4" s="1"/>
  <c r="J6" i="4"/>
  <c r="N9" i="2"/>
  <c r="N15" i="2"/>
  <c r="N11" i="2"/>
  <c r="A2" i="1" l="1"/>
  <c r="D2" i="1" s="1"/>
  <c r="G2" i="1" s="1"/>
  <c r="H2" i="1" s="1"/>
  <c r="I2" i="1" s="1"/>
  <c r="J2" i="1" l="1"/>
  <c r="K2" i="1" s="1"/>
  <c r="L2" i="1" s="1"/>
</calcChain>
</file>

<file path=xl/sharedStrings.xml><?xml version="1.0" encoding="utf-8"?>
<sst xmlns="http://schemas.openxmlformats.org/spreadsheetml/2006/main" count="49" uniqueCount="27">
  <si>
    <t>n</t>
  </si>
  <si>
    <t>l</t>
  </si>
  <si>
    <t>mu</t>
  </si>
  <si>
    <t>ро</t>
  </si>
  <si>
    <t>k</t>
  </si>
  <si>
    <t>коэф</t>
  </si>
  <si>
    <t>p0</t>
  </si>
  <si>
    <t>pотказ</t>
  </si>
  <si>
    <t>pобсл</t>
  </si>
  <si>
    <t>Q</t>
  </si>
  <si>
    <t>A</t>
  </si>
  <si>
    <t>k_</t>
  </si>
  <si>
    <t>Tобсл</t>
  </si>
  <si>
    <t>Tген</t>
  </si>
  <si>
    <t>lген</t>
  </si>
  <si>
    <t>m</t>
  </si>
  <si>
    <t>ро/n</t>
  </si>
  <si>
    <t>lпром</t>
  </si>
  <si>
    <t>lпром2</t>
  </si>
  <si>
    <t>lоч</t>
  </si>
  <si>
    <t>Tоч</t>
  </si>
  <si>
    <t>Tсмо</t>
  </si>
  <si>
    <t>lпром3</t>
  </si>
  <si>
    <t>pоч</t>
  </si>
  <si>
    <t>Lоч</t>
  </si>
  <si>
    <t>Lсмо</t>
  </si>
  <si>
    <t>Tобс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</si>
</sst>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14650-5CB4-450A-9839-A5CE47C0D654}">
  <dimension ref="A1:Q16"/>
  <sheetViews>
    <sheetView tabSelected="1" workbookViewId="0">
      <selection activeCell="K9" sqref="K9"/>
    </sheetView>
  </sheetViews>
  <sheetFormatPr defaultRowHeight="14.4" x14ac:dyDescent="0.3"/>
  <cols>
    <col min="6" max="6" width="12" bestFit="1" customWidth="1"/>
  </cols>
  <sheetData>
    <row r="1" spans="1:17" x14ac:dyDescent="0.3">
      <c r="A1" t="s">
        <v>1</v>
      </c>
      <c r="B1" t="s">
        <v>26</v>
      </c>
      <c r="C1" t="s">
        <v>2</v>
      </c>
      <c r="D1" t="s">
        <v>3</v>
      </c>
      <c r="E1" t="s">
        <v>16</v>
      </c>
      <c r="F1" t="s">
        <v>6</v>
      </c>
      <c r="G1" t="s">
        <v>23</v>
      </c>
      <c r="H1" t="s">
        <v>24</v>
      </c>
      <c r="I1" t="s">
        <v>20</v>
      </c>
      <c r="J1" t="s">
        <v>25</v>
      </c>
      <c r="K1" t="s">
        <v>21</v>
      </c>
      <c r="M1" t="s">
        <v>0</v>
      </c>
      <c r="N1" t="s">
        <v>4</v>
      </c>
      <c r="P1" t="s">
        <v>14</v>
      </c>
      <c r="Q1" t="s">
        <v>13</v>
      </c>
    </row>
    <row r="2" spans="1:17" x14ac:dyDescent="0.3">
      <c r="A2">
        <f>P2</f>
        <v>1</v>
      </c>
      <c r="B2">
        <f>Q2</f>
        <v>3</v>
      </c>
      <c r="C2">
        <f>1/B2</f>
        <v>0.33333333333333331</v>
      </c>
      <c r="D2">
        <f>A2/C2</f>
        <v>3</v>
      </c>
      <c r="E2">
        <f>D2/$M$2</f>
        <v>0.75</v>
      </c>
      <c r="F2">
        <f>IF(E2&lt;1,(SERIESSUM(D2,0,1,$O$2:$O$6)+(D2^($M$2+1))/(FACT($M$2)*($M$2-D2)))^(-1),"")</f>
        <v>3.9215686274509803E-2</v>
      </c>
      <c r="G2">
        <f>IF(E2&lt;1,(D2^($M$2+1)*F2)/(FACT($M$2)*($M$2-D2)),"")</f>
        <v>0.39705882352941174</v>
      </c>
      <c r="H2">
        <f>IF(E2&lt;1,($M$2*G2)/($M$2-D2),"")</f>
        <v>1.588235294117647</v>
      </c>
      <c r="I2">
        <f>IF(E2&lt;1,H2/A2,"")</f>
        <v>1.588235294117647</v>
      </c>
      <c r="J2">
        <f>IF(E2&lt;1,H2+D2)</f>
        <v>4.5882352941176467</v>
      </c>
      <c r="K2">
        <f>IF(E2&lt;1,I2+B2,"")</f>
        <v>4.5882352941176467</v>
      </c>
      <c r="M2">
        <v>4</v>
      </c>
      <c r="N2">
        <v>0</v>
      </c>
      <c r="O2">
        <f>0</f>
        <v>0</v>
      </c>
      <c r="P2">
        <v>1</v>
      </c>
      <c r="Q2">
        <v>3</v>
      </c>
    </row>
    <row r="3" spans="1:17" x14ac:dyDescent="0.3">
      <c r="A3">
        <f t="shared" ref="A3:A16" ca="1" si="0">P3</f>
        <v>0.64922112843682567</v>
      </c>
      <c r="B3">
        <f t="shared" ref="B3:B16" ca="1" si="1">Q3</f>
        <v>0.4890820830633833</v>
      </c>
      <c r="C3">
        <f t="shared" ref="C3:C16" ca="1" si="2">1/B3</f>
        <v>2.044646562671983</v>
      </c>
      <c r="D3">
        <f t="shared" ref="D3:D16" ca="1" si="3">A3/C3</f>
        <v>0.31752242186464302</v>
      </c>
      <c r="E3">
        <f t="shared" ref="E3:E16" ca="1" si="4">D3/$M$2</f>
        <v>7.9380605466160756E-2</v>
      </c>
      <c r="F3">
        <f t="shared" ref="F3:F16" ca="1" si="5">IF(E3&lt;1,(SERIESSUM(D3,0,1,$O$2:$O$5)+(D3^($M$2+1))/(FACT($M$2)*($M$2-D3)))^(-1),"")</f>
        <v>2.6787772676300619</v>
      </c>
      <c r="G3">
        <f t="shared" ref="G3:G16" ca="1" si="6">IF(E3&lt;1,(D3^($M$2+1)*F3)/(FACT($M$2)*($M$2-D3)),"")</f>
        <v>9.7826664061625792E-5</v>
      </c>
      <c r="H3">
        <f t="shared" ref="H3:H16" ca="1" si="7">IF(E3&lt;1,($M$2*G3)/($M$2-D3),"")</f>
        <v>1.0626178922850182E-4</v>
      </c>
      <c r="I3">
        <f t="shared" ref="I3:I16" ca="1" si="8">IF(E3&lt;1,H3/A3,"")</f>
        <v>1.636758025487489E-4</v>
      </c>
      <c r="J3">
        <f t="shared" ref="J3:J16" ca="1" si="9">IF(E3&lt;1,H3+D3)</f>
        <v>0.31762868365387154</v>
      </c>
      <c r="K3">
        <f t="shared" ref="K3:K16" ca="1" si="10">IF(E3&lt;1,I3+B3,"")</f>
        <v>0.48924575886593202</v>
      </c>
      <c r="N3">
        <v>1</v>
      </c>
      <c r="O3">
        <f>1/FACT(1)</f>
        <v>1</v>
      </c>
      <c r="P3">
        <f ca="1">_xlfn.POISSON.DIST(RAND(), RAND(),TRUE)</f>
        <v>0.64922112843682567</v>
      </c>
      <c r="Q3">
        <f ca="1">_xlfn.POISSON.DIST(RAND(), RAND(),TRUE)</f>
        <v>0.4890820830633833</v>
      </c>
    </row>
    <row r="4" spans="1:17" x14ac:dyDescent="0.3">
      <c r="A4">
        <f t="shared" ca="1" si="0"/>
        <v>0.41674699206475435</v>
      </c>
      <c r="B4">
        <f t="shared" ca="1" si="1"/>
        <v>0.43710373522954266</v>
      </c>
      <c r="C4">
        <f t="shared" ca="1" si="2"/>
        <v>2.2877864438171764</v>
      </c>
      <c r="D4">
        <f t="shared" ca="1" si="3"/>
        <v>0.18216166687718069</v>
      </c>
      <c r="E4">
        <f t="shared" ca="1" si="4"/>
        <v>4.5540416719295172E-2</v>
      </c>
      <c r="F4">
        <f t="shared" ca="1" si="5"/>
        <v>5.0059387050582886</v>
      </c>
      <c r="G4">
        <f t="shared" ca="1" si="6"/>
        <v>1.0958262763255437E-5</v>
      </c>
      <c r="H4">
        <f t="shared" ca="1" si="7"/>
        <v>1.1481117645222105E-5</v>
      </c>
      <c r="I4">
        <f t="shared" ca="1" si="8"/>
        <v>2.7549371354402395E-5</v>
      </c>
      <c r="J4">
        <f t="shared" ca="1" si="9"/>
        <v>0.18217314799482592</v>
      </c>
      <c r="K4">
        <f t="shared" ca="1" si="10"/>
        <v>0.43713128460089706</v>
      </c>
      <c r="N4">
        <v>2</v>
      </c>
      <c r="O4">
        <f>1/FACT(N4)</f>
        <v>0.5</v>
      </c>
      <c r="P4">
        <f t="shared" ref="P4:P16" ca="1" si="11">_xlfn.POISSON.DIST(RAND(), RAND(),TRUE)</f>
        <v>0.41674699206475435</v>
      </c>
      <c r="Q4">
        <f t="shared" ref="P4:Q16" ca="1" si="12">_xlfn.POISSON.DIST(RAND(), RAND(),TRUE)</f>
        <v>0.43710373522954266</v>
      </c>
    </row>
    <row r="5" spans="1:17" x14ac:dyDescent="0.3">
      <c r="A5">
        <f t="shared" ca="1" si="0"/>
        <v>0.89702753453149831</v>
      </c>
      <c r="B5">
        <f t="shared" ca="1" si="1"/>
        <v>0.66651002266666859</v>
      </c>
      <c r="C5">
        <f t="shared" ca="1" si="2"/>
        <v>1.5003525318329904</v>
      </c>
      <c r="D5">
        <f t="shared" ca="1" si="3"/>
        <v>0.59787784237321473</v>
      </c>
      <c r="E5">
        <f t="shared" ca="1" si="4"/>
        <v>0.14946946059330368</v>
      </c>
      <c r="F5">
        <f t="shared" ca="1" si="5"/>
        <v>1.2297675805639237</v>
      </c>
      <c r="G5">
        <f t="shared" ca="1" si="6"/>
        <v>1.1505995174050133E-3</v>
      </c>
      <c r="H5">
        <f t="shared" ca="1" si="7"/>
        <v>1.3528021206712175E-3</v>
      </c>
      <c r="I5">
        <f t="shared" ca="1" si="8"/>
        <v>1.5080943099230085E-3</v>
      </c>
      <c r="J5">
        <f t="shared" ca="1" si="9"/>
        <v>0.59923064449388597</v>
      </c>
      <c r="K5">
        <f t="shared" ca="1" si="10"/>
        <v>0.66801811697659164</v>
      </c>
      <c r="N5">
        <v>3</v>
      </c>
      <c r="O5">
        <f>1/FACT(N5)</f>
        <v>0.16666666666666666</v>
      </c>
      <c r="P5">
        <f t="shared" ca="1" si="11"/>
        <v>0.89702753453149831</v>
      </c>
      <c r="Q5">
        <f t="shared" ca="1" si="12"/>
        <v>0.66651002266666859</v>
      </c>
    </row>
    <row r="6" spans="1:17" x14ac:dyDescent="0.3">
      <c r="A6">
        <f t="shared" ca="1" si="0"/>
        <v>0.37438388329647632</v>
      </c>
      <c r="B6">
        <f t="shared" ca="1" si="1"/>
        <v>0.75305122897888177</v>
      </c>
      <c r="C6">
        <f t="shared" ca="1" si="2"/>
        <v>1.3279309049876653</v>
      </c>
      <c r="D6">
        <f t="shared" ca="1" si="3"/>
        <v>0.28193024342629774</v>
      </c>
      <c r="E6">
        <f t="shared" ca="1" si="4"/>
        <v>7.0482560856574436E-2</v>
      </c>
      <c r="F6">
        <f t="shared" ca="1" si="5"/>
        <v>3.0728820913201664</v>
      </c>
      <c r="G6">
        <f ca="1">IF(E6&lt;1,(D6^($M$2+1)*F6)/(FACT($M$2)*($M$2-D6)),"")</f>
        <v>6.1337412685723335E-5</v>
      </c>
      <c r="H6">
        <f t="shared" ca="1" si="7"/>
        <v>6.5988447448869114E-5</v>
      </c>
      <c r="I6">
        <f t="shared" ca="1" si="8"/>
        <v>1.7625878247705593E-4</v>
      </c>
      <c r="J6">
        <f t="shared" ca="1" si="9"/>
        <v>0.28199623187374662</v>
      </c>
      <c r="K6">
        <f t="shared" ca="1" si="10"/>
        <v>0.75322748776135884</v>
      </c>
      <c r="N6">
        <v>4</v>
      </c>
      <c r="O6">
        <f>1/FACT(N6)</f>
        <v>4.1666666666666664E-2</v>
      </c>
      <c r="P6">
        <f t="shared" ca="1" si="11"/>
        <v>0.37438388329647632</v>
      </c>
      <c r="Q6">
        <f t="shared" ca="1" si="12"/>
        <v>0.75305122897888177</v>
      </c>
    </row>
    <row r="7" spans="1:17" x14ac:dyDescent="0.3">
      <c r="A7">
        <f t="shared" ca="1" si="0"/>
        <v>0.58960115088814691</v>
      </c>
      <c r="B7">
        <f t="shared" ca="1" si="1"/>
        <v>0.94932380030377539</v>
      </c>
      <c r="C7">
        <f t="shared" ca="1" si="2"/>
        <v>1.0533813643774745</v>
      </c>
      <c r="D7">
        <f t="shared" ca="1" si="3"/>
        <v>0.55972240522461525</v>
      </c>
      <c r="E7">
        <f t="shared" ca="1" si="4"/>
        <v>0.13993060130615381</v>
      </c>
      <c r="F7">
        <f t="shared" ca="1" si="5"/>
        <v>1.3400188089294081</v>
      </c>
      <c r="G7">
        <f t="shared" ca="1" si="6"/>
        <v>8.9159910540618733E-4</v>
      </c>
      <c r="H7">
        <f t="shared" ca="1" si="7"/>
        <v>1.0366594913854908E-3</v>
      </c>
      <c r="I7">
        <f t="shared" ca="1" si="8"/>
        <v>1.758238581834375E-3</v>
      </c>
      <c r="J7">
        <f t="shared" ca="1" si="9"/>
        <v>0.56075906471600079</v>
      </c>
      <c r="K7">
        <f t="shared" ca="1" si="10"/>
        <v>0.95108203888560972</v>
      </c>
      <c r="P7">
        <f t="shared" ca="1" si="11"/>
        <v>0.58960115088814691</v>
      </c>
      <c r="Q7">
        <f t="shared" ca="1" si="12"/>
        <v>0.94932380030377539</v>
      </c>
    </row>
    <row r="8" spans="1:17" x14ac:dyDescent="0.3">
      <c r="A8">
        <f t="shared" ca="1" si="0"/>
        <v>0.62857007076048388</v>
      </c>
      <c r="B8">
        <f t="shared" ca="1" si="1"/>
        <v>0.73374926863871237</v>
      </c>
      <c r="C8">
        <f t="shared" ca="1" si="2"/>
        <v>1.362863368648052</v>
      </c>
      <c r="D8">
        <f t="shared" ca="1" si="3"/>
        <v>0.46121282970868871</v>
      </c>
      <c r="E8">
        <f t="shared" ca="1" si="4"/>
        <v>0.11530320742717218</v>
      </c>
      <c r="F8">
        <f t="shared" ca="1" si="5"/>
        <v>1.7118348268008807</v>
      </c>
      <c r="G8">
        <f t="shared" ca="1" si="6"/>
        <v>4.2063273749737138E-4</v>
      </c>
      <c r="H8">
        <f t="shared" ca="1" si="7"/>
        <v>4.754541228459863E-4</v>
      </c>
      <c r="I8">
        <f t="shared" ca="1" si="8"/>
        <v>7.5640592029899199E-4</v>
      </c>
      <c r="J8">
        <f t="shared" ca="1" si="9"/>
        <v>0.46168828383153471</v>
      </c>
      <c r="K8">
        <f t="shared" ca="1" si="10"/>
        <v>0.73450567455901139</v>
      </c>
      <c r="P8">
        <f t="shared" ca="1" si="11"/>
        <v>0.62857007076048388</v>
      </c>
      <c r="Q8">
        <f t="shared" ca="1" si="12"/>
        <v>0.73374926863871237</v>
      </c>
    </row>
    <row r="9" spans="1:17" x14ac:dyDescent="0.3">
      <c r="A9">
        <f t="shared" ca="1" si="0"/>
        <v>0.45821698231553482</v>
      </c>
      <c r="B9">
        <f t="shared" ca="1" si="1"/>
        <v>0.63398057291764454</v>
      </c>
      <c r="C9">
        <f t="shared" ca="1" si="2"/>
        <v>1.5773353990925874</v>
      </c>
      <c r="D9">
        <f t="shared" ca="1" si="3"/>
        <v>0.29050066496899696</v>
      </c>
      <c r="E9">
        <f t="shared" ca="1" si="4"/>
        <v>7.2625166242249239E-2</v>
      </c>
      <c r="F9">
        <f t="shared" ca="1" si="5"/>
        <v>2.9690757898006139</v>
      </c>
      <c r="G9">
        <f t="shared" ca="1" si="6"/>
        <v>6.8997030298419796E-5</v>
      </c>
      <c r="H9">
        <f t="shared" ca="1" si="7"/>
        <v>7.4400369501986319E-5</v>
      </c>
      <c r="I9">
        <f t="shared" ca="1" si="8"/>
        <v>1.6236929745819232E-4</v>
      </c>
      <c r="J9">
        <f t="shared" ca="1" si="9"/>
        <v>0.29057506533849892</v>
      </c>
      <c r="K9">
        <f t="shared" ca="1" si="10"/>
        <v>0.6341429422151027</v>
      </c>
      <c r="P9">
        <f t="shared" ca="1" si="11"/>
        <v>0.45821698231553482</v>
      </c>
      <c r="Q9">
        <f t="shared" ca="1" si="12"/>
        <v>0.63398057291764454</v>
      </c>
    </row>
    <row r="10" spans="1:17" x14ac:dyDescent="0.3">
      <c r="A10">
        <f t="shared" ca="1" si="0"/>
        <v>0.51940923307258924</v>
      </c>
      <c r="B10">
        <f t="shared" ca="1" si="1"/>
        <v>0.48072403415852488</v>
      </c>
      <c r="C10">
        <f t="shared" ca="1" si="2"/>
        <v>2.0801955570006663</v>
      </c>
      <c r="D10">
        <f t="shared" ca="1" si="3"/>
        <v>0.24969250190184061</v>
      </c>
      <c r="E10">
        <f t="shared" ca="1" si="4"/>
        <v>6.2423125475460153E-2</v>
      </c>
      <c r="F10">
        <f t="shared" ca="1" si="5"/>
        <v>3.52769738184457</v>
      </c>
      <c r="G10">
        <f t="shared" ca="1" si="6"/>
        <v>3.8040017471778068E-5</v>
      </c>
      <c r="H10">
        <f t="shared" ca="1" si="7"/>
        <v>4.0572691696420908E-5</v>
      </c>
      <c r="I10">
        <f t="shared" ca="1" si="8"/>
        <v>7.8113150697016459E-5</v>
      </c>
      <c r="J10">
        <f t="shared" ca="1" si="9"/>
        <v>0.24973307459353702</v>
      </c>
      <c r="K10">
        <f t="shared" ca="1" si="10"/>
        <v>0.48080214730922188</v>
      </c>
      <c r="P10">
        <f t="shared" ca="1" si="11"/>
        <v>0.51940923307258924</v>
      </c>
      <c r="Q10">
        <f t="shared" ca="1" si="12"/>
        <v>0.48072403415852488</v>
      </c>
    </row>
    <row r="11" spans="1:17" x14ac:dyDescent="0.3">
      <c r="A11">
        <f t="shared" ca="1" si="0"/>
        <v>0.57164130151571113</v>
      </c>
      <c r="B11">
        <f t="shared" ca="1" si="1"/>
        <v>0.51519375964202652</v>
      </c>
      <c r="C11">
        <f t="shared" ca="1" si="2"/>
        <v>1.9410172993842796</v>
      </c>
      <c r="D11">
        <f t="shared" ca="1" si="3"/>
        <v>0.2945060312945405</v>
      </c>
      <c r="E11">
        <f t="shared" ca="1" si="4"/>
        <v>7.3626507823635126E-2</v>
      </c>
      <c r="F11">
        <f t="shared" ca="1" si="5"/>
        <v>2.9226510223749633</v>
      </c>
      <c r="G11">
        <f t="shared" ca="1" si="6"/>
        <v>7.28099236679957E-5</v>
      </c>
      <c r="H11">
        <f t="shared" ca="1" si="7"/>
        <v>7.8596726140058853E-5</v>
      </c>
      <c r="I11">
        <f t="shared" ca="1" si="8"/>
        <v>1.3749308514213207E-4</v>
      </c>
      <c r="J11">
        <f t="shared" ca="1" si="9"/>
        <v>0.29458462802068058</v>
      </c>
      <c r="K11">
        <f t="shared" ca="1" si="10"/>
        <v>0.51533125272716862</v>
      </c>
      <c r="P11">
        <f t="shared" ca="1" si="11"/>
        <v>0.57164130151571113</v>
      </c>
      <c r="Q11">
        <f t="shared" ca="1" si="12"/>
        <v>0.51519375964202652</v>
      </c>
    </row>
    <row r="12" spans="1:17" x14ac:dyDescent="0.3">
      <c r="A12">
        <f t="shared" ca="1" si="0"/>
        <v>0.68681307269054592</v>
      </c>
      <c r="B12">
        <f t="shared" ca="1" si="1"/>
        <v>0.50777230362317849</v>
      </c>
      <c r="C12">
        <f t="shared" ca="1" si="2"/>
        <v>1.9693866578869321</v>
      </c>
      <c r="D12">
        <f t="shared" ca="1" si="3"/>
        <v>0.34874465607859201</v>
      </c>
      <c r="E12">
        <f t="shared" ca="1" si="4"/>
        <v>8.7186164019648002E-2</v>
      </c>
      <c r="F12">
        <f t="shared" ca="1" si="5"/>
        <v>2.3998992350988724</v>
      </c>
      <c r="G12">
        <f t="shared" ca="1" si="6"/>
        <v>1.4127892039486929E-4</v>
      </c>
      <c r="H12">
        <f t="shared" ca="1" si="7"/>
        <v>1.5477298308382592E-4</v>
      </c>
      <c r="I12">
        <f t="shared" ca="1" si="8"/>
        <v>2.2534950081470165E-4</v>
      </c>
      <c r="J12">
        <f t="shared" ca="1" si="9"/>
        <v>0.34889942906167581</v>
      </c>
      <c r="K12">
        <f t="shared" ca="1" si="10"/>
        <v>0.50799765312399314</v>
      </c>
      <c r="P12">
        <f t="shared" ca="1" si="11"/>
        <v>0.68681307269054592</v>
      </c>
      <c r="Q12">
        <f t="shared" ca="1" si="12"/>
        <v>0.50777230362317849</v>
      </c>
    </row>
    <row r="13" spans="1:17" x14ac:dyDescent="0.3">
      <c r="A13">
        <f t="shared" ca="1" si="0"/>
        <v>0.99789791809677719</v>
      </c>
      <c r="B13">
        <f t="shared" ca="1" si="1"/>
        <v>0.8112330998195485</v>
      </c>
      <c r="C13">
        <f t="shared" ca="1" si="2"/>
        <v>1.2326913192058373</v>
      </c>
      <c r="D13">
        <f t="shared" ca="1" si="3"/>
        <v>0.80952782140112256</v>
      </c>
      <c r="E13">
        <f t="shared" ca="1" si="4"/>
        <v>0.20238195535028064</v>
      </c>
      <c r="F13">
        <f t="shared" ca="1" si="5"/>
        <v>0.81290599114330397</v>
      </c>
      <c r="G13">
        <f t="shared" ca="1" si="6"/>
        <v>3.6909062610411378E-3</v>
      </c>
      <c r="H13">
        <f t="shared" ca="1" si="7"/>
        <v>4.6274106833453475E-3</v>
      </c>
      <c r="I13">
        <f t="shared" ca="1" si="8"/>
        <v>4.6371583700373815E-3</v>
      </c>
      <c r="J13">
        <f t="shared" ca="1" si="9"/>
        <v>0.81415523208446794</v>
      </c>
      <c r="K13">
        <f t="shared" ca="1" si="10"/>
        <v>0.81587025818958592</v>
      </c>
      <c r="P13">
        <f t="shared" ca="1" si="11"/>
        <v>0.99789791809677719</v>
      </c>
      <c r="Q13">
        <f t="shared" ca="1" si="12"/>
        <v>0.8112330998195485</v>
      </c>
    </row>
    <row r="14" spans="1:17" x14ac:dyDescent="0.3">
      <c r="A14">
        <f t="shared" ca="1" si="0"/>
        <v>0.65820739934198114</v>
      </c>
      <c r="B14">
        <f t="shared" ca="1" si="1"/>
        <v>0.8217283399922557</v>
      </c>
      <c r="C14">
        <f t="shared" ca="1" si="2"/>
        <v>1.2169471969403227</v>
      </c>
      <c r="D14">
        <f t="shared" ca="1" si="3"/>
        <v>0.54086767363190591</v>
      </c>
      <c r="E14">
        <f t="shared" ca="1" si="4"/>
        <v>0.13521691840797648</v>
      </c>
      <c r="F14">
        <f t="shared" ca="1" si="5"/>
        <v>1.4004330379192957</v>
      </c>
      <c r="G14">
        <f t="shared" ca="1" si="6"/>
        <v>7.8079865669173298E-4</v>
      </c>
      <c r="H14">
        <f t="shared" ca="1" si="7"/>
        <v>9.0288382521813519E-4</v>
      </c>
      <c r="I14">
        <f t="shared" ca="1" si="8"/>
        <v>1.3717315030501941E-3</v>
      </c>
      <c r="J14">
        <f t="shared" ca="1" si="9"/>
        <v>0.54177055745712399</v>
      </c>
      <c r="K14">
        <f t="shared" ca="1" si="10"/>
        <v>0.82310007149530584</v>
      </c>
      <c r="P14">
        <f t="shared" ca="1" si="11"/>
        <v>0.65820739934198114</v>
      </c>
      <c r="Q14">
        <f t="shared" ca="1" si="12"/>
        <v>0.8217283399922557</v>
      </c>
    </row>
    <row r="15" spans="1:17" x14ac:dyDescent="0.3">
      <c r="A15">
        <f t="shared" ca="1" si="0"/>
        <v>0.71452639994047118</v>
      </c>
      <c r="B15">
        <f t="shared" ca="1" si="1"/>
        <v>0.77513641009435319</v>
      </c>
      <c r="C15">
        <f t="shared" ca="1" si="2"/>
        <v>1.290095507032466</v>
      </c>
      <c r="D15">
        <f t="shared" ca="1" si="3"/>
        <v>0.55385542856749881</v>
      </c>
      <c r="E15">
        <f t="shared" ca="1" si="4"/>
        <v>0.1384638571418747</v>
      </c>
      <c r="F15">
        <f t="shared" ca="1" si="5"/>
        <v>1.3583636570961921</v>
      </c>
      <c r="G15">
        <f t="shared" ca="1" si="6"/>
        <v>8.5595986745517951E-4</v>
      </c>
      <c r="H15">
        <f t="shared" ca="1" si="7"/>
        <v>9.9352752005917402E-4</v>
      </c>
      <c r="I15">
        <f t="shared" ca="1" si="8"/>
        <v>1.3904699954290661E-3</v>
      </c>
      <c r="J15">
        <f t="shared" ca="1" si="9"/>
        <v>0.55484895608755802</v>
      </c>
      <c r="K15">
        <f t="shared" ca="1" si="10"/>
        <v>0.77652688008978221</v>
      </c>
      <c r="P15">
        <f t="shared" ca="1" si="11"/>
        <v>0.71452639994047118</v>
      </c>
      <c r="Q15">
        <f t="shared" ca="1" si="12"/>
        <v>0.77513641009435319</v>
      </c>
    </row>
    <row r="16" spans="1:17" x14ac:dyDescent="0.3">
      <c r="A16">
        <f t="shared" ca="1" si="0"/>
        <v>0.43686406695085112</v>
      </c>
      <c r="B16">
        <f t="shared" ca="1" si="1"/>
        <v>0.75297721573949805</v>
      </c>
      <c r="C16">
        <f t="shared" ca="1" si="2"/>
        <v>1.3280614327990006</v>
      </c>
      <c r="D16">
        <f t="shared" ca="1" si="3"/>
        <v>0.32894868878928557</v>
      </c>
      <c r="E16">
        <f t="shared" ca="1" si="4"/>
        <v>8.2237172197321393E-2</v>
      </c>
      <c r="F16">
        <f t="shared" ca="1" si="5"/>
        <v>2.5705060052437076</v>
      </c>
      <c r="G16">
        <f t="shared" ca="1" si="6"/>
        <v>1.1237190008318522E-4</v>
      </c>
      <c r="H16">
        <f t="shared" ca="1" si="7"/>
        <v>1.2244111079572453E-4</v>
      </c>
      <c r="I16">
        <f t="shared" ca="1" si="8"/>
        <v>2.8027278977261279E-4</v>
      </c>
      <c r="J16">
        <f t="shared" ca="1" si="9"/>
        <v>0.32907112990008131</v>
      </c>
      <c r="K16">
        <f t="shared" ca="1" si="10"/>
        <v>0.75325748852927066</v>
      </c>
      <c r="P16">
        <f t="shared" ca="1" si="11"/>
        <v>0.43686406695085112</v>
      </c>
      <c r="Q16">
        <f t="shared" ca="1" si="12"/>
        <v>0.75297721573949805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"/>
  <sheetViews>
    <sheetView workbookViewId="0">
      <selection activeCell="I2" sqref="I2"/>
    </sheetView>
  </sheetViews>
  <sheetFormatPr defaultRowHeight="14.4" x14ac:dyDescent="0.3"/>
  <cols>
    <col min="2" max="2" width="12.33203125" customWidth="1"/>
    <col min="7" max="7" width="20.77734375" customWidth="1"/>
  </cols>
  <sheetData>
    <row r="1" spans="1:16" x14ac:dyDescent="0.3">
      <c r="A1" t="s">
        <v>1</v>
      </c>
      <c r="B1" t="s">
        <v>12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0</v>
      </c>
      <c r="O1" t="s">
        <v>14</v>
      </c>
      <c r="P1" t="s">
        <v>13</v>
      </c>
    </row>
    <row r="2" spans="1:16" x14ac:dyDescent="0.3">
      <c r="A2">
        <f>O2</f>
        <v>1</v>
      </c>
      <c r="B2">
        <f>P2</f>
        <v>3</v>
      </c>
      <c r="C2">
        <f>1/B2</f>
        <v>0.33333333333333331</v>
      </c>
      <c r="D2">
        <f>A2/C2</f>
        <v>3</v>
      </c>
      <c r="E2">
        <v>0</v>
      </c>
      <c r="F2">
        <f>1/FACT(E2)</f>
        <v>1</v>
      </c>
      <c r="G2">
        <f>(SERIESSUM(D2,0,1,$F$2:$F$5))^(-1)</f>
        <v>7.6923076923076927E-2</v>
      </c>
      <c r="H2">
        <f>G2*D2^$N$2/FACT($N$2)</f>
        <v>0.25961538461538464</v>
      </c>
      <c r="I2">
        <f>1-H2</f>
        <v>0.74038461538461542</v>
      </c>
      <c r="J2">
        <f>I2</f>
        <v>0.74038461538461542</v>
      </c>
      <c r="K2">
        <f>A2*J2</f>
        <v>0.74038461538461542</v>
      </c>
      <c r="L2">
        <f>K2/C2</f>
        <v>2.2211538461538463</v>
      </c>
      <c r="N2">
        <v>4</v>
      </c>
      <c r="O2">
        <v>1</v>
      </c>
      <c r="P2">
        <v>3</v>
      </c>
    </row>
    <row r="3" spans="1:16" x14ac:dyDescent="0.3">
      <c r="A3">
        <f t="shared" ref="A3:A16" ca="1" si="0">O3</f>
        <v>0.38913072579490887</v>
      </c>
      <c r="B3">
        <f t="shared" ref="B3:B16" ca="1" si="1">P3</f>
        <v>0.44441212777569378</v>
      </c>
      <c r="C3">
        <f t="shared" ref="C3:C16" ca="1" si="2">1/B3</f>
        <v>2.2501636150324091</v>
      </c>
      <c r="D3">
        <f t="shared" ref="D3:D16" ca="1" si="3">A3/C3</f>
        <v>0.17293441383341548</v>
      </c>
      <c r="E3">
        <v>1</v>
      </c>
      <c r="F3">
        <f>1/FACT(E3)</f>
        <v>1</v>
      </c>
      <c r="G3">
        <f ca="1">(SERIESSUM(D3,0,1,$F$2:$F$5))^(-1)</f>
        <v>0.84122009325093827</v>
      </c>
      <c r="H3">
        <f ca="1">G3*D3^$N$2/FACT($N$2)</f>
        <v>3.134902950974268E-5</v>
      </c>
      <c r="I3">
        <f t="shared" ref="I3:I16" ca="1" si="4">1-H3</f>
        <v>0.99996865097049026</v>
      </c>
      <c r="J3">
        <f t="shared" ref="J3:J16" ca="1" si="5">I3</f>
        <v>0.99996865097049026</v>
      </c>
      <c r="K3">
        <f t="shared" ref="K3:K16" ca="1" si="6">A3*J3</f>
        <v>0.38911852692430277</v>
      </c>
      <c r="L3">
        <f t="shared" ref="L3:L16" ca="1" si="7">K3/C3</f>
        <v>0.17292899250737298</v>
      </c>
      <c r="O3">
        <f ca="1">_xlfn.POISSON.DIST(RAND(), RAND(),TRUE)</f>
        <v>0.38913072579490887</v>
      </c>
      <c r="P3">
        <f ca="1">_xlfn.POISSON.DIST(RAND(), RAND(),TRUE)</f>
        <v>0.44441212777569378</v>
      </c>
    </row>
    <row r="4" spans="1:16" x14ac:dyDescent="0.3">
      <c r="A4">
        <f t="shared" ca="1" si="0"/>
        <v>0.54962280505679406</v>
      </c>
      <c r="B4">
        <f t="shared" ca="1" si="1"/>
        <v>0.7852233012534926</v>
      </c>
      <c r="C4">
        <f t="shared" ca="1" si="2"/>
        <v>1.2735230836930695</v>
      </c>
      <c r="D4">
        <f t="shared" ca="1" si="3"/>
        <v>0.43157663343090064</v>
      </c>
      <c r="E4">
        <v>2</v>
      </c>
      <c r="F4">
        <f>1/FACT(E4)</f>
        <v>0.5</v>
      </c>
      <c r="G4">
        <f t="shared" ref="G4:G16" ca="1" si="8">(SERIESSUM(D4,0,1,$F$2:$F$5))^(-1)</f>
        <v>0.6501513951384893</v>
      </c>
      <c r="H4">
        <f t="shared" ref="H4:H16" ca="1" si="9">G4*D4^$N$2/FACT($N$2)</f>
        <v>9.3979893562033299E-4</v>
      </c>
      <c r="I4">
        <f t="shared" ca="1" si="4"/>
        <v>0.99906020106437965</v>
      </c>
      <c r="J4">
        <f t="shared" ca="1" si="5"/>
        <v>0.99906020106437965</v>
      </c>
      <c r="K4">
        <f t="shared" ca="1" si="6"/>
        <v>0.549106270129609</v>
      </c>
      <c r="L4">
        <f t="shared" ca="1" si="7"/>
        <v>0.43117103817016367</v>
      </c>
      <c r="O4">
        <f t="shared" ref="O4:P16" ca="1" si="10">_xlfn.POISSON.DIST(RAND(), RAND(),TRUE)</f>
        <v>0.54962280505679406</v>
      </c>
      <c r="P4">
        <f t="shared" ca="1" si="10"/>
        <v>0.7852233012534926</v>
      </c>
    </row>
    <row r="5" spans="1:16" x14ac:dyDescent="0.3">
      <c r="A5">
        <f t="shared" ca="1" si="0"/>
        <v>0.38189117910887455</v>
      </c>
      <c r="B5">
        <f t="shared" ca="1" si="1"/>
        <v>0.53012832022092748</v>
      </c>
      <c r="C5">
        <f t="shared" ca="1" si="2"/>
        <v>1.886335745246088</v>
      </c>
      <c r="D5">
        <f t="shared" ca="1" si="3"/>
        <v>0.202451329288177</v>
      </c>
      <c r="E5">
        <v>3</v>
      </c>
      <c r="F5">
        <f>1/FACT(E5)</f>
        <v>0.16666666666666666</v>
      </c>
      <c r="G5">
        <f t="shared" ca="1" si="8"/>
        <v>0.81677488139497034</v>
      </c>
      <c r="H5">
        <f t="shared" ca="1" si="9"/>
        <v>5.7170720072590574E-5</v>
      </c>
      <c r="I5">
        <f t="shared" ca="1" si="4"/>
        <v>0.99994282927992739</v>
      </c>
      <c r="J5">
        <f t="shared" ca="1" si="5"/>
        <v>0.99994282927992739</v>
      </c>
      <c r="K5">
        <f t="shared" ca="1" si="6"/>
        <v>0.38186934611517553</v>
      </c>
      <c r="L5">
        <f t="shared" ca="1" si="7"/>
        <v>0.20243975499990197</v>
      </c>
      <c r="O5">
        <f t="shared" ca="1" si="10"/>
        <v>0.38189117910887455</v>
      </c>
      <c r="P5">
        <f t="shared" ca="1" si="10"/>
        <v>0.53012832022092748</v>
      </c>
    </row>
    <row r="6" spans="1:16" x14ac:dyDescent="0.3">
      <c r="A6">
        <f t="shared" ca="1" si="0"/>
        <v>0.46808718848589526</v>
      </c>
      <c r="B6">
        <f t="shared" ca="1" si="1"/>
        <v>0.57222969017766367</v>
      </c>
      <c r="C6">
        <f t="shared" ca="1" si="2"/>
        <v>1.7475500086154632</v>
      </c>
      <c r="D6">
        <f t="shared" ca="1" si="3"/>
        <v>0.26785338684341753</v>
      </c>
      <c r="G6">
        <f t="shared" ca="1" si="8"/>
        <v>0.76515251712081711</v>
      </c>
      <c r="H6">
        <f t="shared" ca="1" si="9"/>
        <v>1.6410633184660731E-4</v>
      </c>
      <c r="I6">
        <f t="shared" ca="1" si="4"/>
        <v>0.9998358936681534</v>
      </c>
      <c r="J6">
        <f t="shared" ca="1" si="5"/>
        <v>0.9998358936681534</v>
      </c>
      <c r="K6">
        <f t="shared" ca="1" si="6"/>
        <v>0.46801037241440846</v>
      </c>
      <c r="L6">
        <f t="shared" ca="1" si="7"/>
        <v>0.26780943040662997</v>
      </c>
      <c r="O6">
        <f t="shared" ca="1" si="10"/>
        <v>0.46808718848589526</v>
      </c>
      <c r="P6">
        <f t="shared" ca="1" si="10"/>
        <v>0.57222969017766367</v>
      </c>
    </row>
    <row r="7" spans="1:16" x14ac:dyDescent="0.3">
      <c r="A7">
        <f t="shared" ca="1" si="0"/>
        <v>0.68764032004647768</v>
      </c>
      <c r="B7">
        <f t="shared" ca="1" si="1"/>
        <v>0.65589320619706193</v>
      </c>
      <c r="C7">
        <f t="shared" ca="1" si="2"/>
        <v>1.5246384480761823</v>
      </c>
      <c r="D7">
        <f t="shared" ca="1" si="3"/>
        <v>0.45101861422565809</v>
      </c>
      <c r="G7">
        <f t="shared" ca="1" si="8"/>
        <v>0.63774762732319445</v>
      </c>
      <c r="H7">
        <f t="shared" ca="1" si="9"/>
        <v>1.0995512454292503E-3</v>
      </c>
      <c r="I7">
        <f t="shared" ca="1" si="4"/>
        <v>0.99890044875457074</v>
      </c>
      <c r="J7">
        <f t="shared" ca="1" si="5"/>
        <v>0.99890044875457074</v>
      </c>
      <c r="K7">
        <f t="shared" ca="1" si="6"/>
        <v>0.68688422427616325</v>
      </c>
      <c r="L7">
        <f t="shared" ca="1" si="7"/>
        <v>0.45052269614667451</v>
      </c>
      <c r="O7">
        <f t="shared" ca="1" si="10"/>
        <v>0.68764032004647768</v>
      </c>
      <c r="P7">
        <f t="shared" ca="1" si="10"/>
        <v>0.65589320619706193</v>
      </c>
    </row>
    <row r="8" spans="1:16" x14ac:dyDescent="0.3">
      <c r="A8">
        <f t="shared" ca="1" si="0"/>
        <v>0.88727529340403066</v>
      </c>
      <c r="B8">
        <f t="shared" ca="1" si="1"/>
        <v>0.39135032818016663</v>
      </c>
      <c r="C8">
        <f t="shared" ca="1" si="2"/>
        <v>2.5552552993890125</v>
      </c>
      <c r="D8">
        <f t="shared" ca="1" si="3"/>
        <v>0.34723547725982101</v>
      </c>
      <c r="G8">
        <f t="shared" ca="1" si="8"/>
        <v>0.70696381336495906</v>
      </c>
      <c r="H8">
        <f t="shared" ca="1" si="9"/>
        <v>4.2823514477242187E-4</v>
      </c>
      <c r="I8">
        <f t="shared" ca="1" si="4"/>
        <v>0.99957176485522758</v>
      </c>
      <c r="J8">
        <f t="shared" ca="1" si="5"/>
        <v>0.99957176485522758</v>
      </c>
      <c r="K8">
        <f t="shared" ca="1" si="6"/>
        <v>0.88689533094030681</v>
      </c>
      <c r="L8">
        <f t="shared" ca="1" si="7"/>
        <v>0.34708677882494654</v>
      </c>
      <c r="O8">
        <f t="shared" ca="1" si="10"/>
        <v>0.88727529340403066</v>
      </c>
      <c r="P8">
        <f t="shared" ca="1" si="10"/>
        <v>0.39135032818016663</v>
      </c>
    </row>
    <row r="9" spans="1:16" x14ac:dyDescent="0.3">
      <c r="A9">
        <f t="shared" ca="1" si="0"/>
        <v>0.43225807956154461</v>
      </c>
      <c r="B9">
        <f t="shared" ca="1" si="1"/>
        <v>0.84775307786457432</v>
      </c>
      <c r="C9">
        <f t="shared" ca="1" si="2"/>
        <v>1.1795887577535242</v>
      </c>
      <c r="D9">
        <f t="shared" ca="1" si="3"/>
        <v>0.3664481173801295</v>
      </c>
      <c r="G9">
        <f t="shared" ca="1" si="8"/>
        <v>0.69358151560242221</v>
      </c>
      <c r="H9">
        <f t="shared" ca="1" si="9"/>
        <v>5.2111820837707449E-4</v>
      </c>
      <c r="I9">
        <f t="shared" ca="1" si="4"/>
        <v>0.99947888179162292</v>
      </c>
      <c r="J9">
        <f t="shared" ca="1" si="5"/>
        <v>0.99947888179162292</v>
      </c>
      <c r="K9">
        <f t="shared" ca="1" si="6"/>
        <v>0.43203282200556697</v>
      </c>
      <c r="L9">
        <f t="shared" ca="1" si="7"/>
        <v>0.3662571545937372</v>
      </c>
      <c r="O9">
        <f t="shared" ca="1" si="10"/>
        <v>0.43225807956154461</v>
      </c>
      <c r="P9">
        <f t="shared" ca="1" si="10"/>
        <v>0.84775307786457432</v>
      </c>
    </row>
    <row r="10" spans="1:16" x14ac:dyDescent="0.3">
      <c r="A10">
        <f t="shared" ca="1" si="0"/>
        <v>0.82230831062494036</v>
      </c>
      <c r="B10">
        <f t="shared" ca="1" si="1"/>
        <v>0.99689889797976761</v>
      </c>
      <c r="C10">
        <f t="shared" ca="1" si="2"/>
        <v>1.0031107487695261</v>
      </c>
      <c r="D10">
        <f t="shared" ca="1" si="3"/>
        <v>0.8197582486616074</v>
      </c>
      <c r="G10">
        <f t="shared" ca="1" si="8"/>
        <v>0.44492427933911377</v>
      </c>
      <c r="H10">
        <f t="shared" ca="1" si="9"/>
        <v>8.3717845943949622E-3</v>
      </c>
      <c r="I10">
        <f t="shared" ca="1" si="4"/>
        <v>0.99162821540560508</v>
      </c>
      <c r="J10">
        <f t="shared" ca="1" si="5"/>
        <v>0.99162821540560508</v>
      </c>
      <c r="K10">
        <f t="shared" ca="1" si="6"/>
        <v>0.81542412257820762</v>
      </c>
      <c r="L10">
        <f t="shared" ca="1" si="7"/>
        <v>0.81289540918433401</v>
      </c>
      <c r="O10">
        <f t="shared" ca="1" si="10"/>
        <v>0.82230831062494036</v>
      </c>
      <c r="P10">
        <f t="shared" ca="1" si="10"/>
        <v>0.99689889797976761</v>
      </c>
    </row>
    <row r="11" spans="1:16" x14ac:dyDescent="0.3">
      <c r="A11">
        <f t="shared" ca="1" si="0"/>
        <v>0.82107361579938531</v>
      </c>
      <c r="B11">
        <f t="shared" ca="1" si="1"/>
        <v>0.42134351370775158</v>
      </c>
      <c r="C11">
        <f t="shared" ca="1" si="2"/>
        <v>2.373360375718542</v>
      </c>
      <c r="D11">
        <f t="shared" ca="1" si="3"/>
        <v>0.34595404229364146</v>
      </c>
      <c r="G11">
        <f t="shared" ca="1" si="8"/>
        <v>0.70786586935060247</v>
      </c>
      <c r="H11">
        <f t="shared" ca="1" si="9"/>
        <v>4.2248701827988025E-4</v>
      </c>
      <c r="I11">
        <f t="shared" ca="1" si="4"/>
        <v>0.99957751298172015</v>
      </c>
      <c r="J11">
        <f t="shared" ca="1" si="5"/>
        <v>0.99957751298172015</v>
      </c>
      <c r="K11">
        <f t="shared" ca="1" si="6"/>
        <v>0.82072672285565795</v>
      </c>
      <c r="L11">
        <f t="shared" ca="1" si="7"/>
        <v>0.34580788120185096</v>
      </c>
      <c r="O11">
        <f t="shared" ca="1" si="10"/>
        <v>0.82107361579938531</v>
      </c>
      <c r="P11">
        <f t="shared" ca="1" si="10"/>
        <v>0.42134351370775158</v>
      </c>
    </row>
    <row r="12" spans="1:16" x14ac:dyDescent="0.3">
      <c r="A12">
        <f t="shared" ca="1" si="0"/>
        <v>0.5914675359273287</v>
      </c>
      <c r="B12">
        <f t="shared" ca="1" si="1"/>
        <v>0.85164807650343011</v>
      </c>
      <c r="C12">
        <f t="shared" ca="1" si="2"/>
        <v>1.1741939277379116</v>
      </c>
      <c r="D12">
        <f t="shared" ca="1" si="3"/>
        <v>0.50372218928673285</v>
      </c>
      <c r="G12">
        <f t="shared" ca="1" si="8"/>
        <v>0.60536634605496886</v>
      </c>
      <c r="H12">
        <f t="shared" ca="1" si="9"/>
        <v>1.62394516638247E-3</v>
      </c>
      <c r="I12">
        <f t="shared" ca="1" si="4"/>
        <v>0.99837605483361758</v>
      </c>
      <c r="J12">
        <f t="shared" ca="1" si="5"/>
        <v>0.99837605483361758</v>
      </c>
      <c r="K12">
        <f t="shared" ca="1" si="6"/>
        <v>0.59050702508128738</v>
      </c>
      <c r="L12">
        <f t="shared" ca="1" si="7"/>
        <v>0.50290417207224114</v>
      </c>
      <c r="O12">
        <f t="shared" ca="1" si="10"/>
        <v>0.5914675359273287</v>
      </c>
      <c r="P12">
        <f t="shared" ca="1" si="10"/>
        <v>0.85164807650343011</v>
      </c>
    </row>
    <row r="13" spans="1:16" x14ac:dyDescent="0.3">
      <c r="A13">
        <f t="shared" ca="1" si="0"/>
        <v>0.42414509159313285</v>
      </c>
      <c r="B13">
        <f t="shared" ca="1" si="1"/>
        <v>0.67962311908686801</v>
      </c>
      <c r="C13">
        <f t="shared" ca="1" si="2"/>
        <v>1.4714037411552241</v>
      </c>
      <c r="D13">
        <f t="shared" ca="1" si="3"/>
        <v>0.28825881009391024</v>
      </c>
      <c r="G13">
        <f t="shared" ca="1" si="8"/>
        <v>0.74973903313554202</v>
      </c>
      <c r="H13">
        <f t="shared" ca="1" si="9"/>
        <v>2.1568961655751273E-4</v>
      </c>
      <c r="I13">
        <f t="shared" ca="1" si="4"/>
        <v>0.99978431038344251</v>
      </c>
      <c r="J13">
        <f t="shared" ca="1" si="5"/>
        <v>0.99978431038344251</v>
      </c>
      <c r="K13">
        <f t="shared" ca="1" si="6"/>
        <v>0.42405360790096236</v>
      </c>
      <c r="L13">
        <f t="shared" ca="1" si="7"/>
        <v>0.28819663566169179</v>
      </c>
      <c r="O13">
        <f t="shared" ca="1" si="10"/>
        <v>0.42414509159313285</v>
      </c>
      <c r="P13">
        <f t="shared" ca="1" si="10"/>
        <v>0.67962311908686801</v>
      </c>
    </row>
    <row r="14" spans="1:16" x14ac:dyDescent="0.3">
      <c r="A14">
        <f t="shared" ca="1" si="0"/>
        <v>0.46542893159632065</v>
      </c>
      <c r="B14">
        <f t="shared" ca="1" si="1"/>
        <v>0.67214584108230602</v>
      </c>
      <c r="C14">
        <f t="shared" ca="1" si="2"/>
        <v>1.4877723536751712</v>
      </c>
      <c r="D14">
        <f t="shared" ca="1" si="3"/>
        <v>0.31283612069184802</v>
      </c>
      <c r="G14">
        <f t="shared" ca="1" si="8"/>
        <v>0.73159738151225817</v>
      </c>
      <c r="H14">
        <f t="shared" ca="1" si="9"/>
        <v>2.9196343725232312E-4</v>
      </c>
      <c r="I14">
        <f t="shared" ca="1" si="4"/>
        <v>0.99970803656274765</v>
      </c>
      <c r="J14">
        <f t="shared" ca="1" si="5"/>
        <v>0.99970803656274765</v>
      </c>
      <c r="K14">
        <f t="shared" ca="1" si="6"/>
        <v>0.46529304336565508</v>
      </c>
      <c r="L14">
        <f t="shared" ca="1" si="7"/>
        <v>0.31274478398275413</v>
      </c>
      <c r="O14">
        <f t="shared" ca="1" si="10"/>
        <v>0.46542893159632065</v>
      </c>
      <c r="P14">
        <f t="shared" ca="1" si="10"/>
        <v>0.67214584108230602</v>
      </c>
    </row>
    <row r="15" spans="1:16" x14ac:dyDescent="0.3">
      <c r="A15">
        <f t="shared" ca="1" si="0"/>
        <v>0.54003599284751513</v>
      </c>
      <c r="B15">
        <f t="shared" ca="1" si="1"/>
        <v>0.53312632586360487</v>
      </c>
      <c r="C15">
        <f t="shared" ca="1" si="2"/>
        <v>1.8757280432177348</v>
      </c>
      <c r="D15">
        <f t="shared" ca="1" si="3"/>
        <v>0.28790740470089976</v>
      </c>
      <c r="G15">
        <f t="shared" ca="1" si="8"/>
        <v>0.75000175425562166</v>
      </c>
      <c r="H15">
        <f t="shared" ca="1" si="9"/>
        <v>2.1471499544977054E-4</v>
      </c>
      <c r="I15">
        <f t="shared" ca="1" si="4"/>
        <v>0.99978528500455022</v>
      </c>
      <c r="J15">
        <f t="shared" ca="1" si="5"/>
        <v>0.99978528500455022</v>
      </c>
      <c r="K15">
        <f t="shared" ca="1" si="6"/>
        <v>0.53992003902176811</v>
      </c>
      <c r="L15">
        <f t="shared" ca="1" si="7"/>
        <v>0.28784558666380938</v>
      </c>
      <c r="O15">
        <f t="shared" ca="1" si="10"/>
        <v>0.54003599284751513</v>
      </c>
      <c r="P15">
        <f t="shared" ca="1" si="10"/>
        <v>0.53312632586360487</v>
      </c>
    </row>
    <row r="16" spans="1:16" x14ac:dyDescent="0.3">
      <c r="A16">
        <f t="shared" ca="1" si="0"/>
        <v>0.6769311893780946</v>
      </c>
      <c r="B16">
        <f t="shared" ca="1" si="1"/>
        <v>0.50386604590799566</v>
      </c>
      <c r="C16">
        <f t="shared" ca="1" si="2"/>
        <v>1.9846544694194315</v>
      </c>
      <c r="D16">
        <f t="shared" ca="1" si="3"/>
        <v>0.34108264174373709</v>
      </c>
      <c r="G16">
        <f t="shared" ca="1" si="8"/>
        <v>0.71130596781150335</v>
      </c>
      <c r="H16">
        <f t="shared" ca="1" si="9"/>
        <v>4.0112865077145316E-4</v>
      </c>
      <c r="I16">
        <f t="shared" ca="1" si="4"/>
        <v>0.99959887134922853</v>
      </c>
      <c r="J16">
        <f t="shared" ca="1" si="5"/>
        <v>0.99959887134922853</v>
      </c>
      <c r="K16">
        <f t="shared" ca="1" si="6"/>
        <v>0.67665965288343422</v>
      </c>
      <c r="L16">
        <f t="shared" ca="1" si="7"/>
        <v>0.34094582372385285</v>
      </c>
      <c r="O16">
        <f t="shared" ca="1" si="10"/>
        <v>0.6769311893780946</v>
      </c>
      <c r="P16">
        <f t="shared" ca="1" si="10"/>
        <v>0.50386604590799566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F0355-69CE-425C-A49C-608198744186}">
  <dimension ref="A1:T16"/>
  <sheetViews>
    <sheetView workbookViewId="0">
      <selection activeCell="J13" sqref="J13"/>
    </sheetView>
  </sheetViews>
  <sheetFormatPr defaultRowHeight="14.4" x14ac:dyDescent="0.3"/>
  <cols>
    <col min="8" max="8" width="12" bestFit="1" customWidth="1"/>
  </cols>
  <sheetData>
    <row r="1" spans="1:20" x14ac:dyDescent="0.3">
      <c r="A1" t="s">
        <v>15</v>
      </c>
      <c r="B1" t="s">
        <v>12</v>
      </c>
      <c r="C1" t="s">
        <v>1</v>
      </c>
      <c r="D1" t="s">
        <v>2</v>
      </c>
      <c r="E1" t="s">
        <v>3</v>
      </c>
      <c r="F1" t="s">
        <v>16</v>
      </c>
      <c r="G1" t="s">
        <v>6</v>
      </c>
      <c r="H1" t="s">
        <v>7</v>
      </c>
      <c r="I1" t="s">
        <v>17</v>
      </c>
      <c r="J1" t="s">
        <v>18</v>
      </c>
      <c r="K1" t="s">
        <v>22</v>
      </c>
      <c r="L1" t="s">
        <v>19</v>
      </c>
      <c r="M1" t="s">
        <v>20</v>
      </c>
      <c r="N1" t="s">
        <v>21</v>
      </c>
      <c r="O1" t="s">
        <v>11</v>
      </c>
      <c r="P1" t="s">
        <v>0</v>
      </c>
      <c r="Q1" t="s">
        <v>14</v>
      </c>
      <c r="R1" t="s">
        <v>13</v>
      </c>
      <c r="T1" t="s">
        <v>4</v>
      </c>
    </row>
    <row r="2" spans="1:20" x14ac:dyDescent="0.3">
      <c r="A2">
        <f>4</f>
        <v>4</v>
      </c>
      <c r="B2">
        <f>R2</f>
        <v>3</v>
      </c>
      <c r="C2">
        <f>Q2</f>
        <v>1</v>
      </c>
      <c r="D2">
        <f>1/B2</f>
        <v>0.33333333333333331</v>
      </c>
      <c r="E2">
        <f>C2/D2</f>
        <v>3</v>
      </c>
      <c r="F2">
        <f>E2/$P$2</f>
        <v>0.75</v>
      </c>
      <c r="G2">
        <f>IF(F2&lt;&gt;1,1/(SERIESSUM(E2,0,1,$T$2:$T$6)+(E2^($P$2+1))*(1-F2^A2))/(FACT($P$2)*($P$2-E2)),1/(SERIESSUM(E2,0,1,$T$2:$T$6)+(A2*E2^($P$2+1))/($P$2*FACT(P2))))</f>
        <v>2.295832346842872E-4</v>
      </c>
      <c r="H2">
        <f>(100*G2*E2^($P$2+A2))/($P$2^A2*FACT($P$2))</f>
        <v>2.451652999289727E-2</v>
      </c>
      <c r="I2">
        <f>(E2^($P$2+1))/($P$2*FACT($P$2))</f>
        <v>2.53125</v>
      </c>
      <c r="J2">
        <f>(1-F2^A2*(A2+1-(A2*E2)/$P$2))/(1-E2/$P$2)^2</f>
        <v>5.875</v>
      </c>
      <c r="K2">
        <f>(A2*(A2+1))/2</f>
        <v>10</v>
      </c>
      <c r="L2">
        <f>IF(F2&lt;&gt;1,I2*J2,I2*K2)</f>
        <v>14.87109375</v>
      </c>
      <c r="M2">
        <f>L2/C2</f>
        <v>14.87109375</v>
      </c>
      <c r="N2">
        <f>M2+(1-H2)/D2</f>
        <v>17.79754416002131</v>
      </c>
      <c r="O2">
        <f>(1-H2)*C2/D2</f>
        <v>2.9264504100213085</v>
      </c>
      <c r="P2">
        <v>4</v>
      </c>
      <c r="Q2">
        <f>1</f>
        <v>1</v>
      </c>
      <c r="R2">
        <f>3</f>
        <v>3</v>
      </c>
      <c r="S2">
        <v>0</v>
      </c>
      <c r="T2">
        <f>0</f>
        <v>0</v>
      </c>
    </row>
    <row r="3" spans="1:20" x14ac:dyDescent="0.3">
      <c r="A3">
        <f>4</f>
        <v>4</v>
      </c>
      <c r="B3">
        <f t="shared" ref="B3:B16" ca="1" si="0">R3</f>
        <v>0.42479762924572118</v>
      </c>
      <c r="C3">
        <f t="shared" ref="C3:C16" ca="1" si="1">Q3</f>
        <v>0.49059985136189732</v>
      </c>
      <c r="D3">
        <f t="shared" ref="D3:D16" ca="1" si="2">1/B3</f>
        <v>2.3540621019369135</v>
      </c>
      <c r="E3">
        <f t="shared" ref="E3:E16" ca="1" si="3">C3/D3</f>
        <v>0.20840565376683717</v>
      </c>
      <c r="F3">
        <f t="shared" ref="F3:F16" ca="1" si="4">E3/$P$2</f>
        <v>5.2101413441709293E-2</v>
      </c>
      <c r="G3">
        <f ca="1">IF(F3&lt;&gt;1,1/(SERIESSUM(E3,0,1,$T$2:$T$6)+(E3^($P$2+1))*(1-F3^A3))/(FACT($P$2)*($P$2-E3)),1/(SERIESSUM(E3,0,1,$T$2:$T$6)+(A3*E3^($P$2+1))/($P$2*FACT(P3))))</f>
        <v>4.7346419957333671E-2</v>
      </c>
      <c r="H3">
        <f t="shared" ref="H3:H16" ca="1" si="5">(G3*E3^($P$2+A3))/($P$2^A3*FACT($P$2))</f>
        <v>2.7422807296487144E-11</v>
      </c>
      <c r="I3">
        <f t="shared" ref="I3:I16" ca="1" si="6">(E3^($P$2+1))/($P$2*FACT($P$2))</f>
        <v>4.0952106883944243E-6</v>
      </c>
      <c r="J3">
        <f t="shared" ref="J3:J16" ca="1" si="7">(1-F3^A3*(A3+1-(A3*E3)/$P$2))/(1-E3/$P$2)^2</f>
        <v>1.1129122278164629</v>
      </c>
      <c r="K3">
        <f t="shared" ref="K3:K16" si="8">(A3*(A3+1))/2</f>
        <v>10</v>
      </c>
      <c r="L3">
        <f t="shared" ref="L3:L16" ca="1" si="9">IF(F3&lt;&gt;1,I3*J3,I3*K3)</f>
        <v>4.5576100505988295E-6</v>
      </c>
      <c r="M3">
        <f t="shared" ref="M3:M16" ca="1" si="10">L3/C3</f>
        <v>9.2898724652014813E-6</v>
      </c>
      <c r="N3">
        <f t="shared" ref="N3:N16" ca="1" si="11">M3+(1-H3)/D3</f>
        <v>0.42480691910653717</v>
      </c>
      <c r="O3">
        <f t="shared" ref="O3:O16" ca="1" si="12">(1-H3)*C3/D3</f>
        <v>0.20840565376112211</v>
      </c>
      <c r="Q3">
        <f ca="1">_xlfn.POISSON.DIST(RAND(), RAND(),TRUE)</f>
        <v>0.49059985136189732</v>
      </c>
      <c r="R3">
        <f ca="1">_xlfn.POISSON.DIST(RAND(), RAND(),TRUE)</f>
        <v>0.42479762924572118</v>
      </c>
      <c r="S3">
        <v>1</v>
      </c>
      <c r="T3">
        <f>1/FACT(S3)</f>
        <v>1</v>
      </c>
    </row>
    <row r="4" spans="1:20" x14ac:dyDescent="0.3">
      <c r="A4">
        <f>4</f>
        <v>4</v>
      </c>
      <c r="B4">
        <f t="shared" ca="1" si="0"/>
        <v>0.53731150151513052</v>
      </c>
      <c r="C4">
        <f t="shared" ca="1" si="1"/>
        <v>0.46892116441672921</v>
      </c>
      <c r="D4">
        <f t="shared" ca="1" si="2"/>
        <v>1.8611178007173932</v>
      </c>
      <c r="E4">
        <f t="shared" ca="1" si="3"/>
        <v>0.25195673494497617</v>
      </c>
      <c r="F4">
        <f t="shared" ca="1" si="4"/>
        <v>6.2989183736244042E-2</v>
      </c>
      <c r="G4">
        <f t="shared" ref="G4:G16" ca="1" si="13">IF(F4&lt;&gt;1,1/(SERIESSUM(E4,0,1,$T$2:$T$6)+(E4^($P$2+1))*(1-F4^A4))/(FACT($P$2)*($P$2-E4)),1/(SERIESSUM(E4,0,1,$T$2:$T$6)+(A4*E4^($P$2+1))/($P$2*FACT(P4))))</f>
        <v>3.8661211287562898E-2</v>
      </c>
      <c r="H4">
        <f t="shared" ca="1" si="5"/>
        <v>1.0219555909241097E-10</v>
      </c>
      <c r="I4">
        <f t="shared" ca="1" si="6"/>
        <v>1.0576905542166439E-5</v>
      </c>
      <c r="J4">
        <f t="shared" ca="1" si="7"/>
        <v>1.1388809522071934</v>
      </c>
      <c r="K4">
        <f t="shared" si="8"/>
        <v>10</v>
      </c>
      <c r="L4">
        <f t="shared" ca="1" si="9"/>
        <v>1.2045836255268055E-5</v>
      </c>
      <c r="M4">
        <f t="shared" ca="1" si="10"/>
        <v>2.5688403871152523E-5</v>
      </c>
      <c r="N4">
        <f t="shared" ca="1" si="11"/>
        <v>0.53733718986409085</v>
      </c>
      <c r="O4">
        <f t="shared" ca="1" si="12"/>
        <v>0.25195673491922732</v>
      </c>
      <c r="Q4">
        <f t="shared" ref="Q4:Q16" ca="1" si="14">_xlfn.POISSON.DIST(RAND(), RAND(),TRUE)</f>
        <v>0.46892116441672921</v>
      </c>
      <c r="R4">
        <f t="shared" ref="Q4:R16" ca="1" si="15">_xlfn.POISSON.DIST(RAND(), RAND(),TRUE)</f>
        <v>0.53731150151513052</v>
      </c>
      <c r="S4">
        <v>2</v>
      </c>
      <c r="T4">
        <f>1/FACT(S4)</f>
        <v>0.5</v>
      </c>
    </row>
    <row r="5" spans="1:20" x14ac:dyDescent="0.3">
      <c r="A5">
        <f>4</f>
        <v>4</v>
      </c>
      <c r="B5">
        <f t="shared" ca="1" si="0"/>
        <v>0.57352024562733139</v>
      </c>
      <c r="C5">
        <f t="shared" ca="1" si="1"/>
        <v>0.56628932374165741</v>
      </c>
      <c r="D5">
        <f t="shared" ca="1" si="2"/>
        <v>1.7436176100569456</v>
      </c>
      <c r="E5">
        <f t="shared" ca="1" si="3"/>
        <v>0.32477839204845077</v>
      </c>
      <c r="F5">
        <f t="shared" ca="1" si="4"/>
        <v>8.1194598012112693E-2</v>
      </c>
      <c r="G5">
        <f t="shared" ca="1" si="13"/>
        <v>2.9271939882047439E-2</v>
      </c>
      <c r="H5">
        <f t="shared" ca="1" si="5"/>
        <v>5.8978987962970564E-10</v>
      </c>
      <c r="I5">
        <f t="shared" ca="1" si="6"/>
        <v>3.7641281758638089E-5</v>
      </c>
      <c r="J5">
        <f t="shared" ca="1" si="7"/>
        <v>1.1843080061915088</v>
      </c>
      <c r="K5">
        <f t="shared" si="8"/>
        <v>10</v>
      </c>
      <c r="L5">
        <f t="shared" ca="1" si="9"/>
        <v>4.4578871350065485E-5</v>
      </c>
      <c r="M5">
        <f t="shared" ca="1" si="10"/>
        <v>7.872101676845752E-5</v>
      </c>
      <c r="N5">
        <f t="shared" ca="1" si="11"/>
        <v>0.57359896630584339</v>
      </c>
      <c r="O5">
        <f t="shared" ca="1" si="12"/>
        <v>0.32477839185689972</v>
      </c>
      <c r="Q5">
        <f t="shared" ca="1" si="14"/>
        <v>0.56628932374165741</v>
      </c>
      <c r="R5">
        <f t="shared" ca="1" si="15"/>
        <v>0.57352024562733139</v>
      </c>
      <c r="S5">
        <v>3</v>
      </c>
      <c r="T5">
        <f>1/FACT(S5)</f>
        <v>0.16666666666666666</v>
      </c>
    </row>
    <row r="6" spans="1:20" x14ac:dyDescent="0.3">
      <c r="A6">
        <f>4</f>
        <v>4</v>
      </c>
      <c r="B6">
        <f t="shared" ca="1" si="0"/>
        <v>0.51607728145993148</v>
      </c>
      <c r="C6">
        <f t="shared" ca="1" si="1"/>
        <v>0.5517437404005745</v>
      </c>
      <c r="D6">
        <f t="shared" ca="1" si="2"/>
        <v>1.9376942871251746</v>
      </c>
      <c r="E6">
        <f t="shared" ca="1" si="3"/>
        <v>0.28474240960846264</v>
      </c>
      <c r="F6">
        <f t="shared" ca="1" si="4"/>
        <v>7.1185602402115661E-2</v>
      </c>
      <c r="G6">
        <f t="shared" ca="1" si="13"/>
        <v>3.3854099189601639E-2</v>
      </c>
      <c r="H6">
        <f t="shared" ca="1" si="5"/>
        <v>2.3810981767165175E-10</v>
      </c>
      <c r="I6">
        <f t="shared" ca="1" si="6"/>
        <v>1.9497976671848925E-5</v>
      </c>
      <c r="J6">
        <f t="shared" ca="1" si="7"/>
        <v>1.1590162756082816</v>
      </c>
      <c r="K6">
        <f t="shared" si="8"/>
        <v>10</v>
      </c>
      <c r="L6">
        <f t="shared" ca="1" si="9"/>
        <v>2.2598472304103497E-5</v>
      </c>
      <c r="M6">
        <f t="shared" ca="1" si="10"/>
        <v>4.0958275825107969E-5</v>
      </c>
      <c r="N6">
        <f t="shared" ca="1" si="11"/>
        <v>0.51611823961287351</v>
      </c>
      <c r="O6">
        <f t="shared" ca="1" si="12"/>
        <v>0.28474240954066271</v>
      </c>
      <c r="Q6">
        <f t="shared" ca="1" si="14"/>
        <v>0.5517437404005745</v>
      </c>
      <c r="R6">
        <f t="shared" ca="1" si="15"/>
        <v>0.51607728145993148</v>
      </c>
      <c r="S6">
        <v>4</v>
      </c>
      <c r="T6">
        <f>1/FACT(S6)</f>
        <v>4.1666666666666664E-2</v>
      </c>
    </row>
    <row r="7" spans="1:20" x14ac:dyDescent="0.3">
      <c r="A7">
        <f>4</f>
        <v>4</v>
      </c>
      <c r="B7">
        <f t="shared" ca="1" si="0"/>
        <v>0.43024551113840076</v>
      </c>
      <c r="C7">
        <f t="shared" ca="1" si="1"/>
        <v>0.89051017628770801</v>
      </c>
      <c r="D7">
        <f t="shared" ca="1" si="2"/>
        <v>2.3242543480676114</v>
      </c>
      <c r="E7">
        <f t="shared" ca="1" si="3"/>
        <v>0.38313800597085235</v>
      </c>
      <c r="F7">
        <f t="shared" ca="1" si="4"/>
        <v>9.5784501492713087E-2</v>
      </c>
      <c r="G7">
        <f t="shared" ca="1" si="13"/>
        <v>2.4249686534347024E-2</v>
      </c>
      <c r="H7">
        <f t="shared" ca="1" si="5"/>
        <v>1.8327228690981866E-9</v>
      </c>
      <c r="I7">
        <f t="shared" ca="1" si="6"/>
        <v>8.6001284957032748E-5</v>
      </c>
      <c r="J7">
        <f t="shared" ca="1" si="7"/>
        <v>1.2226081802115272</v>
      </c>
      <c r="K7">
        <f t="shared" si="8"/>
        <v>10</v>
      </c>
      <c r="L7">
        <f t="shared" ca="1" si="9"/>
        <v>1.051458744971708E-4</v>
      </c>
      <c r="M7">
        <f t="shared" ca="1" si="10"/>
        <v>1.1807374839386455E-4</v>
      </c>
      <c r="N7">
        <f t="shared" ca="1" si="11"/>
        <v>0.43036358409827385</v>
      </c>
      <c r="O7">
        <f t="shared" ca="1" si="12"/>
        <v>0.38313800526866654</v>
      </c>
      <c r="Q7">
        <f t="shared" ca="1" si="14"/>
        <v>0.89051017628770801</v>
      </c>
      <c r="R7">
        <f t="shared" ca="1" si="15"/>
        <v>0.43024551113840076</v>
      </c>
    </row>
    <row r="8" spans="1:20" x14ac:dyDescent="0.3">
      <c r="A8">
        <f>4</f>
        <v>4</v>
      </c>
      <c r="B8">
        <f t="shared" ca="1" si="0"/>
        <v>0.54528888203756176</v>
      </c>
      <c r="C8">
        <f t="shared" ca="1" si="1"/>
        <v>0.76871717985165844</v>
      </c>
      <c r="D8">
        <f t="shared" ca="1" si="2"/>
        <v>1.8338903156494504</v>
      </c>
      <c r="E8">
        <f t="shared" ca="1" si="3"/>
        <v>0.41917293160437813</v>
      </c>
      <c r="F8">
        <f t="shared" ca="1" si="4"/>
        <v>0.10479323290109453</v>
      </c>
      <c r="G8">
        <f t="shared" ca="1" si="13"/>
        <v>2.1809671892184808E-2</v>
      </c>
      <c r="H8">
        <f ca="1">(G8*E8^($P$2+A8))/($P$2^A8*FACT($P$2))</f>
        <v>3.3833253675702529E-9</v>
      </c>
      <c r="I8">
        <f t="shared" ca="1" si="6"/>
        <v>1.3480155963765399E-4</v>
      </c>
      <c r="J8">
        <f t="shared" ca="1" si="7"/>
        <v>1.2471345293335516</v>
      </c>
      <c r="K8">
        <f t="shared" si="8"/>
        <v>10</v>
      </c>
      <c r="L8">
        <f t="shared" ca="1" si="9"/>
        <v>1.681156796321343E-4</v>
      </c>
      <c r="M8">
        <f t="shared" ca="1" si="10"/>
        <v>2.1869639971436056E-4</v>
      </c>
      <c r="N8">
        <f t="shared" ca="1" si="11"/>
        <v>0.54550757659238636</v>
      </c>
      <c r="O8">
        <f t="shared" ca="1" si="12"/>
        <v>0.41917293018617968</v>
      </c>
      <c r="Q8">
        <f t="shared" ca="1" si="14"/>
        <v>0.76871717985165844</v>
      </c>
      <c r="R8">
        <f t="shared" ca="1" si="15"/>
        <v>0.54528888203756176</v>
      </c>
    </row>
    <row r="9" spans="1:20" x14ac:dyDescent="0.3">
      <c r="A9">
        <f>4</f>
        <v>4</v>
      </c>
      <c r="B9">
        <f t="shared" ca="1" si="0"/>
        <v>0.47844907728655434</v>
      </c>
      <c r="C9">
        <f t="shared" ca="1" si="1"/>
        <v>0.63203893141298939</v>
      </c>
      <c r="D9">
        <f t="shared" ca="1" si="2"/>
        <v>2.0900865890918556</v>
      </c>
      <c r="E9">
        <f t="shared" ca="1" si="3"/>
        <v>0.30239844354372458</v>
      </c>
      <c r="F9">
        <f t="shared" ca="1" si="4"/>
        <v>7.5599610885931146E-2</v>
      </c>
      <c r="G9">
        <f t="shared" ca="1" si="13"/>
        <v>3.1688284111606832E-2</v>
      </c>
      <c r="H9">
        <f t="shared" ca="1" si="5"/>
        <v>3.6064833226519062E-10</v>
      </c>
      <c r="I9">
        <f t="shared" ca="1" si="6"/>
        <v>2.634065223056338E-5</v>
      </c>
      <c r="J9">
        <f t="shared" ca="1" si="7"/>
        <v>1.1700734234471886</v>
      </c>
      <c r="K9">
        <f t="shared" si="8"/>
        <v>10</v>
      </c>
      <c r="L9">
        <f t="shared" ca="1" si="9"/>
        <v>3.0820497131247117E-5</v>
      </c>
      <c r="M9">
        <f t="shared" ca="1" si="10"/>
        <v>4.8763605530350261E-5</v>
      </c>
      <c r="N9">
        <f t="shared" ca="1" si="11"/>
        <v>0.47849784071953289</v>
      </c>
      <c r="O9">
        <f t="shared" ca="1" si="12"/>
        <v>0.3023984434346651</v>
      </c>
      <c r="Q9">
        <f t="shared" ca="1" si="14"/>
        <v>0.63203893141298939</v>
      </c>
      <c r="R9">
        <f t="shared" ca="1" si="15"/>
        <v>0.47844907728655434</v>
      </c>
    </row>
    <row r="10" spans="1:20" x14ac:dyDescent="0.3">
      <c r="A10">
        <f>4</f>
        <v>4</v>
      </c>
      <c r="B10">
        <f t="shared" ca="1" si="0"/>
        <v>0.64884717457048946</v>
      </c>
      <c r="C10">
        <f t="shared" ca="1" si="1"/>
        <v>0.78978695223790407</v>
      </c>
      <c r="D10">
        <f t="shared" ca="1" si="2"/>
        <v>1.5411949673079173</v>
      </c>
      <c r="E10">
        <f t="shared" ca="1" si="3"/>
        <v>0.51245103247220214</v>
      </c>
      <c r="F10">
        <f t="shared" ca="1" si="4"/>
        <v>0.12811275811805053</v>
      </c>
      <c r="G10">
        <f t="shared" ca="1" si="13"/>
        <v>1.6961236199901718E-2</v>
      </c>
      <c r="H10">
        <f t="shared" ca="1" si="5"/>
        <v>1.3128807328040128E-8</v>
      </c>
      <c r="I10">
        <f t="shared" ca="1" si="6"/>
        <v>3.6812103069148636E-4</v>
      </c>
      <c r="J10">
        <f t="shared" ca="1" si="7"/>
        <v>1.3138749492970598</v>
      </c>
      <c r="K10">
        <f t="shared" si="8"/>
        <v>10</v>
      </c>
      <c r="L10">
        <f t="shared" ca="1" si="9"/>
        <v>4.8366500053495808E-4</v>
      </c>
      <c r="M10">
        <f t="shared" ca="1" si="10"/>
        <v>6.1239933017944543E-4</v>
      </c>
      <c r="N10">
        <f t="shared" ca="1" si="11"/>
        <v>0.64945956538207927</v>
      </c>
      <c r="O10">
        <f t="shared" ca="1" si="12"/>
        <v>0.51245102574433121</v>
      </c>
      <c r="Q10">
        <f t="shared" ca="1" si="14"/>
        <v>0.78978695223790407</v>
      </c>
      <c r="R10">
        <f t="shared" ca="1" si="15"/>
        <v>0.64884717457048946</v>
      </c>
    </row>
    <row r="11" spans="1:20" x14ac:dyDescent="0.3">
      <c r="A11">
        <f>4</f>
        <v>4</v>
      </c>
      <c r="B11">
        <f t="shared" ca="1" si="0"/>
        <v>0.86788263785253272</v>
      </c>
      <c r="C11">
        <f t="shared" ca="1" si="1"/>
        <v>0.49252705024803428</v>
      </c>
      <c r="D11">
        <f t="shared" ca="1" si="2"/>
        <v>1.1522295254971056</v>
      </c>
      <c r="E11">
        <f t="shared" ca="1" si="3"/>
        <v>0.42745567558299091</v>
      </c>
      <c r="F11">
        <f t="shared" ca="1" si="4"/>
        <v>0.10686391889574773</v>
      </c>
      <c r="G11">
        <f t="shared" ca="1" si="13"/>
        <v>2.1302619215376222E-2</v>
      </c>
      <c r="H11">
        <f t="shared" ca="1" si="5"/>
        <v>3.864652952072288E-9</v>
      </c>
      <c r="I11">
        <f t="shared" ca="1" si="6"/>
        <v>1.4865660361291613E-4</v>
      </c>
      <c r="J11">
        <f t="shared" ca="1" si="7"/>
        <v>1.2528690291331335</v>
      </c>
      <c r="K11">
        <f t="shared" si="8"/>
        <v>10</v>
      </c>
      <c r="L11">
        <f t="shared" ca="1" si="9"/>
        <v>1.8624725464274329E-4</v>
      </c>
      <c r="M11">
        <f t="shared" ca="1" si="10"/>
        <v>3.7814624506197185E-4</v>
      </c>
      <c r="N11">
        <f t="shared" ca="1" si="11"/>
        <v>0.86826078074352941</v>
      </c>
      <c r="O11">
        <f t="shared" ca="1" si="12"/>
        <v>0.42745567393102307</v>
      </c>
      <c r="Q11">
        <f t="shared" ca="1" si="14"/>
        <v>0.49252705024803428</v>
      </c>
      <c r="R11">
        <f t="shared" ca="1" si="15"/>
        <v>0.86788263785253272</v>
      </c>
    </row>
    <row r="12" spans="1:20" x14ac:dyDescent="0.3">
      <c r="A12">
        <f>4</f>
        <v>4</v>
      </c>
      <c r="B12">
        <f t="shared" ca="1" si="0"/>
        <v>0.71474431408483297</v>
      </c>
      <c r="C12">
        <f t="shared" ca="1" si="1"/>
        <v>0.6851953444488551</v>
      </c>
      <c r="D12">
        <f t="shared" ca="1" si="2"/>
        <v>1.3991017211244441</v>
      </c>
      <c r="E12">
        <f t="shared" ca="1" si="3"/>
        <v>0.48973947648221777</v>
      </c>
      <c r="F12">
        <f t="shared" ca="1" si="4"/>
        <v>0.12243486912055444</v>
      </c>
      <c r="G12">
        <f t="shared" ca="1" si="13"/>
        <v>1.799019567631565E-2</v>
      </c>
      <c r="H12">
        <f t="shared" ca="1" si="5"/>
        <v>9.6895940240587109E-9</v>
      </c>
      <c r="I12">
        <f t="shared" ca="1" si="6"/>
        <v>2.9346366038630818E-4</v>
      </c>
      <c r="J12">
        <f t="shared" ca="1" si="7"/>
        <v>1.2971819700623757</v>
      </c>
      <c r="K12">
        <f t="shared" si="8"/>
        <v>10</v>
      </c>
      <c r="L12">
        <f t="shared" ca="1" si="9"/>
        <v>3.806757691216272E-4</v>
      </c>
      <c r="M12">
        <f t="shared" ca="1" si="10"/>
        <v>5.5557261473781355E-4</v>
      </c>
      <c r="N12">
        <f t="shared" ca="1" si="11"/>
        <v>0.71529987977398857</v>
      </c>
      <c r="O12">
        <f t="shared" ca="1" si="12"/>
        <v>0.48973947173684107</v>
      </c>
      <c r="Q12">
        <f t="shared" ca="1" si="14"/>
        <v>0.6851953444488551</v>
      </c>
      <c r="R12">
        <f t="shared" ca="1" si="15"/>
        <v>0.71474431408483297</v>
      </c>
    </row>
    <row r="13" spans="1:20" x14ac:dyDescent="0.3">
      <c r="A13">
        <f>4</f>
        <v>4</v>
      </c>
      <c r="B13">
        <f t="shared" ca="1" si="0"/>
        <v>0.66439278590920303</v>
      </c>
      <c r="C13">
        <f t="shared" ca="1" si="1"/>
        <v>0.9228423630959216</v>
      </c>
      <c r="D13">
        <f t="shared" ca="1" si="2"/>
        <v>1.5051337419799462</v>
      </c>
      <c r="E13">
        <f t="shared" ca="1" si="3"/>
        <v>0.61312980857233168</v>
      </c>
      <c r="F13">
        <f t="shared" ca="1" si="4"/>
        <v>0.15328245214308292</v>
      </c>
      <c r="G13">
        <f t="shared" ca="1" si="13"/>
        <v>1.3200030110703901E-2</v>
      </c>
      <c r="H13">
        <f t="shared" ca="1" si="5"/>
        <v>4.2908483034361163E-8</v>
      </c>
      <c r="I13">
        <f t="shared" ca="1" si="6"/>
        <v>9.0259083800210682E-4</v>
      </c>
      <c r="J13">
        <f t="shared" ca="1" si="7"/>
        <v>1.3914572323225349</v>
      </c>
      <c r="K13">
        <f t="shared" si="8"/>
        <v>10</v>
      </c>
      <c r="L13">
        <f t="shared" ca="1" si="9"/>
        <v>1.255916549366089E-3</v>
      </c>
      <c r="M13">
        <f t="shared" ca="1" si="10"/>
        <v>1.3609220811588894E-3</v>
      </c>
      <c r="N13">
        <f t="shared" ca="1" si="11"/>
        <v>0.66575367948227537</v>
      </c>
      <c r="O13">
        <f t="shared" ca="1" si="12"/>
        <v>0.61312978226386161</v>
      </c>
      <c r="Q13">
        <f t="shared" ca="1" si="14"/>
        <v>0.9228423630959216</v>
      </c>
      <c r="R13">
        <f t="shared" ca="1" si="15"/>
        <v>0.66439278590920303</v>
      </c>
    </row>
    <row r="14" spans="1:20" x14ac:dyDescent="0.3">
      <c r="A14">
        <f>4</f>
        <v>4</v>
      </c>
      <c r="B14">
        <f t="shared" ca="1" si="0"/>
        <v>0.89310970178714688</v>
      </c>
      <c r="C14">
        <f t="shared" ca="1" si="1"/>
        <v>0.38799816096425338</v>
      </c>
      <c r="D14">
        <f t="shared" ca="1" si="2"/>
        <v>1.119683279667617</v>
      </c>
      <c r="E14">
        <f t="shared" ca="1" si="3"/>
        <v>0.34652492183274575</v>
      </c>
      <c r="F14">
        <f t="shared" ca="1" si="4"/>
        <v>8.6631230458186437E-2</v>
      </c>
      <c r="G14">
        <f t="shared" ca="1" si="13"/>
        <v>2.7212484817729678E-2</v>
      </c>
      <c r="H14">
        <f t="shared" ca="1" si="5"/>
        <v>9.2085825689688329E-10</v>
      </c>
      <c r="I14">
        <f t="shared" ca="1" si="6"/>
        <v>5.2047651512662719E-5</v>
      </c>
      <c r="J14">
        <f t="shared" ca="1" si="7"/>
        <v>1.1983780303625078</v>
      </c>
      <c r="K14">
        <f t="shared" si="8"/>
        <v>10</v>
      </c>
      <c r="L14">
        <f t="shared" ca="1" si="9"/>
        <v>6.2372762104738954E-5</v>
      </c>
      <c r="M14">
        <f t="shared" ca="1" si="10"/>
        <v>1.6075530345228985E-4</v>
      </c>
      <c r="N14">
        <f t="shared" ca="1" si="11"/>
        <v>0.8932704562681717</v>
      </c>
      <c r="O14">
        <f t="shared" ca="1" si="12"/>
        <v>0.34652492151364539</v>
      </c>
      <c r="Q14">
        <f t="shared" ca="1" si="14"/>
        <v>0.38799816096425338</v>
      </c>
      <c r="R14">
        <f t="shared" ca="1" si="15"/>
        <v>0.89310970178714688</v>
      </c>
    </row>
    <row r="15" spans="1:20" x14ac:dyDescent="0.3">
      <c r="A15">
        <f>4</f>
        <v>4</v>
      </c>
      <c r="B15">
        <f t="shared" ca="1" si="0"/>
        <v>0.60501393620190047</v>
      </c>
      <c r="C15">
        <f t="shared" ca="1" si="1"/>
        <v>0.50240465058440154</v>
      </c>
      <c r="D15">
        <f t="shared" ca="1" si="2"/>
        <v>1.6528544884068388</v>
      </c>
      <c r="E15">
        <f t="shared" ca="1" si="3"/>
        <v>0.30396181521620919</v>
      </c>
      <c r="F15">
        <f t="shared" ca="1" si="4"/>
        <v>7.5990453804052296E-2</v>
      </c>
      <c r="G15">
        <f t="shared" ca="1" si="13"/>
        <v>3.1508307984793885E-2</v>
      </c>
      <c r="H15">
        <f t="shared" ca="1" si="5"/>
        <v>3.7370259190999568E-10</v>
      </c>
      <c r="I15">
        <f t="shared" ca="1" si="6"/>
        <v>2.7028622577506854E-5</v>
      </c>
      <c r="J15">
        <f t="shared" ca="1" si="7"/>
        <v>1.1710597972333154</v>
      </c>
      <c r="K15">
        <f t="shared" si="8"/>
        <v>10</v>
      </c>
      <c r="L15">
        <f t="shared" ca="1" si="9"/>
        <v>3.1652133275110987E-5</v>
      </c>
      <c r="M15">
        <f t="shared" ca="1" si="10"/>
        <v>6.300127444738607E-5</v>
      </c>
      <c r="N15">
        <f t="shared" ca="1" si="11"/>
        <v>0.60507693725025258</v>
      </c>
      <c r="O15">
        <f t="shared" ca="1" si="12"/>
        <v>0.30396181510261788</v>
      </c>
      <c r="Q15">
        <f t="shared" ca="1" si="14"/>
        <v>0.50240465058440154</v>
      </c>
      <c r="R15">
        <f t="shared" ca="1" si="15"/>
        <v>0.60501393620190047</v>
      </c>
    </row>
    <row r="16" spans="1:20" x14ac:dyDescent="0.3">
      <c r="A16">
        <f>4</f>
        <v>4</v>
      </c>
      <c r="B16">
        <f t="shared" ca="1" si="0"/>
        <v>0.67932048212615559</v>
      </c>
      <c r="C16">
        <f t="shared" ca="1" si="1"/>
        <v>0.39141468506303767</v>
      </c>
      <c r="D16">
        <f t="shared" ca="1" si="2"/>
        <v>1.4720592508416248</v>
      </c>
      <c r="E16">
        <f t="shared" ca="1" si="3"/>
        <v>0.2658960125682801</v>
      </c>
      <c r="F16">
        <f t="shared" ca="1" si="4"/>
        <v>6.6474003142070026E-2</v>
      </c>
      <c r="G16">
        <f t="shared" ca="1" si="13"/>
        <v>3.6475302791426946E-2</v>
      </c>
      <c r="H16">
        <f t="shared" ca="1" si="5"/>
        <v>1.4833454221228419E-10</v>
      </c>
      <c r="I16">
        <f t="shared" ca="1" si="6"/>
        <v>1.3844838370723747E-5</v>
      </c>
      <c r="J16">
        <f t="shared" ca="1" si="7"/>
        <v>1.1473793250293236</v>
      </c>
      <c r="K16">
        <f t="shared" si="8"/>
        <v>10</v>
      </c>
      <c r="L16">
        <f t="shared" ca="1" si="9"/>
        <v>1.5885281304941094E-5</v>
      </c>
      <c r="M16">
        <f t="shared" ca="1" si="10"/>
        <v>4.05842752230483E-5</v>
      </c>
      <c r="N16">
        <f t="shared" ca="1" si="11"/>
        <v>0.67936106630061188</v>
      </c>
      <c r="O16">
        <f t="shared" ca="1" si="12"/>
        <v>0.26589601252883854</v>
      </c>
      <c r="Q16">
        <f t="shared" ca="1" si="14"/>
        <v>0.39141468506303767</v>
      </c>
      <c r="R16">
        <f t="shared" ca="1" si="15"/>
        <v>0.67932048212615559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неогран</vt:lpstr>
      <vt:lpstr>отказы</vt:lpstr>
      <vt:lpstr>огран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PC</dc:creator>
  <cp:lastModifiedBy>Egor</cp:lastModifiedBy>
  <dcterms:created xsi:type="dcterms:W3CDTF">2015-06-05T18:19:34Z</dcterms:created>
  <dcterms:modified xsi:type="dcterms:W3CDTF">2025-04-27T14:10:30Z</dcterms:modified>
</cp:coreProperties>
</file>