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D\Downloads\"/>
    </mc:Choice>
  </mc:AlternateContent>
  <xr:revisionPtr revIDLastSave="0" documentId="13_ncr:1_{ACABE38C-CB2C-485E-AAE7-7DA3752A1D5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amiel" sheetId="7" r:id="rId1"/>
    <sheet name="MC-DEC11-31" sheetId="8" r:id="rId2"/>
    <sheet name="MC-JAN" sheetId="9" r:id="rId3"/>
    <sheet name="FEB" sheetId="11" r:id="rId4"/>
    <sheet name="MAR" sheetId="12" r:id="rId5"/>
    <sheet name="APR" sheetId="13" r:id="rId6"/>
    <sheet name="MAY" sheetId="15" r:id="rId7"/>
    <sheet name="JUNE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6" l="1"/>
  <c r="G16" i="16"/>
  <c r="H12" i="13"/>
  <c r="I12" i="13"/>
  <c r="H19" i="15"/>
  <c r="I21" i="15" s="1"/>
  <c r="I19" i="15"/>
  <c r="I19" i="16"/>
  <c r="H19" i="16"/>
  <c r="H5" i="16"/>
  <c r="F9" i="16"/>
  <c r="F10" i="16"/>
  <c r="F11" i="16"/>
  <c r="G7" i="16"/>
  <c r="F7" i="16"/>
  <c r="G15" i="16"/>
  <c r="F15" i="16"/>
  <c r="G14" i="16"/>
  <c r="F14" i="16"/>
  <c r="G13" i="16"/>
  <c r="F13" i="16"/>
  <c r="G12" i="16"/>
  <c r="F12" i="16"/>
  <c r="G11" i="16"/>
  <c r="G10" i="16"/>
  <c r="G9" i="16"/>
  <c r="G8" i="16"/>
  <c r="I21" i="16" l="1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H5" i="15"/>
  <c r="G9" i="13"/>
  <c r="F9" i="13"/>
  <c r="G8" i="13"/>
  <c r="F8" i="13"/>
  <c r="G7" i="13"/>
  <c r="F7" i="13"/>
  <c r="G9" i="7" l="1"/>
  <c r="G8" i="7"/>
  <c r="G7" i="7"/>
  <c r="G10" i="7"/>
  <c r="G11" i="7"/>
  <c r="I14" i="13"/>
  <c r="H5" i="13"/>
  <c r="H19" i="12"/>
  <c r="I21" i="12" s="1"/>
  <c r="I19" i="12"/>
  <c r="H14" i="11"/>
  <c r="I16" i="11" s="1"/>
  <c r="I14" i="11"/>
  <c r="H15" i="9"/>
  <c r="I17" i="9" s="1"/>
  <c r="I15" i="9"/>
  <c r="G16" i="12" l="1"/>
  <c r="F16" i="12"/>
  <c r="F15" i="12"/>
  <c r="F14" i="12"/>
  <c r="G13" i="12"/>
  <c r="F13" i="12"/>
  <c r="G12" i="12"/>
  <c r="F12" i="12"/>
  <c r="F11" i="12"/>
  <c r="G10" i="12"/>
  <c r="F10" i="12"/>
  <c r="F9" i="12"/>
  <c r="F8" i="12"/>
  <c r="G7" i="12"/>
  <c r="F7" i="12"/>
  <c r="H5" i="12"/>
  <c r="F11" i="11" l="1"/>
  <c r="F10" i="11"/>
  <c r="F9" i="11"/>
  <c r="F8" i="11"/>
  <c r="F7" i="11"/>
  <c r="H5" i="11"/>
  <c r="G9" i="9" l="1"/>
  <c r="F12" i="9"/>
  <c r="F11" i="9"/>
  <c r="G10" i="9"/>
  <c r="F10" i="9"/>
  <c r="F9" i="9"/>
  <c r="G8" i="9"/>
  <c r="F8" i="9"/>
  <c r="F7" i="9"/>
  <c r="H5" i="9"/>
  <c r="I11" i="8" l="1"/>
  <c r="H11" i="8"/>
  <c r="G8" i="8"/>
  <c r="F8" i="8"/>
  <c r="G7" i="8"/>
  <c r="F7" i="8"/>
  <c r="H5" i="8"/>
  <c r="I13" i="8" l="1"/>
  <c r="I25" i="7"/>
  <c r="H25" i="7"/>
  <c r="G22" i="7" l="1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F10" i="7"/>
  <c r="F9" i="7"/>
  <c r="F11" i="7"/>
  <c r="F8" i="7"/>
  <c r="F7" i="7"/>
  <c r="H5" i="7"/>
  <c r="I27" i="7" l="1"/>
</calcChain>
</file>

<file path=xl/sharedStrings.xml><?xml version="1.0" encoding="utf-8"?>
<sst xmlns="http://schemas.openxmlformats.org/spreadsheetml/2006/main" count="154" uniqueCount="27">
  <si>
    <t>DATE</t>
  </si>
  <si>
    <t>LOG IN</t>
  </si>
  <si>
    <t>BREAK OUT</t>
  </si>
  <si>
    <t>BREAK IN</t>
  </si>
  <si>
    <t>LOG OUT</t>
  </si>
  <si>
    <t>REG OT</t>
  </si>
  <si>
    <t>SUB-TOTAL</t>
  </si>
  <si>
    <t>GRAND TOTAL</t>
  </si>
  <si>
    <t>Administrative Assistant III</t>
  </si>
  <si>
    <t>NET/22/8</t>
  </si>
  <si>
    <t>REG HRS</t>
  </si>
  <si>
    <t>SPL OT PAY</t>
  </si>
  <si>
    <t>REG OT PAY</t>
  </si>
  <si>
    <t>OT x perHR x 1.25 or 1.50</t>
  </si>
  <si>
    <t>AMIEL D. GAMBOA</t>
  </si>
  <si>
    <t>Employee Number: 6405574</t>
  </si>
  <si>
    <t>Account Number: 0305-0856-00</t>
  </si>
  <si>
    <t>MA. CHRYSEL M. CANTOS</t>
  </si>
  <si>
    <t>Administrative Aide VI</t>
  </si>
  <si>
    <t>Employee Number: 6469791</t>
  </si>
  <si>
    <t>Account Number: 0305-0933-43</t>
  </si>
  <si>
    <t>1.25 = REG OT</t>
  </si>
  <si>
    <t>1.50 = SPL</t>
  </si>
  <si>
    <t>REG HRS + REG OT X 103.72 X 1.50</t>
  </si>
  <si>
    <t>REG OT X 103.72 X 1.25</t>
  </si>
  <si>
    <t>REG HRS + REG OT X 107.71 X 1.50</t>
  </si>
  <si>
    <t>REG OT X 107.71 X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</si>
</sst>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mm/dd/yy"/>
    <numFmt numFmtId="166" formatCode="mm/dd/yy;@"/>
    <numFmt numFmtId="167" formatCode="h:mm;@"/>
    <numFmt numFmtId="168" formatCode="[$-3409]dd\-mmm\-yy;@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6" fillId="0" borderId="0"/>
    <xf numFmtId="0" fontId="3" fillId="0" borderId="0"/>
    <xf numFmtId="0" fontId="6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166" fontId="12" fillId="0" borderId="0" xfId="10" applyNumberFormat="1" applyFont="1" applyFill="1" applyAlignment="1">
      <alignment horizontal="left"/>
    </xf>
    <xf numFmtId="167" fontId="8" fillId="0" borderId="0" xfId="10" applyNumberFormat="1" applyFont="1" applyFill="1"/>
    <xf numFmtId="167" fontId="8" fillId="0" borderId="0" xfId="10" applyNumberFormat="1" applyFont="1" applyFill="1" applyAlignment="1"/>
    <xf numFmtId="43" fontId="7" fillId="0" borderId="0" xfId="10" applyFont="1" applyFill="1"/>
    <xf numFmtId="43" fontId="8" fillId="0" borderId="0" xfId="10" applyFont="1" applyFill="1"/>
    <xf numFmtId="165" fontId="8" fillId="0" borderId="0" xfId="11" applyNumberFormat="1" applyFont="1" applyAlignment="1">
      <alignment horizontal="left"/>
    </xf>
    <xf numFmtId="166" fontId="8" fillId="0" borderId="0" xfId="10" applyNumberFormat="1" applyFont="1" applyFill="1" applyAlignment="1">
      <alignment horizontal="center"/>
    </xf>
    <xf numFmtId="43" fontId="13" fillId="0" borderId="0" xfId="10" applyFont="1" applyFill="1"/>
    <xf numFmtId="166" fontId="12" fillId="0" borderId="0" xfId="10" applyNumberFormat="1" applyFont="1" applyFill="1" applyAlignment="1">
      <alignment horizontal="center"/>
    </xf>
    <xf numFmtId="167" fontId="12" fillId="0" borderId="0" xfId="10" applyNumberFormat="1" applyFont="1" applyFill="1" applyAlignment="1">
      <alignment horizontal="center"/>
    </xf>
    <xf numFmtId="43" fontId="10" fillId="0" borderId="0" xfId="10" applyFont="1" applyFill="1" applyAlignment="1">
      <alignment horizontal="center"/>
    </xf>
    <xf numFmtId="43" fontId="12" fillId="0" borderId="0" xfId="10" applyFont="1" applyFill="1" applyAlignment="1">
      <alignment horizontal="center"/>
    </xf>
    <xf numFmtId="43" fontId="8" fillId="0" borderId="0" xfId="10" applyFont="1" applyFill="1" applyAlignment="1">
      <alignment horizontal="center"/>
    </xf>
    <xf numFmtId="168" fontId="7" fillId="0" borderId="0" xfId="10" applyNumberFormat="1" applyFont="1" applyFill="1" applyAlignment="1">
      <alignment horizontal="center"/>
    </xf>
    <xf numFmtId="167" fontId="8" fillId="0" borderId="0" xfId="10" applyNumberFormat="1" applyFont="1" applyFill="1" applyAlignment="1">
      <alignment horizontal="right"/>
    </xf>
    <xf numFmtId="167" fontId="7" fillId="0" borderId="0" xfId="10" applyNumberFormat="1" applyFont="1" applyFill="1" applyAlignment="1">
      <alignment horizontal="right"/>
    </xf>
    <xf numFmtId="167" fontId="11" fillId="0" borderId="0" xfId="10" applyNumberFormat="1" applyFont="1" applyFill="1"/>
    <xf numFmtId="43" fontId="11" fillId="0" borderId="0" xfId="10" applyFont="1" applyFill="1"/>
    <xf numFmtId="167" fontId="7" fillId="0" borderId="0" xfId="10" applyNumberFormat="1" applyFont="1" applyFill="1"/>
    <xf numFmtId="166" fontId="7" fillId="0" borderId="0" xfId="10" applyNumberFormat="1" applyFont="1" applyFill="1" applyAlignment="1">
      <alignment horizontal="center"/>
    </xf>
    <xf numFmtId="166" fontId="11" fillId="0" borderId="0" xfId="10" applyNumberFormat="1" applyFont="1" applyFill="1" applyAlignment="1">
      <alignment horizontal="center"/>
    </xf>
    <xf numFmtId="167" fontId="12" fillId="0" borderId="0" xfId="10" applyNumberFormat="1" applyFont="1" applyFill="1"/>
    <xf numFmtId="43" fontId="10" fillId="0" borderId="0" xfId="10" applyFont="1" applyFill="1"/>
    <xf numFmtId="43" fontId="12" fillId="0" borderId="0" xfId="10" applyFont="1" applyFill="1"/>
    <xf numFmtId="0" fontId="11" fillId="0" borderId="0" xfId="10" applyNumberFormat="1" applyFont="1" applyFill="1" applyAlignment="1">
      <alignment horizontal="right"/>
    </xf>
    <xf numFmtId="43" fontId="9" fillId="0" borderId="0" xfId="10" applyFont="1" applyFill="1"/>
    <xf numFmtId="43" fontId="11" fillId="0" borderId="0" xfId="10" applyFont="1" applyFill="1" applyAlignment="1">
      <alignment horizontal="right"/>
    </xf>
    <xf numFmtId="164" fontId="13" fillId="0" borderId="0" xfId="1" applyFont="1" applyFill="1"/>
    <xf numFmtId="166" fontId="12" fillId="0" borderId="1" xfId="10" applyNumberFormat="1" applyFont="1" applyFill="1" applyBorder="1" applyAlignment="1">
      <alignment horizontal="center"/>
    </xf>
    <xf numFmtId="167" fontId="12" fillId="0" borderId="1" xfId="10" applyNumberFormat="1" applyFont="1" applyFill="1" applyBorder="1" applyAlignment="1">
      <alignment horizontal="center"/>
    </xf>
    <xf numFmtId="43" fontId="10" fillId="0" borderId="1" xfId="10" applyFont="1" applyFill="1" applyBorder="1" applyAlignment="1">
      <alignment horizontal="center"/>
    </xf>
    <xf numFmtId="43" fontId="12" fillId="0" borderId="1" xfId="10" applyFont="1" applyFill="1" applyBorder="1" applyAlignment="1">
      <alignment horizontal="center"/>
    </xf>
    <xf numFmtId="168" fontId="7" fillId="0" borderId="1" xfId="10" applyNumberFormat="1" applyFont="1" applyFill="1" applyBorder="1" applyAlignment="1">
      <alignment horizontal="center"/>
    </xf>
    <xf numFmtId="167" fontId="8" fillId="0" borderId="1" xfId="10" applyNumberFormat="1" applyFont="1" applyFill="1" applyBorder="1" applyAlignment="1">
      <alignment horizontal="right"/>
    </xf>
    <xf numFmtId="167" fontId="7" fillId="0" borderId="1" xfId="10" applyNumberFormat="1" applyFont="1" applyFill="1" applyBorder="1" applyAlignment="1">
      <alignment horizontal="right"/>
    </xf>
    <xf numFmtId="43" fontId="7" fillId="0" borderId="1" xfId="10" applyFont="1" applyFill="1" applyBorder="1"/>
    <xf numFmtId="43" fontId="8" fillId="0" borderId="1" xfId="10" applyFont="1" applyFill="1" applyBorder="1" applyAlignment="1">
      <alignment horizontal="center"/>
    </xf>
    <xf numFmtId="166" fontId="10" fillId="0" borderId="0" xfId="10" applyNumberFormat="1" applyFont="1" applyFill="1" applyAlignment="1">
      <alignment horizontal="left"/>
    </xf>
    <xf numFmtId="0" fontId="11" fillId="0" borderId="0" xfId="10" applyNumberFormat="1" applyFont="1" applyFill="1" applyAlignment="1"/>
    <xf numFmtId="168" fontId="7" fillId="2" borderId="1" xfId="10" applyNumberFormat="1" applyFont="1" applyFill="1" applyBorder="1" applyAlignment="1">
      <alignment horizontal="center"/>
    </xf>
    <xf numFmtId="167" fontId="8" fillId="2" borderId="1" xfId="10" applyNumberFormat="1" applyFont="1" applyFill="1" applyBorder="1" applyAlignment="1">
      <alignment horizontal="right"/>
    </xf>
    <xf numFmtId="167" fontId="7" fillId="2" borderId="1" xfId="10" applyNumberFormat="1" applyFont="1" applyFill="1" applyBorder="1" applyAlignment="1">
      <alignment horizontal="right"/>
    </xf>
    <xf numFmtId="43" fontId="7" fillId="2" borderId="1" xfId="10" applyFont="1" applyFill="1" applyBorder="1"/>
    <xf numFmtId="43" fontId="8" fillId="2" borderId="1" xfId="10" applyFont="1" applyFill="1" applyBorder="1" applyAlignment="1">
      <alignment horizontal="center"/>
    </xf>
    <xf numFmtId="43" fontId="12" fillId="2" borderId="0" xfId="10" applyFont="1" applyFill="1" applyAlignment="1">
      <alignment horizontal="center"/>
    </xf>
    <xf numFmtId="0" fontId="11" fillId="2" borderId="0" xfId="10" applyNumberFormat="1" applyFont="1" applyFill="1" applyAlignment="1">
      <alignment horizontal="right"/>
    </xf>
    <xf numFmtId="167" fontId="11" fillId="2" borderId="0" xfId="10" applyNumberFormat="1" applyFont="1" applyFill="1"/>
    <xf numFmtId="43" fontId="8" fillId="2" borderId="0" xfId="10" applyFont="1" applyFill="1"/>
    <xf numFmtId="43" fontId="7" fillId="2" borderId="0" xfId="10" applyFont="1" applyFill="1"/>
    <xf numFmtId="43" fontId="8" fillId="2" borderId="0" xfId="10" applyFont="1" applyFill="1" applyAlignment="1">
      <alignment horizontal="center"/>
    </xf>
    <xf numFmtId="43" fontId="7" fillId="0" borderId="1" xfId="10" applyFont="1" applyFill="1" applyBorder="1" applyAlignment="1">
      <alignment horizontal="center"/>
    </xf>
    <xf numFmtId="165" fontId="8" fillId="0" borderId="0" xfId="11" applyNumberFormat="1" applyFont="1" applyAlignment="1">
      <alignment horizontal="left"/>
    </xf>
    <xf numFmtId="165" fontId="7" fillId="0" borderId="0" xfId="11" applyNumberFormat="1" applyFont="1" applyAlignment="1">
      <alignment horizontal="left"/>
    </xf>
    <xf numFmtId="43" fontId="8" fillId="0" borderId="0" xfId="10" applyFont="1" applyFill="1" applyAlignment="1">
      <alignment horizontal="center"/>
    </xf>
    <xf numFmtId="43" fontId="8" fillId="2" borderId="0" xfId="10" applyFont="1" applyFill="1" applyAlignment="1">
      <alignment horizontal="center"/>
    </xf>
  </cellXfs>
  <cellStyles count="12">
    <cellStyle name="Comma" xfId="1" builtinId="3"/>
    <cellStyle name="Comma 2" xfId="2" xr:uid="{00000000-0005-0000-0000-000001000000}"/>
    <cellStyle name="Comma 3" xfId="7" xr:uid="{00000000-0005-0000-0000-000002000000}"/>
    <cellStyle name="Comma 4" xfId="9" xr:uid="{00000000-0005-0000-0000-000003000000}"/>
    <cellStyle name="Comma 5" xfId="10" xr:uid="{00000000-0005-0000-0000-000004000000}"/>
    <cellStyle name="Normal" xfId="0" builtinId="0"/>
    <cellStyle name="Normal 2" xfId="3" xr:uid="{00000000-0005-0000-0000-000006000000}"/>
    <cellStyle name="Normal 2 2" xfId="6" xr:uid="{00000000-0005-0000-0000-000007000000}"/>
    <cellStyle name="Normal 3" xfId="5" xr:uid="{00000000-0005-0000-0000-000008000000}"/>
    <cellStyle name="Normal 4" xfId="4" xr:uid="{00000000-0005-0000-0000-000009000000}"/>
    <cellStyle name="Normal 5" xfId="8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zoomScale="90" zoomScaleNormal="90" workbookViewId="0">
      <selection activeCell="E12" sqref="E12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14</v>
      </c>
      <c r="C1" s="3"/>
    </row>
    <row r="2" spans="1:13">
      <c r="A2" s="52" t="s">
        <v>8</v>
      </c>
      <c r="B2" s="52"/>
      <c r="C2" s="52"/>
    </row>
    <row r="3" spans="1:13">
      <c r="A3" s="53" t="s">
        <v>15</v>
      </c>
      <c r="B3" s="53"/>
      <c r="C3" s="53"/>
      <c r="L3" s="28">
        <v>22219</v>
      </c>
    </row>
    <row r="4" spans="1:13">
      <c r="A4" s="53" t="s">
        <v>16</v>
      </c>
      <c r="B4" s="53"/>
      <c r="C4" s="53"/>
    </row>
    <row r="5" spans="1:13">
      <c r="A5" s="53"/>
      <c r="B5" s="53"/>
      <c r="C5" s="53"/>
      <c r="H5" s="26">
        <f>L3/22/8</f>
        <v>126.24431818181819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12" customFormat="1" ht="15.75">
      <c r="A7" s="33">
        <v>45600</v>
      </c>
      <c r="B7" s="34">
        <v>0.33333333333333331</v>
      </c>
      <c r="C7" s="35">
        <v>0.5</v>
      </c>
      <c r="D7" s="35">
        <v>4.1666666666666664E-2</v>
      </c>
      <c r="E7" s="34">
        <v>0.33333333333333331</v>
      </c>
      <c r="F7" s="36">
        <f t="shared" ref="F7:F11" si="0">IF((((C7-B7)+(E7-D7))*24)&gt;8,8,((C7-B7)+(E7-D7))*24)</f>
        <v>8</v>
      </c>
      <c r="G7" s="36">
        <f t="shared" ref="G7:G13" si="1">IF(((C7-B7)+(E7-D7))*24&gt;8, ((C7-B7)+(E7-D7))*24-8,0)</f>
        <v>3</v>
      </c>
      <c r="H7" s="37">
        <v>473.4</v>
      </c>
      <c r="I7" s="32"/>
      <c r="L7" s="25" t="s">
        <v>13</v>
      </c>
      <c r="M7" s="13"/>
    </row>
    <row r="8" spans="1:13" s="12" customFormat="1" ht="15.75">
      <c r="A8" s="33">
        <v>45601</v>
      </c>
      <c r="B8" s="34">
        <v>0.33333333333333331</v>
      </c>
      <c r="C8" s="35">
        <v>0.5</v>
      </c>
      <c r="D8" s="35">
        <v>4.1666666666666664E-2</v>
      </c>
      <c r="E8" s="34">
        <v>0.33333333333333331</v>
      </c>
      <c r="F8" s="36">
        <f t="shared" si="0"/>
        <v>8</v>
      </c>
      <c r="G8" s="36">
        <f t="shared" si="1"/>
        <v>3</v>
      </c>
      <c r="H8" s="37">
        <v>473.4</v>
      </c>
      <c r="I8" s="32"/>
      <c r="K8" s="25"/>
      <c r="L8" s="17"/>
    </row>
    <row r="9" spans="1:13" s="12" customFormat="1" ht="15.75">
      <c r="A9" s="33">
        <v>45603</v>
      </c>
      <c r="B9" s="34">
        <v>0.33333333333333331</v>
      </c>
      <c r="C9" s="35">
        <v>0.5</v>
      </c>
      <c r="D9" s="35">
        <v>4.1666666666666664E-2</v>
      </c>
      <c r="E9" s="34">
        <v>0.33333333333333331</v>
      </c>
      <c r="F9" s="36">
        <f t="shared" ref="F9:F10" si="2">IF((((C9-B9)+(E9-D9))*24)&gt;8,8,((C9-B9)+(E9-D9))*24)</f>
        <v>8</v>
      </c>
      <c r="G9" s="36">
        <f t="shared" si="1"/>
        <v>3</v>
      </c>
      <c r="H9" s="37">
        <v>473.4</v>
      </c>
      <c r="I9" s="32"/>
      <c r="K9" s="25"/>
      <c r="L9" s="17"/>
    </row>
    <row r="10" spans="1:13" s="12" customFormat="1" ht="15.75">
      <c r="A10" s="33">
        <v>45604</v>
      </c>
      <c r="B10" s="34">
        <v>0.33333333333333331</v>
      </c>
      <c r="C10" s="35">
        <v>0.5</v>
      </c>
      <c r="D10" s="35">
        <v>4.1666666666666664E-2</v>
      </c>
      <c r="E10" s="34">
        <v>0.33333333333333331</v>
      </c>
      <c r="F10" s="36">
        <f t="shared" si="2"/>
        <v>8</v>
      </c>
      <c r="G10" s="36">
        <f t="shared" si="1"/>
        <v>3</v>
      </c>
      <c r="H10" s="37">
        <v>473.4</v>
      </c>
      <c r="I10" s="32"/>
      <c r="K10" s="25"/>
      <c r="L10" s="17"/>
    </row>
    <row r="11" spans="1:13" s="4" customFormat="1">
      <c r="A11" s="33">
        <v>45605</v>
      </c>
      <c r="B11" s="34">
        <v>0.33333333333333331</v>
      </c>
      <c r="C11" s="35">
        <v>0.5</v>
      </c>
      <c r="D11" s="35">
        <v>4.1666666666666664E-2</v>
      </c>
      <c r="E11" s="34">
        <v>0.33333333333333331</v>
      </c>
      <c r="F11" s="36">
        <f t="shared" si="0"/>
        <v>8</v>
      </c>
      <c r="G11" s="36">
        <f t="shared" si="1"/>
        <v>3</v>
      </c>
      <c r="H11" s="36"/>
      <c r="I11" s="36">
        <v>2082.96</v>
      </c>
      <c r="J11" s="5"/>
    </row>
    <row r="12" spans="1:13" s="12" customFormat="1" ht="15.75">
      <c r="A12" s="33">
        <v>45607</v>
      </c>
      <c r="B12" s="34">
        <v>0.33333333333333331</v>
      </c>
      <c r="C12" s="35">
        <v>0.5</v>
      </c>
      <c r="D12" s="35">
        <v>4.1666666666666664E-2</v>
      </c>
      <c r="E12" s="34">
        <v>0.33333333333333331</v>
      </c>
      <c r="F12" s="36">
        <f t="shared" ref="F12:F19" si="3">IF((((C12-B12)+(E12-D12))*24)&gt;8,8,((C12-B12)+(E12-D12))*24)</f>
        <v>8</v>
      </c>
      <c r="G12" s="36">
        <f t="shared" si="1"/>
        <v>3</v>
      </c>
      <c r="H12" s="37">
        <v>473.4</v>
      </c>
      <c r="I12" s="32"/>
      <c r="L12" s="25"/>
      <c r="M12" s="13"/>
    </row>
    <row r="13" spans="1:13" s="12" customFormat="1" ht="15.75">
      <c r="A13" s="33">
        <v>45608</v>
      </c>
      <c r="B13" s="34">
        <v>0.33333333333333331</v>
      </c>
      <c r="C13" s="35">
        <v>0.5</v>
      </c>
      <c r="D13" s="35">
        <v>4.1666666666666664E-2</v>
      </c>
      <c r="E13" s="34">
        <v>0.33333333333333331</v>
      </c>
      <c r="F13" s="36">
        <f t="shared" si="3"/>
        <v>8</v>
      </c>
      <c r="G13" s="36">
        <f t="shared" si="1"/>
        <v>3</v>
      </c>
      <c r="H13" s="37">
        <v>473.4</v>
      </c>
      <c r="I13" s="32"/>
      <c r="K13" s="25"/>
      <c r="L13" s="17"/>
    </row>
    <row r="14" spans="1:13" s="12" customFormat="1" ht="15.75">
      <c r="A14" s="33">
        <v>45609</v>
      </c>
      <c r="B14" s="34">
        <v>0.33333333333333331</v>
      </c>
      <c r="C14" s="35">
        <v>0.5</v>
      </c>
      <c r="D14" s="35">
        <v>4.1666666666666664E-2</v>
      </c>
      <c r="E14" s="34">
        <v>0.33333333333333331</v>
      </c>
      <c r="F14" s="36">
        <f t="shared" si="3"/>
        <v>8</v>
      </c>
      <c r="G14" s="36">
        <f t="shared" ref="G14:G15" si="4">IF(((C14-B14)+(E14-D14))*24&gt;8, ((C14-B14)+(E14-D14))*24-8,0)</f>
        <v>3</v>
      </c>
      <c r="H14" s="37">
        <v>473.4</v>
      </c>
      <c r="I14" s="32"/>
      <c r="K14" s="25"/>
      <c r="L14" s="17"/>
    </row>
    <row r="15" spans="1:13" s="4" customFormat="1">
      <c r="A15" s="33">
        <v>45612</v>
      </c>
      <c r="B15" s="34">
        <v>0.33333333333333331</v>
      </c>
      <c r="C15" s="35">
        <v>0.5</v>
      </c>
      <c r="D15" s="35">
        <v>4.1666666666666664E-2</v>
      </c>
      <c r="E15" s="34">
        <v>0.2298611111111111</v>
      </c>
      <c r="F15" s="36">
        <f t="shared" si="3"/>
        <v>8</v>
      </c>
      <c r="G15" s="36">
        <f t="shared" si="4"/>
        <v>0.5166666666666675</v>
      </c>
      <c r="H15" s="36"/>
      <c r="I15" s="36">
        <v>1613.35</v>
      </c>
      <c r="J15" s="5"/>
    </row>
    <row r="16" spans="1:13" s="12" customFormat="1" ht="15.75">
      <c r="A16" s="33">
        <v>45614</v>
      </c>
      <c r="B16" s="34">
        <v>0.33333333333333331</v>
      </c>
      <c r="C16" s="35">
        <v>0.5</v>
      </c>
      <c r="D16" s="35">
        <v>4.1666666666666664E-2</v>
      </c>
      <c r="E16" s="34">
        <v>0.29166666666666669</v>
      </c>
      <c r="F16" s="36">
        <f t="shared" si="3"/>
        <v>8</v>
      </c>
      <c r="G16" s="36">
        <f>IF(((C16-B16)+(E16-D16))*24&gt;8, ((C16-B16)+(E16-D16))*24-8,0)</f>
        <v>2</v>
      </c>
      <c r="H16" s="37">
        <v>315.60000000000002</v>
      </c>
      <c r="I16" s="32"/>
      <c r="L16" s="25"/>
      <c r="M16" s="13"/>
    </row>
    <row r="17" spans="1:13" s="12" customFormat="1" ht="15.75">
      <c r="A17" s="33">
        <v>45622</v>
      </c>
      <c r="B17" s="34">
        <v>0.33333333333333331</v>
      </c>
      <c r="C17" s="35">
        <v>0.5</v>
      </c>
      <c r="D17" s="35">
        <v>4.1666666666666664E-2</v>
      </c>
      <c r="E17" s="34">
        <v>0.33333333333333331</v>
      </c>
      <c r="F17" s="36">
        <f t="shared" si="3"/>
        <v>8</v>
      </c>
      <c r="G17" s="36">
        <f>IF(((C17-B17)+(E17-D17))*24&gt;8, ((C17-B17)+(E17-D17))*24-8,0)</f>
        <v>3</v>
      </c>
      <c r="H17" s="37">
        <v>473.4</v>
      </c>
      <c r="I17" s="32"/>
      <c r="K17" s="25"/>
      <c r="L17" s="17"/>
    </row>
    <row r="18" spans="1:13" s="12" customFormat="1" ht="15.75">
      <c r="A18" s="33">
        <v>45623</v>
      </c>
      <c r="B18" s="34">
        <v>0.33333333333333331</v>
      </c>
      <c r="C18" s="35">
        <v>0.5</v>
      </c>
      <c r="D18" s="35">
        <v>4.1666666666666664E-2</v>
      </c>
      <c r="E18" s="34">
        <v>0.29444444444444445</v>
      </c>
      <c r="F18" s="36">
        <f t="shared" si="3"/>
        <v>8</v>
      </c>
      <c r="G18" s="36">
        <f t="shared" ref="G18:G20" si="5">IF(((C18-B18)+(E18-D18))*24&gt;8, ((C18-B18)+(E18-D18))*24-8,0)</f>
        <v>2.0666666666666664</v>
      </c>
      <c r="H18" s="37">
        <v>326.64999999999998</v>
      </c>
      <c r="I18" s="32"/>
      <c r="K18" s="25"/>
      <c r="L18" s="17"/>
    </row>
    <row r="19" spans="1:13" s="12" customFormat="1" ht="15.75">
      <c r="A19" s="33">
        <v>45624</v>
      </c>
      <c r="B19" s="34">
        <v>0.33333333333333331</v>
      </c>
      <c r="C19" s="35">
        <v>0.5</v>
      </c>
      <c r="D19" s="35">
        <v>4.1666666666666664E-2</v>
      </c>
      <c r="E19" s="34">
        <v>0.33333333333333331</v>
      </c>
      <c r="F19" s="36">
        <f t="shared" si="3"/>
        <v>8</v>
      </c>
      <c r="G19" s="36">
        <f t="shared" si="5"/>
        <v>3</v>
      </c>
      <c r="H19" s="37">
        <v>473.4</v>
      </c>
      <c r="I19" s="32"/>
      <c r="K19" s="25"/>
      <c r="L19" s="17"/>
    </row>
    <row r="20" spans="1:13" s="4" customFormat="1">
      <c r="A20" s="33">
        <v>45626</v>
      </c>
      <c r="B20" s="34">
        <v>0.33333333333333331</v>
      </c>
      <c r="C20" s="35">
        <v>0.5</v>
      </c>
      <c r="D20" s="35">
        <v>4.1666666666666664E-2</v>
      </c>
      <c r="E20" s="34">
        <v>0.20833333333333334</v>
      </c>
      <c r="F20" s="36">
        <f t="shared" ref="F20:F22" si="6">IF((((C20-B20)+(E20-D20))*24)&gt;8,8,((C20-B20)+(E20-D20))*24)</f>
        <v>8</v>
      </c>
      <c r="G20" s="36">
        <f t="shared" si="5"/>
        <v>0</v>
      </c>
      <c r="H20" s="36"/>
      <c r="I20" s="36">
        <v>1514.88</v>
      </c>
      <c r="J20" s="5"/>
    </row>
    <row r="21" spans="1:13" s="12" customFormat="1" ht="15.75">
      <c r="A21" s="33">
        <v>45629</v>
      </c>
      <c r="B21" s="34">
        <v>0.33333333333333331</v>
      </c>
      <c r="C21" s="35">
        <v>0.5</v>
      </c>
      <c r="D21" s="35">
        <v>4.1666666666666664E-2</v>
      </c>
      <c r="E21" s="34">
        <v>0.33333333333333331</v>
      </c>
      <c r="F21" s="36">
        <f t="shared" si="6"/>
        <v>8</v>
      </c>
      <c r="G21" s="36">
        <f>IF(((C21-B21)+(E21-D21))*24&gt;8, ((C21-B21)+(E21-D21))*24-8,0)</f>
        <v>3</v>
      </c>
      <c r="H21" s="37">
        <v>473.4</v>
      </c>
      <c r="I21" s="32"/>
      <c r="L21" s="25"/>
      <c r="M21" s="13"/>
    </row>
    <row r="22" spans="1:13" s="12" customFormat="1" ht="15.75">
      <c r="A22" s="33">
        <v>45630</v>
      </c>
      <c r="B22" s="34">
        <v>0.33333333333333331</v>
      </c>
      <c r="C22" s="35">
        <v>0.5</v>
      </c>
      <c r="D22" s="35">
        <v>4.1666666666666664E-2</v>
      </c>
      <c r="E22" s="34">
        <v>0.33333333333333331</v>
      </c>
      <c r="F22" s="36">
        <f t="shared" si="6"/>
        <v>8</v>
      </c>
      <c r="G22" s="36">
        <f>IF(((C22-B22)+(E22-D22))*24&gt;8, ((C22-B22)+(E22-D22))*24-8,0)</f>
        <v>3</v>
      </c>
      <c r="H22" s="37">
        <v>473.4</v>
      </c>
      <c r="I22" s="32"/>
      <c r="K22" s="25"/>
      <c r="L22" s="17"/>
    </row>
    <row r="23" spans="1:13" s="12" customFormat="1" ht="15.75">
      <c r="A23" s="14"/>
      <c r="B23" s="15"/>
      <c r="C23" s="16"/>
      <c r="D23" s="16"/>
      <c r="E23" s="15"/>
      <c r="F23" s="4"/>
      <c r="G23" s="4"/>
      <c r="H23" s="13"/>
      <c r="K23" s="25"/>
      <c r="L23" s="17"/>
    </row>
    <row r="24" spans="1:13" s="18" customFormat="1">
      <c r="A24" s="21"/>
      <c r="B24" s="17"/>
      <c r="C24" s="17"/>
      <c r="D24" s="17"/>
      <c r="E24" s="17"/>
      <c r="G24" s="4"/>
      <c r="H24" s="5"/>
      <c r="J24" s="5"/>
    </row>
    <row r="25" spans="1:13">
      <c r="C25" s="2" t="s">
        <v>6</v>
      </c>
      <c r="H25" s="5">
        <f>SUM(H7:H22)</f>
        <v>5849.6499999999987</v>
      </c>
      <c r="I25" s="5">
        <f>SUM(I7:I22)</f>
        <v>5211.1900000000005</v>
      </c>
    </row>
    <row r="27" spans="1:13" s="24" customFormat="1" ht="15.75">
      <c r="A27" s="9"/>
      <c r="B27" s="22"/>
      <c r="C27" s="22" t="s">
        <v>7</v>
      </c>
      <c r="D27" s="22"/>
      <c r="E27" s="22"/>
      <c r="F27" s="23"/>
      <c r="G27" s="23"/>
      <c r="I27" s="24">
        <f>SUM(H25:I25)</f>
        <v>11060.84</v>
      </c>
      <c r="J27" s="5"/>
    </row>
    <row r="29" spans="1:13" ht="15.75">
      <c r="A29" s="1"/>
      <c r="C29" s="3"/>
    </row>
    <row r="30" spans="1:13">
      <c r="A30" s="52"/>
      <c r="B30" s="52"/>
      <c r="C30" s="52"/>
    </row>
    <row r="31" spans="1:13">
      <c r="A31" s="53"/>
      <c r="B31" s="53"/>
      <c r="C31" s="53"/>
    </row>
    <row r="32" spans="1:13">
      <c r="A32" s="6"/>
      <c r="B32" s="6"/>
      <c r="C32" s="6"/>
    </row>
    <row r="33" spans="1:9">
      <c r="H33" s="8"/>
    </row>
    <row r="34" spans="1:9" ht="15.75">
      <c r="A34" s="9"/>
      <c r="B34" s="10"/>
      <c r="C34" s="10"/>
      <c r="D34" s="10"/>
      <c r="E34" s="10"/>
      <c r="F34" s="11"/>
      <c r="G34" s="11"/>
      <c r="H34" s="12"/>
      <c r="I34" s="12"/>
    </row>
    <row r="35" spans="1:9" ht="15.75">
      <c r="A35" s="14"/>
      <c r="B35" s="15"/>
      <c r="C35" s="16"/>
      <c r="D35" s="16"/>
      <c r="E35" s="15"/>
      <c r="H35" s="13"/>
      <c r="I35" s="12"/>
    </row>
    <row r="36" spans="1:9">
      <c r="A36" s="14"/>
      <c r="B36" s="19"/>
      <c r="C36" s="19"/>
      <c r="D36" s="19"/>
      <c r="H36" s="13"/>
      <c r="I36" s="4"/>
    </row>
    <row r="37" spans="1:9">
      <c r="A37" s="14"/>
      <c r="B37" s="19"/>
      <c r="C37" s="19"/>
      <c r="D37" s="19"/>
      <c r="H37" s="13"/>
      <c r="I37" s="4"/>
    </row>
    <row r="38" spans="1:9">
      <c r="A38" s="14"/>
      <c r="B38" s="19"/>
      <c r="C38" s="19"/>
      <c r="D38" s="19"/>
      <c r="I38" s="4"/>
    </row>
    <row r="39" spans="1:9">
      <c r="A39" s="14"/>
      <c r="B39" s="17"/>
      <c r="C39" s="17"/>
      <c r="D39" s="17"/>
      <c r="E39" s="17"/>
      <c r="F39" s="18"/>
      <c r="G39" s="18"/>
      <c r="I39" s="18"/>
    </row>
    <row r="40" spans="1:9">
      <c r="A40" s="14"/>
      <c r="B40" s="17"/>
      <c r="C40" s="17"/>
      <c r="D40" s="17"/>
      <c r="E40" s="17"/>
      <c r="F40" s="18"/>
      <c r="G40" s="18"/>
      <c r="I40" s="18"/>
    </row>
    <row r="41" spans="1:9">
      <c r="A41" s="14"/>
      <c r="B41" s="17"/>
      <c r="C41" s="17"/>
      <c r="D41" s="17"/>
      <c r="E41" s="17"/>
      <c r="F41" s="18"/>
      <c r="G41" s="18"/>
      <c r="I41" s="18"/>
    </row>
    <row r="42" spans="1:9">
      <c r="A42" s="14"/>
      <c r="B42" s="19"/>
      <c r="C42" s="19"/>
      <c r="D42" s="19"/>
      <c r="I42" s="4"/>
    </row>
    <row r="43" spans="1:9">
      <c r="A43" s="14"/>
      <c r="B43" s="19"/>
      <c r="C43" s="19"/>
      <c r="D43" s="19"/>
      <c r="I43" s="4"/>
    </row>
    <row r="44" spans="1:9">
      <c r="A44" s="14"/>
      <c r="B44" s="19"/>
      <c r="C44" s="19"/>
      <c r="D44" s="19"/>
      <c r="I44" s="18"/>
    </row>
    <row r="45" spans="1:9">
      <c r="A45" s="14"/>
      <c r="B45" s="19"/>
      <c r="C45" s="19"/>
      <c r="D45" s="19"/>
      <c r="I45" s="18"/>
    </row>
    <row r="46" spans="1:9">
      <c r="A46" s="14"/>
      <c r="B46" s="17"/>
      <c r="C46" s="17"/>
      <c r="D46" s="17"/>
      <c r="E46" s="17"/>
      <c r="F46" s="18"/>
      <c r="G46" s="18"/>
      <c r="H46" s="18"/>
      <c r="I46" s="18"/>
    </row>
    <row r="47" spans="1:9">
      <c r="A47" s="14"/>
      <c r="B47" s="19"/>
      <c r="C47" s="19"/>
      <c r="D47" s="19"/>
      <c r="H47" s="4"/>
    </row>
    <row r="48" spans="1:9">
      <c r="A48" s="20"/>
      <c r="I48" s="18"/>
    </row>
    <row r="49" spans="1:9">
      <c r="A49" s="20"/>
      <c r="I49" s="18"/>
    </row>
    <row r="50" spans="1:9">
      <c r="A50" s="21"/>
      <c r="B50" s="17"/>
      <c r="C50" s="17"/>
      <c r="D50" s="17"/>
      <c r="E50" s="17"/>
      <c r="F50" s="18"/>
      <c r="I50" s="18"/>
    </row>
    <row r="53" spans="1:9" ht="15.75">
      <c r="A53" s="9"/>
      <c r="B53" s="22"/>
      <c r="C53" s="22"/>
      <c r="D53" s="22"/>
      <c r="E53" s="22"/>
      <c r="F53" s="23"/>
      <c r="G53" s="23"/>
      <c r="H53" s="24"/>
      <c r="I53" s="24"/>
    </row>
  </sheetData>
  <mergeCells count="6">
    <mergeCell ref="A2:C2"/>
    <mergeCell ref="A3:C3"/>
    <mergeCell ref="A30:C30"/>
    <mergeCell ref="A31:C31"/>
    <mergeCell ref="A5:C5"/>
    <mergeCell ref="A4:C4"/>
  </mergeCells>
  <pageMargins left="0.25" right="0.25" top="0.75" bottom="0.75" header="0.3" footer="0.3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zoomScale="90" zoomScaleNormal="90" workbookViewId="0"/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18255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103.72159090909091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12" customFormat="1" ht="15.75">
      <c r="A7" s="33">
        <v>45637</v>
      </c>
      <c r="B7" s="34">
        <v>0.33333333333333331</v>
      </c>
      <c r="C7" s="35">
        <v>0.5</v>
      </c>
      <c r="D7" s="35">
        <v>4.1666666666666664E-2</v>
      </c>
      <c r="E7" s="34">
        <v>0.29166666666666669</v>
      </c>
      <c r="F7" s="36">
        <f t="shared" ref="F7:F8" si="0">IF((((C7-B7)+(E7-D7))*24)&gt;8,8,((C7-B7)+(E7-D7))*24)</f>
        <v>8</v>
      </c>
      <c r="G7" s="36">
        <f>IF(((C7-B7)+(E7-D7))*24&gt;8, ((C7-B7)+(E7-D7))*24-8,0)</f>
        <v>2</v>
      </c>
      <c r="H7" s="37">
        <v>259.3</v>
      </c>
      <c r="I7" s="32"/>
      <c r="L7" s="25" t="s">
        <v>13</v>
      </c>
      <c r="M7" s="13"/>
    </row>
    <row r="8" spans="1:13" s="12" customFormat="1" ht="15.75">
      <c r="A8" s="33">
        <v>45645</v>
      </c>
      <c r="B8" s="34">
        <v>0.33333333333333331</v>
      </c>
      <c r="C8" s="35">
        <v>0.5</v>
      </c>
      <c r="D8" s="35">
        <v>4.1666666666666664E-2</v>
      </c>
      <c r="E8" s="34">
        <v>0.32222222222222224</v>
      </c>
      <c r="F8" s="36">
        <f t="shared" si="0"/>
        <v>8</v>
      </c>
      <c r="G8" s="36">
        <f>IF(((C8-B8)+(E8-D8))*24&gt;8, ((C8-B8)+(E8-D8))*24-8,0)</f>
        <v>2.7333333333333343</v>
      </c>
      <c r="H8" s="37">
        <v>353.94</v>
      </c>
      <c r="I8" s="32"/>
      <c r="K8" s="25"/>
      <c r="L8" s="17"/>
    </row>
    <row r="9" spans="1:13" s="12" customFormat="1" ht="15.75">
      <c r="A9" s="14"/>
      <c r="B9" s="15"/>
      <c r="C9" s="16"/>
      <c r="D9" s="16"/>
      <c r="E9" s="15"/>
      <c r="F9" s="4"/>
      <c r="G9" s="4"/>
      <c r="H9" s="13"/>
      <c r="K9" s="25"/>
      <c r="L9" s="17"/>
    </row>
    <row r="10" spans="1:13" s="18" customFormat="1">
      <c r="A10" s="21"/>
      <c r="B10" s="17"/>
      <c r="C10" s="17"/>
      <c r="D10" s="17"/>
      <c r="E10" s="17"/>
      <c r="G10" s="4"/>
      <c r="H10" s="5"/>
      <c r="J10" s="5"/>
    </row>
    <row r="11" spans="1:13">
      <c r="C11" s="2" t="s">
        <v>6</v>
      </c>
      <c r="H11" s="5">
        <f>SUM(H7:H8)</f>
        <v>613.24</v>
      </c>
      <c r="I11" s="5">
        <f>SUM(I7:I8)</f>
        <v>0</v>
      </c>
    </row>
    <row r="13" spans="1:13" s="24" customFormat="1" ht="15.75">
      <c r="A13" s="9"/>
      <c r="B13" s="22"/>
      <c r="C13" s="22" t="s">
        <v>7</v>
      </c>
      <c r="D13" s="22"/>
      <c r="E13" s="22"/>
      <c r="F13" s="23"/>
      <c r="G13" s="23"/>
      <c r="I13" s="24">
        <f>SUM(H11:I11)</f>
        <v>613.24</v>
      </c>
      <c r="J13" s="5"/>
    </row>
    <row r="15" spans="1:13" ht="15.75">
      <c r="A15" s="1"/>
      <c r="C15" s="3"/>
    </row>
    <row r="16" spans="1:13">
      <c r="A16" s="52"/>
      <c r="B16" s="52"/>
      <c r="C16" s="52"/>
    </row>
    <row r="17" spans="1:9">
      <c r="A17" s="53"/>
      <c r="B17" s="53"/>
      <c r="C17" s="53"/>
    </row>
    <row r="18" spans="1:9">
      <c r="A18" s="6"/>
      <c r="B18" s="6"/>
      <c r="C18" s="6"/>
    </row>
    <row r="19" spans="1:9">
      <c r="H19" s="8"/>
    </row>
    <row r="20" spans="1:9" ht="15.75">
      <c r="A20" s="9"/>
      <c r="B20" s="10"/>
      <c r="C20" s="10"/>
      <c r="D20" s="10"/>
      <c r="E20" s="10"/>
      <c r="F20" s="11"/>
      <c r="G20" s="11"/>
      <c r="H20" s="12"/>
      <c r="I20" s="12"/>
    </row>
    <row r="21" spans="1:9" ht="15.75">
      <c r="A21" s="14"/>
      <c r="B21" s="15"/>
      <c r="C21" s="16"/>
      <c r="D21" s="16"/>
      <c r="E21" s="15"/>
      <c r="H21" s="13"/>
      <c r="I21" s="12"/>
    </row>
    <row r="22" spans="1:9">
      <c r="A22" s="14"/>
      <c r="B22" s="19"/>
      <c r="C22" s="19"/>
      <c r="D22" s="19"/>
      <c r="H22" s="13"/>
      <c r="I22" s="4"/>
    </row>
    <row r="23" spans="1:9">
      <c r="A23" s="14"/>
      <c r="B23" s="19"/>
      <c r="C23" s="19"/>
      <c r="D23" s="19"/>
      <c r="H23" s="13"/>
      <c r="I23" s="4"/>
    </row>
    <row r="24" spans="1:9">
      <c r="A24" s="14"/>
      <c r="B24" s="19"/>
      <c r="C24" s="19"/>
      <c r="D24" s="19"/>
      <c r="I24" s="4"/>
    </row>
    <row r="25" spans="1:9">
      <c r="A25" s="14"/>
      <c r="B25" s="17"/>
      <c r="C25" s="17"/>
      <c r="D25" s="17"/>
      <c r="E25" s="17"/>
      <c r="F25" s="18"/>
      <c r="G25" s="18"/>
      <c r="I25" s="18"/>
    </row>
    <row r="26" spans="1:9">
      <c r="A26" s="14"/>
      <c r="B26" s="17"/>
      <c r="C26" s="17"/>
      <c r="D26" s="17"/>
      <c r="E26" s="17"/>
      <c r="F26" s="18"/>
      <c r="G26" s="18"/>
      <c r="I26" s="18"/>
    </row>
    <row r="27" spans="1:9">
      <c r="A27" s="14"/>
      <c r="B27" s="17"/>
      <c r="C27" s="17"/>
      <c r="D27" s="17"/>
      <c r="E27" s="17"/>
      <c r="F27" s="18"/>
      <c r="G27" s="18"/>
      <c r="I27" s="18"/>
    </row>
    <row r="28" spans="1:9">
      <c r="A28" s="14"/>
      <c r="B28" s="19"/>
      <c r="C28" s="19"/>
      <c r="D28" s="19"/>
      <c r="I28" s="4"/>
    </row>
    <row r="29" spans="1:9">
      <c r="A29" s="14"/>
      <c r="B29" s="19"/>
      <c r="C29" s="19"/>
      <c r="D29" s="19"/>
      <c r="I29" s="4"/>
    </row>
    <row r="30" spans="1:9">
      <c r="A30" s="14"/>
      <c r="B30" s="19"/>
      <c r="C30" s="19"/>
      <c r="D30" s="19"/>
      <c r="I30" s="18"/>
    </row>
    <row r="31" spans="1:9">
      <c r="A31" s="14"/>
      <c r="B31" s="19"/>
      <c r="C31" s="19"/>
      <c r="D31" s="19"/>
      <c r="I31" s="18"/>
    </row>
    <row r="32" spans="1:9">
      <c r="A32" s="14"/>
      <c r="B32" s="17"/>
      <c r="C32" s="17"/>
      <c r="D32" s="17"/>
      <c r="E32" s="17"/>
      <c r="F32" s="18"/>
      <c r="G32" s="18"/>
      <c r="H32" s="18"/>
      <c r="I32" s="18"/>
    </row>
    <row r="33" spans="1:9">
      <c r="A33" s="14"/>
      <c r="B33" s="19"/>
      <c r="C33" s="19"/>
      <c r="D33" s="19"/>
      <c r="H33" s="4"/>
    </row>
    <row r="34" spans="1:9">
      <c r="A34" s="20"/>
      <c r="I34" s="18"/>
    </row>
    <row r="35" spans="1:9">
      <c r="A35" s="20"/>
      <c r="I35" s="18"/>
    </row>
    <row r="36" spans="1:9">
      <c r="A36" s="21"/>
      <c r="B36" s="17"/>
      <c r="C36" s="17"/>
      <c r="D36" s="17"/>
      <c r="E36" s="17"/>
      <c r="F36" s="18"/>
      <c r="I36" s="18"/>
    </row>
    <row r="39" spans="1:9" ht="15.75">
      <c r="A39" s="9"/>
      <c r="B39" s="22"/>
      <c r="C39" s="22"/>
      <c r="D39" s="22"/>
      <c r="E39" s="22"/>
      <c r="F39" s="23"/>
      <c r="G39" s="23"/>
      <c r="H39" s="24"/>
      <c r="I39" s="24"/>
    </row>
  </sheetData>
  <mergeCells count="6">
    <mergeCell ref="A17:C17"/>
    <mergeCell ref="A2:C2"/>
    <mergeCell ref="A3:C3"/>
    <mergeCell ref="A4:C4"/>
    <mergeCell ref="A5:C5"/>
    <mergeCell ref="A16:C16"/>
  </mergeCells>
  <pageMargins left="0.25" right="0.25" top="0.75" bottom="0.75" header="0.3" footer="0.3"/>
  <pageSetup paperSize="9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zoomScale="90" zoomScaleNormal="90" workbookViewId="0">
      <selection activeCell="I18" sqref="I18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18957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107.71022727272727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12" customFormat="1" ht="15.75">
      <c r="A7" s="33">
        <v>45664</v>
      </c>
      <c r="B7" s="34">
        <v>0.33333333333333331</v>
      </c>
      <c r="C7" s="35">
        <v>0.5</v>
      </c>
      <c r="D7" s="35">
        <v>4.1666666666666664E-2</v>
      </c>
      <c r="E7" s="34">
        <v>0.33333333333333331</v>
      </c>
      <c r="F7" s="36">
        <f t="shared" ref="F7:F12" si="0">IF((((C7-B7)+(E7-D7))*24)&gt;8,8,((C7-B7)+(E7-D7))*24)</f>
        <v>8</v>
      </c>
      <c r="G7" s="36">
        <v>3</v>
      </c>
      <c r="H7" s="37">
        <v>403.91</v>
      </c>
      <c r="I7" s="32"/>
      <c r="L7" s="25" t="s">
        <v>13</v>
      </c>
      <c r="M7" s="13"/>
    </row>
    <row r="8" spans="1:13" s="12" customFormat="1" ht="15.75">
      <c r="A8" s="33">
        <v>45666</v>
      </c>
      <c r="B8" s="34">
        <v>0.33333333333333331</v>
      </c>
      <c r="C8" s="35">
        <v>0.5</v>
      </c>
      <c r="D8" s="35">
        <v>4.1666666666666664E-2</v>
      </c>
      <c r="E8" s="34">
        <v>0.32430555555555557</v>
      </c>
      <c r="F8" s="36">
        <f t="shared" si="0"/>
        <v>8</v>
      </c>
      <c r="G8" s="36">
        <f>IF(((C8-B8)+(E8-D8))*24&gt;8, ((C8-B8)+(E8-D8))*24-8,0)</f>
        <v>2.7833333333333332</v>
      </c>
      <c r="H8" s="37">
        <v>374.29</v>
      </c>
      <c r="I8" s="32"/>
      <c r="K8" s="25"/>
      <c r="L8" s="17"/>
    </row>
    <row r="9" spans="1:13" s="49" customFormat="1">
      <c r="A9" s="40">
        <v>45676</v>
      </c>
      <c r="B9" s="41">
        <v>0.33333333333333331</v>
      </c>
      <c r="C9" s="42">
        <v>0.5</v>
      </c>
      <c r="D9" s="42">
        <v>4.1666666666666664E-2</v>
      </c>
      <c r="E9" s="41">
        <v>0.20833333333333334</v>
      </c>
      <c r="F9" s="43">
        <f t="shared" si="0"/>
        <v>8</v>
      </c>
      <c r="G9" s="43">
        <f>IF(((C9-B9)+(E9-D9))*24&gt;8, ((C9-B9)+(E9-D9))*24-8,0)</f>
        <v>0</v>
      </c>
      <c r="H9" s="43"/>
      <c r="I9" s="43">
        <v>1292.52</v>
      </c>
      <c r="J9" s="48"/>
      <c r="K9" s="49" t="s">
        <v>21</v>
      </c>
    </row>
    <row r="10" spans="1:13" s="12" customFormat="1" ht="15.75">
      <c r="A10" s="33">
        <v>45678</v>
      </c>
      <c r="B10" s="34">
        <v>0.33333333333333331</v>
      </c>
      <c r="C10" s="35">
        <v>0.5</v>
      </c>
      <c r="D10" s="35">
        <v>4.1666666666666664E-2</v>
      </c>
      <c r="E10" s="34">
        <v>0.31875000000000003</v>
      </c>
      <c r="F10" s="36">
        <f t="shared" si="0"/>
        <v>8</v>
      </c>
      <c r="G10" s="36">
        <f>IF(((C10-B10)+(E10-D10))*24&gt;8, ((C10-B10)+(E10-D10))*24-8,0)</f>
        <v>2.6500000000000004</v>
      </c>
      <c r="H10" s="37">
        <v>356.79</v>
      </c>
      <c r="I10" s="32"/>
      <c r="K10" s="54" t="s">
        <v>24</v>
      </c>
      <c r="L10" s="54"/>
      <c r="M10" s="54"/>
    </row>
    <row r="11" spans="1:13" s="12" customFormat="1" ht="15.75">
      <c r="A11" s="33">
        <v>45680</v>
      </c>
      <c r="B11" s="34">
        <v>0.33333333333333331</v>
      </c>
      <c r="C11" s="35">
        <v>0.5</v>
      </c>
      <c r="D11" s="35">
        <v>4.1666666666666664E-2</v>
      </c>
      <c r="E11" s="34">
        <v>8.3333333333333339</v>
      </c>
      <c r="F11" s="36">
        <f t="shared" si="0"/>
        <v>8</v>
      </c>
      <c r="G11" s="36">
        <v>3</v>
      </c>
      <c r="H11" s="37">
        <v>403.91</v>
      </c>
      <c r="I11" s="32"/>
      <c r="K11" s="39"/>
      <c r="L11" s="39"/>
      <c r="M11" s="39"/>
    </row>
    <row r="12" spans="1:13" s="12" customFormat="1" ht="15.75">
      <c r="A12" s="33">
        <v>45688</v>
      </c>
      <c r="B12" s="34">
        <v>0.33333333333333331</v>
      </c>
      <c r="C12" s="35">
        <v>0.5</v>
      </c>
      <c r="D12" s="35">
        <v>4.1666666666666664E-2</v>
      </c>
      <c r="E12" s="34">
        <v>8.3333333333333339</v>
      </c>
      <c r="F12" s="36">
        <f t="shared" si="0"/>
        <v>8</v>
      </c>
      <c r="G12" s="36">
        <v>3</v>
      </c>
      <c r="H12" s="37">
        <v>403.91</v>
      </c>
      <c r="I12" s="32"/>
      <c r="K12" s="13" t="s">
        <v>22</v>
      </c>
      <c r="L12" s="17"/>
    </row>
    <row r="13" spans="1:13" s="12" customFormat="1" ht="15.75">
      <c r="A13" s="14"/>
      <c r="B13" s="15"/>
      <c r="C13" s="16"/>
      <c r="D13" s="16"/>
      <c r="E13" s="15"/>
      <c r="F13" s="4"/>
      <c r="G13" s="4"/>
      <c r="H13" s="13"/>
      <c r="K13" s="39" t="s">
        <v>23</v>
      </c>
      <c r="L13" s="17"/>
    </row>
    <row r="14" spans="1:13" s="18" customFormat="1">
      <c r="A14" s="21"/>
      <c r="B14" s="17"/>
      <c r="C14" s="17"/>
      <c r="D14" s="17"/>
      <c r="E14" s="17"/>
      <c r="G14" s="4"/>
      <c r="H14" s="5"/>
      <c r="J14" s="5"/>
    </row>
    <row r="15" spans="1:13">
      <c r="C15" s="2" t="s">
        <v>6</v>
      </c>
      <c r="H15" s="5">
        <f>SUM(H7:H12)</f>
        <v>1942.8100000000002</v>
      </c>
      <c r="I15" s="5">
        <f>SUM(I7:I12)</f>
        <v>1292.52</v>
      </c>
    </row>
    <row r="17" spans="1:10" s="24" customFormat="1" ht="15.75">
      <c r="A17" s="9"/>
      <c r="B17" s="22"/>
      <c r="C17" s="22" t="s">
        <v>7</v>
      </c>
      <c r="D17" s="22"/>
      <c r="E17" s="22"/>
      <c r="F17" s="23"/>
      <c r="G17" s="23"/>
      <c r="I17" s="24">
        <f>SUM(H15:I15)</f>
        <v>3235.33</v>
      </c>
      <c r="J17" s="5"/>
    </row>
    <row r="19" spans="1:10" ht="15.75">
      <c r="A19" s="1"/>
      <c r="C19" s="3"/>
    </row>
    <row r="20" spans="1:10">
      <c r="A20" s="52"/>
      <c r="B20" s="52"/>
      <c r="C20" s="52"/>
    </row>
    <row r="21" spans="1:10">
      <c r="A21" s="53"/>
      <c r="B21" s="53"/>
      <c r="C21" s="53"/>
    </row>
    <row r="22" spans="1:10">
      <c r="A22" s="6"/>
      <c r="B22" s="6"/>
      <c r="C22" s="6"/>
    </row>
    <row r="23" spans="1:10">
      <c r="H23" s="8"/>
    </row>
    <row r="24" spans="1:10" ht="15.75">
      <c r="A24" s="9"/>
      <c r="B24" s="10"/>
      <c r="C24" s="10"/>
      <c r="D24" s="10"/>
      <c r="E24" s="10"/>
      <c r="F24" s="11"/>
      <c r="G24" s="11"/>
      <c r="H24" s="12"/>
      <c r="I24" s="12"/>
    </row>
    <row r="25" spans="1:10" ht="15.75">
      <c r="A25" s="14"/>
      <c r="B25" s="15"/>
      <c r="C25" s="16"/>
      <c r="D25" s="16"/>
      <c r="E25" s="15"/>
      <c r="H25" s="13"/>
      <c r="I25" s="12"/>
    </row>
    <row r="26" spans="1:10">
      <c r="A26" s="14"/>
      <c r="B26" s="19"/>
      <c r="C26" s="19"/>
      <c r="D26" s="19"/>
      <c r="H26" s="13"/>
      <c r="I26" s="4"/>
    </row>
    <row r="27" spans="1:10">
      <c r="A27" s="14"/>
      <c r="B27" s="19"/>
      <c r="C27" s="19"/>
      <c r="D27" s="19"/>
      <c r="H27" s="13"/>
      <c r="I27" s="4"/>
    </row>
    <row r="28" spans="1:10">
      <c r="A28" s="14"/>
      <c r="B28" s="19"/>
      <c r="C28" s="19"/>
      <c r="D28" s="19"/>
      <c r="I28" s="4"/>
    </row>
    <row r="29" spans="1:10">
      <c r="A29" s="14"/>
      <c r="B29" s="17"/>
      <c r="C29" s="17"/>
      <c r="D29" s="17"/>
      <c r="E29" s="17"/>
      <c r="F29" s="18"/>
      <c r="G29" s="18"/>
      <c r="I29" s="18"/>
    </row>
    <row r="30" spans="1:10">
      <c r="A30" s="14"/>
      <c r="B30" s="17"/>
      <c r="C30" s="17"/>
      <c r="D30" s="17"/>
      <c r="E30" s="17"/>
      <c r="F30" s="18"/>
      <c r="G30" s="18"/>
      <c r="I30" s="18"/>
    </row>
    <row r="31" spans="1:10">
      <c r="A31" s="14"/>
      <c r="B31" s="17"/>
      <c r="C31" s="17"/>
      <c r="D31" s="17"/>
      <c r="E31" s="17"/>
      <c r="F31" s="18"/>
      <c r="G31" s="18"/>
      <c r="I31" s="18"/>
    </row>
    <row r="32" spans="1:10">
      <c r="A32" s="14"/>
      <c r="B32" s="19"/>
      <c r="C32" s="19"/>
      <c r="D32" s="19"/>
      <c r="I32" s="4"/>
    </row>
    <row r="33" spans="1:9">
      <c r="A33" s="14"/>
      <c r="B33" s="19"/>
      <c r="C33" s="19"/>
      <c r="D33" s="19"/>
      <c r="I33" s="4"/>
    </row>
    <row r="34" spans="1:9">
      <c r="A34" s="14"/>
      <c r="B34" s="19"/>
      <c r="C34" s="19"/>
      <c r="D34" s="19"/>
      <c r="I34" s="18"/>
    </row>
    <row r="35" spans="1:9">
      <c r="A35" s="14"/>
      <c r="B35" s="19"/>
      <c r="C35" s="19"/>
      <c r="D35" s="19"/>
      <c r="I35" s="18"/>
    </row>
    <row r="36" spans="1:9">
      <c r="A36" s="14"/>
      <c r="B36" s="17"/>
      <c r="C36" s="17"/>
      <c r="D36" s="17"/>
      <c r="E36" s="17"/>
      <c r="F36" s="18"/>
      <c r="G36" s="18"/>
      <c r="H36" s="18"/>
      <c r="I36" s="18"/>
    </row>
    <row r="37" spans="1:9">
      <c r="A37" s="14"/>
      <c r="B37" s="19"/>
      <c r="C37" s="19"/>
      <c r="D37" s="19"/>
      <c r="H37" s="4"/>
    </row>
    <row r="38" spans="1:9">
      <c r="A38" s="20"/>
      <c r="I38" s="18"/>
    </row>
    <row r="39" spans="1:9">
      <c r="A39" s="20"/>
      <c r="I39" s="18"/>
    </row>
    <row r="40" spans="1:9">
      <c r="A40" s="21"/>
      <c r="B40" s="17"/>
      <c r="C40" s="17"/>
      <c r="D40" s="17"/>
      <c r="E40" s="17"/>
      <c r="F40" s="18"/>
      <c r="I40" s="18"/>
    </row>
    <row r="43" spans="1:9" ht="15.75">
      <c r="A43" s="9"/>
      <c r="B43" s="22"/>
      <c r="C43" s="22"/>
      <c r="D43" s="22"/>
      <c r="E43" s="22"/>
      <c r="F43" s="23"/>
      <c r="G43" s="23"/>
      <c r="H43" s="24"/>
      <c r="I43" s="24"/>
    </row>
  </sheetData>
  <mergeCells count="7">
    <mergeCell ref="K10:M10"/>
    <mergeCell ref="A21:C21"/>
    <mergeCell ref="A2:C2"/>
    <mergeCell ref="A3:C3"/>
    <mergeCell ref="A4:C4"/>
    <mergeCell ref="A5:C5"/>
    <mergeCell ref="A20:C20"/>
  </mergeCells>
  <pageMargins left="0.25" right="0.25" top="0.75" bottom="0.75" header="0.3" footer="0.3"/>
  <pageSetup paperSize="9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90" zoomScaleNormal="90" workbookViewId="0">
      <selection activeCell="G8" sqref="G8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18957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107.71022727272727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12" customFormat="1" ht="15.75">
      <c r="A7" s="33">
        <v>45699</v>
      </c>
      <c r="B7" s="34">
        <v>0.33333333333333331</v>
      </c>
      <c r="C7" s="35">
        <v>0.5</v>
      </c>
      <c r="D7" s="35">
        <v>4.1666666666666664E-2</v>
      </c>
      <c r="E7" s="34">
        <v>8.3333333333333339</v>
      </c>
      <c r="F7" s="36">
        <f t="shared" ref="F7:F11" si="0">IF((((C7-B7)+(E7-D7))*24)&gt;8,8,((C7-B7)+(E7-D7))*24)</f>
        <v>8</v>
      </c>
      <c r="G7" s="36">
        <v>3</v>
      </c>
      <c r="H7" s="37">
        <v>403.91</v>
      </c>
      <c r="I7" s="32"/>
      <c r="L7" s="25" t="s">
        <v>13</v>
      </c>
      <c r="M7" s="13"/>
    </row>
    <row r="8" spans="1:13" s="12" customFormat="1" ht="15.75">
      <c r="A8" s="33">
        <v>45704</v>
      </c>
      <c r="B8" s="34">
        <v>0.33333333333333331</v>
      </c>
      <c r="C8" s="35">
        <v>0.5</v>
      </c>
      <c r="D8" s="35">
        <v>4.1666666666666664E-2</v>
      </c>
      <c r="E8" s="34">
        <v>5.2104166666666663</v>
      </c>
      <c r="F8" s="36">
        <f t="shared" si="0"/>
        <v>8</v>
      </c>
      <c r="G8" s="51">
        <v>0.05</v>
      </c>
      <c r="H8" s="37"/>
      <c r="I8" s="36">
        <v>1300.5999999999999</v>
      </c>
      <c r="K8" s="25"/>
      <c r="L8" s="17"/>
    </row>
    <row r="9" spans="1:13" s="4" customFormat="1">
      <c r="A9" s="33">
        <v>45706</v>
      </c>
      <c r="B9" s="34">
        <v>0.33333333333333331</v>
      </c>
      <c r="C9" s="35">
        <v>0.5</v>
      </c>
      <c r="D9" s="35">
        <v>4.1666666666666664E-2</v>
      </c>
      <c r="E9" s="34">
        <v>8.3333333333333339</v>
      </c>
      <c r="F9" s="36">
        <f t="shared" si="0"/>
        <v>8</v>
      </c>
      <c r="G9" s="36">
        <v>3</v>
      </c>
      <c r="H9" s="37">
        <v>403.91</v>
      </c>
      <c r="I9" s="36"/>
      <c r="J9" s="5"/>
    </row>
    <row r="10" spans="1:13" s="12" customFormat="1" ht="15.75">
      <c r="A10" s="33">
        <v>45708</v>
      </c>
      <c r="B10" s="34">
        <v>0.33333333333333331</v>
      </c>
      <c r="C10" s="35">
        <v>0.5</v>
      </c>
      <c r="D10" s="35">
        <v>4.1666666666666664E-2</v>
      </c>
      <c r="E10" s="34">
        <v>8.3333333333333339</v>
      </c>
      <c r="F10" s="36">
        <f t="shared" si="0"/>
        <v>8</v>
      </c>
      <c r="G10" s="36">
        <v>3</v>
      </c>
      <c r="H10" s="37">
        <v>403.91</v>
      </c>
      <c r="I10" s="32"/>
      <c r="L10" s="25"/>
      <c r="M10" s="13"/>
    </row>
    <row r="11" spans="1:13" s="12" customFormat="1" ht="15.75">
      <c r="A11" s="33">
        <v>45710</v>
      </c>
      <c r="B11" s="34">
        <v>0.33333333333333331</v>
      </c>
      <c r="C11" s="35">
        <v>0.5</v>
      </c>
      <c r="D11" s="35">
        <v>4.1666666666666664E-2</v>
      </c>
      <c r="E11" s="34">
        <v>5.2312500000000002</v>
      </c>
      <c r="F11" s="36">
        <f t="shared" si="0"/>
        <v>8</v>
      </c>
      <c r="G11" s="51">
        <v>0.55000000000000004</v>
      </c>
      <c r="H11" s="37"/>
      <c r="I11" s="36">
        <v>1381.38</v>
      </c>
      <c r="K11" s="25"/>
      <c r="L11" s="17"/>
    </row>
    <row r="12" spans="1:13" s="12" customFormat="1" ht="15.75">
      <c r="A12" s="14"/>
      <c r="B12" s="15"/>
      <c r="C12" s="16"/>
      <c r="D12" s="16"/>
      <c r="E12" s="15"/>
      <c r="F12" s="4"/>
      <c r="G12" s="4"/>
      <c r="H12" s="13"/>
      <c r="K12" s="25"/>
      <c r="L12" s="17"/>
    </row>
    <row r="13" spans="1:13" s="18" customFormat="1">
      <c r="A13" s="21"/>
      <c r="B13" s="17"/>
      <c r="C13" s="17"/>
      <c r="D13" s="17"/>
      <c r="E13" s="17"/>
      <c r="G13" s="4"/>
      <c r="H13" s="5"/>
      <c r="J13" s="5"/>
    </row>
    <row r="14" spans="1:13">
      <c r="C14" s="2" t="s">
        <v>6</v>
      </c>
      <c r="H14" s="5">
        <f>SUM(H7:H11)</f>
        <v>1211.73</v>
      </c>
      <c r="I14" s="5">
        <f>SUM(I7:I11)</f>
        <v>2681.98</v>
      </c>
    </row>
    <row r="16" spans="1:13" s="24" customFormat="1" ht="15.75">
      <c r="A16" s="9"/>
      <c r="B16" s="22"/>
      <c r="C16" s="22" t="s">
        <v>7</v>
      </c>
      <c r="D16" s="22"/>
      <c r="E16" s="22"/>
      <c r="F16" s="23"/>
      <c r="G16" s="23"/>
      <c r="I16" s="24">
        <f>SUM(H14:I14)</f>
        <v>3893.71</v>
      </c>
      <c r="J16" s="5"/>
    </row>
    <row r="18" spans="1:9" ht="15.75">
      <c r="A18" s="1"/>
      <c r="C18" s="3"/>
    </row>
    <row r="19" spans="1:9">
      <c r="A19" s="52"/>
      <c r="B19" s="52"/>
      <c r="C19" s="52"/>
    </row>
    <row r="20" spans="1:9">
      <c r="A20" s="53"/>
      <c r="B20" s="53"/>
      <c r="C20" s="53"/>
    </row>
    <row r="21" spans="1:9">
      <c r="A21" s="6"/>
      <c r="B21" s="6"/>
      <c r="C21" s="6"/>
    </row>
    <row r="22" spans="1:9">
      <c r="H22" s="8"/>
    </row>
    <row r="23" spans="1:9" ht="15.75">
      <c r="A23" s="9"/>
      <c r="B23" s="10"/>
      <c r="C23" s="10"/>
      <c r="D23" s="10"/>
      <c r="E23" s="10"/>
      <c r="F23" s="11"/>
      <c r="G23" s="11"/>
      <c r="H23" s="12"/>
      <c r="I23" s="12"/>
    </row>
    <row r="24" spans="1:9" ht="15.75">
      <c r="A24" s="14"/>
      <c r="B24" s="15"/>
      <c r="C24" s="16"/>
      <c r="D24" s="16"/>
      <c r="E24" s="15"/>
      <c r="H24" s="13"/>
      <c r="I24" s="12"/>
    </row>
    <row r="25" spans="1:9">
      <c r="A25" s="14"/>
      <c r="B25" s="19"/>
      <c r="C25" s="19"/>
      <c r="D25" s="19"/>
      <c r="H25" s="13"/>
      <c r="I25" s="4"/>
    </row>
    <row r="26" spans="1:9">
      <c r="A26" s="14"/>
      <c r="B26" s="19"/>
      <c r="C26" s="19"/>
      <c r="D26" s="19"/>
      <c r="H26" s="13"/>
      <c r="I26" s="4"/>
    </row>
    <row r="27" spans="1:9">
      <c r="A27" s="14"/>
      <c r="B27" s="19"/>
      <c r="C27" s="19"/>
      <c r="D27" s="19"/>
      <c r="I27" s="4"/>
    </row>
    <row r="28" spans="1:9">
      <c r="A28" s="14"/>
      <c r="B28" s="17"/>
      <c r="C28" s="17"/>
      <c r="D28" s="17"/>
      <c r="E28" s="17"/>
      <c r="F28" s="18"/>
      <c r="G28" s="18"/>
      <c r="I28" s="18"/>
    </row>
    <row r="29" spans="1:9">
      <c r="A29" s="14"/>
      <c r="B29" s="17"/>
      <c r="C29" s="17"/>
      <c r="D29" s="17"/>
      <c r="E29" s="17"/>
      <c r="F29" s="18"/>
      <c r="G29" s="18"/>
      <c r="I29" s="18"/>
    </row>
    <row r="30" spans="1:9">
      <c r="A30" s="14"/>
      <c r="B30" s="17"/>
      <c r="C30" s="17"/>
      <c r="D30" s="17"/>
      <c r="E30" s="17"/>
      <c r="F30" s="18"/>
      <c r="G30" s="18"/>
      <c r="I30" s="18"/>
    </row>
    <row r="31" spans="1:9">
      <c r="A31" s="14"/>
      <c r="B31" s="19"/>
      <c r="C31" s="19"/>
      <c r="D31" s="19"/>
      <c r="I31" s="4"/>
    </row>
    <row r="32" spans="1:9">
      <c r="A32" s="14"/>
      <c r="B32" s="19"/>
      <c r="C32" s="19"/>
      <c r="D32" s="19"/>
      <c r="I32" s="4"/>
    </row>
    <row r="33" spans="1:9">
      <c r="A33" s="14"/>
      <c r="B33" s="19"/>
      <c r="C33" s="19"/>
      <c r="D33" s="19"/>
      <c r="I33" s="18"/>
    </row>
    <row r="34" spans="1:9">
      <c r="A34" s="14"/>
      <c r="B34" s="19"/>
      <c r="C34" s="19"/>
      <c r="D34" s="19"/>
      <c r="I34" s="18"/>
    </row>
    <row r="35" spans="1:9">
      <c r="A35" s="14"/>
      <c r="B35" s="17"/>
      <c r="C35" s="17"/>
      <c r="D35" s="17"/>
      <c r="E35" s="17"/>
      <c r="F35" s="18"/>
      <c r="G35" s="18"/>
      <c r="H35" s="18"/>
      <c r="I35" s="18"/>
    </row>
    <row r="36" spans="1:9">
      <c r="A36" s="14"/>
      <c r="B36" s="19"/>
      <c r="C36" s="19"/>
      <c r="D36" s="19"/>
      <c r="H36" s="4"/>
    </row>
    <row r="37" spans="1:9">
      <c r="A37" s="20"/>
      <c r="I37" s="18"/>
    </row>
    <row r="38" spans="1:9">
      <c r="A38" s="20"/>
      <c r="I38" s="18"/>
    </row>
    <row r="39" spans="1:9">
      <c r="A39" s="21"/>
      <c r="B39" s="17"/>
      <c r="C39" s="17"/>
      <c r="D39" s="17"/>
      <c r="E39" s="17"/>
      <c r="F39" s="18"/>
      <c r="I39" s="18"/>
    </row>
    <row r="42" spans="1:9" ht="15.75">
      <c r="A42" s="9"/>
      <c r="B42" s="22"/>
      <c r="C42" s="22"/>
      <c r="D42" s="22"/>
      <c r="E42" s="22"/>
      <c r="F42" s="23"/>
      <c r="G42" s="23"/>
      <c r="H42" s="24"/>
      <c r="I42" s="24"/>
    </row>
  </sheetData>
  <mergeCells count="6">
    <mergeCell ref="A20:C20"/>
    <mergeCell ref="A2:C2"/>
    <mergeCell ref="A3:C3"/>
    <mergeCell ref="A4:C4"/>
    <mergeCell ref="A5:C5"/>
    <mergeCell ref="A19:C19"/>
  </mergeCells>
  <pageMargins left="0.25" right="0.25" top="0.75" bottom="0.75" header="0.3" footer="0.3"/>
  <pageSetup paperSize="9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7"/>
  <sheetViews>
    <sheetView zoomScale="90" zoomScaleNormal="90" workbookViewId="0">
      <selection activeCell="J5" sqref="J5:N19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18957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107.71022727272727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45" customFormat="1" ht="15.75">
      <c r="A7" s="40">
        <v>45718</v>
      </c>
      <c r="B7" s="41">
        <v>0.33333333333333331</v>
      </c>
      <c r="C7" s="42">
        <v>0.5</v>
      </c>
      <c r="D7" s="42">
        <v>4.1666666666666664E-2</v>
      </c>
      <c r="E7" s="41">
        <v>0.20972222222222223</v>
      </c>
      <c r="F7" s="43">
        <f t="shared" ref="F7:F12" si="0">IF((((C7-B7)+(E7-D7))*24)&gt;8,8,((C7-B7)+(E7-D7))*24)</f>
        <v>8</v>
      </c>
      <c r="G7" s="43">
        <f>IF(((C7-B7)+(E7-D7))*24&gt;8, ((C7-B7)+(E7-D7))*24-8,0)</f>
        <v>3.3333333333334991E-2</v>
      </c>
      <c r="H7" s="44"/>
      <c r="I7" s="44">
        <v>1297.3699999999999</v>
      </c>
      <c r="L7" s="46" t="s">
        <v>13</v>
      </c>
      <c r="M7" s="50"/>
    </row>
    <row r="8" spans="1:13" s="12" customFormat="1" ht="15.75">
      <c r="A8" s="33">
        <v>45721</v>
      </c>
      <c r="B8" s="34">
        <v>0.33333333333333331</v>
      </c>
      <c r="C8" s="35">
        <v>0.5</v>
      </c>
      <c r="D8" s="35">
        <v>4.1666666666666664E-2</v>
      </c>
      <c r="E8" s="34">
        <v>8.3333333333333339</v>
      </c>
      <c r="F8" s="36">
        <f t="shared" si="0"/>
        <v>8</v>
      </c>
      <c r="G8" s="36">
        <v>3</v>
      </c>
      <c r="H8" s="37">
        <v>403.91</v>
      </c>
      <c r="I8" s="32"/>
      <c r="K8" s="25"/>
      <c r="L8" s="17"/>
    </row>
    <row r="9" spans="1:13" s="4" customFormat="1">
      <c r="A9" s="33">
        <v>45723</v>
      </c>
      <c r="B9" s="34">
        <v>0.33333333333333331</v>
      </c>
      <c r="C9" s="35">
        <v>0.5</v>
      </c>
      <c r="D9" s="35">
        <v>4.1666666666666664E-2</v>
      </c>
      <c r="E9" s="34">
        <v>8.3333333333333339</v>
      </c>
      <c r="F9" s="36">
        <f t="shared" si="0"/>
        <v>8</v>
      </c>
      <c r="G9" s="36">
        <v>3</v>
      </c>
      <c r="H9" s="37">
        <v>403.91</v>
      </c>
      <c r="I9" s="36"/>
      <c r="J9" s="5"/>
      <c r="K9" s="4" t="s">
        <v>21</v>
      </c>
    </row>
    <row r="10" spans="1:13" s="45" customFormat="1" ht="15.75">
      <c r="A10" s="40">
        <v>45725</v>
      </c>
      <c r="B10" s="41">
        <v>0.33333333333333331</v>
      </c>
      <c r="C10" s="42">
        <v>0.5</v>
      </c>
      <c r="D10" s="42">
        <v>4.1666666666666664E-2</v>
      </c>
      <c r="E10" s="41">
        <v>0.21944444444444444</v>
      </c>
      <c r="F10" s="43">
        <f t="shared" si="0"/>
        <v>8</v>
      </c>
      <c r="G10" s="43">
        <f>IF(((C10-B10)+(E10-D10))*24&gt;8, ((C10-B10)+(E10-D10))*24-8,0)</f>
        <v>0.26666666666666572</v>
      </c>
      <c r="H10" s="44"/>
      <c r="I10" s="43">
        <v>1336.14</v>
      </c>
      <c r="K10" s="55" t="s">
        <v>26</v>
      </c>
      <c r="L10" s="55"/>
      <c r="M10" s="55"/>
    </row>
    <row r="11" spans="1:13" s="12" customFormat="1" ht="15.75">
      <c r="A11" s="33">
        <v>45726</v>
      </c>
      <c r="B11" s="34">
        <v>0.33333333333333331</v>
      </c>
      <c r="C11" s="35">
        <v>0.5</v>
      </c>
      <c r="D11" s="35">
        <v>4.1666666666666664E-2</v>
      </c>
      <c r="E11" s="34">
        <v>0.33333333333333331</v>
      </c>
      <c r="F11" s="36">
        <f t="shared" si="0"/>
        <v>8</v>
      </c>
      <c r="G11" s="36">
        <v>3</v>
      </c>
      <c r="H11" s="37">
        <v>403.91</v>
      </c>
      <c r="I11" s="36"/>
      <c r="K11" s="39"/>
      <c r="L11" s="39"/>
      <c r="M11" s="39"/>
    </row>
    <row r="12" spans="1:13" s="12" customFormat="1" ht="15.75">
      <c r="A12" s="33">
        <v>45727</v>
      </c>
      <c r="B12" s="34">
        <v>0.33333333333333331</v>
      </c>
      <c r="C12" s="35">
        <v>0.5</v>
      </c>
      <c r="D12" s="35">
        <v>4.1666666666666664E-2</v>
      </c>
      <c r="E12" s="34">
        <v>0.2986111111111111</v>
      </c>
      <c r="F12" s="36">
        <f t="shared" si="0"/>
        <v>8</v>
      </c>
      <c r="G12" s="36">
        <f t="shared" ref="G12" si="1">IF(((C12-B12)+(E12-D12))*24&gt;8, ((C12-B12)+(E12-D12))*24-8,0)</f>
        <v>2.1666666666666661</v>
      </c>
      <c r="H12" s="37">
        <v>292.16000000000003</v>
      </c>
      <c r="I12" s="36"/>
      <c r="K12" s="13" t="s">
        <v>22</v>
      </c>
      <c r="L12" s="17"/>
    </row>
    <row r="13" spans="1:13" s="45" customFormat="1" ht="15.75">
      <c r="A13" s="40">
        <v>45739</v>
      </c>
      <c r="B13" s="41">
        <v>0.33819444444444446</v>
      </c>
      <c r="C13" s="42">
        <v>0.5</v>
      </c>
      <c r="D13" s="42">
        <v>4.1666666666666664E-2</v>
      </c>
      <c r="E13" s="41">
        <v>0.23055555555555554</v>
      </c>
      <c r="F13" s="43">
        <f t="shared" ref="F13" si="2">IF((((C13-B13)+(E13-D13))*24)&gt;8,8,((C13-B13)+(E13-D13))*24)</f>
        <v>8</v>
      </c>
      <c r="G13" s="43">
        <f t="shared" ref="G13" si="3">IF(((C13-B13)+(E13-D13))*24&gt;8, ((C13-B13)+(E13-D13))*24-8,0)</f>
        <v>0.41666666666666607</v>
      </c>
      <c r="H13" s="44"/>
      <c r="I13" s="43">
        <v>1360.38</v>
      </c>
      <c r="K13" s="50"/>
      <c r="L13" s="47"/>
    </row>
    <row r="14" spans="1:13" s="12" customFormat="1" ht="15.75">
      <c r="A14" s="33">
        <v>45740</v>
      </c>
      <c r="B14" s="34">
        <v>0.33333333333333331</v>
      </c>
      <c r="C14" s="35">
        <v>0.5</v>
      </c>
      <c r="D14" s="35">
        <v>4.1666666666666664E-2</v>
      </c>
      <c r="E14" s="34">
        <v>0.33333333333333331</v>
      </c>
      <c r="F14" s="36">
        <f t="shared" ref="F14" si="4">IF((((C14-B14)+(E14-D14))*24)&gt;8,8,((C14-B14)+(E14-D14))*24)</f>
        <v>8</v>
      </c>
      <c r="G14" s="36">
        <v>3</v>
      </c>
      <c r="H14" s="37">
        <v>403.91</v>
      </c>
      <c r="I14" s="36"/>
      <c r="K14" s="13"/>
      <c r="L14" s="17"/>
    </row>
    <row r="15" spans="1:13" s="12" customFormat="1" ht="15.75">
      <c r="A15" s="33">
        <v>45742</v>
      </c>
      <c r="B15" s="34">
        <v>0.33333333333333331</v>
      </c>
      <c r="C15" s="35">
        <v>0.5</v>
      </c>
      <c r="D15" s="35">
        <v>4.1666666666666664E-2</v>
      </c>
      <c r="E15" s="34">
        <v>0.33333333333333331</v>
      </c>
      <c r="F15" s="36">
        <f t="shared" ref="F15" si="5">IF((((C15-B15)+(E15-D15))*24)&gt;8,8,((C15-B15)+(E15-D15))*24)</f>
        <v>8</v>
      </c>
      <c r="G15" s="36">
        <v>3</v>
      </c>
      <c r="H15" s="37">
        <v>403.91</v>
      </c>
      <c r="I15" s="36"/>
      <c r="K15" s="13"/>
      <c r="L15" s="17"/>
    </row>
    <row r="16" spans="1:13" s="45" customFormat="1" ht="15.75">
      <c r="A16" s="40">
        <v>45746</v>
      </c>
      <c r="B16" s="41">
        <v>0.33333333333333331</v>
      </c>
      <c r="C16" s="42">
        <v>0.5</v>
      </c>
      <c r="D16" s="42">
        <v>4.1666666666666664E-2</v>
      </c>
      <c r="E16" s="41">
        <v>0.22013888888888888</v>
      </c>
      <c r="F16" s="43">
        <f t="shared" ref="F16" si="6">IF((((C16-B16)+(E16-D16))*24)&gt;8,8,((C16-B16)+(E16-D16))*24)</f>
        <v>8</v>
      </c>
      <c r="G16" s="43">
        <f t="shared" ref="G16" si="7">IF(((C16-B16)+(E16-D16))*24&gt;8, ((C16-B16)+(E16-D16))*24-8,0)</f>
        <v>0.28333333333333321</v>
      </c>
      <c r="H16" s="44"/>
      <c r="I16" s="43">
        <v>1337.76</v>
      </c>
      <c r="K16" s="50"/>
      <c r="L16" s="47"/>
    </row>
    <row r="17" spans="1:12" s="12" customFormat="1" ht="15.75">
      <c r="A17" s="14"/>
      <c r="B17" s="15"/>
      <c r="C17" s="16"/>
      <c r="D17" s="16"/>
      <c r="E17" s="15"/>
      <c r="F17" s="4"/>
      <c r="G17" s="4"/>
      <c r="H17" s="13"/>
      <c r="K17" s="39" t="s">
        <v>25</v>
      </c>
      <c r="L17" s="17"/>
    </row>
    <row r="18" spans="1:12" s="18" customFormat="1">
      <c r="A18" s="21"/>
      <c r="B18" s="17"/>
      <c r="C18" s="17"/>
      <c r="D18" s="17"/>
      <c r="E18" s="17"/>
      <c r="G18" s="4"/>
      <c r="H18" s="5"/>
      <c r="J18" s="5"/>
    </row>
    <row r="19" spans="1:12">
      <c r="C19" s="2" t="s">
        <v>6</v>
      </c>
      <c r="H19" s="5">
        <f>SUM(H7:H16)</f>
        <v>2311.71</v>
      </c>
      <c r="I19" s="5">
        <f>SUM(I7:I16)</f>
        <v>5331.6500000000005</v>
      </c>
    </row>
    <row r="21" spans="1:12" s="24" customFormat="1" ht="15.75">
      <c r="A21" s="9"/>
      <c r="B21" s="22"/>
      <c r="C21" s="22" t="s">
        <v>7</v>
      </c>
      <c r="D21" s="22"/>
      <c r="E21" s="22"/>
      <c r="F21" s="23"/>
      <c r="G21" s="23"/>
      <c r="I21" s="24">
        <f>SUM(H19:I19)</f>
        <v>7643.3600000000006</v>
      </c>
      <c r="J21" s="5"/>
    </row>
    <row r="23" spans="1:12" ht="15.75">
      <c r="A23" s="1"/>
      <c r="C23" s="3"/>
    </row>
    <row r="24" spans="1:12">
      <c r="A24" s="52"/>
      <c r="B24" s="52"/>
      <c r="C24" s="52"/>
    </row>
    <row r="25" spans="1:12">
      <c r="A25" s="53"/>
      <c r="B25" s="53"/>
      <c r="C25" s="53"/>
    </row>
    <row r="26" spans="1:12">
      <c r="A26" s="6"/>
      <c r="B26" s="6"/>
      <c r="C26" s="6"/>
    </row>
    <row r="27" spans="1:12">
      <c r="H27" s="8"/>
    </row>
    <row r="28" spans="1:12" ht="15.75">
      <c r="A28" s="9"/>
      <c r="B28" s="10"/>
      <c r="C28" s="10"/>
      <c r="D28" s="10"/>
      <c r="E28" s="10"/>
      <c r="F28" s="11"/>
      <c r="G28" s="11"/>
      <c r="H28" s="12"/>
      <c r="I28" s="12"/>
    </row>
    <row r="29" spans="1:12" ht="15.75">
      <c r="A29" s="14"/>
      <c r="B29" s="15"/>
      <c r="C29" s="16"/>
      <c r="D29" s="16"/>
      <c r="E29" s="15"/>
      <c r="H29" s="13"/>
      <c r="I29" s="12"/>
    </row>
    <row r="30" spans="1:12">
      <c r="A30" s="14"/>
      <c r="B30" s="19"/>
      <c r="C30" s="19"/>
      <c r="D30" s="19"/>
      <c r="H30" s="13"/>
      <c r="I30" s="4"/>
    </row>
    <row r="31" spans="1:12">
      <c r="A31" s="14"/>
      <c r="B31" s="19"/>
      <c r="C31" s="19"/>
      <c r="D31" s="19"/>
      <c r="H31" s="13"/>
      <c r="I31" s="4"/>
    </row>
    <row r="32" spans="1:12">
      <c r="A32" s="14"/>
      <c r="B32" s="19"/>
      <c r="C32" s="19"/>
      <c r="D32" s="19"/>
      <c r="I32" s="4"/>
    </row>
    <row r="33" spans="1:9">
      <c r="A33" s="14"/>
      <c r="B33" s="17"/>
      <c r="C33" s="17"/>
      <c r="D33" s="17"/>
      <c r="E33" s="17"/>
      <c r="F33" s="18"/>
      <c r="G33" s="18"/>
      <c r="I33" s="18"/>
    </row>
    <row r="34" spans="1:9">
      <c r="A34" s="14"/>
      <c r="B34" s="17"/>
      <c r="C34" s="17"/>
      <c r="D34" s="17"/>
      <c r="E34" s="17"/>
      <c r="F34" s="18"/>
      <c r="G34" s="18"/>
      <c r="I34" s="18"/>
    </row>
    <row r="35" spans="1:9">
      <c r="A35" s="14"/>
      <c r="B35" s="17"/>
      <c r="C35" s="17"/>
      <c r="D35" s="17"/>
      <c r="E35" s="17"/>
      <c r="F35" s="18"/>
      <c r="G35" s="18"/>
      <c r="I35" s="18"/>
    </row>
    <row r="36" spans="1:9">
      <c r="A36" s="14"/>
      <c r="B36" s="19"/>
      <c r="C36" s="19"/>
      <c r="D36" s="19"/>
      <c r="I36" s="4"/>
    </row>
    <row r="37" spans="1:9">
      <c r="A37" s="14"/>
      <c r="B37" s="19"/>
      <c r="C37" s="19"/>
      <c r="D37" s="19"/>
      <c r="I37" s="4"/>
    </row>
    <row r="38" spans="1:9">
      <c r="A38" s="14"/>
      <c r="B38" s="19"/>
      <c r="C38" s="19"/>
      <c r="D38" s="19"/>
      <c r="I38" s="18"/>
    </row>
    <row r="39" spans="1:9">
      <c r="A39" s="14"/>
      <c r="B39" s="19"/>
      <c r="C39" s="19"/>
      <c r="D39" s="19"/>
      <c r="I39" s="18"/>
    </row>
    <row r="40" spans="1:9">
      <c r="A40" s="14"/>
      <c r="B40" s="17"/>
      <c r="C40" s="17"/>
      <c r="D40" s="17"/>
      <c r="E40" s="17"/>
      <c r="F40" s="18"/>
      <c r="G40" s="18"/>
      <c r="H40" s="18"/>
      <c r="I40" s="18"/>
    </row>
    <row r="41" spans="1:9">
      <c r="A41" s="14"/>
      <c r="B41" s="19"/>
      <c r="C41" s="19"/>
      <c r="D41" s="19"/>
      <c r="H41" s="4"/>
    </row>
    <row r="42" spans="1:9">
      <c r="A42" s="20"/>
      <c r="I42" s="18"/>
    </row>
    <row r="43" spans="1:9">
      <c r="A43" s="20"/>
      <c r="I43" s="18"/>
    </row>
    <row r="44" spans="1:9">
      <c r="A44" s="21"/>
      <c r="B44" s="17"/>
      <c r="C44" s="17"/>
      <c r="D44" s="17"/>
      <c r="E44" s="17"/>
      <c r="F44" s="18"/>
      <c r="I44" s="18"/>
    </row>
    <row r="47" spans="1:9" ht="15.75">
      <c r="A47" s="9"/>
      <c r="B47" s="22"/>
      <c r="C47" s="22"/>
      <c r="D47" s="22"/>
      <c r="E47" s="22"/>
      <c r="F47" s="23"/>
      <c r="G47" s="23"/>
      <c r="H47" s="24"/>
      <c r="I47" s="24"/>
    </row>
  </sheetData>
  <mergeCells count="7">
    <mergeCell ref="K10:M10"/>
    <mergeCell ref="A24:C24"/>
    <mergeCell ref="A25:C25"/>
    <mergeCell ref="A2:C2"/>
    <mergeCell ref="A3:C3"/>
    <mergeCell ref="A4:C4"/>
    <mergeCell ref="A5:C5"/>
  </mergeCells>
  <pageMargins left="0.25" right="0.25" top="0.75" bottom="0.75" header="0.3" footer="0.3"/>
  <pageSetup paperSize="9"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zoomScale="90" zoomScaleNormal="90" workbookViewId="0">
      <selection activeCell="E16" sqref="E16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18957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107.71022727272727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12" customFormat="1" ht="15.75">
      <c r="A7" s="33">
        <v>45750</v>
      </c>
      <c r="B7" s="34">
        <v>0.32569444444444445</v>
      </c>
      <c r="C7" s="35">
        <v>0.5</v>
      </c>
      <c r="D7" s="35">
        <v>4.1666666666666664E-2</v>
      </c>
      <c r="E7" s="34">
        <v>0.29722222222222222</v>
      </c>
      <c r="F7" s="36">
        <f t="shared" ref="F7:F9" si="0">IF((((C7-B7)+(E7-D7))*24)&gt;8,8,((C7-B7)+(E7-D7))*24)</f>
        <v>8</v>
      </c>
      <c r="G7" s="36">
        <f t="shared" ref="G7:G9" si="1">IF(((C7-B7)+(E7-D7))*24&gt;8, ((C7-B7)+(E7-D7))*24-8,0)</f>
        <v>2.3166666666666664</v>
      </c>
      <c r="H7" s="36">
        <v>312.36</v>
      </c>
      <c r="I7" s="36"/>
      <c r="K7" s="25"/>
      <c r="L7" s="17"/>
    </row>
    <row r="8" spans="1:13" s="4" customFormat="1" ht="15.75">
      <c r="A8" s="33">
        <v>45769</v>
      </c>
      <c r="B8" s="34">
        <v>0.31458333333333333</v>
      </c>
      <c r="C8" s="35">
        <v>0.5</v>
      </c>
      <c r="D8" s="35">
        <v>4.1666666666666664E-2</v>
      </c>
      <c r="E8" s="34">
        <v>0.31458333333333333</v>
      </c>
      <c r="F8" s="36">
        <f t="shared" si="0"/>
        <v>8</v>
      </c>
      <c r="G8" s="36">
        <f t="shared" si="1"/>
        <v>3</v>
      </c>
      <c r="H8" s="37">
        <v>403.91</v>
      </c>
      <c r="I8" s="32"/>
      <c r="J8" s="5"/>
      <c r="K8" s="4" t="s">
        <v>21</v>
      </c>
    </row>
    <row r="9" spans="1:13" s="12" customFormat="1" ht="15.75">
      <c r="A9" s="40">
        <v>45773</v>
      </c>
      <c r="B9" s="41">
        <v>0.33333333333333331</v>
      </c>
      <c r="C9" s="42">
        <v>0.5</v>
      </c>
      <c r="D9" s="42">
        <v>4.1666666666666664E-2</v>
      </c>
      <c r="E9" s="41">
        <v>0.27847222222222223</v>
      </c>
      <c r="F9" s="43">
        <f t="shared" si="0"/>
        <v>8</v>
      </c>
      <c r="G9" s="43">
        <f t="shared" si="1"/>
        <v>1.6833333333333336</v>
      </c>
      <c r="H9" s="43"/>
      <c r="I9" s="43">
        <v>1563.95</v>
      </c>
      <c r="K9" s="54" t="s">
        <v>26</v>
      </c>
      <c r="L9" s="54"/>
      <c r="M9" s="54"/>
    </row>
    <row r="10" spans="1:13" s="12" customFormat="1" ht="15.75">
      <c r="A10" s="14"/>
      <c r="B10" s="15"/>
      <c r="C10" s="16"/>
      <c r="D10" s="16"/>
      <c r="E10" s="15"/>
      <c r="F10" s="4"/>
      <c r="G10" s="4"/>
      <c r="H10" s="13"/>
      <c r="K10" s="39" t="s">
        <v>25</v>
      </c>
      <c r="L10" s="17"/>
    </row>
    <row r="11" spans="1:13" s="18" customFormat="1">
      <c r="A11" s="21"/>
      <c r="B11" s="17"/>
      <c r="C11" s="17"/>
      <c r="D11" s="17"/>
      <c r="E11" s="17"/>
      <c r="G11" s="4"/>
      <c r="H11" s="5"/>
      <c r="J11" s="5"/>
    </row>
    <row r="12" spans="1:13">
      <c r="C12" s="2" t="s">
        <v>6</v>
      </c>
      <c r="H12" s="5">
        <f>SUM(H7:H9)</f>
        <v>716.27</v>
      </c>
      <c r="I12" s="5">
        <f>SUM(I7:I9)</f>
        <v>1563.95</v>
      </c>
    </row>
    <row r="14" spans="1:13" s="24" customFormat="1" ht="15.75">
      <c r="A14" s="9"/>
      <c r="B14" s="22"/>
      <c r="C14" s="22" t="s">
        <v>7</v>
      </c>
      <c r="D14" s="22"/>
      <c r="E14" s="22"/>
      <c r="F14" s="23"/>
      <c r="G14" s="23"/>
      <c r="I14" s="24">
        <f>SUM(H12:I12)</f>
        <v>2280.2200000000003</v>
      </c>
      <c r="J14" s="5"/>
    </row>
    <row r="16" spans="1:13" ht="15.75">
      <c r="A16" s="1"/>
      <c r="C16" s="3"/>
    </row>
    <row r="17" spans="1:9">
      <c r="A17" s="52"/>
      <c r="B17" s="52"/>
      <c r="C17" s="52"/>
    </row>
    <row r="18" spans="1:9">
      <c r="A18" s="53"/>
      <c r="B18" s="53"/>
      <c r="C18" s="53"/>
    </row>
    <row r="19" spans="1:9">
      <c r="A19" s="6"/>
      <c r="B19" s="6"/>
      <c r="C19" s="6"/>
    </row>
    <row r="20" spans="1:9">
      <c r="H20" s="8"/>
    </row>
    <row r="21" spans="1:9" ht="15.75">
      <c r="A21" s="9"/>
      <c r="B21" s="10"/>
      <c r="C21" s="10"/>
      <c r="D21" s="10"/>
      <c r="E21" s="10"/>
      <c r="F21" s="11"/>
      <c r="G21" s="11"/>
      <c r="H21" s="12"/>
      <c r="I21" s="12"/>
    </row>
    <row r="22" spans="1:9" ht="15.75">
      <c r="A22" s="14"/>
      <c r="B22" s="15"/>
      <c r="C22" s="16"/>
      <c r="D22" s="16"/>
      <c r="E22" s="15"/>
      <c r="H22" s="13"/>
      <c r="I22" s="12"/>
    </row>
    <row r="23" spans="1:9">
      <c r="A23" s="14"/>
      <c r="B23" s="19"/>
      <c r="C23" s="19"/>
      <c r="D23" s="19"/>
      <c r="H23" s="13"/>
      <c r="I23" s="4"/>
    </row>
    <row r="24" spans="1:9">
      <c r="A24" s="14"/>
      <c r="B24" s="19"/>
      <c r="C24" s="19"/>
      <c r="D24" s="19"/>
      <c r="H24" s="13"/>
      <c r="I24" s="4"/>
    </row>
    <row r="25" spans="1:9">
      <c r="A25" s="14"/>
      <c r="B25" s="19"/>
      <c r="C25" s="19"/>
      <c r="D25" s="19"/>
      <c r="I25" s="4"/>
    </row>
    <row r="26" spans="1:9">
      <c r="A26" s="14"/>
      <c r="B26" s="17"/>
      <c r="C26" s="17"/>
      <c r="D26" s="17"/>
      <c r="E26" s="17"/>
      <c r="F26" s="18"/>
      <c r="G26" s="18"/>
      <c r="I26" s="18"/>
    </row>
    <row r="27" spans="1:9">
      <c r="A27" s="14"/>
      <c r="B27" s="17"/>
      <c r="C27" s="17"/>
      <c r="D27" s="17"/>
      <c r="E27" s="17"/>
      <c r="F27" s="18"/>
      <c r="G27" s="18"/>
      <c r="I27" s="18"/>
    </row>
    <row r="28" spans="1:9">
      <c r="A28" s="14"/>
      <c r="B28" s="17"/>
      <c r="C28" s="17"/>
      <c r="D28" s="17"/>
      <c r="E28" s="17"/>
      <c r="F28" s="18"/>
      <c r="G28" s="18"/>
      <c r="I28" s="18"/>
    </row>
    <row r="29" spans="1:9">
      <c r="A29" s="14"/>
      <c r="B29" s="19"/>
      <c r="C29" s="19"/>
      <c r="D29" s="19"/>
      <c r="I29" s="4"/>
    </row>
    <row r="30" spans="1:9">
      <c r="A30" s="14"/>
      <c r="B30" s="19"/>
      <c r="C30" s="19"/>
      <c r="D30" s="19"/>
      <c r="I30" s="4"/>
    </row>
    <row r="31" spans="1:9">
      <c r="A31" s="14"/>
      <c r="B31" s="19"/>
      <c r="C31" s="19"/>
      <c r="D31" s="19"/>
      <c r="I31" s="18"/>
    </row>
    <row r="32" spans="1:9">
      <c r="A32" s="14"/>
      <c r="B32" s="19"/>
      <c r="C32" s="19"/>
      <c r="D32" s="19"/>
      <c r="I32" s="18"/>
    </row>
    <row r="33" spans="1:9">
      <c r="A33" s="14"/>
      <c r="B33" s="17"/>
      <c r="C33" s="17"/>
      <c r="D33" s="17"/>
      <c r="E33" s="17"/>
      <c r="F33" s="18"/>
      <c r="G33" s="18"/>
      <c r="H33" s="18"/>
      <c r="I33" s="18"/>
    </row>
    <row r="34" spans="1:9">
      <c r="A34" s="14"/>
      <c r="B34" s="19"/>
      <c r="C34" s="19"/>
      <c r="D34" s="19"/>
      <c r="H34" s="4"/>
    </row>
    <row r="35" spans="1:9">
      <c r="A35" s="20"/>
      <c r="I35" s="18"/>
    </row>
    <row r="36" spans="1:9">
      <c r="A36" s="20"/>
      <c r="I36" s="18"/>
    </row>
    <row r="37" spans="1:9">
      <c r="A37" s="21"/>
      <c r="B37" s="17"/>
      <c r="C37" s="17"/>
      <c r="D37" s="17"/>
      <c r="E37" s="17"/>
      <c r="F37" s="18"/>
      <c r="I37" s="18"/>
    </row>
    <row r="40" spans="1:9" ht="15.75">
      <c r="A40" s="9"/>
      <c r="B40" s="22"/>
      <c r="C40" s="22"/>
      <c r="D40" s="22"/>
      <c r="E40" s="22"/>
      <c r="F40" s="23"/>
      <c r="G40" s="23"/>
      <c r="H40" s="24"/>
      <c r="I40" s="24"/>
    </row>
  </sheetData>
  <mergeCells count="7">
    <mergeCell ref="K9:M9"/>
    <mergeCell ref="A17:C17"/>
    <mergeCell ref="A18:C18"/>
    <mergeCell ref="A2:C2"/>
    <mergeCell ref="A3:C3"/>
    <mergeCell ref="A4:C4"/>
    <mergeCell ref="A5:C5"/>
  </mergeCells>
  <pageMargins left="0.25" right="0.25" top="0.75" bottom="0.75" header="0.3" footer="0.3"/>
  <pageSetup paperSize="9" scale="8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7"/>
  <sheetViews>
    <sheetView zoomScale="90" zoomScaleNormal="90" workbookViewId="0">
      <selection activeCell="F23" sqref="F23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4" ht="15.75">
      <c r="A1" s="38" t="s">
        <v>17</v>
      </c>
      <c r="C1" s="3"/>
    </row>
    <row r="2" spans="1:14">
      <c r="A2" s="52" t="s">
        <v>18</v>
      </c>
      <c r="B2" s="52"/>
      <c r="C2" s="52"/>
    </row>
    <row r="3" spans="1:14">
      <c r="A3" s="53" t="s">
        <v>19</v>
      </c>
      <c r="B3" s="53"/>
      <c r="C3" s="53"/>
      <c r="L3" s="28">
        <v>18957</v>
      </c>
    </row>
    <row r="4" spans="1:14">
      <c r="A4" s="53" t="s">
        <v>20</v>
      </c>
      <c r="B4" s="53"/>
      <c r="C4" s="53"/>
    </row>
    <row r="5" spans="1:14">
      <c r="A5" s="53"/>
      <c r="B5" s="53"/>
      <c r="C5" s="53"/>
      <c r="H5" s="26">
        <f>L3/22/8</f>
        <v>107.71022727272727</v>
      </c>
      <c r="L5" s="27" t="s">
        <v>9</v>
      </c>
    </row>
    <row r="6" spans="1:14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4" s="12" customFormat="1" ht="15.75">
      <c r="A7" s="33">
        <v>45782</v>
      </c>
      <c r="B7" s="34">
        <v>0.30069444444444443</v>
      </c>
      <c r="C7" s="35">
        <v>0.5</v>
      </c>
      <c r="D7" s="35">
        <v>4.1666666666666664E-2</v>
      </c>
      <c r="E7" s="34">
        <v>0.30069444444444443</v>
      </c>
      <c r="F7" s="36">
        <f t="shared" ref="F7:F15" si="0">IF((((C7-B7)+(E7-D7))*24)&gt;8,8,((C7-B7)+(E7-D7))*24)</f>
        <v>8</v>
      </c>
      <c r="G7" s="36">
        <f t="shared" ref="G7:G15" si="1">IF(((C7-B7)+(E7-D7))*24&gt;8, ((C7-B7)+(E7-D7))*24-8,0)</f>
        <v>3</v>
      </c>
      <c r="H7" s="37">
        <v>403.91</v>
      </c>
      <c r="I7" s="32"/>
      <c r="L7" s="25" t="s">
        <v>13</v>
      </c>
      <c r="M7" s="13"/>
    </row>
    <row r="8" spans="1:14" s="12" customFormat="1" ht="15.75">
      <c r="A8" s="33">
        <v>45783</v>
      </c>
      <c r="B8" s="34">
        <v>0.31111111111111112</v>
      </c>
      <c r="C8" s="35">
        <v>0.5</v>
      </c>
      <c r="D8" s="35">
        <v>4.1666666666666664E-2</v>
      </c>
      <c r="E8" s="34">
        <v>0.31111111111111112</v>
      </c>
      <c r="F8" s="36">
        <f t="shared" si="0"/>
        <v>8</v>
      </c>
      <c r="G8" s="36">
        <f t="shared" si="1"/>
        <v>3</v>
      </c>
      <c r="H8" s="37">
        <v>403.91</v>
      </c>
      <c r="I8" s="32"/>
      <c r="K8" s="25"/>
      <c r="L8" s="17"/>
    </row>
    <row r="9" spans="1:14" s="12" customFormat="1" ht="15.75">
      <c r="A9" s="33">
        <v>45785</v>
      </c>
      <c r="B9" s="34">
        <v>0.3215277777777778</v>
      </c>
      <c r="C9" s="35">
        <v>0.5</v>
      </c>
      <c r="D9" s="35">
        <v>4.1666666666666664E-2</v>
      </c>
      <c r="E9" s="34">
        <v>0.3215277777777778</v>
      </c>
      <c r="F9" s="36">
        <f t="shared" si="0"/>
        <v>8</v>
      </c>
      <c r="G9" s="36">
        <f t="shared" si="1"/>
        <v>3</v>
      </c>
      <c r="H9" s="37">
        <v>403.91</v>
      </c>
      <c r="I9" s="32"/>
      <c r="J9" s="5"/>
      <c r="K9" s="4" t="s">
        <v>21</v>
      </c>
      <c r="L9" s="4"/>
      <c r="M9" s="4"/>
      <c r="N9" s="4"/>
    </row>
    <row r="10" spans="1:14" s="45" customFormat="1" ht="15.75">
      <c r="A10" s="40">
        <v>45787</v>
      </c>
      <c r="B10" s="41">
        <v>0.33333333333333331</v>
      </c>
      <c r="C10" s="42">
        <v>0.5</v>
      </c>
      <c r="D10" s="42">
        <v>4.1666666666666664E-2</v>
      </c>
      <c r="E10" s="41">
        <v>0.25694444444444448</v>
      </c>
      <c r="F10" s="43">
        <f t="shared" si="0"/>
        <v>8</v>
      </c>
      <c r="G10" s="43">
        <f t="shared" si="1"/>
        <v>1.1666666666666679</v>
      </c>
      <c r="H10" s="44"/>
      <c r="I10" s="44">
        <v>1481.55</v>
      </c>
      <c r="K10" s="55" t="s">
        <v>26</v>
      </c>
      <c r="L10" s="55"/>
      <c r="M10" s="55"/>
    </row>
    <row r="11" spans="1:14" s="4" customFormat="1" ht="15.75">
      <c r="A11" s="33">
        <v>45790</v>
      </c>
      <c r="B11" s="34">
        <v>0.30069444444444443</v>
      </c>
      <c r="C11" s="35">
        <v>0.5</v>
      </c>
      <c r="D11" s="35">
        <v>4.1666666666666664E-2</v>
      </c>
      <c r="E11" s="34">
        <v>0.26527777777777778</v>
      </c>
      <c r="F11" s="36">
        <f t="shared" si="0"/>
        <v>8</v>
      </c>
      <c r="G11" s="36">
        <f t="shared" si="1"/>
        <v>2.1500000000000021</v>
      </c>
      <c r="H11" s="36">
        <v>289.47000000000003</v>
      </c>
      <c r="I11" s="36"/>
      <c r="J11" s="12"/>
      <c r="K11" s="39"/>
      <c r="L11" s="39"/>
      <c r="M11" s="39"/>
      <c r="N11" s="12"/>
    </row>
    <row r="12" spans="1:14" s="12" customFormat="1" ht="15.75">
      <c r="A12" s="33">
        <v>45791</v>
      </c>
      <c r="B12" s="34">
        <v>0.30833333333333335</v>
      </c>
      <c r="C12" s="35">
        <v>0.5</v>
      </c>
      <c r="D12" s="35">
        <v>4.1666666666666664E-2</v>
      </c>
      <c r="E12" s="34">
        <v>0.30833333333333335</v>
      </c>
      <c r="F12" s="36">
        <f t="shared" si="0"/>
        <v>8</v>
      </c>
      <c r="G12" s="36">
        <f t="shared" si="1"/>
        <v>3</v>
      </c>
      <c r="H12" s="37">
        <v>403.91</v>
      </c>
      <c r="I12" s="32"/>
      <c r="K12" s="13" t="s">
        <v>22</v>
      </c>
      <c r="L12" s="17"/>
    </row>
    <row r="13" spans="1:14" s="45" customFormat="1" ht="15.75">
      <c r="A13" s="40">
        <v>45795</v>
      </c>
      <c r="B13" s="41">
        <v>0.33333333333333331</v>
      </c>
      <c r="C13" s="42">
        <v>0.5</v>
      </c>
      <c r="D13" s="42">
        <v>4.1666666666666664E-2</v>
      </c>
      <c r="E13" s="41">
        <v>0.24236111111111111</v>
      </c>
      <c r="F13" s="43">
        <f t="shared" si="0"/>
        <v>8</v>
      </c>
      <c r="G13" s="43">
        <f t="shared" si="1"/>
        <v>0.81666666666666643</v>
      </c>
      <c r="H13" s="44"/>
      <c r="I13" s="44">
        <v>1425</v>
      </c>
      <c r="K13" s="50"/>
      <c r="L13" s="47"/>
    </row>
    <row r="14" spans="1:14" s="12" customFormat="1" ht="15.75">
      <c r="A14" s="33">
        <v>45797</v>
      </c>
      <c r="B14" s="34">
        <v>0.31805555555555554</v>
      </c>
      <c r="C14" s="35">
        <v>0.5</v>
      </c>
      <c r="D14" s="35">
        <v>4.1666666666666664E-2</v>
      </c>
      <c r="E14" s="34">
        <v>0.31805555555555554</v>
      </c>
      <c r="F14" s="36">
        <f t="shared" si="0"/>
        <v>8</v>
      </c>
      <c r="G14" s="36">
        <f t="shared" si="1"/>
        <v>3</v>
      </c>
      <c r="H14" s="37">
        <v>403.91</v>
      </c>
      <c r="I14" s="32"/>
      <c r="K14" s="13"/>
      <c r="L14" s="17"/>
    </row>
    <row r="15" spans="1:14" s="49" customFormat="1" ht="15.75">
      <c r="A15" s="40">
        <v>45802</v>
      </c>
      <c r="B15" s="41">
        <v>0.33333333333333331</v>
      </c>
      <c r="C15" s="42">
        <v>0.5</v>
      </c>
      <c r="D15" s="42">
        <v>4.1666666666666664E-2</v>
      </c>
      <c r="E15" s="41">
        <v>0.21666666666666667</v>
      </c>
      <c r="F15" s="43">
        <f t="shared" si="0"/>
        <v>8</v>
      </c>
      <c r="G15" s="43">
        <f t="shared" si="1"/>
        <v>0.19999999999999929</v>
      </c>
      <c r="H15" s="43"/>
      <c r="I15" s="43">
        <v>1324.83</v>
      </c>
      <c r="J15" s="45"/>
      <c r="K15" s="50"/>
      <c r="L15" s="47"/>
      <c r="M15" s="45"/>
      <c r="N15" s="45"/>
    </row>
    <row r="16" spans="1:14" s="4" customFormat="1" ht="15.75">
      <c r="A16" s="33">
        <v>45804</v>
      </c>
      <c r="B16" s="34">
        <v>0.31180555555555556</v>
      </c>
      <c r="C16" s="35">
        <v>0.5</v>
      </c>
      <c r="D16" s="35">
        <v>4.1666666666666664E-2</v>
      </c>
      <c r="E16" s="34">
        <v>0.31180555555555556</v>
      </c>
      <c r="F16" s="36">
        <f t="shared" ref="F16" si="2">IF((((C16-B16)+(E16-D16))*24)&gt;8,8,((C16-B16)+(E16-D16))*24)</f>
        <v>8</v>
      </c>
      <c r="G16" s="36">
        <f t="shared" ref="G16" si="3">IF(((C16-B16)+(E16-D16))*24&gt;8, ((C16-B16)+(E16-D16))*24-8,0)</f>
        <v>3</v>
      </c>
      <c r="H16" s="37">
        <v>403.91</v>
      </c>
      <c r="I16" s="36"/>
      <c r="J16" s="12"/>
      <c r="K16" s="13"/>
      <c r="L16" s="17"/>
      <c r="M16" s="12"/>
      <c r="N16" s="12"/>
    </row>
    <row r="17" spans="1:12" s="12" customFormat="1" ht="15.75">
      <c r="A17" s="14"/>
      <c r="B17" s="15"/>
      <c r="C17" s="16"/>
      <c r="D17" s="16"/>
      <c r="E17" s="15"/>
      <c r="F17" s="4"/>
      <c r="G17" s="4"/>
      <c r="H17" s="13"/>
      <c r="K17" s="39" t="s">
        <v>25</v>
      </c>
      <c r="L17" s="17"/>
    </row>
    <row r="18" spans="1:12" s="18" customFormat="1">
      <c r="A18" s="21"/>
      <c r="B18" s="17"/>
      <c r="C18" s="17"/>
      <c r="D18" s="17"/>
      <c r="E18" s="17"/>
      <c r="G18" s="4"/>
      <c r="H18" s="5"/>
      <c r="J18" s="5"/>
    </row>
    <row r="19" spans="1:12">
      <c r="C19" s="2" t="s">
        <v>6</v>
      </c>
      <c r="H19" s="5">
        <f>SUM(H7:H16)</f>
        <v>2712.93</v>
      </c>
      <c r="I19" s="5">
        <f>SUM(I7:I16)</f>
        <v>4231.38</v>
      </c>
    </row>
    <row r="21" spans="1:12" s="24" customFormat="1" ht="15.75">
      <c r="A21" s="9"/>
      <c r="B21" s="22"/>
      <c r="C21" s="22" t="s">
        <v>7</v>
      </c>
      <c r="D21" s="22"/>
      <c r="E21" s="22"/>
      <c r="F21" s="23"/>
      <c r="G21" s="23"/>
      <c r="I21" s="24">
        <f>SUM(H19:I19)</f>
        <v>6944.3099999999995</v>
      </c>
      <c r="J21" s="5"/>
    </row>
    <row r="23" spans="1:12" ht="15.75">
      <c r="A23" s="1"/>
      <c r="C23" s="3"/>
    </row>
    <row r="24" spans="1:12">
      <c r="A24" s="52"/>
      <c r="B24" s="52"/>
      <c r="C24" s="52"/>
    </row>
    <row r="25" spans="1:12">
      <c r="A25" s="53"/>
      <c r="B25" s="53"/>
      <c r="C25" s="53"/>
    </row>
    <row r="26" spans="1:12">
      <c r="A26" s="6"/>
      <c r="B26" s="6"/>
      <c r="C26" s="6"/>
    </row>
    <row r="27" spans="1:12">
      <c r="H27" s="8"/>
    </row>
    <row r="28" spans="1:12" ht="15.75">
      <c r="A28" s="9"/>
      <c r="B28" s="10"/>
      <c r="C28" s="10"/>
      <c r="D28" s="10"/>
      <c r="E28" s="10"/>
      <c r="F28" s="11"/>
      <c r="G28" s="11"/>
      <c r="H28" s="12"/>
      <c r="I28" s="12"/>
    </row>
    <row r="29" spans="1:12" ht="15.75">
      <c r="A29" s="14"/>
      <c r="B29" s="15"/>
      <c r="C29" s="16"/>
      <c r="D29" s="16"/>
      <c r="E29" s="15"/>
      <c r="H29" s="13"/>
      <c r="I29" s="12"/>
    </row>
    <row r="30" spans="1:12">
      <c r="A30" s="14"/>
      <c r="B30" s="19"/>
      <c r="C30" s="19"/>
      <c r="D30" s="19"/>
      <c r="H30" s="13"/>
      <c r="I30" s="4"/>
    </row>
    <row r="31" spans="1:12">
      <c r="A31" s="14"/>
      <c r="B31" s="19"/>
      <c r="C31" s="19"/>
      <c r="D31" s="19"/>
      <c r="H31" s="13"/>
      <c r="I31" s="4"/>
    </row>
    <row r="32" spans="1:12">
      <c r="A32" s="14"/>
      <c r="B32" s="19"/>
      <c r="C32" s="19"/>
      <c r="D32" s="19"/>
      <c r="I32" s="4"/>
    </row>
    <row r="33" spans="1:9">
      <c r="A33" s="14"/>
      <c r="B33" s="17"/>
      <c r="C33" s="17"/>
      <c r="D33" s="17"/>
      <c r="E33" s="17"/>
      <c r="F33" s="18"/>
      <c r="G33" s="18"/>
      <c r="I33" s="18"/>
    </row>
    <row r="34" spans="1:9">
      <c r="A34" s="14"/>
      <c r="B34" s="17"/>
      <c r="C34" s="17"/>
      <c r="D34" s="17"/>
      <c r="E34" s="17"/>
      <c r="F34" s="18"/>
      <c r="G34" s="18"/>
      <c r="I34" s="18"/>
    </row>
    <row r="35" spans="1:9">
      <c r="A35" s="14"/>
      <c r="B35" s="17"/>
      <c r="C35" s="17"/>
      <c r="D35" s="17"/>
      <c r="E35" s="17"/>
      <c r="F35" s="18"/>
      <c r="G35" s="18"/>
      <c r="I35" s="18"/>
    </row>
    <row r="36" spans="1:9">
      <c r="A36" s="14"/>
      <c r="B36" s="19"/>
      <c r="C36" s="19"/>
      <c r="D36" s="19"/>
      <c r="I36" s="4"/>
    </row>
    <row r="37" spans="1:9">
      <c r="A37" s="14"/>
      <c r="B37" s="19"/>
      <c r="C37" s="19"/>
      <c r="D37" s="19"/>
      <c r="I37" s="4"/>
    </row>
    <row r="38" spans="1:9">
      <c r="A38" s="14"/>
      <c r="B38" s="19"/>
      <c r="C38" s="19"/>
      <c r="D38" s="19"/>
      <c r="I38" s="18"/>
    </row>
    <row r="39" spans="1:9">
      <c r="A39" s="14"/>
      <c r="B39" s="19"/>
      <c r="C39" s="19"/>
      <c r="D39" s="19"/>
      <c r="I39" s="18"/>
    </row>
    <row r="40" spans="1:9">
      <c r="A40" s="14"/>
      <c r="B40" s="17"/>
      <c r="C40" s="17"/>
      <c r="D40" s="17"/>
      <c r="E40" s="17"/>
      <c r="F40" s="18"/>
      <c r="G40" s="18"/>
      <c r="H40" s="18"/>
      <c r="I40" s="18"/>
    </row>
    <row r="41" spans="1:9">
      <c r="A41" s="14"/>
      <c r="B41" s="19"/>
      <c r="C41" s="19"/>
      <c r="D41" s="19"/>
      <c r="H41" s="4"/>
    </row>
    <row r="42" spans="1:9">
      <c r="A42" s="20"/>
      <c r="I42" s="18"/>
    </row>
    <row r="43" spans="1:9">
      <c r="A43" s="20"/>
      <c r="I43" s="18"/>
    </row>
    <row r="44" spans="1:9">
      <c r="A44" s="21"/>
      <c r="B44" s="17"/>
      <c r="C44" s="17"/>
      <c r="D44" s="17"/>
      <c r="E44" s="17"/>
      <c r="F44" s="18"/>
      <c r="I44" s="18"/>
    </row>
    <row r="47" spans="1:9" ht="15.75">
      <c r="A47" s="9"/>
      <c r="B47" s="22"/>
      <c r="C47" s="22"/>
      <c r="D47" s="22"/>
      <c r="E47" s="22"/>
      <c r="F47" s="23"/>
      <c r="G47" s="23"/>
      <c r="H47" s="24"/>
      <c r="I47" s="24"/>
    </row>
  </sheetData>
  <mergeCells count="7">
    <mergeCell ref="A24:C24"/>
    <mergeCell ref="A25:C25"/>
    <mergeCell ref="K10:M10"/>
    <mergeCell ref="A2:C2"/>
    <mergeCell ref="A3:C3"/>
    <mergeCell ref="A4:C4"/>
    <mergeCell ref="A5:C5"/>
  </mergeCells>
  <pageMargins left="0.25" right="0.25" top="0.75" bottom="0.75" header="0.3" footer="0.3"/>
  <pageSetup paperSize="9"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7"/>
  <sheetViews>
    <sheetView tabSelected="1" zoomScale="90" zoomScaleNormal="90" workbookViewId="0">
      <selection activeCell="G20" sqref="G20"/>
    </sheetView>
  </sheetViews>
  <sheetFormatPr defaultColWidth="14" defaultRowHeight="15"/>
  <cols>
    <col min="1" max="1" width="18.140625" style="7" customWidth="1"/>
    <col min="2" max="2" width="11.85546875" style="2" customWidth="1"/>
    <col min="3" max="3" width="13.5703125" style="2" customWidth="1"/>
    <col min="4" max="4" width="13.85546875" style="2" bestFit="1" customWidth="1"/>
    <col min="5" max="5" width="11.5703125" style="2" customWidth="1"/>
    <col min="6" max="7" width="11.5703125" style="4" customWidth="1"/>
    <col min="8" max="8" width="14.140625" style="5" customWidth="1"/>
    <col min="9" max="9" width="16.28515625" style="5" bestFit="1" customWidth="1"/>
    <col min="10" max="16384" width="14" style="5"/>
  </cols>
  <sheetData>
    <row r="1" spans="1:13" ht="15.75">
      <c r="A1" s="38" t="s">
        <v>17</v>
      </c>
      <c r="C1" s="3"/>
    </row>
    <row r="2" spans="1:13">
      <c r="A2" s="52" t="s">
        <v>18</v>
      </c>
      <c r="B2" s="52"/>
      <c r="C2" s="52"/>
    </row>
    <row r="3" spans="1:13">
      <c r="A3" s="53" t="s">
        <v>19</v>
      </c>
      <c r="B3" s="53"/>
      <c r="C3" s="53"/>
      <c r="L3" s="28">
        <v>18957</v>
      </c>
    </row>
    <row r="4" spans="1:13">
      <c r="A4" s="53" t="s">
        <v>20</v>
      </c>
      <c r="B4" s="53"/>
      <c r="C4" s="53"/>
    </row>
    <row r="5" spans="1:13">
      <c r="A5" s="53"/>
      <c r="B5" s="53"/>
      <c r="C5" s="53"/>
      <c r="H5" s="26">
        <f>L3/22/8</f>
        <v>107.71022727272727</v>
      </c>
      <c r="L5" s="27" t="s">
        <v>9</v>
      </c>
    </row>
    <row r="6" spans="1:13" s="12" customFormat="1" ht="15.75">
      <c r="A6" s="29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1" t="s">
        <v>10</v>
      </c>
      <c r="G6" s="31" t="s">
        <v>5</v>
      </c>
      <c r="H6" s="32" t="s">
        <v>12</v>
      </c>
      <c r="I6" s="32" t="s">
        <v>11</v>
      </c>
      <c r="J6" s="13"/>
      <c r="K6" s="25"/>
      <c r="L6" s="17"/>
    </row>
    <row r="7" spans="1:13" s="4" customFormat="1" ht="15.75">
      <c r="A7" s="40">
        <v>45809</v>
      </c>
      <c r="B7" s="41">
        <v>0.33333333333333331</v>
      </c>
      <c r="C7" s="42">
        <v>0.5</v>
      </c>
      <c r="D7" s="42">
        <v>4.1666666666666664E-2</v>
      </c>
      <c r="E7" s="41">
        <v>0.21388888888888891</v>
      </c>
      <c r="F7" s="43">
        <f t="shared" ref="F7" si="0">IF((((C7-B7)+(E7-D7))*24)&gt;8,8,((C7-B7)+(E7-D7))*24)</f>
        <v>8</v>
      </c>
      <c r="G7" s="43">
        <f t="shared" ref="G7" si="1">IF(((C7-B7)+(E7-D7))*24&gt;8, ((C7-B7)+(E7-D7))*24-8,0)</f>
        <v>0.13333333333333286</v>
      </c>
      <c r="H7" s="43"/>
      <c r="I7" s="43">
        <v>1313.52</v>
      </c>
      <c r="J7" s="5"/>
      <c r="K7" s="12"/>
      <c r="L7" s="25" t="s">
        <v>13</v>
      </c>
      <c r="M7" s="13"/>
    </row>
    <row r="8" spans="1:13" s="12" customFormat="1" ht="15.75">
      <c r="A8" s="33">
        <v>45812</v>
      </c>
      <c r="B8" s="34">
        <v>0.3034722222222222</v>
      </c>
      <c r="C8" s="35">
        <v>0.5</v>
      </c>
      <c r="D8" s="35">
        <v>4.1666666666666664E-2</v>
      </c>
      <c r="E8" s="34">
        <v>0.4291666666666667</v>
      </c>
      <c r="F8" s="36">
        <v>10</v>
      </c>
      <c r="G8" s="36">
        <f t="shared" ref="G8:G15" si="2">IF(((C8-B8)+(E8-D8))*24&gt;8, ((C8-B8)+(E8-D8))*24-8,0)</f>
        <v>6.0166666666666675</v>
      </c>
      <c r="H8" s="37">
        <v>675.88</v>
      </c>
      <c r="I8" s="32"/>
      <c r="K8" s="25"/>
      <c r="L8" s="17"/>
    </row>
    <row r="9" spans="1:13" s="12" customFormat="1" ht="15.75">
      <c r="A9" s="33">
        <v>45818</v>
      </c>
      <c r="B9" s="34">
        <v>0.31527777777777777</v>
      </c>
      <c r="C9" s="35">
        <v>0.5</v>
      </c>
      <c r="D9" s="35">
        <v>4.1666666666666664E-2</v>
      </c>
      <c r="E9" s="34">
        <v>0.31527777777777777</v>
      </c>
      <c r="F9" s="36">
        <f t="shared" ref="F9:F15" si="3">IF((((C9-B9)+(E9-D9))*24)&gt;8,8,((C9-B9)+(E9-D9))*24)</f>
        <v>8</v>
      </c>
      <c r="G9" s="36">
        <f t="shared" si="2"/>
        <v>3</v>
      </c>
      <c r="H9" s="37">
        <v>403.91</v>
      </c>
      <c r="I9" s="32"/>
      <c r="K9" s="4" t="s">
        <v>21</v>
      </c>
      <c r="L9" s="4"/>
      <c r="M9" s="4"/>
    </row>
    <row r="10" spans="1:13" s="12" customFormat="1" ht="15.75">
      <c r="A10" s="33">
        <v>45821</v>
      </c>
      <c r="B10" s="34">
        <v>0.30902777777777779</v>
      </c>
      <c r="C10" s="35">
        <v>0.5</v>
      </c>
      <c r="D10" s="35">
        <v>4.1666666666666664E-2</v>
      </c>
      <c r="E10" s="34">
        <v>0.30902777777777779</v>
      </c>
      <c r="F10" s="36">
        <f t="shared" si="3"/>
        <v>8</v>
      </c>
      <c r="G10" s="36">
        <f t="shared" si="2"/>
        <v>3</v>
      </c>
      <c r="H10" s="37">
        <v>403.91</v>
      </c>
      <c r="I10" s="32"/>
      <c r="K10" s="54" t="s">
        <v>26</v>
      </c>
      <c r="L10" s="54"/>
      <c r="M10" s="54"/>
    </row>
    <row r="11" spans="1:13" s="4" customFormat="1">
      <c r="A11" s="40">
        <v>45822</v>
      </c>
      <c r="B11" s="41">
        <v>0.33333333333333331</v>
      </c>
      <c r="C11" s="42">
        <v>0.5</v>
      </c>
      <c r="D11" s="42">
        <v>4.1666666666666664E-2</v>
      </c>
      <c r="E11" s="41">
        <v>0.22083333333333333</v>
      </c>
      <c r="F11" s="43">
        <f t="shared" si="3"/>
        <v>8</v>
      </c>
      <c r="G11" s="43">
        <f t="shared" si="2"/>
        <v>0.30000000000000071</v>
      </c>
      <c r="H11" s="43"/>
      <c r="I11" s="43">
        <v>1340.99</v>
      </c>
      <c r="J11" s="5"/>
      <c r="K11" s="39"/>
      <c r="L11" s="39"/>
      <c r="M11" s="39"/>
    </row>
    <row r="12" spans="1:13" s="12" customFormat="1" ht="15.75">
      <c r="A12" s="33">
        <v>45824</v>
      </c>
      <c r="B12" s="34">
        <v>0.30416666666666664</v>
      </c>
      <c r="C12" s="35">
        <v>0.5</v>
      </c>
      <c r="D12" s="35">
        <v>4.1666666666666664E-2</v>
      </c>
      <c r="E12" s="34">
        <v>0.30416666666666664</v>
      </c>
      <c r="F12" s="36">
        <f t="shared" si="3"/>
        <v>8</v>
      </c>
      <c r="G12" s="36">
        <f t="shared" si="2"/>
        <v>3</v>
      </c>
      <c r="H12" s="37">
        <v>403.91</v>
      </c>
      <c r="I12" s="32"/>
      <c r="K12" s="13" t="s">
        <v>22</v>
      </c>
      <c r="L12" s="17"/>
    </row>
    <row r="13" spans="1:13" s="12" customFormat="1" ht="15.75">
      <c r="A13" s="33">
        <v>45826</v>
      </c>
      <c r="B13" s="34">
        <v>0.31180555555555556</v>
      </c>
      <c r="C13" s="35">
        <v>0.5</v>
      </c>
      <c r="D13" s="35">
        <v>4.1666666666666664E-2</v>
      </c>
      <c r="E13" s="34">
        <v>0.31180555555555556</v>
      </c>
      <c r="F13" s="36">
        <f t="shared" si="3"/>
        <v>8</v>
      </c>
      <c r="G13" s="36">
        <f t="shared" si="2"/>
        <v>3</v>
      </c>
      <c r="H13" s="37">
        <v>403.91</v>
      </c>
      <c r="I13" s="32"/>
      <c r="K13" s="13"/>
      <c r="L13" s="17"/>
    </row>
    <row r="14" spans="1:13" s="12" customFormat="1" ht="15.75">
      <c r="A14" s="33">
        <v>45828</v>
      </c>
      <c r="B14" s="34">
        <v>0.30624999999999997</v>
      </c>
      <c r="C14" s="35">
        <v>0.5</v>
      </c>
      <c r="D14" s="35">
        <v>4.1666666666666664E-2</v>
      </c>
      <c r="E14" s="34">
        <v>0.30624999999999997</v>
      </c>
      <c r="F14" s="36">
        <f t="shared" si="3"/>
        <v>8</v>
      </c>
      <c r="G14" s="36">
        <f t="shared" si="2"/>
        <v>3</v>
      </c>
      <c r="H14" s="37">
        <v>403.91</v>
      </c>
      <c r="I14" s="32"/>
      <c r="K14" s="13"/>
      <c r="L14" s="17"/>
    </row>
    <row r="15" spans="1:13" s="4" customFormat="1" ht="15.75">
      <c r="A15" s="40">
        <v>45829</v>
      </c>
      <c r="B15" s="41">
        <v>0.33333333333333331</v>
      </c>
      <c r="C15" s="42">
        <v>0.5</v>
      </c>
      <c r="D15" s="42">
        <v>4.1666666666666664E-2</v>
      </c>
      <c r="E15" s="41">
        <v>0.21736111111111112</v>
      </c>
      <c r="F15" s="43">
        <f t="shared" si="3"/>
        <v>8</v>
      </c>
      <c r="G15" s="43">
        <f t="shared" si="2"/>
        <v>0.21666666666666679</v>
      </c>
      <c r="H15" s="43"/>
      <c r="I15" s="43">
        <v>1328.06</v>
      </c>
      <c r="J15" s="5"/>
      <c r="K15" s="13"/>
      <c r="L15" s="17"/>
      <c r="M15" s="12"/>
    </row>
    <row r="16" spans="1:13" s="4" customFormat="1" ht="15.75">
      <c r="A16" s="40">
        <v>45864</v>
      </c>
      <c r="B16" s="41">
        <v>0.33333333333333331</v>
      </c>
      <c r="C16" s="42">
        <v>0.46805555555555556</v>
      </c>
      <c r="D16" s="42"/>
      <c r="E16" s="41"/>
      <c r="F16" s="43">
        <f>IF((((C16-B16)+(E16-D16))*24)&gt;8,8,((C16-B16)+(E16-D16))*24)</f>
        <v>3.2333333333333338</v>
      </c>
      <c r="G16" s="43">
        <f t="shared" ref="G16" si="4">IF(((C16-B16)+(E16-D16))*24&gt;8, ((C16-B16)+(E16-D16))*24-8,0)</f>
        <v>0</v>
      </c>
      <c r="H16" s="43"/>
      <c r="I16" s="43"/>
      <c r="J16" s="5"/>
      <c r="K16" s="13"/>
      <c r="L16" s="17"/>
      <c r="M16" s="12"/>
    </row>
    <row r="17" spans="1:13" s="12" customFormat="1" ht="15.75">
      <c r="A17" s="14"/>
      <c r="B17" s="15"/>
      <c r="C17" s="16"/>
      <c r="D17" s="16"/>
      <c r="E17" s="15"/>
      <c r="F17" s="4"/>
      <c r="G17" s="4"/>
      <c r="H17" s="13"/>
      <c r="K17" s="13"/>
      <c r="L17" s="17"/>
    </row>
    <row r="18" spans="1:13" s="18" customFormat="1" ht="15.75">
      <c r="A18" s="21"/>
      <c r="B18" s="17"/>
      <c r="C18" s="17"/>
      <c r="D18" s="17"/>
      <c r="E18" s="17"/>
      <c r="G18" s="4"/>
      <c r="H18" s="5"/>
      <c r="J18" s="5"/>
      <c r="K18" s="39" t="s">
        <v>25</v>
      </c>
      <c r="L18" s="17"/>
      <c r="M18" s="12"/>
    </row>
    <row r="19" spans="1:13">
      <c r="C19" s="2" t="s">
        <v>6</v>
      </c>
      <c r="H19" s="5">
        <f>SUM(H7:H15)</f>
        <v>2695.43</v>
      </c>
      <c r="I19" s="5">
        <f>SUM(I7:I15)</f>
        <v>3982.57</v>
      </c>
    </row>
    <row r="21" spans="1:13" s="24" customFormat="1" ht="15.75">
      <c r="A21" s="9"/>
      <c r="B21" s="22"/>
      <c r="C21" s="22" t="s">
        <v>7</v>
      </c>
      <c r="D21" s="22"/>
      <c r="E21" s="22"/>
      <c r="F21" s="23"/>
      <c r="G21" s="23"/>
      <c r="I21" s="24">
        <f>SUM(H19:I19)</f>
        <v>6678</v>
      </c>
      <c r="J21" s="5"/>
    </row>
    <row r="23" spans="1:13" ht="15.75">
      <c r="A23" s="1"/>
      <c r="C23" s="3"/>
    </row>
    <row r="24" spans="1:13">
      <c r="A24" s="52"/>
      <c r="B24" s="52"/>
      <c r="C24" s="52"/>
    </row>
    <row r="25" spans="1:13">
      <c r="A25" s="53"/>
      <c r="B25" s="53"/>
      <c r="C25" s="53"/>
    </row>
    <row r="26" spans="1:13">
      <c r="A26" s="6"/>
      <c r="B26" s="6"/>
      <c r="C26" s="6"/>
    </row>
    <row r="27" spans="1:13">
      <c r="H27" s="8"/>
    </row>
    <row r="28" spans="1:13" ht="15.75">
      <c r="A28" s="9"/>
      <c r="B28" s="10"/>
      <c r="C28" s="10"/>
      <c r="D28" s="10"/>
      <c r="E28" s="10"/>
      <c r="F28" s="11"/>
      <c r="G28" s="11"/>
      <c r="H28" s="12"/>
      <c r="I28" s="12"/>
    </row>
    <row r="29" spans="1:13" ht="15.75">
      <c r="A29" s="14"/>
      <c r="B29" s="15"/>
      <c r="C29" s="16"/>
      <c r="D29" s="16"/>
      <c r="E29" s="15"/>
      <c r="H29" s="13"/>
      <c r="I29" s="12"/>
    </row>
    <row r="30" spans="1:13">
      <c r="A30" s="14"/>
      <c r="B30" s="19"/>
      <c r="C30" s="19"/>
      <c r="D30" s="19"/>
      <c r="H30" s="13"/>
      <c r="I30" s="4"/>
    </row>
    <row r="31" spans="1:13">
      <c r="A31" s="14"/>
      <c r="B31" s="19"/>
      <c r="C31" s="19"/>
      <c r="D31" s="19"/>
      <c r="H31" s="13"/>
      <c r="I31" s="4"/>
    </row>
    <row r="32" spans="1:13">
      <c r="A32" s="14"/>
      <c r="B32" s="19"/>
      <c r="C32" s="19"/>
      <c r="D32" s="19"/>
      <c r="I32" s="4"/>
    </row>
    <row r="33" spans="1:9">
      <c r="A33" s="14"/>
      <c r="B33" s="17"/>
      <c r="C33" s="17"/>
      <c r="D33" s="17"/>
      <c r="E33" s="17"/>
      <c r="F33" s="18"/>
      <c r="G33" s="18"/>
      <c r="I33" s="18"/>
    </row>
    <row r="34" spans="1:9">
      <c r="A34" s="14"/>
      <c r="B34" s="17"/>
      <c r="C34" s="17"/>
      <c r="D34" s="17"/>
      <c r="E34" s="17"/>
      <c r="F34" s="18"/>
      <c r="G34" s="18"/>
      <c r="I34" s="18"/>
    </row>
    <row r="35" spans="1:9">
      <c r="A35" s="14"/>
      <c r="B35" s="17"/>
      <c r="C35" s="17"/>
      <c r="D35" s="17"/>
      <c r="E35" s="17"/>
      <c r="F35" s="18"/>
      <c r="G35" s="18"/>
      <c r="I35" s="18"/>
    </row>
    <row r="36" spans="1:9">
      <c r="A36" s="14"/>
      <c r="B36" s="19"/>
      <c r="C36" s="19"/>
      <c r="D36" s="19"/>
      <c r="I36" s="4"/>
    </row>
    <row r="37" spans="1:9">
      <c r="A37" s="14"/>
      <c r="B37" s="19"/>
      <c r="C37" s="19"/>
      <c r="D37" s="19"/>
      <c r="I37" s="4"/>
    </row>
    <row r="38" spans="1:9">
      <c r="A38" s="14"/>
      <c r="B38" s="19"/>
      <c r="C38" s="19"/>
      <c r="D38" s="19"/>
      <c r="I38" s="18"/>
    </row>
    <row r="39" spans="1:9">
      <c r="A39" s="14"/>
      <c r="B39" s="19"/>
      <c r="C39" s="19"/>
      <c r="D39" s="19"/>
      <c r="I39" s="18"/>
    </row>
    <row r="40" spans="1:9">
      <c r="A40" s="14"/>
      <c r="B40" s="17"/>
      <c r="C40" s="17"/>
      <c r="D40" s="17"/>
      <c r="E40" s="17"/>
      <c r="F40" s="18"/>
      <c r="G40" s="18"/>
      <c r="H40" s="18"/>
      <c r="I40" s="18"/>
    </row>
    <row r="41" spans="1:9">
      <c r="A41" s="14"/>
      <c r="B41" s="19"/>
      <c r="C41" s="19"/>
      <c r="D41" s="19"/>
      <c r="H41" s="4"/>
    </row>
    <row r="42" spans="1:9">
      <c r="A42" s="20"/>
      <c r="I42" s="18"/>
    </row>
    <row r="43" spans="1:9">
      <c r="A43" s="20"/>
      <c r="I43" s="18"/>
    </row>
    <row r="44" spans="1:9">
      <c r="A44" s="21"/>
      <c r="B44" s="17"/>
      <c r="C44" s="17"/>
      <c r="D44" s="17"/>
      <c r="E44" s="17"/>
      <c r="F44" s="18"/>
      <c r="I44" s="18"/>
    </row>
    <row r="47" spans="1:9" ht="15.75">
      <c r="A47" s="9"/>
      <c r="B47" s="22"/>
      <c r="C47" s="22"/>
      <c r="D47" s="22"/>
      <c r="E47" s="22"/>
      <c r="F47" s="23"/>
      <c r="G47" s="23"/>
      <c r="H47" s="24"/>
      <c r="I47" s="24"/>
    </row>
  </sheetData>
  <mergeCells count="7">
    <mergeCell ref="A24:C24"/>
    <mergeCell ref="A25:C25"/>
    <mergeCell ref="K10:M10"/>
    <mergeCell ref="A2:C2"/>
    <mergeCell ref="A3:C3"/>
    <mergeCell ref="A4:C4"/>
    <mergeCell ref="A5:C5"/>
  </mergeCells>
  <pageMargins left="0.25" right="0.25" top="0.75" bottom="0.75" header="0.3" footer="0.3"/>
  <pageSetup paperSize="9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amiel</vt:lpstr>
      <vt:lpstr>MC-DEC11-31</vt:lpstr>
      <vt:lpstr>MC-JAN</vt:lpstr>
      <vt:lpstr>FEB</vt:lpstr>
      <vt:lpstr>MAR</vt:lpstr>
      <vt:lpstr>APR</vt:lpstr>
      <vt:lpstr>MAY</vt:lpstr>
      <vt:lpstr>JUNE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ACCTPOST-004</dc:creator>
  <cp:lastModifiedBy>ITSD</cp:lastModifiedBy>
  <cp:lastPrinted>2025-05-05T09:29:24Z</cp:lastPrinted>
  <dcterms:created xsi:type="dcterms:W3CDTF">2022-09-10T19:29:42Z</dcterms:created>
  <dcterms:modified xsi:type="dcterms:W3CDTF">2025-07-26T12:18:44Z</dcterms:modified>
</cp:coreProperties>
</file>