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bookViews>
    <workbookView xWindow="0" yWindow="0" windowWidth="23040" windowHeight="9372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9" i="2" l="1"/>
  <c r="N31" i="2"/>
  <c r="L31" i="2"/>
  <c r="M31" i="2" s="1"/>
  <c r="L44" i="2" l="1"/>
  <c r="L45" i="2"/>
  <c r="L46" i="2"/>
  <c r="Y49" i="2" l="1"/>
  <c r="Z49" i="2"/>
  <c r="AA49" i="2"/>
  <c r="X49" i="2"/>
  <c r="W49" i="2"/>
  <c r="U49" i="2"/>
  <c r="T49" i="2" l="1"/>
  <c r="L43" i="2" l="1"/>
  <c r="M46" i="2" l="1"/>
  <c r="M43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2" i="2"/>
  <c r="N33" i="2"/>
  <c r="N34" i="2"/>
  <c r="N35" i="2"/>
  <c r="N36" i="2"/>
  <c r="N37" i="2"/>
  <c r="N38" i="2"/>
  <c r="N39" i="2"/>
  <c r="N40" i="2"/>
  <c r="N41" i="2"/>
  <c r="N43" i="2"/>
  <c r="N44" i="2"/>
  <c r="N46" i="2"/>
  <c r="N48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1" i="2"/>
  <c r="K35" i="2"/>
  <c r="K29" i="2"/>
  <c r="K21" i="2"/>
  <c r="K11" i="2"/>
  <c r="L6" i="2"/>
  <c r="M6" i="2" s="1"/>
  <c r="K49" i="2" l="1"/>
  <c r="K50" i="2" s="1"/>
  <c r="AD60" i="2"/>
  <c r="AE60" i="2" s="1"/>
  <c r="AD59" i="2"/>
  <c r="AE59" i="2" s="1"/>
  <c r="AD58" i="2"/>
  <c r="AE58" i="2" s="1"/>
  <c r="AD57" i="2"/>
  <c r="AE57" i="2" s="1"/>
  <c r="R61" i="2" l="1"/>
  <c r="S61" i="2"/>
  <c r="T61" i="2"/>
  <c r="U61" i="2"/>
  <c r="V61" i="2"/>
  <c r="W61" i="2"/>
  <c r="X61" i="2"/>
  <c r="Y61" i="2"/>
  <c r="Z61" i="2"/>
  <c r="AA61" i="2"/>
  <c r="AB61" i="2"/>
  <c r="AC61" i="2"/>
  <c r="P61" i="2"/>
  <c r="O61" i="2"/>
  <c r="R49" i="2"/>
  <c r="S49" i="2"/>
  <c r="AB49" i="2"/>
  <c r="AC49" i="2"/>
  <c r="O49" i="2"/>
  <c r="P49" i="2"/>
  <c r="Q49" i="2"/>
  <c r="Q61" i="2"/>
  <c r="L20" i="2"/>
  <c r="M20" i="2" s="1"/>
  <c r="L21" i="2"/>
  <c r="L23" i="2"/>
  <c r="M23" i="2" s="1"/>
  <c r="L28" i="2"/>
  <c r="M28" i="2" s="1"/>
  <c r="L29" i="2"/>
  <c r="L30" i="2"/>
  <c r="M30" i="2" s="1"/>
  <c r="L32" i="2"/>
  <c r="M32" i="2" s="1"/>
  <c r="L33" i="2"/>
  <c r="M33" i="2" s="1"/>
  <c r="L34" i="2"/>
  <c r="M34" i="2" s="1"/>
  <c r="L35" i="2"/>
  <c r="L36" i="2"/>
  <c r="M36" i="2" s="1"/>
  <c r="L37" i="2"/>
  <c r="M37" i="2" s="1"/>
  <c r="L38" i="2"/>
  <c r="M38" i="2" s="1"/>
  <c r="L39" i="2"/>
  <c r="L40" i="2"/>
  <c r="M40" i="2" s="1"/>
  <c r="L41" i="2"/>
  <c r="M39" i="2" l="1"/>
  <c r="AD61" i="2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L49" i="2" l="1"/>
  <c r="L50" i="2" s="1"/>
</calcChain>
</file>

<file path=xl/sharedStrings.xml><?xml version="1.0" encoding="utf-8"?>
<sst xmlns="http://schemas.openxmlformats.org/spreadsheetml/2006/main" count="290" uniqueCount="199">
  <si>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</si>
  <si>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</si>
  <si>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</si>
  <si>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</si>
  <si>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</si>
  <si>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</si>
  <si>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</si>
  <si>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</si>
  <si>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</si>
  <si>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</si>
  <si>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</si>
  <si>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</si>
  <si>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</si>
  <si>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</si>
  <si>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</si>
  <si>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</si>
  <si>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</si>
  <si>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</si>
  <si>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</si>
  <si>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</si>
  <si>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</si>
  <si>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</si>
  <si>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</si>
  <si>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</si>
  <si>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</si>
  <si>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</si>
  <si>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</si>
  <si>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</si>
  <si>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</si>
  <si>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</si>
  <si>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</si>
  <si>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</si>
  <si>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</si>
  <si>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</si>
  <si>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</si>
  <si>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</si>
  <si>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</si>
  <si>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</si>
  <si>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</si>
  <si>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</si>
  <si>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</si>
  <si>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</si>
  <si>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</si>
  <si>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</si>
  <si>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</si>
  <si>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</si>
  <si>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</si>
  <si>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</si>
  <si>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</si>
  <si>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</si>
  <si>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</si>
  <si>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</si>
  <si>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</si>
  <si>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</si>
  <si>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</si>
  <si>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</si>
  <si>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</si>
  <si>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</si>
  <si>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</si>
  <si>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</si>
  <si>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</si>
  <si>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</si>
  <si>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</si>
  <si>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</si>
  <si>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</si>
  <si>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</si>
  <si>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</si>
  <si>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</si>
  <si>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</si>
  <si>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</si>
  <si>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</si>
  <si>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</si>
  <si>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</si>
  <si>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</si>
  <si>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</si>
  <si>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</si>
  <si>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</si>
  <si>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</si>
  <si>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</si>
  <si>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</si>
  <si>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</si>
  <si>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</si>
  <si>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</si>
  <si>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</si>
  <si>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</si>
  <si>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</si>
  <si>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</si>
  <si>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</si>
  <si>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</si>
  <si>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</si>
  <si>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</si>
  <si>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</si>
  <si>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</si>
  <si>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</si>
  <si>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</si>
  <si>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</si>
  <si>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</si>
  <si>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</si>
  <si>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</si>
  <si>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</si>
  <si>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</si>
  <si>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</si>
  <si>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</si>
  <si>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</si>
  <si>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</si>
  <si>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</si>
  <si>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</si>
  <si>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</si>
  <si>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</si>
  <si>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</si>
  <si>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</si>
  <si>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</si>
  <si>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</si>
  <si>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</si>
  <si>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</si>
  <si>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</si>
  <si>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</si>
  <si>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</si>
  <si>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</si>
  <si>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</si>
  <si>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</si>
  <si>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</si>
  <si>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</si>
  <si>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</si>
  <si>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</si>
  <si>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</si>
  <si>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</si>
  <si>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</si>
  <si>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</si>
  <si>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</si>
  <si>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</si>
  <si>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</si>
  <si>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</si>
  <si>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</si>
  <si>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</si>
  <si>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</si>
  <si>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</si>
  <si>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</si>
  <si>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</si>
  <si>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</si>
  <si>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</si>
  <si>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</si>
  <si>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</si>
  <si>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</si>
  <si>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</si>
  <si>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</si>
  <si>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</si>
  <si>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</si>
  <si>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</si>
  <si>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</si>
  <si>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</si>
  <si>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</si>
  <si>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</si>
  <si>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</si>
  <si>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</si>
  <si>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</si>
  <si>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</si>
  <si>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</si>
  <si>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</si>
  <si>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</si>
  <si>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</si>
  <si>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</si>
  <si>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</si>
  <si>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</si>
  <si>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</si>
  <si>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</si>
  <si>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</si>
  <si>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</si>
  <si>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</si>
  <si>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</si>
  <si>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</si>
  <si>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</si>
  <si>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</si>
  <si>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</si>
  <si>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</si>
  <si>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</si>
  <si>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</si>
  <si>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</si>
  <si>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</si>
  <si>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</si>
  <si>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</si>
  <si>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</si>
  <si>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</si>
  <si>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</si>
  <si>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</si>
  <si>
    <t>Kontrolle des Testprozesse</t>
  </si>
  <si>
    <t>14.11.2017 
abgeschlossen</t>
  </si>
  <si>
    <t>Primefaces</t>
  </si>
  <si>
    <t>Primesfaces erfolgreich einrichten und verwenden?</t>
  </si>
  <si>
    <t>Maurice/Arber</t>
  </si>
  <si>
    <t>Einrichtung erfolgreich</t>
  </si>
  <si>
    <t>Präsentation Fachkonzept</t>
  </si>
  <si>
    <t>Treffen die Modelle die Erwartungen?</t>
  </si>
  <si>
    <t>Absprache erfolgreich, 
Änderungen durchgeführt</t>
  </si>
  <si>
    <t>Server</t>
  </si>
  <si>
    <t>Serverkapazitäten (Arbeitsspeicher, Prozessor) ausreichend für Online-Clicker?</t>
  </si>
  <si>
    <t>Ein Server mit mehr Kapazitäten wurde eingerichtet.</t>
  </si>
  <si>
    <t>Abhängig von der 
implementierten Softwarearchitektur.</t>
  </si>
  <si>
    <t>Softwarearchitektur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</si>
</sst>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23" applyNumberFormat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0" fontId="9" fillId="13" borderId="0" xfId="2" applyBorder="1" applyAlignment="1">
      <alignment wrapText="1"/>
    </xf>
    <xf numFmtId="14" fontId="9" fillId="13" borderId="0" xfId="2" applyNumberFormat="1" applyBorder="1" applyAlignment="1">
      <alignment wrapText="1"/>
    </xf>
    <xf numFmtId="0" fontId="9" fillId="13" borderId="0" xfId="2" applyBorder="1"/>
    <xf numFmtId="14" fontId="9" fillId="13" borderId="0" xfId="2" applyNumberFormat="1" applyBorder="1"/>
    <xf numFmtId="0" fontId="10" fillId="14" borderId="23" xfId="3"/>
    <xf numFmtId="14" fontId="10" fillId="14" borderId="23" xfId="3" applyNumberFormat="1"/>
    <xf numFmtId="14" fontId="8" fillId="12" borderId="0" xfId="1" applyNumberFormat="1" applyBorder="1" applyAlignment="1">
      <alignment wrapText="1"/>
    </xf>
    <xf numFmtId="0" fontId="9" fillId="13" borderId="11" xfId="2" applyBorder="1"/>
    <xf numFmtId="14" fontId="9" fillId="13" borderId="11" xfId="2" applyNumberFormat="1" applyBorder="1"/>
    <xf numFmtId="0" fontId="1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</cellXfs>
  <cellStyles count="4">
    <cellStyle name="Eingabe" xfId="3" builtinId="20"/>
    <cellStyle name="Gut" xfId="2" builtinId="26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4.4" x14ac:dyDescent="0.3"/>
  <cols>
    <col min="3" max="3" width="20.109375" customWidth="1"/>
    <col min="4" max="4" width="13.33203125" customWidth="1"/>
    <col min="5" max="5" width="12.88671875" customWidth="1"/>
  </cols>
  <sheetData>
    <row r="1" spans="1:5" ht="15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5" x14ac:dyDescent="0.3">
      <c r="A2" s="24" t="s">
        <v>5</v>
      </c>
      <c r="B2" s="25" t="s">
        <v>9</v>
      </c>
      <c r="C2" s="26">
        <v>42639</v>
      </c>
      <c r="D2" s="26">
        <v>42399</v>
      </c>
      <c r="E2" s="27">
        <v>1</v>
      </c>
    </row>
    <row r="3" spans="1:5" x14ac:dyDescent="0.3">
      <c r="A3" s="28" t="s">
        <v>6</v>
      </c>
      <c r="B3" s="16" t="s">
        <v>10</v>
      </c>
      <c r="C3" s="29">
        <v>42639</v>
      </c>
      <c r="D3" s="29">
        <v>42399</v>
      </c>
      <c r="E3" s="30">
        <v>1</v>
      </c>
    </row>
    <row r="4" spans="1:5" x14ac:dyDescent="0.3">
      <c r="A4" s="28" t="s">
        <v>7</v>
      </c>
      <c r="B4" s="16" t="s">
        <v>11</v>
      </c>
      <c r="C4" s="29">
        <v>42639</v>
      </c>
      <c r="D4" s="29">
        <v>42399</v>
      </c>
      <c r="E4" s="30">
        <v>1</v>
      </c>
    </row>
    <row r="5" spans="1:5" ht="15" thickBot="1" x14ac:dyDescent="0.35">
      <c r="A5" s="31" t="s">
        <v>8</v>
      </c>
      <c r="B5" s="32" t="s">
        <v>12</v>
      </c>
      <c r="C5" s="33">
        <v>42639</v>
      </c>
      <c r="D5" s="33">
        <v>42399</v>
      </c>
      <c r="E5" s="3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1"/>
  <sheetViews>
    <sheetView tabSelected="1" zoomScale="40" zoomScaleNormal="40" workbookViewId="0">
      <selection activeCell="D56" sqref="D56"/>
    </sheetView>
  </sheetViews>
  <sheetFormatPr baseColWidth="10" defaultRowHeight="14.4" x14ac:dyDescent="0.3"/>
  <cols>
    <col min="2" max="2" width="52.6640625" customWidth="1"/>
    <col min="3" max="3" width="29.33203125" customWidth="1"/>
    <col min="4" max="4" width="83.33203125" customWidth="1"/>
    <col min="5" max="5" width="33" customWidth="1"/>
    <col min="6" max="6" width="16.21875" customWidth="1"/>
    <col min="7" max="7" width="5.21875" customWidth="1"/>
    <col min="8" max="8" width="5" customWidth="1"/>
    <col min="9" max="9" width="6.6640625" customWidth="1"/>
    <col min="10" max="10" width="4.88671875" customWidth="1"/>
    <col min="11" max="11" width="16.77734375" customWidth="1"/>
    <col min="12" max="12" width="19.77734375" customWidth="1"/>
    <col min="13" max="13" width="15.33203125" customWidth="1"/>
    <col min="14" max="14" width="14.6640625" customWidth="1"/>
    <col min="31" max="31" width="11" customWidth="1"/>
  </cols>
  <sheetData>
    <row r="1" spans="1:28" x14ac:dyDescent="0.3">
      <c r="G1" s="64" t="s">
        <v>89</v>
      </c>
      <c r="H1" s="64"/>
      <c r="I1" s="64"/>
      <c r="J1" s="64"/>
      <c r="K1" s="63" t="s">
        <v>94</v>
      </c>
      <c r="L1" s="63"/>
      <c r="M1" s="63"/>
      <c r="N1" s="45"/>
      <c r="O1" s="62" t="s">
        <v>17</v>
      </c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8" ht="22.2" thickBot="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171</v>
      </c>
      <c r="G2" s="13" t="s">
        <v>85</v>
      </c>
      <c r="H2" s="13" t="s">
        <v>86</v>
      </c>
      <c r="I2" s="13" t="s">
        <v>87</v>
      </c>
      <c r="J2" s="13" t="s">
        <v>88</v>
      </c>
      <c r="K2" s="4" t="s">
        <v>95</v>
      </c>
      <c r="L2" s="4" t="s">
        <v>96</v>
      </c>
      <c r="M2" s="4" t="s">
        <v>97</v>
      </c>
      <c r="N2" s="4" t="s">
        <v>162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7" customFormat="1" ht="15" thickTop="1" x14ac:dyDescent="0.3">
      <c r="B3" s="17" t="s">
        <v>47</v>
      </c>
      <c r="C3" s="17" t="s">
        <v>48</v>
      </c>
      <c r="D3" s="17" t="s">
        <v>83</v>
      </c>
      <c r="F3" s="17" t="s">
        <v>173</v>
      </c>
      <c r="G3" s="17">
        <v>1</v>
      </c>
      <c r="H3" s="17">
        <v>1</v>
      </c>
      <c r="I3" s="17">
        <v>1</v>
      </c>
      <c r="J3" s="17">
        <v>1</v>
      </c>
      <c r="K3" s="17">
        <v>4</v>
      </c>
      <c r="L3" s="47">
        <f>SUM(G3:J3)</f>
        <v>4</v>
      </c>
      <c r="M3" s="17">
        <f t="shared" ref="M3:M9" si="0">K3-L3</f>
        <v>0</v>
      </c>
      <c r="N3" s="47">
        <f>SUM(O3:AB3)</f>
        <v>4</v>
      </c>
      <c r="O3" s="17">
        <v>4</v>
      </c>
    </row>
    <row r="4" spans="1:28" s="16" customFormat="1" x14ac:dyDescent="0.3">
      <c r="D4" s="16" t="s">
        <v>90</v>
      </c>
      <c r="F4" s="16" t="s">
        <v>172</v>
      </c>
      <c r="G4" s="16">
        <v>4.5</v>
      </c>
      <c r="H4" s="16">
        <v>0</v>
      </c>
      <c r="I4" s="16">
        <v>0</v>
      </c>
      <c r="J4" s="16">
        <v>0</v>
      </c>
      <c r="K4" s="16">
        <v>8</v>
      </c>
      <c r="L4" s="48">
        <f t="shared" ref="L4:L46" si="1">SUM(G4:J4)</f>
        <v>4.5</v>
      </c>
      <c r="M4" s="16">
        <f t="shared" si="0"/>
        <v>3.5</v>
      </c>
      <c r="N4" s="48">
        <f t="shared" ref="N4:N48" si="2">SUM(O4:AB4)</f>
        <v>4.5</v>
      </c>
      <c r="O4" s="16">
        <v>0.5</v>
      </c>
      <c r="P4" s="16">
        <v>0.5</v>
      </c>
      <c r="Q4" s="16">
        <v>1</v>
      </c>
      <c r="R4" s="44">
        <v>1.5</v>
      </c>
      <c r="S4" s="44">
        <v>1</v>
      </c>
    </row>
    <row r="5" spans="1:28" s="16" customFormat="1" x14ac:dyDescent="0.3">
      <c r="D5" s="44" t="s">
        <v>156</v>
      </c>
      <c r="E5" s="44"/>
      <c r="F5" s="16" t="s">
        <v>173</v>
      </c>
      <c r="G5" s="16">
        <v>5</v>
      </c>
      <c r="H5" s="16">
        <v>2</v>
      </c>
      <c r="I5" s="16">
        <v>2</v>
      </c>
      <c r="J5" s="44">
        <v>2</v>
      </c>
      <c r="K5" s="44">
        <v>15</v>
      </c>
      <c r="L5" s="48">
        <f>SUM(G5:J5)</f>
        <v>11</v>
      </c>
      <c r="M5" s="16">
        <f t="shared" si="0"/>
        <v>4</v>
      </c>
      <c r="N5" s="48">
        <f t="shared" si="2"/>
        <v>11</v>
      </c>
      <c r="S5" s="16">
        <v>11</v>
      </c>
    </row>
    <row r="6" spans="1:28" s="16" customFormat="1" x14ac:dyDescent="0.3">
      <c r="D6" s="44" t="s">
        <v>158</v>
      </c>
      <c r="E6" s="44"/>
      <c r="F6" s="16" t="s">
        <v>172</v>
      </c>
      <c r="G6" s="44">
        <v>8</v>
      </c>
      <c r="H6" s="44">
        <v>8</v>
      </c>
      <c r="I6" s="44">
        <v>8</v>
      </c>
      <c r="J6" s="44">
        <v>8</v>
      </c>
      <c r="K6" s="44">
        <v>100</v>
      </c>
      <c r="L6" s="48">
        <f>SUM(G6:J6)</f>
        <v>32</v>
      </c>
      <c r="M6" s="16">
        <f t="shared" si="0"/>
        <v>68</v>
      </c>
      <c r="N6" s="48">
        <f t="shared" si="2"/>
        <v>32</v>
      </c>
      <c r="O6" s="44">
        <v>6</v>
      </c>
      <c r="P6" s="16">
        <v>10</v>
      </c>
      <c r="Q6" s="16">
        <v>4</v>
      </c>
      <c r="R6" s="44">
        <v>6</v>
      </c>
      <c r="S6" s="44">
        <v>6</v>
      </c>
    </row>
    <row r="7" spans="1:28" s="16" customFormat="1" x14ac:dyDescent="0.3">
      <c r="L7" s="48">
        <f t="shared" si="1"/>
        <v>0</v>
      </c>
      <c r="M7" s="16">
        <f t="shared" si="0"/>
        <v>0</v>
      </c>
      <c r="N7" s="48">
        <f t="shared" si="2"/>
        <v>0</v>
      </c>
    </row>
    <row r="8" spans="1:28" s="16" customFormat="1" x14ac:dyDescent="0.3">
      <c r="C8" s="16" t="s">
        <v>49</v>
      </c>
      <c r="D8" s="16" t="s">
        <v>157</v>
      </c>
      <c r="F8" s="16" t="s">
        <v>172</v>
      </c>
      <c r="G8" s="16">
        <v>2</v>
      </c>
      <c r="H8" s="16">
        <v>2</v>
      </c>
      <c r="I8" s="16">
        <v>2</v>
      </c>
      <c r="J8" s="16">
        <v>1</v>
      </c>
      <c r="K8" s="16">
        <v>15</v>
      </c>
      <c r="L8" s="48">
        <f t="shared" si="1"/>
        <v>7</v>
      </c>
      <c r="M8" s="16">
        <f t="shared" si="0"/>
        <v>8</v>
      </c>
      <c r="N8" s="48">
        <f t="shared" si="2"/>
        <v>7</v>
      </c>
      <c r="P8" s="16">
        <v>3</v>
      </c>
      <c r="R8" s="16">
        <v>4</v>
      </c>
    </row>
    <row r="9" spans="1:28" s="16" customFormat="1" x14ac:dyDescent="0.3">
      <c r="D9" s="16" t="s">
        <v>84</v>
      </c>
      <c r="F9" s="16" t="s">
        <v>172</v>
      </c>
      <c r="G9" s="16">
        <v>1</v>
      </c>
      <c r="H9" s="16">
        <v>1</v>
      </c>
      <c r="I9" s="16">
        <v>1</v>
      </c>
      <c r="J9" s="16">
        <v>1</v>
      </c>
      <c r="K9" s="16">
        <v>26</v>
      </c>
      <c r="L9" s="48">
        <f t="shared" si="1"/>
        <v>4</v>
      </c>
      <c r="M9" s="16">
        <f t="shared" si="0"/>
        <v>22</v>
      </c>
      <c r="N9" s="48">
        <f t="shared" si="2"/>
        <v>4</v>
      </c>
      <c r="Q9" s="16">
        <v>2</v>
      </c>
      <c r="R9" s="16">
        <v>2</v>
      </c>
    </row>
    <row r="10" spans="1:28" s="16" customFormat="1" x14ac:dyDescent="0.3">
      <c r="C10" s="16" t="s">
        <v>50</v>
      </c>
      <c r="D10" s="44" t="s">
        <v>139</v>
      </c>
      <c r="E10" s="44"/>
      <c r="F10" s="16" t="s">
        <v>173</v>
      </c>
      <c r="G10" s="44">
        <v>2</v>
      </c>
      <c r="J10" s="44">
        <v>2</v>
      </c>
      <c r="L10" s="48">
        <f t="shared" si="1"/>
        <v>4</v>
      </c>
      <c r="N10" s="48">
        <f t="shared" si="2"/>
        <v>4</v>
      </c>
      <c r="R10" s="16">
        <v>4</v>
      </c>
    </row>
    <row r="11" spans="1:28" s="18" customFormat="1" ht="15" thickBot="1" x14ac:dyDescent="0.35">
      <c r="B11" s="18" t="s">
        <v>165</v>
      </c>
      <c r="K11" s="19">
        <f>SUM(K3:K10)</f>
        <v>168</v>
      </c>
      <c r="L11" s="49">
        <f t="shared" si="1"/>
        <v>0</v>
      </c>
      <c r="N11" s="48">
        <f t="shared" si="2"/>
        <v>0</v>
      </c>
    </row>
    <row r="12" spans="1:28" s="17" customFormat="1" ht="15" thickTop="1" x14ac:dyDescent="0.3">
      <c r="B12" s="17" t="s">
        <v>18</v>
      </c>
      <c r="C12" s="17" t="s">
        <v>141</v>
      </c>
      <c r="D12" s="17" t="s">
        <v>140</v>
      </c>
      <c r="F12" s="17" t="s">
        <v>173</v>
      </c>
      <c r="G12" s="17">
        <v>1</v>
      </c>
      <c r="H12" s="17">
        <v>1</v>
      </c>
      <c r="I12" s="17">
        <v>1</v>
      </c>
      <c r="J12" s="17">
        <v>0</v>
      </c>
      <c r="K12" s="17">
        <v>6</v>
      </c>
      <c r="L12" s="47">
        <f t="shared" si="1"/>
        <v>3</v>
      </c>
      <c r="M12" s="17">
        <f>K12-L12</f>
        <v>3</v>
      </c>
      <c r="N12" s="47">
        <f t="shared" si="2"/>
        <v>3</v>
      </c>
      <c r="P12" s="17">
        <v>3</v>
      </c>
    </row>
    <row r="13" spans="1:28" s="16" customFormat="1" x14ac:dyDescent="0.3">
      <c r="D13" s="16" t="s">
        <v>159</v>
      </c>
      <c r="G13" s="16">
        <v>2</v>
      </c>
      <c r="H13" s="16">
        <v>1</v>
      </c>
      <c r="I13" s="16">
        <v>1</v>
      </c>
      <c r="J13" s="16">
        <v>1</v>
      </c>
      <c r="K13" s="16">
        <v>10</v>
      </c>
      <c r="L13" s="48">
        <f t="shared" si="1"/>
        <v>5</v>
      </c>
      <c r="M13" s="16">
        <f>K13-L13</f>
        <v>5</v>
      </c>
      <c r="N13" s="48">
        <f t="shared" si="2"/>
        <v>5</v>
      </c>
      <c r="S13" s="16">
        <v>5</v>
      </c>
    </row>
    <row r="14" spans="1:28" s="16" customFormat="1" x14ac:dyDescent="0.3">
      <c r="D14" s="20"/>
      <c r="E14" s="20"/>
      <c r="F14" s="20"/>
      <c r="G14" s="20"/>
      <c r="H14" s="20"/>
      <c r="I14" s="20"/>
      <c r="J14" s="20"/>
      <c r="L14" s="48"/>
      <c r="N14" s="48">
        <f t="shared" si="2"/>
        <v>0</v>
      </c>
    </row>
    <row r="15" spans="1:28" s="16" customFormat="1" x14ac:dyDescent="0.3">
      <c r="D15" s="20"/>
      <c r="E15" s="20"/>
      <c r="F15" s="20"/>
      <c r="G15" s="20"/>
      <c r="H15" s="20"/>
      <c r="I15" s="20"/>
      <c r="J15" s="20"/>
      <c r="L15" s="48">
        <f t="shared" si="1"/>
        <v>0</v>
      </c>
      <c r="N15" s="48">
        <f t="shared" si="2"/>
        <v>0</v>
      </c>
    </row>
    <row r="16" spans="1:28" s="16" customFormat="1" x14ac:dyDescent="0.3">
      <c r="L16" s="48">
        <f t="shared" si="1"/>
        <v>0</v>
      </c>
      <c r="M16" s="16">
        <f>K16-L16</f>
        <v>0</v>
      </c>
      <c r="N16" s="48">
        <f t="shared" si="2"/>
        <v>0</v>
      </c>
    </row>
    <row r="17" spans="2:23" s="16" customFormat="1" x14ac:dyDescent="0.3">
      <c r="L17" s="48">
        <f t="shared" si="1"/>
        <v>0</v>
      </c>
      <c r="N17" s="48">
        <f t="shared" si="2"/>
        <v>0</v>
      </c>
    </row>
    <row r="18" spans="2:23" s="16" customFormat="1" x14ac:dyDescent="0.3">
      <c r="C18" s="16" t="s">
        <v>142</v>
      </c>
      <c r="D18" s="16" t="s">
        <v>144</v>
      </c>
      <c r="F18" s="16" t="s">
        <v>173</v>
      </c>
      <c r="G18" s="16">
        <v>3</v>
      </c>
      <c r="H18" s="16">
        <v>3</v>
      </c>
      <c r="I18" s="16">
        <v>3</v>
      </c>
      <c r="J18" s="16">
        <v>3</v>
      </c>
      <c r="K18" s="16">
        <v>10</v>
      </c>
      <c r="L18" s="48">
        <f t="shared" si="1"/>
        <v>12</v>
      </c>
      <c r="M18" s="16">
        <f>K18-L18</f>
        <v>-2</v>
      </c>
      <c r="N18" s="48">
        <f t="shared" si="2"/>
        <v>12</v>
      </c>
      <c r="R18" s="16">
        <v>12</v>
      </c>
    </row>
    <row r="19" spans="2:23" s="16" customFormat="1" x14ac:dyDescent="0.3">
      <c r="D19" s="16" t="s">
        <v>143</v>
      </c>
      <c r="F19" s="16" t="s">
        <v>173</v>
      </c>
      <c r="G19" s="16">
        <v>0.5</v>
      </c>
      <c r="H19" s="16">
        <v>0.5</v>
      </c>
      <c r="I19" s="16">
        <v>0.5</v>
      </c>
      <c r="K19" s="16">
        <v>2</v>
      </c>
      <c r="L19" s="48">
        <f t="shared" si="1"/>
        <v>1.5</v>
      </c>
      <c r="M19" s="16">
        <f>K19-L19</f>
        <v>0.5</v>
      </c>
      <c r="N19" s="48">
        <f t="shared" si="2"/>
        <v>1.5</v>
      </c>
      <c r="P19" s="16">
        <v>1.5</v>
      </c>
    </row>
    <row r="20" spans="2:23" s="16" customFormat="1" ht="28.8" x14ac:dyDescent="0.3">
      <c r="D20" s="20" t="s">
        <v>160</v>
      </c>
      <c r="E20" s="20"/>
      <c r="F20" s="20"/>
      <c r="G20" s="20">
        <v>1</v>
      </c>
      <c r="H20" s="20">
        <v>1</v>
      </c>
      <c r="I20" s="20">
        <v>1</v>
      </c>
      <c r="J20" s="20">
        <v>1</v>
      </c>
      <c r="K20" s="20">
        <v>10</v>
      </c>
      <c r="L20" s="48">
        <f t="shared" si="1"/>
        <v>4</v>
      </c>
      <c r="M20" s="16">
        <f>K20-L20</f>
        <v>6</v>
      </c>
      <c r="N20" s="48">
        <f t="shared" si="2"/>
        <v>4</v>
      </c>
      <c r="S20" s="16">
        <v>4</v>
      </c>
    </row>
    <row r="21" spans="2:23" s="18" customFormat="1" ht="15" thickBot="1" x14ac:dyDescent="0.35">
      <c r="B21" s="18" t="s">
        <v>166</v>
      </c>
      <c r="K21" s="18">
        <f>SUM(K12:K20)</f>
        <v>38</v>
      </c>
      <c r="L21" s="49">
        <f t="shared" si="1"/>
        <v>0</v>
      </c>
      <c r="N21" s="48">
        <f t="shared" si="2"/>
        <v>0</v>
      </c>
    </row>
    <row r="22" spans="2:23" s="17" customFormat="1" ht="15" thickTop="1" x14ac:dyDescent="0.3">
      <c r="B22" s="17" t="s">
        <v>19</v>
      </c>
      <c r="C22" s="17" t="s">
        <v>20</v>
      </c>
      <c r="D22" s="17" t="s">
        <v>155</v>
      </c>
      <c r="F22" s="16" t="s">
        <v>173</v>
      </c>
      <c r="G22" s="17">
        <v>0.5</v>
      </c>
      <c r="H22" s="17">
        <v>1</v>
      </c>
      <c r="I22" s="17">
        <v>1</v>
      </c>
      <c r="J22" s="17">
        <v>0.5</v>
      </c>
      <c r="K22" s="17">
        <v>4</v>
      </c>
      <c r="L22" s="47">
        <f>SUM(G22:J22)</f>
        <v>3</v>
      </c>
      <c r="M22" s="17">
        <f t="shared" ref="M22:M28" si="3">K22-L22</f>
        <v>1</v>
      </c>
      <c r="N22" s="47">
        <f t="shared" si="2"/>
        <v>3</v>
      </c>
      <c r="R22" s="17">
        <v>3</v>
      </c>
    </row>
    <row r="23" spans="2:23" s="16" customFormat="1" x14ac:dyDescent="0.3">
      <c r="D23" s="16" t="s">
        <v>145</v>
      </c>
      <c r="F23" s="16" t="s">
        <v>173</v>
      </c>
      <c r="G23" s="16">
        <v>0</v>
      </c>
      <c r="H23" s="16">
        <v>2</v>
      </c>
      <c r="I23" s="16">
        <v>2</v>
      </c>
      <c r="J23" s="16">
        <v>0</v>
      </c>
      <c r="K23" s="16">
        <v>6</v>
      </c>
      <c r="L23" s="48">
        <f t="shared" si="1"/>
        <v>4</v>
      </c>
      <c r="M23" s="16">
        <f t="shared" si="3"/>
        <v>2</v>
      </c>
      <c r="N23" s="48">
        <f t="shared" si="2"/>
        <v>4</v>
      </c>
      <c r="Q23" s="16">
        <v>4</v>
      </c>
    </row>
    <row r="24" spans="2:23" s="16" customFormat="1" x14ac:dyDescent="0.3">
      <c r="D24" s="16" t="s">
        <v>146</v>
      </c>
      <c r="F24" s="16" t="s">
        <v>173</v>
      </c>
      <c r="G24" s="16">
        <v>0</v>
      </c>
      <c r="H24" s="16">
        <v>2.5</v>
      </c>
      <c r="I24" s="16">
        <v>2.5</v>
      </c>
      <c r="J24" s="16">
        <v>0</v>
      </c>
      <c r="K24" s="44">
        <v>8</v>
      </c>
      <c r="L24" s="48">
        <f>SUM(G24:J24)</f>
        <v>5</v>
      </c>
      <c r="M24" s="16">
        <f t="shared" si="3"/>
        <v>3</v>
      </c>
      <c r="N24" s="48">
        <f t="shared" si="2"/>
        <v>5</v>
      </c>
      <c r="Q24" s="16">
        <v>1</v>
      </c>
      <c r="R24" s="16">
        <v>4</v>
      </c>
    </row>
    <row r="25" spans="2:23" s="16" customFormat="1" x14ac:dyDescent="0.3">
      <c r="D25" s="16" t="s">
        <v>161</v>
      </c>
      <c r="F25" s="16" t="s">
        <v>173</v>
      </c>
      <c r="G25" s="44">
        <v>1</v>
      </c>
      <c r="H25" s="44">
        <v>1</v>
      </c>
      <c r="I25" s="44">
        <v>4</v>
      </c>
      <c r="J25" s="44">
        <v>1</v>
      </c>
      <c r="K25" s="44">
        <v>10</v>
      </c>
      <c r="L25" s="48">
        <f>SUM(G25:J25)</f>
        <v>7</v>
      </c>
      <c r="M25" s="16">
        <f t="shared" si="3"/>
        <v>3</v>
      </c>
      <c r="N25" s="48">
        <f t="shared" si="2"/>
        <v>7</v>
      </c>
      <c r="S25" s="16">
        <v>7</v>
      </c>
    </row>
    <row r="26" spans="2:23" s="16" customFormat="1" x14ac:dyDescent="0.3">
      <c r="D26" s="16" t="s">
        <v>147</v>
      </c>
      <c r="F26" s="16" t="s">
        <v>173</v>
      </c>
      <c r="G26" s="16">
        <v>0</v>
      </c>
      <c r="H26" s="16">
        <v>4</v>
      </c>
      <c r="I26" s="16">
        <v>4</v>
      </c>
      <c r="J26" s="16">
        <v>0</v>
      </c>
      <c r="K26" s="44">
        <v>8</v>
      </c>
      <c r="L26" s="48">
        <f>SUM(G26:J26)</f>
        <v>8</v>
      </c>
      <c r="M26" s="16">
        <f t="shared" si="3"/>
        <v>0</v>
      </c>
      <c r="N26" s="48">
        <f t="shared" si="2"/>
        <v>8</v>
      </c>
      <c r="Q26" s="16">
        <v>6</v>
      </c>
      <c r="R26" s="16">
        <v>2</v>
      </c>
    </row>
    <row r="27" spans="2:23" s="16" customFormat="1" x14ac:dyDescent="0.3">
      <c r="D27" s="16" t="s">
        <v>153</v>
      </c>
      <c r="F27" s="16" t="s">
        <v>173</v>
      </c>
      <c r="G27" s="44">
        <v>1</v>
      </c>
      <c r="H27" s="44">
        <v>2</v>
      </c>
      <c r="I27" s="16">
        <v>4</v>
      </c>
      <c r="J27" s="44">
        <v>1</v>
      </c>
      <c r="K27" s="44">
        <v>10</v>
      </c>
      <c r="L27" s="48">
        <f>SUM(G27:J27)</f>
        <v>8</v>
      </c>
      <c r="M27" s="16">
        <f t="shared" si="3"/>
        <v>2</v>
      </c>
      <c r="N27" s="48">
        <f t="shared" si="2"/>
        <v>8</v>
      </c>
      <c r="R27" s="16">
        <v>3</v>
      </c>
      <c r="S27" s="16">
        <v>5</v>
      </c>
    </row>
    <row r="28" spans="2:23" s="16" customFormat="1" x14ac:dyDescent="0.3">
      <c r="C28" s="16" t="s">
        <v>21</v>
      </c>
      <c r="D28" s="52" t="s">
        <v>154</v>
      </c>
      <c r="E28" s="20"/>
      <c r="F28" s="53" t="s">
        <v>173</v>
      </c>
      <c r="G28" s="20">
        <v>1</v>
      </c>
      <c r="H28" s="20">
        <v>1</v>
      </c>
      <c r="I28" s="20">
        <v>10</v>
      </c>
      <c r="J28" s="20">
        <v>1</v>
      </c>
      <c r="K28" s="44">
        <v>15</v>
      </c>
      <c r="L28" s="48">
        <f t="shared" si="1"/>
        <v>13</v>
      </c>
      <c r="M28" s="16">
        <f t="shared" si="3"/>
        <v>2</v>
      </c>
      <c r="N28" s="48">
        <f t="shared" si="2"/>
        <v>13</v>
      </c>
      <c r="U28" s="16">
        <v>3</v>
      </c>
      <c r="V28" s="16">
        <v>1</v>
      </c>
      <c r="W28" s="16">
        <v>9</v>
      </c>
    </row>
    <row r="29" spans="2:23" s="18" customFormat="1" ht="15" thickBot="1" x14ac:dyDescent="0.35">
      <c r="B29" s="18" t="s">
        <v>167</v>
      </c>
      <c r="K29" s="18">
        <f>SUM(K22:K28)</f>
        <v>61</v>
      </c>
      <c r="L29" s="49">
        <f t="shared" si="1"/>
        <v>0</v>
      </c>
      <c r="N29" s="48">
        <f t="shared" si="2"/>
        <v>0</v>
      </c>
    </row>
    <row r="30" spans="2:23" s="17" customFormat="1" ht="27.75" customHeight="1" thickTop="1" x14ac:dyDescent="0.3">
      <c r="B30" s="17" t="s">
        <v>22</v>
      </c>
      <c r="C30" s="17" t="s">
        <v>23</v>
      </c>
      <c r="D30" s="59" t="s">
        <v>24</v>
      </c>
      <c r="F30" s="60" t="s">
        <v>173</v>
      </c>
      <c r="H30" s="17">
        <v>1</v>
      </c>
      <c r="K30" s="17">
        <v>8</v>
      </c>
      <c r="L30" s="47">
        <f t="shared" si="1"/>
        <v>1</v>
      </c>
      <c r="M30" s="17">
        <f>K30-L30</f>
        <v>7</v>
      </c>
      <c r="N30" s="47">
        <f t="shared" si="2"/>
        <v>1</v>
      </c>
      <c r="V30" s="17">
        <v>1</v>
      </c>
    </row>
    <row r="31" spans="2:23" s="16" customFormat="1" ht="27.75" customHeight="1" x14ac:dyDescent="0.3">
      <c r="D31" s="54" t="s">
        <v>198</v>
      </c>
      <c r="F31" s="55" t="s">
        <v>173</v>
      </c>
      <c r="H31" s="44">
        <v>2</v>
      </c>
      <c r="K31" s="44">
        <v>3</v>
      </c>
      <c r="L31" s="48">
        <f t="shared" si="1"/>
        <v>2</v>
      </c>
      <c r="M31" s="16">
        <f>K31-L31</f>
        <v>1</v>
      </c>
      <c r="N31" s="48">
        <f t="shared" si="2"/>
        <v>2</v>
      </c>
      <c r="V31" s="16">
        <v>2</v>
      </c>
    </row>
    <row r="32" spans="2:23" s="16" customFormat="1" ht="28.8" x14ac:dyDescent="0.3">
      <c r="D32" s="52" t="s">
        <v>25</v>
      </c>
      <c r="E32" s="20"/>
      <c r="F32" s="53">
        <v>42706</v>
      </c>
      <c r="G32" s="20"/>
      <c r="H32" s="20">
        <v>3</v>
      </c>
      <c r="I32" s="20"/>
      <c r="J32" s="20"/>
      <c r="K32" s="44">
        <v>20</v>
      </c>
      <c r="L32" s="48">
        <f t="shared" si="1"/>
        <v>3</v>
      </c>
      <c r="M32" s="16">
        <f>K32-L32</f>
        <v>17</v>
      </c>
      <c r="N32" s="48">
        <f t="shared" si="2"/>
        <v>3</v>
      </c>
      <c r="V32" s="44">
        <v>3</v>
      </c>
    </row>
    <row r="33" spans="2:23" s="16" customFormat="1" x14ac:dyDescent="0.3">
      <c r="D33" s="54" t="s">
        <v>174</v>
      </c>
      <c r="F33" s="55">
        <v>42706</v>
      </c>
      <c r="H33" s="44">
        <v>0</v>
      </c>
      <c r="K33" s="44">
        <v>10</v>
      </c>
      <c r="L33" s="48">
        <f t="shared" si="1"/>
        <v>0</v>
      </c>
      <c r="M33" s="16">
        <f>K33-L33</f>
        <v>10</v>
      </c>
      <c r="N33" s="48">
        <f t="shared" si="2"/>
        <v>0</v>
      </c>
    </row>
    <row r="34" spans="2:23" s="16" customFormat="1" x14ac:dyDescent="0.3">
      <c r="D34" s="54" t="s">
        <v>26</v>
      </c>
      <c r="F34" s="55">
        <v>42745</v>
      </c>
      <c r="K34" s="44">
        <v>15</v>
      </c>
      <c r="L34" s="48">
        <f t="shared" si="1"/>
        <v>0</v>
      </c>
      <c r="M34" s="16">
        <f>K34-L34</f>
        <v>15</v>
      </c>
      <c r="N34" s="48">
        <f t="shared" si="2"/>
        <v>0</v>
      </c>
    </row>
    <row r="35" spans="2:23" s="18" customFormat="1" ht="15" thickBot="1" x14ac:dyDescent="0.35">
      <c r="B35" s="18" t="s">
        <v>168</v>
      </c>
      <c r="K35" s="18">
        <f>SUM(K30:K34)</f>
        <v>56</v>
      </c>
      <c r="L35" s="49">
        <f t="shared" si="1"/>
        <v>0</v>
      </c>
      <c r="N35" s="48">
        <f t="shared" si="2"/>
        <v>0</v>
      </c>
    </row>
    <row r="36" spans="2:23" s="17" customFormat="1" ht="15" thickTop="1" x14ac:dyDescent="0.3">
      <c r="B36" s="17" t="s">
        <v>27</v>
      </c>
      <c r="C36" s="17" t="s">
        <v>28</v>
      </c>
      <c r="D36" s="17" t="s">
        <v>148</v>
      </c>
      <c r="F36" s="17" t="s">
        <v>173</v>
      </c>
      <c r="G36" s="17">
        <v>2.5</v>
      </c>
      <c r="H36" s="17">
        <v>0</v>
      </c>
      <c r="I36" s="17">
        <v>0</v>
      </c>
      <c r="J36" s="17">
        <v>2.5</v>
      </c>
      <c r="K36" s="17">
        <v>6</v>
      </c>
      <c r="L36" s="47">
        <f t="shared" si="1"/>
        <v>5</v>
      </c>
      <c r="M36" s="17">
        <f>K36-L36</f>
        <v>1</v>
      </c>
      <c r="N36" s="47">
        <f t="shared" si="2"/>
        <v>5</v>
      </c>
      <c r="Q36" s="17">
        <v>5</v>
      </c>
    </row>
    <row r="37" spans="2:23" s="16" customFormat="1" x14ac:dyDescent="0.3">
      <c r="D37" s="16" t="s">
        <v>150</v>
      </c>
      <c r="F37" s="16" t="s">
        <v>173</v>
      </c>
      <c r="J37" s="16">
        <v>2</v>
      </c>
      <c r="K37" s="44">
        <v>20</v>
      </c>
      <c r="L37" s="48">
        <f t="shared" si="1"/>
        <v>2</v>
      </c>
      <c r="M37" s="16">
        <f>K37-L37</f>
        <v>18</v>
      </c>
      <c r="N37" s="48">
        <f t="shared" si="2"/>
        <v>2</v>
      </c>
      <c r="R37" s="16">
        <v>2</v>
      </c>
    </row>
    <row r="38" spans="2:23" s="16" customFormat="1" x14ac:dyDescent="0.3">
      <c r="D38" s="16" t="s">
        <v>149</v>
      </c>
      <c r="F38" s="16" t="s">
        <v>173</v>
      </c>
      <c r="J38" s="16">
        <v>3</v>
      </c>
      <c r="K38" s="44">
        <v>10</v>
      </c>
      <c r="L38" s="48">
        <f t="shared" si="1"/>
        <v>3</v>
      </c>
      <c r="M38" s="16">
        <f>K38-L38</f>
        <v>7</v>
      </c>
      <c r="N38" s="48">
        <f t="shared" si="2"/>
        <v>3</v>
      </c>
      <c r="Q38" s="16">
        <v>3</v>
      </c>
    </row>
    <row r="39" spans="2:23" s="16" customFormat="1" x14ac:dyDescent="0.3">
      <c r="C39" s="16" t="s">
        <v>29</v>
      </c>
      <c r="D39" s="54" t="s">
        <v>30</v>
      </c>
      <c r="F39" s="55">
        <v>43073</v>
      </c>
      <c r="J39" s="44">
        <v>3</v>
      </c>
      <c r="K39" s="44">
        <v>25</v>
      </c>
      <c r="L39" s="48">
        <f t="shared" si="1"/>
        <v>3</v>
      </c>
      <c r="M39" s="16">
        <f>K39-L39</f>
        <v>22</v>
      </c>
      <c r="N39" s="48">
        <f t="shared" si="2"/>
        <v>3</v>
      </c>
      <c r="W39" s="16">
        <v>3</v>
      </c>
    </row>
    <row r="40" spans="2:23" s="16" customFormat="1" x14ac:dyDescent="0.3">
      <c r="D40" s="54" t="s">
        <v>185</v>
      </c>
      <c r="F40" s="55">
        <v>42724</v>
      </c>
      <c r="K40" s="44">
        <v>9</v>
      </c>
      <c r="L40" s="48">
        <f t="shared" si="1"/>
        <v>0</v>
      </c>
      <c r="M40" s="16">
        <f>K40-L40</f>
        <v>9</v>
      </c>
      <c r="N40" s="48">
        <f t="shared" si="2"/>
        <v>0</v>
      </c>
    </row>
    <row r="41" spans="2:23" s="18" customFormat="1" ht="15" thickBot="1" x14ac:dyDescent="0.35">
      <c r="B41" s="18" t="s">
        <v>167</v>
      </c>
      <c r="K41" s="18">
        <f>SUM(K36:K40)</f>
        <v>70</v>
      </c>
      <c r="L41" s="49">
        <f t="shared" si="1"/>
        <v>0</v>
      </c>
      <c r="N41" s="48">
        <f t="shared" si="2"/>
        <v>0</v>
      </c>
    </row>
    <row r="42" spans="2:23" s="17" customFormat="1" ht="15" thickTop="1" x14ac:dyDescent="0.3">
      <c r="B42" s="17" t="s">
        <v>31</v>
      </c>
      <c r="C42" s="17" t="s">
        <v>32</v>
      </c>
      <c r="D42"/>
      <c r="F42" s="50"/>
      <c r="L42" s="47"/>
      <c r="M42" s="16"/>
      <c r="N42" s="47"/>
    </row>
    <row r="43" spans="2:23" s="16" customFormat="1" ht="28.8" x14ac:dyDescent="0.3">
      <c r="D43" s="51" t="s">
        <v>183</v>
      </c>
      <c r="E43" s="44"/>
      <c r="F43" s="58" t="s">
        <v>186</v>
      </c>
      <c r="G43" s="16">
        <v>9</v>
      </c>
      <c r="H43" s="16">
        <v>14</v>
      </c>
      <c r="I43" s="16">
        <v>5</v>
      </c>
      <c r="J43" s="44">
        <v>9</v>
      </c>
      <c r="K43" s="44">
        <v>15</v>
      </c>
      <c r="L43" s="48">
        <f t="shared" si="1"/>
        <v>37</v>
      </c>
      <c r="M43" s="16">
        <f>K43-L43</f>
        <v>-22</v>
      </c>
      <c r="N43" s="48">
        <f t="shared" si="2"/>
        <v>37</v>
      </c>
      <c r="T43" s="16">
        <v>6</v>
      </c>
      <c r="U43" s="16">
        <v>9</v>
      </c>
      <c r="V43" s="16">
        <v>13</v>
      </c>
      <c r="W43" s="44">
        <v>9</v>
      </c>
    </row>
    <row r="44" spans="2:23" s="16" customFormat="1" x14ac:dyDescent="0.3">
      <c r="B44" s="16" t="s">
        <v>169</v>
      </c>
      <c r="K44" s="16">
        <v>15</v>
      </c>
      <c r="L44" s="48">
        <f t="shared" si="1"/>
        <v>0</v>
      </c>
      <c r="N44" s="48">
        <f t="shared" si="2"/>
        <v>0</v>
      </c>
    </row>
    <row r="45" spans="2:23" s="16" customFormat="1" x14ac:dyDescent="0.3">
      <c r="B45" s="16" t="s">
        <v>92</v>
      </c>
      <c r="C45" s="16" t="s">
        <v>93</v>
      </c>
      <c r="D45" s="16" t="s">
        <v>182</v>
      </c>
      <c r="F45" s="29">
        <v>43084</v>
      </c>
      <c r="L45" s="48">
        <f t="shared" si="1"/>
        <v>0</v>
      </c>
      <c r="N45" s="48"/>
    </row>
    <row r="46" spans="2:23" s="16" customFormat="1" x14ac:dyDescent="0.3">
      <c r="D46" s="56" t="s">
        <v>93</v>
      </c>
      <c r="F46" s="57">
        <v>42745</v>
      </c>
      <c r="G46" s="16">
        <v>3</v>
      </c>
      <c r="H46" s="16">
        <v>3</v>
      </c>
      <c r="I46" s="44">
        <v>3</v>
      </c>
      <c r="J46" s="44">
        <v>0</v>
      </c>
      <c r="K46" s="16">
        <v>180</v>
      </c>
      <c r="L46" s="48">
        <f t="shared" si="1"/>
        <v>9</v>
      </c>
      <c r="M46" s="16">
        <f>K46-L46</f>
        <v>171</v>
      </c>
      <c r="N46" s="48">
        <f t="shared" si="2"/>
        <v>9</v>
      </c>
      <c r="W46" s="16">
        <v>9</v>
      </c>
    </row>
    <row r="47" spans="2:23" s="16" customFormat="1" x14ac:dyDescent="0.3">
      <c r="D47"/>
      <c r="F47" s="29"/>
      <c r="L47" s="48"/>
      <c r="N47" s="48"/>
    </row>
    <row r="48" spans="2:23" s="18" customFormat="1" ht="15" thickBot="1" x14ac:dyDescent="0.35">
      <c r="B48" s="18" t="s">
        <v>170</v>
      </c>
      <c r="L48" s="49"/>
      <c r="N48" s="48">
        <f t="shared" si="2"/>
        <v>0</v>
      </c>
    </row>
    <row r="49" spans="4:31" ht="15" thickTop="1" x14ac:dyDescent="0.3">
      <c r="D49" s="14" t="s">
        <v>51</v>
      </c>
      <c r="E49" s="14"/>
      <c r="F49" s="14"/>
      <c r="G49" s="14"/>
      <c r="H49" s="14"/>
      <c r="I49" s="14"/>
      <c r="J49" s="14"/>
      <c r="K49" s="14">
        <f>SUM(K46:K48,K41,K35,K29,K21,K11,K44)</f>
        <v>588</v>
      </c>
      <c r="L49" s="14">
        <f>SUM(L3:L48)</f>
        <v>205</v>
      </c>
      <c r="M49" s="14"/>
      <c r="N49" s="14"/>
      <c r="O49" s="14">
        <f>SUM(O3:O42)</f>
        <v>10.5</v>
      </c>
      <c r="P49" s="14">
        <f>SUM(P3:P42)</f>
        <v>18</v>
      </c>
      <c r="Q49" s="14">
        <f>SUM(Q3:Q42)</f>
        <v>26</v>
      </c>
      <c r="R49" s="14">
        <f>SUM(R3:R42)</f>
        <v>43.5</v>
      </c>
      <c r="S49" s="14">
        <f>SUM(S3:S42)</f>
        <v>39</v>
      </c>
      <c r="T49" s="14">
        <f>SUM(T3:T48)</f>
        <v>6</v>
      </c>
      <c r="U49" s="14">
        <f>SUM(U3:U48)</f>
        <v>12</v>
      </c>
      <c r="V49" s="14">
        <f>SUM(V3:V48)</f>
        <v>20</v>
      </c>
      <c r="W49" s="14">
        <f>SUM(W3:W48)</f>
        <v>30</v>
      </c>
      <c r="X49" s="14">
        <f>SUM(X3:X48)</f>
        <v>0</v>
      </c>
      <c r="Y49" s="14">
        <f t="shared" ref="Y49:AA49" si="4">SUM(Y3:Y48)</f>
        <v>0</v>
      </c>
      <c r="Z49" s="14">
        <f t="shared" si="4"/>
        <v>0</v>
      </c>
      <c r="AA49" s="14">
        <f t="shared" si="4"/>
        <v>0</v>
      </c>
      <c r="AB49" s="14">
        <f t="shared" ref="AB49:AC49" si="5">SUM(AB3:AB42)</f>
        <v>0</v>
      </c>
      <c r="AC49" s="14">
        <f t="shared" si="5"/>
        <v>0</v>
      </c>
    </row>
    <row r="50" spans="4:31" x14ac:dyDescent="0.3">
      <c r="K50" t="str">
        <f>600-K49 &amp; " (Zeitpuffer)"</f>
        <v>12 (Zeitpuffer)</v>
      </c>
      <c r="L50" t="str">
        <f>600-L49 &amp; " (Rest IST Std)"</f>
        <v>395 (Rest IST Std)</v>
      </c>
    </row>
    <row r="56" spans="4:31" ht="72" x14ac:dyDescent="0.3">
      <c r="AD56" s="15" t="s">
        <v>98</v>
      </c>
      <c r="AE56" s="15" t="s">
        <v>99</v>
      </c>
    </row>
    <row r="57" spans="4:31" x14ac:dyDescent="0.3">
      <c r="L57" s="9" t="s">
        <v>46</v>
      </c>
      <c r="M57" s="10" t="s">
        <v>5</v>
      </c>
      <c r="N57" s="10"/>
      <c r="O57" s="10">
        <v>3</v>
      </c>
      <c r="P57" s="10">
        <v>5.5</v>
      </c>
      <c r="Q57" s="10">
        <v>5</v>
      </c>
      <c r="R57" s="10">
        <v>10</v>
      </c>
      <c r="S57" s="10">
        <v>12.5</v>
      </c>
      <c r="T57" s="10">
        <v>3</v>
      </c>
      <c r="U57" s="10">
        <v>3</v>
      </c>
      <c r="V57" s="10">
        <v>3</v>
      </c>
      <c r="W57" s="10">
        <v>4</v>
      </c>
      <c r="X57" s="10"/>
      <c r="Y57" s="10"/>
      <c r="Z57" s="10"/>
      <c r="AA57" s="10"/>
      <c r="AB57" s="10"/>
      <c r="AC57" s="10"/>
      <c r="AD57">
        <f>SUM(O57:AC57)</f>
        <v>49</v>
      </c>
      <c r="AE57">
        <f>150-AD57</f>
        <v>101</v>
      </c>
    </row>
    <row r="58" spans="4:31" x14ac:dyDescent="0.3">
      <c r="L58" s="11"/>
      <c r="M58" s="11" t="s">
        <v>6</v>
      </c>
      <c r="N58" s="11"/>
      <c r="O58" s="11">
        <v>2.5</v>
      </c>
      <c r="P58" s="11">
        <v>5</v>
      </c>
      <c r="Q58" s="11">
        <v>7</v>
      </c>
      <c r="R58" s="11">
        <v>11</v>
      </c>
      <c r="S58" s="11">
        <v>7.5</v>
      </c>
      <c r="T58" s="11">
        <v>3</v>
      </c>
      <c r="U58" s="11">
        <v>3</v>
      </c>
      <c r="V58" s="11">
        <v>11</v>
      </c>
      <c r="W58" s="11">
        <v>7</v>
      </c>
      <c r="X58" s="11"/>
      <c r="Y58" s="11"/>
      <c r="Z58" s="11"/>
      <c r="AA58" s="11"/>
      <c r="AB58" s="11"/>
      <c r="AC58" s="11"/>
      <c r="AD58">
        <f>SUM(O58:AC58)</f>
        <v>57</v>
      </c>
      <c r="AE58">
        <f t="shared" ref="AE58:AE60" si="6">150-AD58</f>
        <v>93</v>
      </c>
    </row>
    <row r="59" spans="4:31" x14ac:dyDescent="0.3">
      <c r="L59" s="11"/>
      <c r="M59" s="11" t="s">
        <v>7</v>
      </c>
      <c r="N59" s="11"/>
      <c r="O59" s="11">
        <v>2.5</v>
      </c>
      <c r="P59" s="11">
        <v>5</v>
      </c>
      <c r="Q59" s="11">
        <v>7</v>
      </c>
      <c r="R59" s="11">
        <v>12</v>
      </c>
      <c r="S59" s="11">
        <v>11.5</v>
      </c>
      <c r="T59" s="11">
        <v>0</v>
      </c>
      <c r="U59" s="11">
        <v>3</v>
      </c>
      <c r="V59" s="11">
        <v>3</v>
      </c>
      <c r="W59" s="11">
        <v>12</v>
      </c>
      <c r="X59" s="11"/>
      <c r="Y59" s="11"/>
      <c r="Z59" s="11"/>
      <c r="AA59" s="11"/>
      <c r="AB59" s="11"/>
      <c r="AC59" s="11"/>
      <c r="AD59">
        <f>SUM(O59:AC59)</f>
        <v>56</v>
      </c>
      <c r="AE59">
        <f t="shared" si="6"/>
        <v>94</v>
      </c>
    </row>
    <row r="60" spans="4:31" x14ac:dyDescent="0.3">
      <c r="L60" s="12"/>
      <c r="M60" s="12" t="s">
        <v>8</v>
      </c>
      <c r="N60" s="12"/>
      <c r="O60" s="12">
        <v>2.5</v>
      </c>
      <c r="P60" s="12">
        <v>2.5</v>
      </c>
      <c r="Q60" s="12">
        <v>7</v>
      </c>
      <c r="R60" s="12">
        <v>10.5</v>
      </c>
      <c r="S60" s="12">
        <v>7.5</v>
      </c>
      <c r="T60" s="12">
        <v>0</v>
      </c>
      <c r="U60" s="12">
        <v>3</v>
      </c>
      <c r="V60" s="12">
        <v>3</v>
      </c>
      <c r="W60" s="12">
        <v>7</v>
      </c>
      <c r="X60" s="12"/>
      <c r="Y60" s="12"/>
      <c r="Z60" s="12"/>
      <c r="AA60" s="12"/>
      <c r="AB60" s="12"/>
      <c r="AC60" s="12"/>
      <c r="AD60">
        <f>SUM(O60:AC60)</f>
        <v>43</v>
      </c>
      <c r="AE60">
        <f t="shared" si="6"/>
        <v>107</v>
      </c>
    </row>
    <row r="61" spans="4:31" x14ac:dyDescent="0.3">
      <c r="L61" s="65" t="s">
        <v>91</v>
      </c>
      <c r="M61" s="65"/>
      <c r="N61" s="46"/>
      <c r="O61" s="14">
        <f>SUM(O57:O60)</f>
        <v>10.5</v>
      </c>
      <c r="P61" s="14">
        <f>SUM(P57:P60)</f>
        <v>18</v>
      </c>
      <c r="Q61" s="14">
        <f>SUM(Q57:Q60)</f>
        <v>26</v>
      </c>
      <c r="R61" s="14">
        <f t="shared" ref="R61:AC61" si="7">SUM(R57:R60)</f>
        <v>43.5</v>
      </c>
      <c r="S61" s="14">
        <f t="shared" si="7"/>
        <v>39</v>
      </c>
      <c r="T61" s="14">
        <f t="shared" si="7"/>
        <v>6</v>
      </c>
      <c r="U61" s="14">
        <f t="shared" si="7"/>
        <v>12</v>
      </c>
      <c r="V61" s="14">
        <f t="shared" si="7"/>
        <v>20</v>
      </c>
      <c r="W61" s="14">
        <f t="shared" si="7"/>
        <v>30</v>
      </c>
      <c r="X61" s="14">
        <f t="shared" si="7"/>
        <v>0</v>
      </c>
      <c r="Y61" s="14">
        <f t="shared" si="7"/>
        <v>0</v>
      </c>
      <c r="Z61" s="14">
        <f t="shared" si="7"/>
        <v>0</v>
      </c>
      <c r="AA61" s="14">
        <f t="shared" si="7"/>
        <v>0</v>
      </c>
      <c r="AB61" s="14">
        <f t="shared" si="7"/>
        <v>0</v>
      </c>
      <c r="AC61" s="14">
        <f t="shared" si="7"/>
        <v>0</v>
      </c>
      <c r="AD61" s="14">
        <f>SUM(O61:AC61)</f>
        <v>205</v>
      </c>
    </row>
  </sheetData>
  <mergeCells count="4">
    <mergeCell ref="O1:Y1"/>
    <mergeCell ref="K1:M1"/>
    <mergeCell ref="G1:J1"/>
    <mergeCell ref="L61:M61"/>
  </mergeCells>
  <conditionalFormatting sqref="M50:N5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7:AE60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21"/>
  <sheetViews>
    <sheetView topLeftCell="B1" workbookViewId="0">
      <selection activeCell="K5" sqref="K5"/>
    </sheetView>
  </sheetViews>
  <sheetFormatPr baseColWidth="10" defaultRowHeight="14.4" x14ac:dyDescent="0.3"/>
  <cols>
    <col min="2" max="2" width="37.33203125" customWidth="1"/>
    <col min="3" max="3" width="83.33203125" customWidth="1"/>
    <col min="4" max="4" width="16.6640625" customWidth="1"/>
    <col min="7" max="7" width="13.77734375" customWidth="1"/>
    <col min="11" max="11" width="7.88671875" customWidth="1"/>
    <col min="12" max="12" width="16.33203125" customWidth="1"/>
  </cols>
  <sheetData>
    <row r="1" spans="1:12" ht="28.95" customHeight="1" x14ac:dyDescent="0.3">
      <c r="A1" s="5" t="s">
        <v>33</v>
      </c>
      <c r="B1" s="6" t="s">
        <v>34</v>
      </c>
      <c r="C1" s="6" t="s">
        <v>35</v>
      </c>
      <c r="D1" s="7" t="s">
        <v>54</v>
      </c>
      <c r="E1" s="66" t="s">
        <v>36</v>
      </c>
      <c r="F1" s="66"/>
      <c r="G1" s="6" t="s">
        <v>37</v>
      </c>
      <c r="H1" s="6" t="s">
        <v>38</v>
      </c>
      <c r="I1" s="66" t="s">
        <v>39</v>
      </c>
      <c r="J1" s="66"/>
      <c r="K1" s="6" t="s">
        <v>40</v>
      </c>
      <c r="L1" s="8" t="s">
        <v>41</v>
      </c>
    </row>
    <row r="2" spans="1:12" x14ac:dyDescent="0.3">
      <c r="A2">
        <v>1</v>
      </c>
      <c r="B2" t="s">
        <v>52</v>
      </c>
      <c r="C2" t="s">
        <v>53</v>
      </c>
      <c r="D2">
        <v>3</v>
      </c>
      <c r="E2" t="s">
        <v>67</v>
      </c>
      <c r="F2" s="1">
        <v>42647</v>
      </c>
      <c r="G2" t="s">
        <v>7</v>
      </c>
      <c r="H2" s="1">
        <v>42653</v>
      </c>
      <c r="J2" s="1">
        <v>42653</v>
      </c>
      <c r="K2" s="39" t="s">
        <v>75</v>
      </c>
      <c r="L2" t="s">
        <v>76</v>
      </c>
    </row>
    <row r="3" spans="1:12" x14ac:dyDescent="0.3">
      <c r="A3">
        <v>2</v>
      </c>
      <c r="B3" t="s">
        <v>55</v>
      </c>
      <c r="C3" t="s">
        <v>60</v>
      </c>
      <c r="D3">
        <v>5</v>
      </c>
      <c r="E3" t="s">
        <v>67</v>
      </c>
      <c r="F3" s="1">
        <v>42647</v>
      </c>
      <c r="G3" t="s">
        <v>7</v>
      </c>
      <c r="H3" s="1">
        <v>42653</v>
      </c>
      <c r="J3" s="1">
        <v>42653</v>
      </c>
      <c r="K3" t="s">
        <v>75</v>
      </c>
      <c r="L3" t="s">
        <v>77</v>
      </c>
    </row>
    <row r="4" spans="1:12" ht="57.6" x14ac:dyDescent="0.3">
      <c r="A4">
        <v>3</v>
      </c>
      <c r="B4" t="s">
        <v>56</v>
      </c>
      <c r="C4" t="s">
        <v>57</v>
      </c>
      <c r="D4">
        <v>3</v>
      </c>
      <c r="E4" t="s">
        <v>66</v>
      </c>
      <c r="F4" s="1">
        <v>42647</v>
      </c>
      <c r="G4" t="s">
        <v>6</v>
      </c>
      <c r="H4" s="1">
        <v>42653</v>
      </c>
      <c r="J4" s="1">
        <v>42681</v>
      </c>
      <c r="K4" s="61" t="s">
        <v>75</v>
      </c>
      <c r="L4" s="2" t="s">
        <v>197</v>
      </c>
    </row>
    <row r="5" spans="1:12" ht="72" x14ac:dyDescent="0.3">
      <c r="A5">
        <v>4</v>
      </c>
      <c r="B5" t="s">
        <v>58</v>
      </c>
      <c r="C5" t="s">
        <v>59</v>
      </c>
      <c r="D5">
        <v>5</v>
      </c>
      <c r="E5" t="s">
        <v>66</v>
      </c>
      <c r="F5" s="1">
        <v>42647</v>
      </c>
      <c r="G5" t="s">
        <v>6</v>
      </c>
      <c r="H5" s="1">
        <v>42653</v>
      </c>
      <c r="J5" s="1">
        <v>42653</v>
      </c>
      <c r="K5" t="s">
        <v>75</v>
      </c>
      <c r="L5" s="2" t="s">
        <v>78</v>
      </c>
    </row>
    <row r="6" spans="1:12" x14ac:dyDescent="0.3">
      <c r="A6">
        <v>5</v>
      </c>
      <c r="B6" t="s">
        <v>61</v>
      </c>
      <c r="C6" t="s">
        <v>69</v>
      </c>
      <c r="D6">
        <v>1</v>
      </c>
      <c r="E6" t="s">
        <v>66</v>
      </c>
      <c r="F6" s="1">
        <v>42647</v>
      </c>
      <c r="G6" t="s">
        <v>6</v>
      </c>
      <c r="H6" s="1">
        <v>42653</v>
      </c>
      <c r="K6" s="61" t="s">
        <v>75</v>
      </c>
      <c r="L6" t="s">
        <v>175</v>
      </c>
    </row>
    <row r="7" spans="1:12" ht="57.6" x14ac:dyDescent="0.3">
      <c r="A7">
        <v>6</v>
      </c>
      <c r="B7" t="s">
        <v>62</v>
      </c>
      <c r="C7" t="s">
        <v>63</v>
      </c>
      <c r="D7">
        <v>5</v>
      </c>
      <c r="E7" t="s">
        <v>66</v>
      </c>
      <c r="F7" s="1">
        <v>42647</v>
      </c>
      <c r="G7" t="s">
        <v>6</v>
      </c>
      <c r="H7" s="1">
        <v>42653</v>
      </c>
      <c r="J7" s="1">
        <v>42653</v>
      </c>
      <c r="K7" t="s">
        <v>75</v>
      </c>
      <c r="L7" s="2" t="s">
        <v>79</v>
      </c>
    </row>
    <row r="8" spans="1:12" ht="43.2" x14ac:dyDescent="0.3">
      <c r="A8">
        <v>7</v>
      </c>
      <c r="B8" t="s">
        <v>64</v>
      </c>
      <c r="C8" t="s">
        <v>68</v>
      </c>
      <c r="D8">
        <v>5</v>
      </c>
      <c r="E8" t="s">
        <v>65</v>
      </c>
      <c r="F8" s="1">
        <v>42647</v>
      </c>
      <c r="G8" t="s">
        <v>5</v>
      </c>
      <c r="H8" s="1">
        <v>42653</v>
      </c>
      <c r="J8" s="1">
        <v>42653</v>
      </c>
      <c r="K8" t="s">
        <v>75</v>
      </c>
      <c r="L8" s="2" t="s">
        <v>81</v>
      </c>
    </row>
    <row r="9" spans="1:12" ht="86.4" x14ac:dyDescent="0.3">
      <c r="A9">
        <v>8</v>
      </c>
      <c r="B9" t="s">
        <v>70</v>
      </c>
      <c r="C9" t="s">
        <v>71</v>
      </c>
      <c r="D9">
        <v>3</v>
      </c>
      <c r="E9" t="s">
        <v>72</v>
      </c>
      <c r="F9" s="1">
        <v>42653</v>
      </c>
      <c r="G9" t="s">
        <v>8</v>
      </c>
      <c r="H9" s="1">
        <v>42653</v>
      </c>
      <c r="J9" s="1">
        <v>42653</v>
      </c>
      <c r="K9" t="s">
        <v>75</v>
      </c>
      <c r="L9" s="2" t="s">
        <v>80</v>
      </c>
    </row>
    <row r="10" spans="1:12" ht="72" x14ac:dyDescent="0.3">
      <c r="A10">
        <v>9</v>
      </c>
      <c r="B10" t="s">
        <v>73</v>
      </c>
      <c r="C10" t="s">
        <v>74</v>
      </c>
      <c r="D10">
        <v>4</v>
      </c>
      <c r="E10" t="s">
        <v>72</v>
      </c>
      <c r="F10" s="1">
        <v>42653</v>
      </c>
      <c r="G10" t="s">
        <v>8</v>
      </c>
      <c r="H10" s="1">
        <v>42653</v>
      </c>
      <c r="J10" s="1">
        <v>42653</v>
      </c>
      <c r="K10" t="s">
        <v>75</v>
      </c>
      <c r="L10" s="2" t="s">
        <v>82</v>
      </c>
    </row>
    <row r="11" spans="1:12" ht="43.2" x14ac:dyDescent="0.3">
      <c r="A11">
        <v>10</v>
      </c>
      <c r="B11" t="s">
        <v>100</v>
      </c>
      <c r="C11" t="s">
        <v>102</v>
      </c>
      <c r="D11">
        <v>5</v>
      </c>
      <c r="E11" t="s">
        <v>67</v>
      </c>
      <c r="F11" s="1">
        <v>42657</v>
      </c>
      <c r="G11" t="s">
        <v>7</v>
      </c>
      <c r="H11" s="1">
        <v>42660</v>
      </c>
      <c r="J11" s="1">
        <v>42660</v>
      </c>
      <c r="K11" t="s">
        <v>75</v>
      </c>
      <c r="L11" s="2" t="s">
        <v>101</v>
      </c>
    </row>
    <row r="12" spans="1:12" ht="28.8" x14ac:dyDescent="0.3">
      <c r="A12">
        <v>11</v>
      </c>
      <c r="B12" t="s">
        <v>103</v>
      </c>
      <c r="C12" t="s">
        <v>104</v>
      </c>
      <c r="D12">
        <v>5</v>
      </c>
      <c r="E12" t="s">
        <v>105</v>
      </c>
      <c r="F12" s="1">
        <v>42657</v>
      </c>
      <c r="G12" t="s">
        <v>105</v>
      </c>
      <c r="H12" s="1">
        <v>42660</v>
      </c>
      <c r="J12" s="1">
        <v>42660</v>
      </c>
      <c r="K12" t="s">
        <v>75</v>
      </c>
      <c r="L12" s="2" t="s">
        <v>106</v>
      </c>
    </row>
    <row r="13" spans="1:12" ht="72" x14ac:dyDescent="0.3">
      <c r="A13">
        <v>12</v>
      </c>
      <c r="B13" t="s">
        <v>107</v>
      </c>
      <c r="C13" s="2" t="s">
        <v>108</v>
      </c>
      <c r="D13">
        <v>3</v>
      </c>
      <c r="E13" t="s">
        <v>67</v>
      </c>
      <c r="F13" s="1">
        <v>42657</v>
      </c>
      <c r="G13" t="s">
        <v>7</v>
      </c>
      <c r="H13" s="1">
        <v>42660</v>
      </c>
      <c r="J13" s="1">
        <v>42660</v>
      </c>
      <c r="K13" t="s">
        <v>75</v>
      </c>
      <c r="L13" s="2" t="s">
        <v>109</v>
      </c>
    </row>
    <row r="14" spans="1:12" ht="86.4" x14ac:dyDescent="0.3">
      <c r="A14">
        <v>13</v>
      </c>
      <c r="B14" t="s">
        <v>136</v>
      </c>
      <c r="C14" t="s">
        <v>152</v>
      </c>
      <c r="D14">
        <v>3</v>
      </c>
      <c r="E14" t="s">
        <v>118</v>
      </c>
      <c r="F14" s="1">
        <v>42657</v>
      </c>
      <c r="G14" t="s">
        <v>137</v>
      </c>
      <c r="H14" s="1">
        <v>42664</v>
      </c>
      <c r="K14" s="39" t="s">
        <v>75</v>
      </c>
      <c r="L14" s="2" t="s">
        <v>151</v>
      </c>
    </row>
    <row r="15" spans="1:12" x14ac:dyDescent="0.3">
      <c r="A15">
        <v>14</v>
      </c>
      <c r="B15" t="s">
        <v>29</v>
      </c>
      <c r="C15" t="s">
        <v>138</v>
      </c>
      <c r="D15">
        <v>3</v>
      </c>
      <c r="E15" t="s">
        <v>72</v>
      </c>
      <c r="F15" s="1">
        <v>42657</v>
      </c>
      <c r="G15" t="s">
        <v>8</v>
      </c>
      <c r="H15" s="1">
        <v>42674</v>
      </c>
      <c r="K15" s="61" t="s">
        <v>75</v>
      </c>
      <c r="L15" s="2" t="s">
        <v>184</v>
      </c>
    </row>
    <row r="16" spans="1:12" ht="28.8" x14ac:dyDescent="0.3">
      <c r="A16">
        <v>15</v>
      </c>
      <c r="B16" t="s">
        <v>163</v>
      </c>
      <c r="C16" t="s">
        <v>164</v>
      </c>
      <c r="D16">
        <v>3</v>
      </c>
      <c r="E16" t="s">
        <v>67</v>
      </c>
      <c r="F16" s="1">
        <v>42668</v>
      </c>
      <c r="G16" t="s">
        <v>7</v>
      </c>
      <c r="H16" s="1">
        <v>42674</v>
      </c>
      <c r="K16" s="61" t="s">
        <v>75</v>
      </c>
      <c r="L16" s="2" t="s">
        <v>175</v>
      </c>
    </row>
    <row r="17" spans="1:12" ht="57.6" x14ac:dyDescent="0.3">
      <c r="A17">
        <v>16</v>
      </c>
      <c r="B17" t="s">
        <v>176</v>
      </c>
      <c r="C17" t="s">
        <v>177</v>
      </c>
      <c r="D17">
        <v>4</v>
      </c>
      <c r="E17" t="s">
        <v>67</v>
      </c>
      <c r="F17" s="1">
        <v>42676</v>
      </c>
      <c r="G17" t="s">
        <v>7</v>
      </c>
      <c r="H17" s="1">
        <v>42681</v>
      </c>
      <c r="J17" s="1">
        <v>42681</v>
      </c>
      <c r="K17" s="39" t="s">
        <v>75</v>
      </c>
      <c r="L17" s="2" t="s">
        <v>178</v>
      </c>
    </row>
    <row r="18" spans="1:12" ht="57.6" x14ac:dyDescent="0.3">
      <c r="A18">
        <v>17</v>
      </c>
      <c r="B18" t="s">
        <v>179</v>
      </c>
      <c r="C18" t="s">
        <v>180</v>
      </c>
      <c r="D18">
        <v>5</v>
      </c>
      <c r="E18" t="s">
        <v>105</v>
      </c>
      <c r="F18" s="1">
        <v>42668</v>
      </c>
      <c r="G18" t="s">
        <v>8</v>
      </c>
      <c r="H18" s="1">
        <v>42681</v>
      </c>
      <c r="J18" s="1">
        <v>42681</v>
      </c>
      <c r="K18" s="39" t="s">
        <v>75</v>
      </c>
      <c r="L18" s="2" t="s">
        <v>181</v>
      </c>
    </row>
    <row r="19" spans="1:12" ht="28.8" x14ac:dyDescent="0.3">
      <c r="A19">
        <v>18</v>
      </c>
      <c r="B19" t="s">
        <v>187</v>
      </c>
      <c r="C19" t="s">
        <v>188</v>
      </c>
      <c r="D19">
        <v>4</v>
      </c>
      <c r="E19" t="s">
        <v>105</v>
      </c>
      <c r="F19" s="1">
        <v>42683</v>
      </c>
      <c r="G19" t="s">
        <v>189</v>
      </c>
      <c r="H19" s="1">
        <v>42695</v>
      </c>
      <c r="J19" s="1">
        <v>42695</v>
      </c>
      <c r="K19" s="39" t="s">
        <v>75</v>
      </c>
      <c r="L19" s="2" t="s">
        <v>190</v>
      </c>
    </row>
    <row r="20" spans="1:12" ht="57.6" x14ac:dyDescent="0.3">
      <c r="A20">
        <v>19</v>
      </c>
      <c r="B20" t="s">
        <v>191</v>
      </c>
      <c r="C20" t="s">
        <v>192</v>
      </c>
      <c r="D20">
        <v>5</v>
      </c>
      <c r="E20" t="s">
        <v>67</v>
      </c>
      <c r="F20" s="1">
        <v>42692</v>
      </c>
      <c r="G20" t="s">
        <v>7</v>
      </c>
      <c r="H20" s="1">
        <v>42695</v>
      </c>
      <c r="J20" s="1">
        <v>42699</v>
      </c>
      <c r="K20" s="39" t="s">
        <v>75</v>
      </c>
      <c r="L20" s="2" t="s">
        <v>193</v>
      </c>
    </row>
    <row r="21" spans="1:12" ht="57.6" x14ac:dyDescent="0.3">
      <c r="A21">
        <v>20</v>
      </c>
      <c r="B21" t="s">
        <v>194</v>
      </c>
      <c r="C21" t="s">
        <v>195</v>
      </c>
      <c r="D21">
        <v>4</v>
      </c>
      <c r="E21" t="s">
        <v>105</v>
      </c>
      <c r="F21" s="1">
        <v>42685</v>
      </c>
      <c r="G21" t="s">
        <v>6</v>
      </c>
      <c r="H21" s="1">
        <v>42695</v>
      </c>
      <c r="J21" s="1">
        <v>42695</v>
      </c>
      <c r="K21" s="39" t="s">
        <v>75</v>
      </c>
      <c r="L21" s="2" t="s">
        <v>196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4.4" x14ac:dyDescent="0.3"/>
  <cols>
    <col min="1" max="1" width="5.21875" customWidth="1"/>
    <col min="2" max="2" width="41.77734375" customWidth="1"/>
    <col min="3" max="3" width="39.88671875" customWidth="1"/>
    <col min="4" max="4" width="29.109375" customWidth="1"/>
    <col min="5" max="5" width="13.88671875" customWidth="1"/>
    <col min="6" max="6" width="119" customWidth="1"/>
  </cols>
  <sheetData>
    <row r="1" spans="1:6" ht="15" thickBot="1" x14ac:dyDescent="0.35">
      <c r="A1" s="35" t="s">
        <v>13</v>
      </c>
      <c r="B1" s="36" t="s">
        <v>42</v>
      </c>
      <c r="C1" s="36" t="s">
        <v>43</v>
      </c>
      <c r="D1" s="38" t="s">
        <v>135</v>
      </c>
      <c r="E1" s="36" t="s">
        <v>44</v>
      </c>
      <c r="F1" s="37" t="s">
        <v>45</v>
      </c>
    </row>
    <row r="2" spans="1:6" ht="15" thickTop="1" x14ac:dyDescent="0.3">
      <c r="A2">
        <v>601</v>
      </c>
      <c r="B2" t="s">
        <v>110</v>
      </c>
      <c r="C2" t="s">
        <v>131</v>
      </c>
      <c r="D2" s="40" t="s">
        <v>111</v>
      </c>
      <c r="E2" t="s">
        <v>105</v>
      </c>
      <c r="F2" t="s">
        <v>112</v>
      </c>
    </row>
    <row r="3" spans="1:6" x14ac:dyDescent="0.3">
      <c r="A3">
        <v>602</v>
      </c>
      <c r="B3" t="s">
        <v>113</v>
      </c>
      <c r="C3" t="s">
        <v>132</v>
      </c>
      <c r="D3" s="41" t="s">
        <v>114</v>
      </c>
      <c r="E3" t="s">
        <v>118</v>
      </c>
      <c r="F3" t="s">
        <v>115</v>
      </c>
    </row>
    <row r="4" spans="1:6" ht="28.8" x14ac:dyDescent="0.3">
      <c r="A4">
        <v>607</v>
      </c>
      <c r="B4" t="s">
        <v>127</v>
      </c>
      <c r="C4" s="2" t="s">
        <v>134</v>
      </c>
      <c r="D4" s="41" t="s">
        <v>114</v>
      </c>
      <c r="E4" t="s">
        <v>105</v>
      </c>
      <c r="F4" t="s">
        <v>128</v>
      </c>
    </row>
    <row r="5" spans="1:6" x14ac:dyDescent="0.3">
      <c r="A5">
        <v>603</v>
      </c>
      <c r="B5" t="s">
        <v>116</v>
      </c>
      <c r="C5" t="s">
        <v>129</v>
      </c>
      <c r="D5" s="42" t="s">
        <v>117</v>
      </c>
      <c r="E5" t="s">
        <v>105</v>
      </c>
      <c r="F5" t="s">
        <v>119</v>
      </c>
    </row>
    <row r="6" spans="1:6" x14ac:dyDescent="0.3">
      <c r="A6">
        <v>604</v>
      </c>
      <c r="B6" t="s">
        <v>120</v>
      </c>
      <c r="C6" t="s">
        <v>133</v>
      </c>
      <c r="D6" s="42" t="s">
        <v>117</v>
      </c>
      <c r="E6" t="s">
        <v>105</v>
      </c>
      <c r="F6" t="s">
        <v>122</v>
      </c>
    </row>
    <row r="7" spans="1:6" ht="43.2" x14ac:dyDescent="0.3">
      <c r="A7">
        <v>606</v>
      </c>
      <c r="B7" t="s">
        <v>125</v>
      </c>
      <c r="C7" t="s">
        <v>129</v>
      </c>
      <c r="D7" s="42" t="s">
        <v>117</v>
      </c>
      <c r="E7" t="s">
        <v>105</v>
      </c>
      <c r="F7" s="2" t="s">
        <v>126</v>
      </c>
    </row>
    <row r="8" spans="1:6" x14ac:dyDescent="0.3">
      <c r="A8">
        <v>605</v>
      </c>
      <c r="B8" t="s">
        <v>123</v>
      </c>
      <c r="C8" t="s">
        <v>130</v>
      </c>
      <c r="D8" s="43" t="s">
        <v>121</v>
      </c>
      <c r="E8" t="s">
        <v>105</v>
      </c>
      <c r="F8" t="s">
        <v>124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2016-11-29T14:08:25Z</dcterms:modified>
</cp:coreProperties>
</file>