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Documents\Betriebliches Informationsmanagement\5. Semester\Softwareprojekt\"/>
    </mc:Choice>
  </mc:AlternateContent>
  <bookViews>
    <workbookView xWindow="0" yWindow="0" windowWidth="23040" windowHeight="9372" activeTab="1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N33" i="2"/>
  <c r="N32" i="2"/>
  <c r="Y48" i="2" l="1"/>
  <c r="N4" i="2" l="1"/>
  <c r="N42" i="2"/>
  <c r="N38" i="2"/>
  <c r="N31" i="2"/>
  <c r="AH48" i="2"/>
  <c r="AM56" i="2"/>
  <c r="L4" i="2"/>
  <c r="N45" i="2"/>
  <c r="AL48" i="2"/>
  <c r="AG48" i="2"/>
  <c r="AI48" i="2"/>
  <c r="AJ48" i="2"/>
  <c r="AK48" i="2"/>
  <c r="AM57" i="2"/>
  <c r="AM58" i="2"/>
  <c r="AM59" i="2"/>
  <c r="AG60" i="2"/>
  <c r="AH60" i="2"/>
  <c r="AI60" i="2"/>
  <c r="AJ60" i="2"/>
  <c r="AK60" i="2"/>
  <c r="AL60" i="2"/>
  <c r="AF60" i="2"/>
  <c r="AF48" i="2" l="1"/>
  <c r="AE48" i="2"/>
  <c r="AD48" i="2"/>
  <c r="AB48" i="2"/>
  <c r="AD60" i="2" l="1"/>
  <c r="AE60" i="2"/>
  <c r="AC48" i="2"/>
  <c r="AC60" i="2"/>
  <c r="V48" i="2" l="1"/>
  <c r="N30" i="2"/>
  <c r="L30" i="2"/>
  <c r="M30" i="2" s="1"/>
  <c r="L43" i="2"/>
  <c r="L44" i="2"/>
  <c r="L45" i="2"/>
  <c r="M45" i="2" s="1"/>
  <c r="Z48" i="2"/>
  <c r="AA48" i="2"/>
  <c r="X48" i="2"/>
  <c r="W48" i="2"/>
  <c r="U48" i="2"/>
  <c r="T48" i="2"/>
  <c r="L42" i="2"/>
  <c r="M42" i="2" s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40" i="2"/>
  <c r="N43" i="2"/>
  <c r="N47" i="2"/>
  <c r="N5" i="2"/>
  <c r="N6" i="2"/>
  <c r="N7" i="2"/>
  <c r="N8" i="2"/>
  <c r="N9" i="2"/>
  <c r="N10" i="2"/>
  <c r="N3" i="2"/>
  <c r="L5" i="2"/>
  <c r="M5" i="2"/>
  <c r="L26" i="2"/>
  <c r="M26" i="2" s="1"/>
  <c r="L25" i="2"/>
  <c r="M25" i="2"/>
  <c r="L24" i="2"/>
  <c r="M24" i="2"/>
  <c r="L21" i="2"/>
  <c r="M21" i="2"/>
  <c r="L23" i="2"/>
  <c r="M23" i="2" s="1"/>
  <c r="K40" i="2"/>
  <c r="K34" i="2"/>
  <c r="K28" i="2"/>
  <c r="K20" i="2"/>
  <c r="K10" i="2"/>
  <c r="L6" i="2"/>
  <c r="M6" i="2" s="1"/>
  <c r="AN59" i="2"/>
  <c r="AN58" i="2"/>
  <c r="AN57" i="2"/>
  <c r="AN56" i="2"/>
  <c r="R60" i="2"/>
  <c r="S60" i="2"/>
  <c r="T60" i="2"/>
  <c r="U60" i="2"/>
  <c r="V60" i="2"/>
  <c r="W60" i="2"/>
  <c r="X60" i="2"/>
  <c r="Y60" i="2"/>
  <c r="Z60" i="2"/>
  <c r="AA60" i="2"/>
  <c r="AB60" i="2"/>
  <c r="P60" i="2"/>
  <c r="O60" i="2"/>
  <c r="R48" i="2"/>
  <c r="S48" i="2"/>
  <c r="O48" i="2"/>
  <c r="P48" i="2"/>
  <c r="Q48" i="2"/>
  <c r="Q60" i="2"/>
  <c r="L19" i="2"/>
  <c r="M19" i="2" s="1"/>
  <c r="L20" i="2"/>
  <c r="L22" i="2"/>
  <c r="M22" i="2" s="1"/>
  <c r="L27" i="2"/>
  <c r="M27" i="2" s="1"/>
  <c r="L28" i="2"/>
  <c r="L29" i="2"/>
  <c r="M29" i="2" s="1"/>
  <c r="L31" i="2"/>
  <c r="M31" i="2"/>
  <c r="L32" i="2"/>
  <c r="M32" i="2" s="1"/>
  <c r="L33" i="2"/>
  <c r="M33" i="2"/>
  <c r="L34" i="2"/>
  <c r="L35" i="2"/>
  <c r="M35" i="2" s="1"/>
  <c r="L36" i="2"/>
  <c r="M36" i="2" s="1"/>
  <c r="L37" i="2"/>
  <c r="M37" i="2" s="1"/>
  <c r="L38" i="2"/>
  <c r="M38" i="2" s="1"/>
  <c r="L39" i="2"/>
  <c r="M39" i="2" s="1"/>
  <c r="L40" i="2"/>
  <c r="L12" i="2"/>
  <c r="M12" i="2" s="1"/>
  <c r="M4" i="2"/>
  <c r="L7" i="2"/>
  <c r="M7" i="2" s="1"/>
  <c r="L8" i="2"/>
  <c r="M8" i="2" s="1"/>
  <c r="L9" i="2"/>
  <c r="L10" i="2"/>
  <c r="L11" i="2"/>
  <c r="M11" i="2"/>
  <c r="L14" i="2"/>
  <c r="L15" i="2"/>
  <c r="M15" i="2" s="1"/>
  <c r="L16" i="2"/>
  <c r="L17" i="2"/>
  <c r="M17" i="2" s="1"/>
  <c r="L18" i="2"/>
  <c r="M18" i="2" s="1"/>
  <c r="L3" i="2"/>
  <c r="M3" i="2" s="1"/>
  <c r="AM60" i="2" l="1"/>
  <c r="K48" i="2"/>
  <c r="K49" i="2" s="1"/>
  <c r="L48" i="2"/>
  <c r="L49" i="2" s="1"/>
</calcChain>
</file>

<file path=xl/sharedStrings.xml><?xml version="1.0" encoding="utf-8"?>
<sst xmlns="http://schemas.openxmlformats.org/spreadsheetml/2006/main" count="367" uniqueCount="215">
  <si>
    <t>Name</t>
  </si>
  <si>
    <t xml:space="preserve">Rolle </t>
  </si>
  <si>
    <t>verfügbar von</t>
  </si>
  <si>
    <t>verfügbar bis</t>
  </si>
  <si>
    <t>Kapazität</t>
  </si>
  <si>
    <t>Maurice</t>
  </si>
  <si>
    <t>PL/ Entwickler</t>
  </si>
  <si>
    <t>Arber</t>
  </si>
  <si>
    <t>TCD/ Entwickler</t>
  </si>
  <si>
    <t>Denys</t>
  </si>
  <si>
    <t>FCD/ Entwickler</t>
  </si>
  <si>
    <t>Torben</t>
  </si>
  <si>
    <t>QM/ Entwickler</t>
  </si>
  <si>
    <t>STUNDEN EINZELN</t>
  </si>
  <si>
    <t>STUNDEN SUMMIERT</t>
  </si>
  <si>
    <t>Einplanung (Kalenderwoche)</t>
  </si>
  <si>
    <t>ID</t>
  </si>
  <si>
    <t>Bereich</t>
  </si>
  <si>
    <t>Arbeitspaket</t>
  </si>
  <si>
    <t>Aufgabe</t>
  </si>
  <si>
    <t>SPÄTESTES ENDE</t>
  </si>
  <si>
    <t>M</t>
  </si>
  <si>
    <t>A</t>
  </si>
  <si>
    <t>D</t>
  </si>
  <si>
    <t>T</t>
  </si>
  <si>
    <t>geplanter Auf-
wand</t>
  </si>
  <si>
    <t xml:space="preserve">Ist-Aufwand 
</t>
  </si>
  <si>
    <t xml:space="preserve">Rest-
Aufwand </t>
  </si>
  <si>
    <t>KW Stunden Überprüfung</t>
  </si>
  <si>
    <t>Projektmanagement</t>
  </si>
  <si>
    <t>Organisation</t>
  </si>
  <si>
    <t>abgeschlossen</t>
  </si>
  <si>
    <t>fortlaufend</t>
  </si>
  <si>
    <t>Risikoliste</t>
  </si>
  <si>
    <t xml:space="preserve"> MAX Geplanter Aufwand für diesen Bereich: 190 Std</t>
  </si>
  <si>
    <t>Req. Engineering</t>
  </si>
  <si>
    <t xml:space="preserve">GAF </t>
  </si>
  <si>
    <t>Gesammelte GAF ggf. anpassen</t>
  </si>
  <si>
    <t xml:space="preserve">Anforderungsliste </t>
  </si>
  <si>
    <t>Alle Anforderungen ggf. anpassen
(Excel-Datei)</t>
  </si>
  <si>
    <t>MAX Geplanter Aufwand für diesen Bereich: 40 Std</t>
  </si>
  <si>
    <t>Spezifikation</t>
  </si>
  <si>
    <t>Analysemodell</t>
  </si>
  <si>
    <t>GAF ausführlich beschreiben (Szenarien)</t>
  </si>
  <si>
    <t>Fachmodell</t>
  </si>
  <si>
    <t xml:space="preserve">Powerpoint inkl der Ergebnisse aus dem Analysemodell </t>
  </si>
  <si>
    <t>MAX Geplanter Aufwand für diesen Bereich: 70 Std</t>
  </si>
  <si>
    <t>Konstruktion</t>
  </si>
  <si>
    <t>Datenverarbeitungskonzept</t>
  </si>
  <si>
    <t>Komponentendiagramm (technisch)</t>
  </si>
  <si>
    <t>Softwarearchitektur</t>
  </si>
  <si>
    <t>Pro technischer Komponente: Klassendiagramm bzw Designmodell
 inkl aller Klassen</t>
  </si>
  <si>
    <t xml:space="preserve">Beschreibung der Klassen </t>
  </si>
  <si>
    <t>Ergebnisse in Powerpoint zusammenfügen (DV-Konzept)</t>
  </si>
  <si>
    <t xml:space="preserve"> MAX Geplanter Aufwand für diesen Bereich: 70 Std</t>
  </si>
  <si>
    <t>Qualitätsmanagement</t>
  </si>
  <si>
    <t>Qualitätsplan</t>
  </si>
  <si>
    <t>Testprotokoll</t>
  </si>
  <si>
    <t>Dokumentation der Qualitätssicherungsmaßnahmen</t>
  </si>
  <si>
    <t>Kontrolle des Testprozesse</t>
  </si>
  <si>
    <t>Konfigurationsmanagement</t>
  </si>
  <si>
    <t>Server+ Eclipse+Github einrichten</t>
  </si>
  <si>
    <t>Implementierung</t>
  </si>
  <si>
    <t>Softwarecode entwickeln</t>
  </si>
  <si>
    <t>MAX Geplanter Aufwand für diesen Bereich: 165</t>
  </si>
  <si>
    <t>Summe der Stunden</t>
  </si>
  <si>
    <t>SUMME 
GRUPPENMITGLIED</t>
  </si>
  <si>
    <t>REST STUNDEN
 GRUPPENMITGLIED</t>
  </si>
  <si>
    <t>Auslastung</t>
  </si>
  <si>
    <t>SUMME WOCHENSTUNDEN</t>
  </si>
  <si>
    <t>Thema</t>
  </si>
  <si>
    <t>Frage</t>
  </si>
  <si>
    <t>Priorität (1-5)
(unwichtig-wichtig)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</si>
  <si>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</si>
  <si>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</si>
  <si>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</si>
  <si>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</si>
  <si>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</si>
  <si>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</si>
  <si>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Anzahl fachlicher Komponenten</t>
  </si>
  <si>
    <t>Benötigen wir mehr als eine fachliche Komponente?</t>
  </si>
  <si>
    <t>FCD</t>
  </si>
  <si>
    <t>geklärt</t>
  </si>
  <si>
    <t>Eine reicht</t>
  </si>
  <si>
    <t>Fachkonzept: Klassendiagramm</t>
  </si>
  <si>
    <t xml:space="preserve">Domänenmodell oder Analyse-Klassendiagramm? </t>
  </si>
  <si>
    <t>Domänenmodell</t>
  </si>
  <si>
    <t>DV-Konzept</t>
  </si>
  <si>
    <t>3 technische Komponenten (2x Dialog, 1x AWK/GUI)</t>
  </si>
  <si>
    <t>TCD</t>
  </si>
  <si>
    <t>Abhängig von der 
implementierten Softwarearchitektur.</t>
  </si>
  <si>
    <t>Konstruktion: Klassendiagramme S.18</t>
  </si>
  <si>
    <t>Unterschied Designmodell und Analysemodell. Einfaches Klassendiagramm?</t>
  </si>
  <si>
    <t>Erst Analysemodell,
danach Designmodell (inkl Schnittstellen)</t>
  </si>
  <si>
    <t>Konstruktion: Technische Infrastruktur S.16</t>
  </si>
  <si>
    <t>Wir haben freie Wahl.</t>
  </si>
  <si>
    <t>Konstruktion: Klassendiagramme S.19</t>
  </si>
  <si>
    <t>Für jede Komponente ein Klassendiagramm?</t>
  </si>
  <si>
    <t>Für jede Komponente
 1 Klassendiagramm</t>
  </si>
  <si>
    <t>Funktionale Anforderungen notwendig?</t>
  </si>
  <si>
    <t>siehe Thema</t>
  </si>
  <si>
    <t>PL</t>
  </si>
  <si>
    <t>Nicht notwendig,
 kann ggf ergänzt werden</t>
  </si>
  <si>
    <t>Testsoftware beim Progarmmieren</t>
  </si>
  <si>
    <t>Welche Software?Maven, Ant?</t>
  </si>
  <si>
    <t>QM</t>
  </si>
  <si>
    <t>Für Versionskontrolle lieber SVN verwenden. Maven kann auch benutzt werden</t>
  </si>
  <si>
    <t>QM-Plan</t>
  </si>
  <si>
    <t>Aufbau und Struktur?</t>
  </si>
  <si>
    <t>Eine eigenes Excel Dokument inkl Qualitätsziele (z.B. Standardisierung, Klasse testen)</t>
  </si>
  <si>
    <t>UML Aktivitäten Diagramm</t>
  </si>
  <si>
    <t>Kann man das UML-Aktivitätendiagramm individuell gestalten (s. Enterprise Architect)?</t>
  </si>
  <si>
    <t>Nein, lieber am Standard 
orientieren.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</si>
  <si>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</si>
  <si>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</si>
  <si>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</si>
  <si>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</si>
  <si>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</si>
  <si>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</si>
  <si>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</si>
  <si>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 xml:space="preserve">Qualitätsmaßnahmen </t>
  </si>
  <si>
    <t>Wie sollen die Qualitätsmaßnahmen in Projektplan eingepflegt werden ("konstruktiv - analytisch")?</t>
  </si>
  <si>
    <t>QM/PL</t>
  </si>
  <si>
    <t>Maurice/Torben</t>
  </si>
  <si>
    <t>Es ist ausreichend die Aufgaben des QMs 
werden in Projektplan aufgenommen.</t>
  </si>
  <si>
    <t>Welches Dateiformat?</t>
  </si>
  <si>
    <t>Excel Datei</t>
  </si>
  <si>
    <t>Szenarien</t>
  </si>
  <si>
    <t>Welche Use-Case Schablone (vgl. OOAD)?</t>
  </si>
  <si>
    <t>GUI</t>
  </si>
  <si>
    <t>Pro GUI-Entwurf jeweils 1 Tab oder alle GUI-Entwürfe in einem Tab?</t>
  </si>
  <si>
    <t>Je nachdem, welche Variante in der Präsentation verständlicher ist.</t>
  </si>
  <si>
    <t>SVN</t>
  </si>
  <si>
    <t>Passwort und Benutzername?</t>
  </si>
  <si>
    <t>Schulte kontaktieren, ansonsten über github</t>
  </si>
  <si>
    <t>Primefaces</t>
  </si>
  <si>
    <t>Primesfaces erfolgreich einrichten und verwenden?</t>
  </si>
  <si>
    <t>Maurice/Arber</t>
  </si>
  <si>
    <t>Einrichtung erfolgreich</t>
  </si>
  <si>
    <t>Präsentation Fachkonzept</t>
  </si>
  <si>
    <t>Treffen die Modelle die Erwartungen?</t>
  </si>
  <si>
    <t>Absprache erfolgreich, 
Änderungen durchgeführt</t>
  </si>
  <si>
    <t>Server</t>
  </si>
  <si>
    <t>Serverkapazitäten (Arbeitsspeicher, Prozessor) ausreichend für Online-Clicker?</t>
  </si>
  <si>
    <t>Ein Server mit mehr Kapazitäten wurde eingerichtet.</t>
  </si>
  <si>
    <t>Beschreibung</t>
  </si>
  <si>
    <t>Quelle</t>
  </si>
  <si>
    <t xml:space="preserve">Kritikalität </t>
  </si>
  <si>
    <t>Eigentümer</t>
  </si>
  <si>
    <t>Maßnahmen</t>
  </si>
  <si>
    <t>Datenverlust</t>
  </si>
  <si>
    <t>Defekte Hardware (z.B. Datenträger)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</si>
  <si>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</si>
  <si>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</si>
  <si>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</si>
  <si>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mangelhafte Zielsetzung</t>
  </si>
  <si>
    <t>kritisch</t>
  </si>
  <si>
    <t>Qualitätsmanager sichert die rechtzeitige Planung der Anfertigung und Vorbereitung der 3 Präsentationen</t>
  </si>
  <si>
    <t xml:space="preserve">Unklare Anforderungen </t>
  </si>
  <si>
    <t>Fehlinterpretation der Vorlesungsunterlagen, 
mangelnde Absprache</t>
  </si>
  <si>
    <t>Regelmäßige Pflege der LoF und Absprache mit Herrn Dallmöller.</t>
  </si>
  <si>
    <t>Zeitliche Koordination für den internen Projektablauf</t>
  </si>
  <si>
    <t>unrealistische Zeitplanung</t>
  </si>
  <si>
    <t>unerwünscht</t>
  </si>
  <si>
    <t>Wöchentlich min 2 Gruppentreffen, in dem ein Austausch über angepeilte Ergebnisse stattfindet.</t>
  </si>
  <si>
    <t>Fehlende Kompetenz</t>
  </si>
  <si>
    <t>Fehlende Aufbereitung von benötigten Unterlagen</t>
  </si>
  <si>
    <t>Wiederaufarbeitung des Inhalts von bereits besuchten und absolvierten Vorlesungen (OOP1 +2, OOAD, VS, DB). Wöchentliche Absprache mit Herrn Dallmöller.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</si>
  <si>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</si>
  <si>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</si>
  <si>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>Ausfall von Gruppenmitglied</t>
  </si>
  <si>
    <t>Krankheit, persönliche Gründe</t>
  </si>
  <si>
    <t>tolerierbar</t>
  </si>
  <si>
    <t>Ausreichend zeitlicher Puffer vor den Deadlines (3 Präsentation).</t>
  </si>
  <si>
    <t xml:space="preserve">14.11.2017 
</t>
  </si>
  <si>
    <t>x.html views</t>
  </si>
  <si>
    <t>Für jede Art von Frage (Multiple Choice / Open End Frage) eine eigene xhtml view oder 
beide Fragenarten auf eine xhtml?</t>
  </si>
  <si>
    <t>Wenn möglich, eine xhtml je Frageart</t>
  </si>
  <si>
    <t>Datenbankanbindung</t>
  </si>
  <si>
    <t>Standalone.xml und modules.xml in wildfly konfigurieren</t>
  </si>
  <si>
    <t>Konfiguration beider Dateien wurde in einer Textdatei dokumentiert</t>
  </si>
  <si>
    <t>QM/FCD</t>
  </si>
  <si>
    <t>Denys/Torben</t>
  </si>
  <si>
    <t>Im Zeitraum KW 2 bis KW 5 wurde das Projekt weites
gehend eingefroren, da andere Prüfungen abgelegt wurden</t>
  </si>
  <si>
    <t>Log in</t>
  </si>
  <si>
    <t>Studenten Log in über personalisierten Link oder über clicker-Id Engabe?</t>
  </si>
  <si>
    <t>TCD/PL</t>
  </si>
  <si>
    <t>Clicker-Id Eingabe</t>
  </si>
  <si>
    <t>Apache Server</t>
  </si>
  <si>
    <t>Alternative zu Apache?</t>
  </si>
  <si>
    <t xml:space="preserve">IIS ist eine Alternative </t>
  </si>
  <si>
    <t>Muss die 1. Abbildung gezeichnet werden? Systemumgebung?</t>
  </si>
  <si>
    <t>Konfiguration</t>
  </si>
  <si>
    <t>erledigt am 03.02.17</t>
  </si>
  <si>
    <t>rechtzeitig erledigt</t>
  </si>
  <si>
    <t>erledigt am 05.02.17</t>
  </si>
  <si>
    <t>MAX Geplanter Aufwand für diesen Bereich: 15</t>
  </si>
  <si>
    <t xml:space="preserve">Überblick über Softwareprojekt "Online Clicker" verschaffen </t>
  </si>
  <si>
    <t>Powerpoint inkl Ergebnisse des Projektmanagements</t>
  </si>
  <si>
    <t xml:space="preserve">Fragen mit Dallmöller besprechen </t>
  </si>
  <si>
    <t>Risikoliste pflegen</t>
  </si>
  <si>
    <t>Alle GAF ermitteln</t>
  </si>
  <si>
    <t>Funktionale Anforderungen dokumentieren</t>
  </si>
  <si>
    <t xml:space="preserve">Nicht-Funktionale Anforderungen dokumentieren </t>
  </si>
  <si>
    <t xml:space="preserve">Komponentendiagramm (fachlich) </t>
  </si>
  <si>
    <t>Aktivitäten-Diagramm</t>
  </si>
  <si>
    <t>Pro fachlicher Komponente: Use-Case-Diagramm inkl aller GAF</t>
  </si>
  <si>
    <t>Pro fachlicher Komponente: Klassendiagramm inkl Entitätstypen</t>
  </si>
  <si>
    <t>Dialogentwürfe</t>
  </si>
  <si>
    <t>Definition der Qualitätsziele</t>
  </si>
  <si>
    <t>Definition der Qualitätskriterien</t>
  </si>
  <si>
    <t>Qualitätsmaßnahmen</t>
  </si>
  <si>
    <t>Projektplan aktualisieren 
(Liste offener Punkte, Stunden eintragen, Arbeitsschritte abhaken)</t>
  </si>
  <si>
    <t>Projektablauf gemeinsam planen</t>
  </si>
  <si>
    <t>Abschlusskontrolle (ggf. fachliches Modell 
oder Qualitätsmaßnahmen aktualisieren)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</si>
</sst>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20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1" fillId="14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3" fillId="5" borderId="6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0" xfId="0" applyBorder="1"/>
    <xf numFmtId="0" fontId="0" fillId="0" borderId="4" xfId="0" applyBorder="1"/>
    <xf numFmtId="0" fontId="0" fillId="0" borderId="4" xfId="0" applyFont="1" applyBorder="1"/>
    <xf numFmtId="0" fontId="0" fillId="0" borderId="0" xfId="0" applyBorder="1" applyAlignment="1">
      <alignment wrapText="1"/>
    </xf>
    <xf numFmtId="0" fontId="4" fillId="10" borderId="11" xfId="0" applyFont="1" applyFill="1" applyBorder="1" applyAlignment="1">
      <alignment vertical="top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0" fillId="0" borderId="14" xfId="0" applyBorder="1"/>
    <xf numFmtId="0" fontId="0" fillId="0" borderId="15" xfId="0" applyBorder="1"/>
    <xf numFmtId="14" fontId="0" fillId="0" borderId="15" xfId="0" applyNumberFormat="1" applyBorder="1"/>
    <xf numFmtId="9" fontId="0" fillId="0" borderId="16" xfId="0" applyNumberFormat="1" applyBorder="1"/>
    <xf numFmtId="0" fontId="0" fillId="0" borderId="17" xfId="0" applyBorder="1"/>
    <xf numFmtId="14" fontId="0" fillId="0" borderId="0" xfId="0" applyNumberFormat="1" applyBorder="1"/>
    <xf numFmtId="9" fontId="0" fillId="0" borderId="18" xfId="0" applyNumberFormat="1" applyBorder="1"/>
    <xf numFmtId="0" fontId="0" fillId="0" borderId="19" xfId="0" applyBorder="1"/>
    <xf numFmtId="0" fontId="0" fillId="0" borderId="20" xfId="0" applyBorder="1"/>
    <xf numFmtId="14" fontId="0" fillId="0" borderId="20" xfId="0" applyNumberFormat="1" applyBorder="1"/>
    <xf numFmtId="9" fontId="0" fillId="0" borderId="21" xfId="0" applyNumberFormat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4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7" borderId="0" xfId="0" applyFill="1" applyBorder="1" applyAlignment="1">
      <alignment horizontal="center"/>
    </xf>
    <xf numFmtId="0" fontId="0" fillId="3" borderId="10" xfId="0" applyFill="1" applyBorder="1"/>
    <xf numFmtId="0" fontId="0" fillId="3" borderId="0" xfId="0" applyFill="1" applyBorder="1"/>
    <xf numFmtId="0" fontId="0" fillId="3" borderId="4" xfId="0" applyFill="1" applyBorder="1"/>
    <xf numFmtId="14" fontId="0" fillId="0" borderId="10" xfId="0" applyNumberFormat="1" applyBorder="1"/>
    <xf numFmtId="0" fontId="8" fillId="12" borderId="0" xfId="1" applyBorder="1"/>
    <xf numFmtId="0" fontId="9" fillId="13" borderId="0" xfId="2" applyBorder="1" applyAlignment="1">
      <alignment wrapText="1"/>
    </xf>
    <xf numFmtId="14" fontId="9" fillId="13" borderId="0" xfId="2" applyNumberFormat="1" applyBorder="1" applyAlignment="1">
      <alignment wrapText="1"/>
    </xf>
    <xf numFmtId="0" fontId="9" fillId="13" borderId="0" xfId="2" applyBorder="1"/>
    <xf numFmtId="14" fontId="9" fillId="13" borderId="0" xfId="2" applyNumberFormat="1" applyBorder="1"/>
    <xf numFmtId="14" fontId="8" fillId="12" borderId="0" xfId="1" applyNumberFormat="1" applyBorder="1" applyAlignment="1">
      <alignment wrapText="1"/>
    </xf>
    <xf numFmtId="0" fontId="9" fillId="13" borderId="10" xfId="2" applyBorder="1"/>
    <xf numFmtId="14" fontId="9" fillId="13" borderId="10" xfId="2" applyNumberFormat="1" applyBorder="1"/>
    <xf numFmtId="0" fontId="10" fillId="0" borderId="0" xfId="0" applyFont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 vertical="top" wrapText="1"/>
    </xf>
    <xf numFmtId="0" fontId="8" fillId="12" borderId="0" xfId="1" applyBorder="1" applyAlignment="1">
      <alignment wrapText="1"/>
    </xf>
    <xf numFmtId="0" fontId="11" fillId="14" borderId="0" xfId="3" applyBorder="1"/>
    <xf numFmtId="14" fontId="8" fillId="12" borderId="0" xfId="1" applyNumberFormat="1" applyBorder="1"/>
    <xf numFmtId="0" fontId="0" fillId="0" borderId="0" xfId="0" applyNumberFormat="1" applyFill="1" applyBorder="1"/>
    <xf numFmtId="0" fontId="0" fillId="5" borderId="23" xfId="0" applyFill="1" applyBorder="1"/>
    <xf numFmtId="0" fontId="0" fillId="5" borderId="24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7" borderId="23" xfId="0" applyFill="1" applyBorder="1"/>
    <xf numFmtId="0" fontId="11" fillId="14" borderId="0" xfId="3"/>
    <xf numFmtId="0" fontId="11" fillId="14" borderId="10" xfId="3" applyBorder="1"/>
    <xf numFmtId="0" fontId="11" fillId="14" borderId="4" xfId="3" applyBorder="1"/>
    <xf numFmtId="0" fontId="0" fillId="0" borderId="27" xfId="0" applyBorder="1"/>
    <xf numFmtId="0" fontId="0" fillId="7" borderId="10" xfId="0" applyFill="1" applyBorder="1"/>
    <xf numFmtId="0" fontId="8" fillId="12" borderId="22" xfId="1" applyBorder="1"/>
    <xf numFmtId="14" fontId="8" fillId="12" borderId="22" xfId="1" applyNumberFormat="1" applyBorder="1"/>
    <xf numFmtId="0" fontId="1" fillId="0" borderId="0" xfId="4"/>
    <xf numFmtId="0" fontId="1" fillId="0" borderId="0" xfId="4" applyBorder="1"/>
    <xf numFmtId="0" fontId="9" fillId="13" borderId="0" xfId="2"/>
    <xf numFmtId="0" fontId="0" fillId="0" borderId="28" xfId="0" applyBorder="1"/>
    <xf numFmtId="0" fontId="0" fillId="0" borderId="28" xfId="0" applyFill="1" applyBorder="1"/>
    <xf numFmtId="0" fontId="0" fillId="3" borderId="28" xfId="0" applyFill="1" applyBorder="1"/>
    <xf numFmtId="0" fontId="0" fillId="0" borderId="29" xfId="0" applyBorder="1"/>
    <xf numFmtId="0" fontId="11" fillId="14" borderId="28" xfId="3" applyBorder="1"/>
    <xf numFmtId="0" fontId="1" fillId="0" borderId="0" xfId="4" applyAlignment="1">
      <alignment wrapText="1"/>
    </xf>
    <xf numFmtId="0" fontId="4" fillId="7" borderId="0" xfId="0" applyFont="1" applyFill="1"/>
    <xf numFmtId="14" fontId="9" fillId="13" borderId="28" xfId="2" applyNumberFormat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12" fillId="14" borderId="10" xfId="3" applyFont="1" applyBorder="1" applyAlignment="1">
      <alignment horizontal="center" wrapText="1"/>
    </xf>
    <xf numFmtId="0" fontId="12" fillId="14" borderId="0" xfId="3" applyFont="1" applyBorder="1" applyAlignment="1">
      <alignment horizontal="center" wrapText="1"/>
    </xf>
    <xf numFmtId="0" fontId="12" fillId="14" borderId="4" xfId="3" applyFont="1" applyBorder="1" applyAlignment="1">
      <alignment horizontal="center" wrapText="1"/>
    </xf>
    <xf numFmtId="0" fontId="0" fillId="4" borderId="1" xfId="0" applyFill="1" applyBorder="1" applyAlignment="1">
      <alignment horizontal="center" vertical="top" wrapText="1"/>
    </xf>
    <xf numFmtId="0" fontId="9" fillId="13" borderId="28" xfId="2" applyBorder="1" applyAlignment="1">
      <alignment wrapText="1"/>
    </xf>
  </cellXfs>
  <cellStyles count="5">
    <cellStyle name="Gut" xfId="2" builtinId="26"/>
    <cellStyle name="Neutral" xfId="3" builtinId="28"/>
    <cellStyle name="Schlecht" xfId="1" builtinId="27"/>
    <cellStyle name="Standard" xfId="0" builtinId="0"/>
    <cellStyle name="Warnender Text" xfId="4" builtinId="1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F1" sqref="F1"/>
    </sheetView>
  </sheetViews>
  <sheetFormatPr baseColWidth="10" defaultColWidth="11.44140625" defaultRowHeight="14.4" x14ac:dyDescent="0.3"/>
  <cols>
    <col min="3" max="3" width="20.109375" customWidth="1"/>
    <col min="4" max="4" width="13.33203125" customWidth="1"/>
    <col min="5" max="5" width="12.88671875" customWidth="1"/>
  </cols>
  <sheetData>
    <row r="1" spans="1:5" ht="15" thickBot="1" x14ac:dyDescent="0.35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</row>
    <row r="2" spans="1:5" x14ac:dyDescent="0.3">
      <c r="A2" s="22" t="s">
        <v>5</v>
      </c>
      <c r="B2" s="23" t="s">
        <v>6</v>
      </c>
      <c r="C2" s="24">
        <v>42639</v>
      </c>
      <c r="D2" s="24">
        <v>42399</v>
      </c>
      <c r="E2" s="25">
        <v>1</v>
      </c>
    </row>
    <row r="3" spans="1:5" x14ac:dyDescent="0.3">
      <c r="A3" s="26" t="s">
        <v>7</v>
      </c>
      <c r="B3" s="14" t="s">
        <v>8</v>
      </c>
      <c r="C3" s="27">
        <v>42639</v>
      </c>
      <c r="D3" s="27">
        <v>42399</v>
      </c>
      <c r="E3" s="28">
        <v>1</v>
      </c>
    </row>
    <row r="4" spans="1:5" x14ac:dyDescent="0.3">
      <c r="A4" s="26" t="s">
        <v>9</v>
      </c>
      <c r="B4" s="14" t="s">
        <v>10</v>
      </c>
      <c r="C4" s="27">
        <v>42639</v>
      </c>
      <c r="D4" s="27">
        <v>42399</v>
      </c>
      <c r="E4" s="28">
        <v>1</v>
      </c>
    </row>
    <row r="5" spans="1:5" ht="15" thickBot="1" x14ac:dyDescent="0.35">
      <c r="A5" s="29" t="s">
        <v>11</v>
      </c>
      <c r="B5" s="30" t="s">
        <v>12</v>
      </c>
      <c r="C5" s="31">
        <v>42639</v>
      </c>
      <c r="D5" s="31">
        <v>42399</v>
      </c>
      <c r="E5" s="3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N60"/>
  <sheetViews>
    <sheetView tabSelected="1" topLeftCell="A16" zoomScale="55" zoomScaleNormal="55" workbookViewId="0">
      <selection activeCell="AI58" sqref="AI58"/>
    </sheetView>
  </sheetViews>
  <sheetFormatPr baseColWidth="10" defaultColWidth="11.44140625" defaultRowHeight="14.4" x14ac:dyDescent="0.3"/>
  <cols>
    <col min="2" max="2" width="52.6640625" customWidth="1"/>
    <col min="3" max="3" width="29.33203125" customWidth="1"/>
    <col min="4" max="4" width="83.33203125" customWidth="1"/>
    <col min="5" max="5" width="35" customWidth="1"/>
    <col min="6" max="6" width="23.44140625" customWidth="1"/>
    <col min="7" max="7" width="5.33203125" customWidth="1"/>
    <col min="8" max="8" width="5" customWidth="1"/>
    <col min="9" max="9" width="6.6640625" customWidth="1"/>
    <col min="10" max="10" width="4.88671875" customWidth="1"/>
    <col min="11" max="11" width="16.6640625" customWidth="1"/>
    <col min="12" max="12" width="19.6640625" customWidth="1"/>
    <col min="13" max="13" width="15.33203125" customWidth="1"/>
    <col min="14" max="14" width="14.6640625" customWidth="1"/>
    <col min="29" max="29" width="11.44140625" style="65"/>
    <col min="34" max="34" width="11" customWidth="1"/>
  </cols>
  <sheetData>
    <row r="1" spans="1:34" x14ac:dyDescent="0.3">
      <c r="G1" s="89" t="s">
        <v>13</v>
      </c>
      <c r="H1" s="89"/>
      <c r="I1" s="89"/>
      <c r="J1" s="89"/>
      <c r="K1" s="88" t="s">
        <v>14</v>
      </c>
      <c r="L1" s="88"/>
      <c r="M1" s="88"/>
      <c r="N1" s="57"/>
      <c r="O1" s="87" t="s">
        <v>15</v>
      </c>
      <c r="P1" s="87"/>
      <c r="Q1" s="87"/>
      <c r="R1" s="87"/>
      <c r="S1" s="87"/>
      <c r="T1" s="87"/>
      <c r="U1" s="87"/>
      <c r="V1" s="87"/>
      <c r="W1" s="87"/>
      <c r="X1" s="87"/>
      <c r="Y1" s="87"/>
    </row>
    <row r="2" spans="1:34" ht="22.2" thickBot="1" x14ac:dyDescent="0.35">
      <c r="A2" s="3" t="s">
        <v>16</v>
      </c>
      <c r="B2" s="3" t="s">
        <v>17</v>
      </c>
      <c r="C2" s="3" t="s">
        <v>18</v>
      </c>
      <c r="D2" s="3" t="s">
        <v>19</v>
      </c>
      <c r="E2" s="3"/>
      <c r="F2" s="3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  <c r="AC2" s="65">
        <v>53</v>
      </c>
      <c r="AD2">
        <v>1</v>
      </c>
      <c r="AE2" s="69">
        <v>2</v>
      </c>
      <c r="AF2" s="69">
        <v>3</v>
      </c>
      <c r="AG2" s="69">
        <v>4</v>
      </c>
      <c r="AH2">
        <v>5</v>
      </c>
    </row>
    <row r="3" spans="1:34" s="15" customFormat="1" ht="15" thickTop="1" x14ac:dyDescent="0.3">
      <c r="B3" s="15" t="s">
        <v>29</v>
      </c>
      <c r="C3" s="15" t="s">
        <v>30</v>
      </c>
      <c r="D3" s="54" t="s">
        <v>197</v>
      </c>
      <c r="E3" s="42" t="s">
        <v>194</v>
      </c>
      <c r="F3" s="54" t="s">
        <v>31</v>
      </c>
      <c r="G3" s="15">
        <v>1</v>
      </c>
      <c r="H3" s="15">
        <v>1</v>
      </c>
      <c r="I3" s="15">
        <v>1</v>
      </c>
      <c r="J3" s="15">
        <v>1</v>
      </c>
      <c r="K3" s="15">
        <v>4</v>
      </c>
      <c r="L3" s="44">
        <f>SUM(G3:J3)</f>
        <v>4</v>
      </c>
      <c r="M3" s="15">
        <f t="shared" ref="M3:M8" si="0">K3-L3</f>
        <v>0</v>
      </c>
      <c r="N3" s="44">
        <f>SUM(O3:AB3)</f>
        <v>4</v>
      </c>
      <c r="O3" s="15">
        <v>4</v>
      </c>
      <c r="AC3" s="66"/>
      <c r="AE3" s="70"/>
      <c r="AF3" s="70"/>
      <c r="AG3" s="70"/>
    </row>
    <row r="4" spans="1:34" s="14" customFormat="1" ht="28.8" x14ac:dyDescent="0.3">
      <c r="D4" s="84" t="s">
        <v>212</v>
      </c>
      <c r="E4" s="76"/>
      <c r="F4" s="76" t="s">
        <v>32</v>
      </c>
      <c r="G4" s="14">
        <v>10</v>
      </c>
      <c r="H4" s="14">
        <v>0</v>
      </c>
      <c r="I4" s="14">
        <v>0</v>
      </c>
      <c r="J4" s="14">
        <v>0</v>
      </c>
      <c r="K4" s="14">
        <v>8</v>
      </c>
      <c r="L4" s="45">
        <f>SUM(G4:J4)</f>
        <v>10</v>
      </c>
      <c r="M4" s="14">
        <f t="shared" si="0"/>
        <v>-2</v>
      </c>
      <c r="N4" s="45">
        <f>SUM(O4:AI4)</f>
        <v>10</v>
      </c>
      <c r="O4" s="14">
        <v>0.5</v>
      </c>
      <c r="P4" s="14">
        <v>0.5</v>
      </c>
      <c r="Q4" s="14">
        <v>1</v>
      </c>
      <c r="R4" s="42">
        <v>1.5</v>
      </c>
      <c r="S4" s="42">
        <v>1</v>
      </c>
      <c r="T4" s="14">
        <v>0.5</v>
      </c>
      <c r="U4" s="14">
        <v>0.5</v>
      </c>
      <c r="V4" s="14">
        <v>0.5</v>
      </c>
      <c r="W4" s="14">
        <v>0.5</v>
      </c>
      <c r="X4" s="14">
        <v>0.5</v>
      </c>
      <c r="Y4" s="14">
        <v>0.5</v>
      </c>
      <c r="Z4" s="42">
        <v>0.5</v>
      </c>
      <c r="AA4" s="42">
        <v>0.5</v>
      </c>
      <c r="AB4" s="42">
        <v>0.5</v>
      </c>
      <c r="AC4" s="65"/>
      <c r="AD4" s="42">
        <v>0.5</v>
      </c>
      <c r="AE4" s="60"/>
      <c r="AF4" s="60"/>
      <c r="AG4" s="60"/>
      <c r="AH4">
        <v>0.5</v>
      </c>
    </row>
    <row r="5" spans="1:34" s="14" customFormat="1" x14ac:dyDescent="0.3">
      <c r="D5" s="51" t="s">
        <v>198</v>
      </c>
      <c r="E5" s="42" t="s">
        <v>194</v>
      </c>
      <c r="F5" s="51" t="s">
        <v>31</v>
      </c>
      <c r="G5" s="14">
        <v>5</v>
      </c>
      <c r="H5" s="14">
        <v>2</v>
      </c>
      <c r="I5" s="14">
        <v>2</v>
      </c>
      <c r="J5" s="42">
        <v>2</v>
      </c>
      <c r="K5" s="42">
        <v>15</v>
      </c>
      <c r="L5" s="45">
        <f>SUM(G5:J5)</f>
        <v>11</v>
      </c>
      <c r="M5" s="14">
        <f t="shared" si="0"/>
        <v>4</v>
      </c>
      <c r="N5" s="45">
        <f t="shared" ref="N5:N47" si="1">SUM(O5:AB5)</f>
        <v>11</v>
      </c>
      <c r="S5" s="14">
        <v>11</v>
      </c>
      <c r="AC5" s="65"/>
      <c r="AE5" s="60"/>
      <c r="AF5" s="60"/>
      <c r="AG5" s="60"/>
      <c r="AH5"/>
    </row>
    <row r="6" spans="1:34" s="14" customFormat="1" x14ac:dyDescent="0.3">
      <c r="D6" s="78" t="s">
        <v>213</v>
      </c>
      <c r="E6" s="42" t="s">
        <v>194</v>
      </c>
      <c r="F6" s="51" t="s">
        <v>31</v>
      </c>
      <c r="G6" s="42">
        <v>8</v>
      </c>
      <c r="H6" s="42">
        <v>8</v>
      </c>
      <c r="I6" s="42">
        <v>8</v>
      </c>
      <c r="J6" s="42">
        <v>8</v>
      </c>
      <c r="K6" s="42">
        <v>100</v>
      </c>
      <c r="L6" s="45">
        <f>SUM(G6:J6)</f>
        <v>32</v>
      </c>
      <c r="M6" s="14">
        <f t="shared" si="0"/>
        <v>68</v>
      </c>
      <c r="N6" s="45">
        <f t="shared" si="1"/>
        <v>32</v>
      </c>
      <c r="O6" s="42">
        <v>6</v>
      </c>
      <c r="P6" s="14">
        <v>10</v>
      </c>
      <c r="Q6" s="14">
        <v>4</v>
      </c>
      <c r="R6" s="42">
        <v>6</v>
      </c>
      <c r="S6" s="42">
        <v>6</v>
      </c>
      <c r="AC6" s="65"/>
      <c r="AE6" s="60"/>
      <c r="AF6" s="60"/>
      <c r="AG6" s="60"/>
      <c r="AH6"/>
    </row>
    <row r="7" spans="1:34" s="14" customFormat="1" x14ac:dyDescent="0.3">
      <c r="L7" s="45">
        <f t="shared" ref="L7:L45" si="2">SUM(G7:J7)</f>
        <v>0</v>
      </c>
      <c r="M7" s="14">
        <f t="shared" si="0"/>
        <v>0</v>
      </c>
      <c r="N7" s="45">
        <f t="shared" si="1"/>
        <v>0</v>
      </c>
      <c r="AC7" s="65"/>
      <c r="AE7" s="60"/>
      <c r="AF7" s="60"/>
      <c r="AG7" s="60"/>
      <c r="AH7"/>
    </row>
    <row r="8" spans="1:34" s="14" customFormat="1" x14ac:dyDescent="0.3">
      <c r="D8" s="76" t="s">
        <v>199</v>
      </c>
      <c r="E8" s="42"/>
      <c r="F8" s="77" t="s">
        <v>32</v>
      </c>
      <c r="G8" s="14">
        <v>5</v>
      </c>
      <c r="H8" s="14">
        <v>5.5</v>
      </c>
      <c r="I8" s="14">
        <v>5</v>
      </c>
      <c r="J8" s="14">
        <v>5</v>
      </c>
      <c r="K8" s="14">
        <v>26</v>
      </c>
      <c r="L8" s="45">
        <f t="shared" si="2"/>
        <v>20.5</v>
      </c>
      <c r="M8" s="14">
        <f t="shared" si="0"/>
        <v>5.5</v>
      </c>
      <c r="N8" s="45">
        <f t="shared" si="1"/>
        <v>20.5</v>
      </c>
      <c r="Q8" s="14">
        <v>2</v>
      </c>
      <c r="R8" s="14">
        <v>2</v>
      </c>
      <c r="S8" s="42">
        <v>2</v>
      </c>
      <c r="T8" s="42">
        <v>1.5</v>
      </c>
      <c r="U8" s="42">
        <v>2</v>
      </c>
      <c r="V8" s="42">
        <v>1.5</v>
      </c>
      <c r="W8" s="42">
        <v>2</v>
      </c>
      <c r="X8" s="42">
        <v>2</v>
      </c>
      <c r="Y8" s="42">
        <v>1.5</v>
      </c>
      <c r="Z8" s="42">
        <v>2</v>
      </c>
      <c r="AA8" s="42"/>
      <c r="AB8" s="42">
        <v>2</v>
      </c>
      <c r="AC8" s="65"/>
      <c r="AE8" s="60">
        <v>2</v>
      </c>
      <c r="AF8" s="60"/>
      <c r="AG8" s="60"/>
      <c r="AH8"/>
    </row>
    <row r="9" spans="1:34" s="14" customFormat="1" x14ac:dyDescent="0.3">
      <c r="C9" s="14" t="s">
        <v>33</v>
      </c>
      <c r="D9" s="78" t="s">
        <v>200</v>
      </c>
      <c r="E9" s="42" t="s">
        <v>194</v>
      </c>
      <c r="F9" s="51" t="s">
        <v>31</v>
      </c>
      <c r="G9" s="42">
        <v>2</v>
      </c>
      <c r="J9" s="42">
        <v>2</v>
      </c>
      <c r="L9" s="45">
        <f t="shared" si="2"/>
        <v>4</v>
      </c>
      <c r="N9" s="45">
        <f t="shared" si="1"/>
        <v>4</v>
      </c>
      <c r="R9" s="14">
        <v>4</v>
      </c>
      <c r="AC9" s="65"/>
      <c r="AE9" s="60"/>
      <c r="AF9" s="60"/>
      <c r="AG9" s="60"/>
      <c r="AH9"/>
    </row>
    <row r="10" spans="1:34" s="16" customFormat="1" ht="15" thickBot="1" x14ac:dyDescent="0.35">
      <c r="B10" s="16" t="s">
        <v>34</v>
      </c>
      <c r="K10" s="17">
        <f>SUM(K3:K9)</f>
        <v>153</v>
      </c>
      <c r="L10" s="46">
        <f t="shared" si="2"/>
        <v>0</v>
      </c>
      <c r="N10" s="45">
        <f t="shared" si="1"/>
        <v>0</v>
      </c>
      <c r="AC10" s="67"/>
      <c r="AE10" s="71"/>
      <c r="AF10" s="71"/>
      <c r="AG10" s="71"/>
      <c r="AH10" s="72"/>
    </row>
    <row r="11" spans="1:34" s="15" customFormat="1" ht="25.8" customHeight="1" thickTop="1" x14ac:dyDescent="0.3">
      <c r="B11" s="15" t="s">
        <v>35</v>
      </c>
      <c r="C11" s="15" t="s">
        <v>36</v>
      </c>
      <c r="D11" s="54" t="s">
        <v>201</v>
      </c>
      <c r="E11" s="42" t="s">
        <v>194</v>
      </c>
      <c r="F11" s="54" t="s">
        <v>31</v>
      </c>
      <c r="G11" s="15">
        <v>1</v>
      </c>
      <c r="H11" s="15">
        <v>1</v>
      </c>
      <c r="I11" s="15">
        <v>1</v>
      </c>
      <c r="J11" s="15">
        <v>0</v>
      </c>
      <c r="K11" s="15">
        <v>6</v>
      </c>
      <c r="L11" s="44">
        <f t="shared" si="2"/>
        <v>3</v>
      </c>
      <c r="M11" s="15">
        <f>K11-L11</f>
        <v>3</v>
      </c>
      <c r="N11" s="44">
        <f t="shared" si="1"/>
        <v>3</v>
      </c>
      <c r="P11" s="15">
        <v>3</v>
      </c>
      <c r="AC11" s="66"/>
      <c r="AE11" s="91" t="s">
        <v>183</v>
      </c>
      <c r="AF11" s="91"/>
      <c r="AG11" s="91"/>
    </row>
    <row r="12" spans="1:34" s="14" customFormat="1" ht="27.6" customHeight="1" x14ac:dyDescent="0.3">
      <c r="D12" s="51" t="s">
        <v>37</v>
      </c>
      <c r="E12" s="42" t="s">
        <v>194</v>
      </c>
      <c r="F12" s="51" t="s">
        <v>31</v>
      </c>
      <c r="G12" s="14">
        <v>2</v>
      </c>
      <c r="H12" s="14">
        <v>1</v>
      </c>
      <c r="I12" s="14">
        <v>1</v>
      </c>
      <c r="J12" s="14">
        <v>1</v>
      </c>
      <c r="K12" s="14">
        <v>10</v>
      </c>
      <c r="L12" s="45">
        <f t="shared" si="2"/>
        <v>5</v>
      </c>
      <c r="M12" s="14">
        <f>K12-L12</f>
        <v>5</v>
      </c>
      <c r="N12" s="45">
        <f t="shared" si="1"/>
        <v>5</v>
      </c>
      <c r="S12" s="14">
        <v>5</v>
      </c>
      <c r="AC12" s="65"/>
      <c r="AE12" s="92"/>
      <c r="AF12" s="92"/>
      <c r="AG12" s="92"/>
      <c r="AH12"/>
    </row>
    <row r="13" spans="1:34" s="14" customFormat="1" x14ac:dyDescent="0.3">
      <c r="D13" s="18"/>
      <c r="E13" s="18"/>
      <c r="F13" s="18"/>
      <c r="G13" s="18"/>
      <c r="H13" s="18"/>
      <c r="I13" s="18"/>
      <c r="J13" s="18"/>
      <c r="L13" s="45"/>
      <c r="N13" s="45">
        <f t="shared" si="1"/>
        <v>0</v>
      </c>
      <c r="AC13" s="65"/>
      <c r="AE13" s="92"/>
      <c r="AF13" s="92"/>
      <c r="AG13" s="92"/>
      <c r="AH13"/>
    </row>
    <row r="14" spans="1:34" s="14" customFormat="1" x14ac:dyDescent="0.3">
      <c r="D14" s="18"/>
      <c r="E14" s="18"/>
      <c r="F14" s="18"/>
      <c r="G14" s="18"/>
      <c r="H14" s="18"/>
      <c r="I14" s="18"/>
      <c r="J14" s="18"/>
      <c r="L14" s="45">
        <f t="shared" si="2"/>
        <v>0</v>
      </c>
      <c r="N14" s="45">
        <f t="shared" si="1"/>
        <v>0</v>
      </c>
      <c r="AC14" s="65"/>
      <c r="AE14" s="92"/>
      <c r="AF14" s="92"/>
      <c r="AG14" s="92"/>
      <c r="AH14"/>
    </row>
    <row r="15" spans="1:34" s="14" customFormat="1" x14ac:dyDescent="0.3">
      <c r="L15" s="45">
        <f t="shared" si="2"/>
        <v>0</v>
      </c>
      <c r="M15" s="14">
        <f>K15-L15</f>
        <v>0</v>
      </c>
      <c r="N15" s="45">
        <f t="shared" si="1"/>
        <v>0</v>
      </c>
      <c r="AC15" s="65"/>
      <c r="AE15" s="92"/>
      <c r="AF15" s="92"/>
      <c r="AG15" s="92"/>
      <c r="AH15"/>
    </row>
    <row r="16" spans="1:34" s="14" customFormat="1" x14ac:dyDescent="0.3">
      <c r="L16" s="45">
        <f t="shared" si="2"/>
        <v>0</v>
      </c>
      <c r="N16" s="45">
        <f t="shared" si="1"/>
        <v>0</v>
      </c>
      <c r="AC16" s="65"/>
      <c r="AE16" s="92"/>
      <c r="AF16" s="92"/>
      <c r="AG16" s="92"/>
      <c r="AH16"/>
    </row>
    <row r="17" spans="2:35" s="14" customFormat="1" x14ac:dyDescent="0.3">
      <c r="C17" s="14" t="s">
        <v>38</v>
      </c>
      <c r="D17" s="51" t="s">
        <v>202</v>
      </c>
      <c r="E17" s="42" t="s">
        <v>194</v>
      </c>
      <c r="F17" s="51" t="s">
        <v>31</v>
      </c>
      <c r="G17" s="14">
        <v>3</v>
      </c>
      <c r="H17" s="14">
        <v>3</v>
      </c>
      <c r="I17" s="14">
        <v>3</v>
      </c>
      <c r="J17" s="14">
        <v>3</v>
      </c>
      <c r="K17" s="14">
        <v>10</v>
      </c>
      <c r="L17" s="45">
        <f t="shared" si="2"/>
        <v>12</v>
      </c>
      <c r="M17" s="14">
        <f>K17-L17</f>
        <v>-2</v>
      </c>
      <c r="N17" s="45">
        <f t="shared" si="1"/>
        <v>12</v>
      </c>
      <c r="R17" s="14">
        <v>12</v>
      </c>
      <c r="AC17" s="65"/>
      <c r="AE17" s="92"/>
      <c r="AF17" s="92"/>
      <c r="AG17" s="92"/>
      <c r="AH17"/>
    </row>
    <row r="18" spans="2:35" s="14" customFormat="1" x14ac:dyDescent="0.3">
      <c r="D18" s="51" t="s">
        <v>203</v>
      </c>
      <c r="E18" s="42" t="s">
        <v>194</v>
      </c>
      <c r="F18" s="51" t="s">
        <v>31</v>
      </c>
      <c r="G18" s="14">
        <v>0.5</v>
      </c>
      <c r="H18" s="14">
        <v>0.5</v>
      </c>
      <c r="I18" s="14">
        <v>0.5</v>
      </c>
      <c r="K18" s="14">
        <v>2</v>
      </c>
      <c r="L18" s="45">
        <f t="shared" si="2"/>
        <v>1.5</v>
      </c>
      <c r="M18" s="14">
        <f>K18-L18</f>
        <v>0.5</v>
      </c>
      <c r="N18" s="45">
        <f t="shared" si="1"/>
        <v>1.5</v>
      </c>
      <c r="P18" s="14">
        <v>1.5</v>
      </c>
      <c r="AC18" s="65"/>
      <c r="AE18" s="92"/>
      <c r="AF18" s="92"/>
      <c r="AG18" s="92"/>
      <c r="AH18"/>
    </row>
    <row r="19" spans="2:35" s="14" customFormat="1" ht="28.8" x14ac:dyDescent="0.3">
      <c r="D19" s="49" t="s">
        <v>39</v>
      </c>
      <c r="E19" s="42" t="s">
        <v>194</v>
      </c>
      <c r="F19" s="51" t="s">
        <v>31</v>
      </c>
      <c r="G19" s="18">
        <v>1</v>
      </c>
      <c r="H19" s="18">
        <v>1</v>
      </c>
      <c r="I19" s="18">
        <v>1</v>
      </c>
      <c r="J19" s="18">
        <v>1</v>
      </c>
      <c r="K19" s="18">
        <v>10</v>
      </c>
      <c r="L19" s="45">
        <f t="shared" si="2"/>
        <v>4</v>
      </c>
      <c r="M19" s="14">
        <f>K19-L19</f>
        <v>6</v>
      </c>
      <c r="N19" s="45">
        <f t="shared" si="1"/>
        <v>4</v>
      </c>
      <c r="S19" s="14">
        <v>4</v>
      </c>
      <c r="AC19" s="65"/>
      <c r="AE19" s="92"/>
      <c r="AF19" s="92"/>
      <c r="AG19" s="92"/>
      <c r="AH19"/>
    </row>
    <row r="20" spans="2:35" s="16" customFormat="1" ht="15" thickBot="1" x14ac:dyDescent="0.35">
      <c r="B20" s="16" t="s">
        <v>40</v>
      </c>
      <c r="K20" s="16">
        <f>SUM(K11:K19)</f>
        <v>38</v>
      </c>
      <c r="L20" s="46">
        <f t="shared" si="2"/>
        <v>0</v>
      </c>
      <c r="N20" s="45">
        <f t="shared" si="1"/>
        <v>0</v>
      </c>
      <c r="AC20" s="67"/>
      <c r="AE20" s="93"/>
      <c r="AF20" s="93"/>
      <c r="AG20" s="93"/>
      <c r="AH20" s="72"/>
    </row>
    <row r="21" spans="2:35" s="15" customFormat="1" ht="15" thickTop="1" x14ac:dyDescent="0.3">
      <c r="B21" s="15" t="s">
        <v>41</v>
      </c>
      <c r="C21" s="15" t="s">
        <v>42</v>
      </c>
      <c r="D21" s="54" t="s">
        <v>204</v>
      </c>
      <c r="E21" s="42" t="s">
        <v>194</v>
      </c>
      <c r="F21" s="51" t="s">
        <v>31</v>
      </c>
      <c r="G21" s="15">
        <v>0.5</v>
      </c>
      <c r="H21" s="15">
        <v>1</v>
      </c>
      <c r="I21" s="15">
        <v>1</v>
      </c>
      <c r="J21" s="15">
        <v>0.5</v>
      </c>
      <c r="K21" s="15">
        <v>4</v>
      </c>
      <c r="L21" s="44">
        <f>SUM(G21:J21)</f>
        <v>3</v>
      </c>
      <c r="M21" s="15">
        <f t="shared" ref="M21:M27" si="3">K21-L21</f>
        <v>1</v>
      </c>
      <c r="N21" s="44">
        <f t="shared" si="1"/>
        <v>3</v>
      </c>
      <c r="R21" s="15">
        <v>3</v>
      </c>
      <c r="AC21" s="66"/>
      <c r="AE21" s="70"/>
      <c r="AF21" s="70"/>
      <c r="AG21" s="70"/>
    </row>
    <row r="22" spans="2:35" s="14" customFormat="1" x14ac:dyDescent="0.3">
      <c r="D22" s="51" t="s">
        <v>205</v>
      </c>
      <c r="E22" s="42" t="s">
        <v>194</v>
      </c>
      <c r="F22" s="51" t="s">
        <v>31</v>
      </c>
      <c r="G22" s="14">
        <v>0</v>
      </c>
      <c r="H22" s="14">
        <v>2</v>
      </c>
      <c r="I22" s="14">
        <v>2</v>
      </c>
      <c r="J22" s="14">
        <v>0</v>
      </c>
      <c r="K22" s="14">
        <v>6</v>
      </c>
      <c r="L22" s="45">
        <f t="shared" si="2"/>
        <v>4</v>
      </c>
      <c r="M22" s="14">
        <f t="shared" si="3"/>
        <v>2</v>
      </c>
      <c r="N22" s="45">
        <f t="shared" si="1"/>
        <v>4</v>
      </c>
      <c r="Q22" s="14">
        <v>4</v>
      </c>
      <c r="AC22" s="65"/>
      <c r="AE22" s="60"/>
      <c r="AF22" s="60"/>
      <c r="AG22" s="60"/>
      <c r="AH22"/>
    </row>
    <row r="23" spans="2:35" s="14" customFormat="1" x14ac:dyDescent="0.3">
      <c r="D23" s="51" t="s">
        <v>206</v>
      </c>
      <c r="E23" s="42" t="s">
        <v>194</v>
      </c>
      <c r="F23" s="51" t="s">
        <v>31</v>
      </c>
      <c r="G23" s="14">
        <v>0</v>
      </c>
      <c r="H23" s="14">
        <v>2.5</v>
      </c>
      <c r="I23" s="14">
        <v>2.5</v>
      </c>
      <c r="J23" s="14">
        <v>0</v>
      </c>
      <c r="K23" s="42">
        <v>8</v>
      </c>
      <c r="L23" s="45">
        <f>SUM(G23:J23)</f>
        <v>5</v>
      </c>
      <c r="M23" s="14">
        <f t="shared" si="3"/>
        <v>3</v>
      </c>
      <c r="N23" s="45">
        <f t="shared" si="1"/>
        <v>5</v>
      </c>
      <c r="Q23" s="14">
        <v>1</v>
      </c>
      <c r="R23" s="14">
        <v>4</v>
      </c>
      <c r="AC23" s="65"/>
      <c r="AE23" s="60"/>
      <c r="AF23" s="60"/>
      <c r="AG23" s="60"/>
      <c r="AH23"/>
    </row>
    <row r="24" spans="2:35" s="14" customFormat="1" x14ac:dyDescent="0.3">
      <c r="D24" s="51" t="s">
        <v>43</v>
      </c>
      <c r="E24" s="42" t="s">
        <v>194</v>
      </c>
      <c r="F24" s="51" t="s">
        <v>31</v>
      </c>
      <c r="G24" s="42">
        <v>1</v>
      </c>
      <c r="H24" s="42">
        <v>1</v>
      </c>
      <c r="I24" s="42">
        <v>4</v>
      </c>
      <c r="J24" s="42">
        <v>1</v>
      </c>
      <c r="K24" s="42">
        <v>10</v>
      </c>
      <c r="L24" s="45">
        <f>SUM(G24:J24)</f>
        <v>7</v>
      </c>
      <c r="M24" s="14">
        <f t="shared" si="3"/>
        <v>3</v>
      </c>
      <c r="N24" s="45">
        <f t="shared" si="1"/>
        <v>7</v>
      </c>
      <c r="S24" s="14">
        <v>7</v>
      </c>
      <c r="AC24" s="65"/>
      <c r="AE24" s="60"/>
      <c r="AF24" s="60"/>
      <c r="AG24" s="60"/>
      <c r="AH24"/>
    </row>
    <row r="25" spans="2:35" s="14" customFormat="1" x14ac:dyDescent="0.3">
      <c r="D25" s="51" t="s">
        <v>207</v>
      </c>
      <c r="E25" s="42" t="s">
        <v>194</v>
      </c>
      <c r="F25" s="51" t="s">
        <v>31</v>
      </c>
      <c r="G25" s="14">
        <v>0</v>
      </c>
      <c r="H25" s="14">
        <v>4</v>
      </c>
      <c r="I25" s="14">
        <v>4</v>
      </c>
      <c r="J25" s="14">
        <v>0</v>
      </c>
      <c r="K25" s="42">
        <v>8</v>
      </c>
      <c r="L25" s="45">
        <f>SUM(G25:J25)</f>
        <v>8</v>
      </c>
      <c r="M25" s="14">
        <f t="shared" si="3"/>
        <v>0</v>
      </c>
      <c r="N25" s="45">
        <f t="shared" si="1"/>
        <v>8</v>
      </c>
      <c r="Q25" s="14">
        <v>6</v>
      </c>
      <c r="R25" s="14">
        <v>2</v>
      </c>
      <c r="AC25" s="65"/>
      <c r="AE25" s="60"/>
      <c r="AF25" s="60"/>
      <c r="AG25" s="60"/>
      <c r="AH25"/>
    </row>
    <row r="26" spans="2:35" s="14" customFormat="1" x14ac:dyDescent="0.3">
      <c r="D26" s="51" t="s">
        <v>208</v>
      </c>
      <c r="E26" s="42" t="s">
        <v>194</v>
      </c>
      <c r="F26" s="51" t="s">
        <v>31</v>
      </c>
      <c r="G26" s="42">
        <v>1</v>
      </c>
      <c r="H26" s="42">
        <v>2</v>
      </c>
      <c r="I26" s="14">
        <v>4</v>
      </c>
      <c r="J26" s="42">
        <v>1</v>
      </c>
      <c r="K26" s="42">
        <v>10</v>
      </c>
      <c r="L26" s="45">
        <f>SUM(G26:J26)</f>
        <v>8</v>
      </c>
      <c r="M26" s="14">
        <f t="shared" si="3"/>
        <v>2</v>
      </c>
      <c r="N26" s="45">
        <f t="shared" si="1"/>
        <v>8</v>
      </c>
      <c r="R26" s="14">
        <v>3</v>
      </c>
      <c r="S26" s="14">
        <v>5</v>
      </c>
      <c r="AC26" s="65"/>
      <c r="AE26" s="60"/>
      <c r="AF26" s="60"/>
      <c r="AG26" s="60"/>
      <c r="AH26"/>
    </row>
    <row r="27" spans="2:35" s="14" customFormat="1" x14ac:dyDescent="0.3">
      <c r="C27" s="14" t="s">
        <v>44</v>
      </c>
      <c r="D27" s="49" t="s">
        <v>45</v>
      </c>
      <c r="E27" s="42" t="s">
        <v>194</v>
      </c>
      <c r="F27" s="50" t="s">
        <v>31</v>
      </c>
      <c r="G27" s="18">
        <v>1</v>
      </c>
      <c r="H27" s="18">
        <v>1</v>
      </c>
      <c r="I27" s="18">
        <v>10</v>
      </c>
      <c r="J27" s="18">
        <v>1</v>
      </c>
      <c r="K27" s="42">
        <v>15</v>
      </c>
      <c r="L27" s="45">
        <f t="shared" si="2"/>
        <v>13</v>
      </c>
      <c r="M27" s="14">
        <f t="shared" si="3"/>
        <v>2</v>
      </c>
      <c r="N27" s="45">
        <f t="shared" si="1"/>
        <v>13</v>
      </c>
      <c r="U27" s="14">
        <v>3</v>
      </c>
      <c r="V27" s="14">
        <v>1</v>
      </c>
      <c r="W27" s="14">
        <v>9</v>
      </c>
      <c r="AC27" s="65"/>
      <c r="AE27" s="60"/>
      <c r="AF27" s="60"/>
      <c r="AG27" s="60"/>
      <c r="AH27"/>
    </row>
    <row r="28" spans="2:35" s="16" customFormat="1" ht="15" thickBot="1" x14ac:dyDescent="0.35">
      <c r="B28" s="16" t="s">
        <v>46</v>
      </c>
      <c r="K28" s="16">
        <f>SUM(K21:K27)</f>
        <v>61</v>
      </c>
      <c r="L28" s="46">
        <f t="shared" si="2"/>
        <v>0</v>
      </c>
      <c r="N28" s="45">
        <f t="shared" si="1"/>
        <v>0</v>
      </c>
      <c r="AC28" s="67"/>
      <c r="AE28" s="71"/>
      <c r="AF28" s="71"/>
      <c r="AG28" s="71"/>
      <c r="AH28" s="72"/>
    </row>
    <row r="29" spans="2:35" s="15" customFormat="1" ht="27.75" customHeight="1" thickTop="1" x14ac:dyDescent="0.3">
      <c r="B29" s="15" t="s">
        <v>47</v>
      </c>
      <c r="C29" s="15" t="s">
        <v>48</v>
      </c>
      <c r="D29" s="54" t="s">
        <v>49</v>
      </c>
      <c r="E29" s="42" t="s">
        <v>194</v>
      </c>
      <c r="F29" s="55" t="s">
        <v>31</v>
      </c>
      <c r="H29" s="15">
        <v>1</v>
      </c>
      <c r="K29" s="15">
        <v>8</v>
      </c>
      <c r="L29" s="44">
        <f t="shared" si="2"/>
        <v>1</v>
      </c>
      <c r="M29" s="15">
        <f>K29-L29</f>
        <v>7</v>
      </c>
      <c r="N29" s="44">
        <f t="shared" si="1"/>
        <v>1</v>
      </c>
      <c r="V29" s="15">
        <v>1</v>
      </c>
      <c r="AC29" s="66"/>
      <c r="AE29" s="70"/>
      <c r="AF29" s="70"/>
      <c r="AG29" s="70"/>
    </row>
    <row r="30" spans="2:35" s="14" customFormat="1" ht="27.75" customHeight="1" x14ac:dyDescent="0.3">
      <c r="D30" s="51" t="s">
        <v>50</v>
      </c>
      <c r="E30" s="14" t="s">
        <v>194</v>
      </c>
      <c r="F30" s="52" t="s">
        <v>31</v>
      </c>
      <c r="H30" s="42">
        <v>2</v>
      </c>
      <c r="K30" s="42">
        <v>3</v>
      </c>
      <c r="L30" s="45">
        <f t="shared" si="2"/>
        <v>2</v>
      </c>
      <c r="M30" s="14">
        <f>K30-L30</f>
        <v>1</v>
      </c>
      <c r="N30" s="45">
        <f t="shared" si="1"/>
        <v>2</v>
      </c>
      <c r="V30" s="14">
        <v>2</v>
      </c>
      <c r="AC30" s="65"/>
      <c r="AE30" s="60"/>
      <c r="AF30" s="60"/>
      <c r="AG30" s="60"/>
      <c r="AH30"/>
    </row>
    <row r="31" spans="2:35" s="14" customFormat="1" ht="28.8" x14ac:dyDescent="0.3">
      <c r="D31" s="59" t="s">
        <v>51</v>
      </c>
      <c r="E31" s="18" t="s">
        <v>195</v>
      </c>
      <c r="F31" s="53">
        <v>42706</v>
      </c>
      <c r="G31"/>
      <c r="H31">
        <v>3</v>
      </c>
      <c r="I31"/>
      <c r="J31"/>
      <c r="K31" s="42">
        <v>20</v>
      </c>
      <c r="L31" s="45">
        <f t="shared" si="2"/>
        <v>3</v>
      </c>
      <c r="M31" s="14">
        <f>K31-L31</f>
        <v>17</v>
      </c>
      <c r="N31" s="45">
        <f>SUM(O31:AB31)</f>
        <v>3</v>
      </c>
      <c r="V31" s="42">
        <v>3</v>
      </c>
      <c r="AC31" s="65"/>
      <c r="AE31" s="60"/>
      <c r="AF31" s="60"/>
      <c r="AG31" s="60"/>
      <c r="AH31"/>
    </row>
    <row r="32" spans="2:35" s="14" customFormat="1" x14ac:dyDescent="0.3">
      <c r="D32" s="48" t="s">
        <v>52</v>
      </c>
      <c r="E32" s="18" t="s">
        <v>195</v>
      </c>
      <c r="F32" s="61">
        <v>42706</v>
      </c>
      <c r="G32"/>
      <c r="H32">
        <v>5</v>
      </c>
      <c r="I32"/>
      <c r="J32"/>
      <c r="K32" s="42">
        <v>10</v>
      </c>
      <c r="L32" s="45">
        <f t="shared" si="2"/>
        <v>5</v>
      </c>
      <c r="M32" s="14">
        <f>K32-L32</f>
        <v>5</v>
      </c>
      <c r="N32" s="45">
        <f>SUM(O32:AI32)</f>
        <v>5</v>
      </c>
      <c r="AC32" s="65"/>
      <c r="AE32" s="60"/>
      <c r="AF32" s="60"/>
      <c r="AG32" s="60"/>
      <c r="AH32"/>
      <c r="AI32" s="14">
        <v>5</v>
      </c>
    </row>
    <row r="33" spans="2:38" s="14" customFormat="1" x14ac:dyDescent="0.3">
      <c r="D33" s="48" t="s">
        <v>53</v>
      </c>
      <c r="E33" s="18" t="s">
        <v>195</v>
      </c>
      <c r="F33" s="61">
        <v>42745</v>
      </c>
      <c r="G33"/>
      <c r="H33">
        <v>1</v>
      </c>
      <c r="I33"/>
      <c r="J33"/>
      <c r="K33" s="42">
        <v>15</v>
      </c>
      <c r="L33" s="45">
        <f t="shared" si="2"/>
        <v>1</v>
      </c>
      <c r="M33" s="14">
        <f>K33-L33</f>
        <v>14</v>
      </c>
      <c r="N33" s="45">
        <f>SUM(O33:AI33)</f>
        <v>1</v>
      </c>
      <c r="AC33" s="65"/>
      <c r="AE33" s="60"/>
      <c r="AF33" s="60"/>
      <c r="AG33" s="60"/>
      <c r="AH33"/>
      <c r="AI33" s="14">
        <v>1</v>
      </c>
    </row>
    <row r="34" spans="2:38" s="16" customFormat="1" ht="15" thickBot="1" x14ac:dyDescent="0.35">
      <c r="B34" s="16" t="s">
        <v>54</v>
      </c>
      <c r="K34" s="16">
        <f>SUM(K29:K33)</f>
        <v>56</v>
      </c>
      <c r="L34" s="46">
        <f t="shared" si="2"/>
        <v>0</v>
      </c>
      <c r="N34" s="45">
        <f t="shared" si="1"/>
        <v>0</v>
      </c>
      <c r="AC34" s="67"/>
      <c r="AE34" s="71"/>
      <c r="AF34" s="71"/>
      <c r="AG34" s="71"/>
      <c r="AH34" s="72"/>
    </row>
    <row r="35" spans="2:38" s="15" customFormat="1" ht="15" thickTop="1" x14ac:dyDescent="0.3">
      <c r="B35" s="15" t="s">
        <v>55</v>
      </c>
      <c r="C35" s="15" t="s">
        <v>56</v>
      </c>
      <c r="D35" s="54" t="s">
        <v>209</v>
      </c>
      <c r="E35" s="14" t="s">
        <v>194</v>
      </c>
      <c r="F35" s="54" t="s">
        <v>31</v>
      </c>
      <c r="G35" s="15">
        <v>2.5</v>
      </c>
      <c r="H35" s="15">
        <v>0</v>
      </c>
      <c r="I35" s="15">
        <v>0</v>
      </c>
      <c r="J35" s="15">
        <v>2.5</v>
      </c>
      <c r="K35" s="15">
        <v>6</v>
      </c>
      <c r="L35" s="44">
        <f t="shared" si="2"/>
        <v>5</v>
      </c>
      <c r="M35" s="15">
        <f>K35-L35</f>
        <v>1</v>
      </c>
      <c r="N35" s="44">
        <f t="shared" si="1"/>
        <v>5</v>
      </c>
      <c r="Q35" s="15">
        <v>5</v>
      </c>
      <c r="AC35" s="66"/>
      <c r="AE35" s="70"/>
      <c r="AF35" s="70"/>
      <c r="AG35" s="70"/>
    </row>
    <row r="36" spans="2:38" s="14" customFormat="1" x14ac:dyDescent="0.3">
      <c r="D36" s="51" t="s">
        <v>210</v>
      </c>
      <c r="E36" s="14" t="s">
        <v>194</v>
      </c>
      <c r="F36" s="51" t="s">
        <v>31</v>
      </c>
      <c r="J36" s="14">
        <v>2</v>
      </c>
      <c r="K36" s="42">
        <v>20</v>
      </c>
      <c r="L36" s="45">
        <f t="shared" si="2"/>
        <v>2</v>
      </c>
      <c r="M36" s="14">
        <f>K36-L36</f>
        <v>18</v>
      </c>
      <c r="N36" s="45">
        <f t="shared" si="1"/>
        <v>2</v>
      </c>
      <c r="R36" s="14">
        <v>2</v>
      </c>
      <c r="AC36" s="65"/>
      <c r="AE36" s="60"/>
      <c r="AF36" s="60"/>
      <c r="AG36" s="60"/>
      <c r="AH36"/>
    </row>
    <row r="37" spans="2:38" s="14" customFormat="1" x14ac:dyDescent="0.3">
      <c r="D37" s="51" t="s">
        <v>211</v>
      </c>
      <c r="E37" s="14" t="s">
        <v>194</v>
      </c>
      <c r="F37" s="51" t="s">
        <v>31</v>
      </c>
      <c r="J37" s="14">
        <v>3</v>
      </c>
      <c r="K37" s="42">
        <v>10</v>
      </c>
      <c r="L37" s="45">
        <f t="shared" si="2"/>
        <v>3</v>
      </c>
      <c r="M37" s="14">
        <f>K37-L37</f>
        <v>7</v>
      </c>
      <c r="N37" s="45">
        <f t="shared" si="1"/>
        <v>3</v>
      </c>
      <c r="Q37" s="14">
        <v>3</v>
      </c>
      <c r="AC37" s="65"/>
      <c r="AE37" s="60"/>
      <c r="AF37" s="60"/>
      <c r="AG37" s="60"/>
      <c r="AH37"/>
    </row>
    <row r="38" spans="2:38" s="14" customFormat="1" x14ac:dyDescent="0.3">
      <c r="C38" s="14" t="s">
        <v>57</v>
      </c>
      <c r="D38" s="48" t="s">
        <v>58</v>
      </c>
      <c r="E38" s="14" t="s">
        <v>193</v>
      </c>
      <c r="F38" s="61">
        <v>43073</v>
      </c>
      <c r="G38"/>
      <c r="H38"/>
      <c r="I38"/>
      <c r="J38">
        <v>7</v>
      </c>
      <c r="K38" s="42">
        <v>25</v>
      </c>
      <c r="L38" s="45">
        <f t="shared" si="2"/>
        <v>7</v>
      </c>
      <c r="M38" s="14">
        <f>K38-L38</f>
        <v>18</v>
      </c>
      <c r="N38" s="45">
        <f>SUM(O38:AB38)</f>
        <v>7</v>
      </c>
      <c r="W38" s="14">
        <v>3</v>
      </c>
      <c r="X38" s="14">
        <v>4</v>
      </c>
      <c r="AC38" s="65"/>
      <c r="AE38" s="60"/>
      <c r="AF38" s="60"/>
      <c r="AG38" s="60"/>
      <c r="AH38"/>
    </row>
    <row r="39" spans="2:38" s="14" customFormat="1" x14ac:dyDescent="0.3">
      <c r="D39" s="48" t="s">
        <v>59</v>
      </c>
      <c r="E39" s="14" t="s">
        <v>193</v>
      </c>
      <c r="F39" s="61">
        <v>42724</v>
      </c>
      <c r="G39"/>
      <c r="H39"/>
      <c r="I39"/>
      <c r="J39">
        <v>5</v>
      </c>
      <c r="K39" s="42">
        <v>9</v>
      </c>
      <c r="L39" s="45">
        <f t="shared" si="2"/>
        <v>5</v>
      </c>
      <c r="M39" s="14">
        <f>K39-L39</f>
        <v>4</v>
      </c>
      <c r="N39" s="45">
        <f>SUM(O39:AI39)</f>
        <v>5</v>
      </c>
      <c r="AC39" s="65"/>
      <c r="AE39" s="60"/>
      <c r="AF39" s="60"/>
      <c r="AG39" s="60"/>
      <c r="AH39"/>
      <c r="AI39" s="14">
        <v>5</v>
      </c>
    </row>
    <row r="40" spans="2:38" s="16" customFormat="1" ht="15" thickBot="1" x14ac:dyDescent="0.35">
      <c r="B40" s="16" t="s">
        <v>46</v>
      </c>
      <c r="K40" s="16">
        <f>SUM(K35:K39)</f>
        <v>70</v>
      </c>
      <c r="L40" s="46">
        <f t="shared" si="2"/>
        <v>0</v>
      </c>
      <c r="N40" s="45">
        <f t="shared" si="1"/>
        <v>0</v>
      </c>
      <c r="AC40" s="67"/>
      <c r="AE40" s="71"/>
      <c r="AF40" s="71"/>
      <c r="AG40" s="71"/>
      <c r="AH40" s="72"/>
    </row>
    <row r="41" spans="2:38" s="15" customFormat="1" ht="15" thickTop="1" x14ac:dyDescent="0.3">
      <c r="B41" s="15" t="s">
        <v>60</v>
      </c>
      <c r="C41" s="15" t="s">
        <v>192</v>
      </c>
      <c r="D41"/>
      <c r="F41" s="47"/>
      <c r="L41" s="44"/>
      <c r="M41" s="14"/>
      <c r="N41" s="44"/>
      <c r="AC41" s="66"/>
      <c r="AE41" s="70"/>
      <c r="AF41" s="70"/>
      <c r="AG41" s="70"/>
    </row>
    <row r="42" spans="2:38" s="14" customFormat="1" ht="28.8" x14ac:dyDescent="0.3">
      <c r="D42" s="48" t="s">
        <v>61</v>
      </c>
      <c r="E42" s="42" t="s">
        <v>193</v>
      </c>
      <c r="F42" s="53" t="s">
        <v>174</v>
      </c>
      <c r="G42" s="14">
        <v>10</v>
      </c>
      <c r="H42" s="14">
        <v>18</v>
      </c>
      <c r="I42" s="14">
        <v>43</v>
      </c>
      <c r="J42" s="62">
        <v>48</v>
      </c>
      <c r="K42" s="42">
        <v>15</v>
      </c>
      <c r="L42" s="45">
        <f t="shared" si="2"/>
        <v>119</v>
      </c>
      <c r="M42" s="14">
        <f>K42-L42</f>
        <v>-104</v>
      </c>
      <c r="N42" s="45">
        <f>SUM(O42:AI42)</f>
        <v>119</v>
      </c>
      <c r="T42" s="14">
        <v>6</v>
      </c>
      <c r="U42" s="14">
        <v>9</v>
      </c>
      <c r="V42" s="14">
        <v>13</v>
      </c>
      <c r="W42" s="42">
        <v>9</v>
      </c>
      <c r="X42" s="14">
        <v>9</v>
      </c>
      <c r="Y42" s="14">
        <v>5</v>
      </c>
      <c r="Z42" s="42">
        <v>7.5</v>
      </c>
      <c r="AA42" s="42">
        <v>6</v>
      </c>
      <c r="AB42" s="42">
        <v>10</v>
      </c>
      <c r="AC42" s="65"/>
      <c r="AD42" s="42">
        <v>20</v>
      </c>
      <c r="AE42" s="60"/>
      <c r="AF42" s="60"/>
      <c r="AG42" s="60"/>
      <c r="AH42">
        <v>24.5</v>
      </c>
    </row>
    <row r="43" spans="2:38" s="14" customFormat="1" ht="15" thickBot="1" x14ac:dyDescent="0.35">
      <c r="B43" s="14" t="s">
        <v>196</v>
      </c>
      <c r="K43" s="14">
        <v>15</v>
      </c>
      <c r="L43" s="45">
        <f t="shared" si="2"/>
        <v>0</v>
      </c>
      <c r="N43" s="45">
        <f t="shared" si="1"/>
        <v>0</v>
      </c>
      <c r="AC43" s="65"/>
      <c r="AE43" s="60"/>
      <c r="AF43" s="60"/>
      <c r="AG43" s="60"/>
      <c r="AH43"/>
    </row>
    <row r="44" spans="2:38" s="79" customFormat="1" ht="28.8" x14ac:dyDescent="0.3">
      <c r="B44" s="79" t="s">
        <v>62</v>
      </c>
      <c r="C44" s="79" t="s">
        <v>63</v>
      </c>
      <c r="D44" s="95" t="s">
        <v>214</v>
      </c>
      <c r="E44" s="80" t="s">
        <v>194</v>
      </c>
      <c r="F44" s="86" t="s">
        <v>31</v>
      </c>
      <c r="G44" s="79">
        <v>2</v>
      </c>
      <c r="H44" s="79">
        <v>2</v>
      </c>
      <c r="I44" s="79">
        <v>2</v>
      </c>
      <c r="J44" s="79">
        <v>2</v>
      </c>
      <c r="K44" s="79">
        <v>4</v>
      </c>
      <c r="L44" s="81">
        <f t="shared" si="2"/>
        <v>8</v>
      </c>
      <c r="M44" s="79">
        <v>0</v>
      </c>
      <c r="N44" s="81">
        <v>4</v>
      </c>
      <c r="AC44" s="82"/>
      <c r="AE44" s="83"/>
      <c r="AF44" s="83"/>
      <c r="AG44" s="83"/>
      <c r="AI44" s="79">
        <v>8</v>
      </c>
    </row>
    <row r="45" spans="2:38" s="14" customFormat="1" x14ac:dyDescent="0.3">
      <c r="D45" s="74" t="s">
        <v>63</v>
      </c>
      <c r="E45" s="14" t="s">
        <v>193</v>
      </c>
      <c r="F45" s="75">
        <v>42745</v>
      </c>
      <c r="G45" s="14">
        <v>60</v>
      </c>
      <c r="H45" s="14">
        <v>70</v>
      </c>
      <c r="I45" s="42">
        <v>17</v>
      </c>
      <c r="J45" s="42">
        <v>17</v>
      </c>
      <c r="K45" s="14">
        <v>180</v>
      </c>
      <c r="L45" s="45">
        <f t="shared" si="2"/>
        <v>164</v>
      </c>
      <c r="M45" s="14">
        <f>K45-L45</f>
        <v>16</v>
      </c>
      <c r="N45" s="45">
        <f>SUM(O45:AO45)</f>
        <v>164</v>
      </c>
      <c r="W45" s="14">
        <v>9</v>
      </c>
      <c r="Y45" s="14">
        <v>27</v>
      </c>
      <c r="Z45" s="14">
        <v>10</v>
      </c>
      <c r="AA45" s="42">
        <v>16</v>
      </c>
      <c r="AB45" s="42">
        <v>20</v>
      </c>
      <c r="AC45" s="65"/>
      <c r="AD45" s="42">
        <v>20</v>
      </c>
      <c r="AE45" s="60">
        <v>10</v>
      </c>
      <c r="AF45" s="60"/>
      <c r="AG45" s="60"/>
      <c r="AH45">
        <v>52</v>
      </c>
    </row>
    <row r="46" spans="2:38" s="14" customFormat="1" x14ac:dyDescent="0.3">
      <c r="D46"/>
      <c r="F46" s="27"/>
      <c r="L46" s="45"/>
      <c r="N46" s="45"/>
      <c r="AC46" s="65"/>
      <c r="AE46" s="60"/>
      <c r="AF46" s="60"/>
      <c r="AG46" s="60"/>
      <c r="AH46"/>
    </row>
    <row r="47" spans="2:38" s="16" customFormat="1" ht="15" thickBot="1" x14ac:dyDescent="0.35">
      <c r="B47" s="16" t="s">
        <v>64</v>
      </c>
      <c r="L47" s="46"/>
      <c r="N47" s="45">
        <f t="shared" si="1"/>
        <v>0</v>
      </c>
      <c r="AC47" s="67"/>
      <c r="AE47" s="71"/>
      <c r="AF47" s="71"/>
      <c r="AG47" s="71"/>
      <c r="AH47" s="14"/>
    </row>
    <row r="48" spans="2:38" ht="15" thickTop="1" x14ac:dyDescent="0.3">
      <c r="D48" s="85" t="s">
        <v>65</v>
      </c>
      <c r="E48" s="12"/>
      <c r="F48" s="12"/>
      <c r="G48" s="12"/>
      <c r="H48" s="12"/>
      <c r="I48" s="12"/>
      <c r="J48" s="12"/>
      <c r="K48" s="12">
        <f>SUM(K45:K47,K40,K34,K28,K20,K10,K43)</f>
        <v>573</v>
      </c>
      <c r="L48" s="12">
        <f>SUM(L3:L47)</f>
        <v>480</v>
      </c>
      <c r="M48" s="12"/>
      <c r="N48" s="12"/>
      <c r="O48" s="12">
        <f>SUM(O3:O41)</f>
        <v>10.5</v>
      </c>
      <c r="P48" s="12">
        <f>SUM(P3:P41)</f>
        <v>15</v>
      </c>
      <c r="Q48" s="12">
        <f>SUM(Q3:Q41)</f>
        <v>26</v>
      </c>
      <c r="R48" s="12">
        <f>SUM(R3:R41)</f>
        <v>39.5</v>
      </c>
      <c r="S48" s="12">
        <f>SUM(S3:S41)</f>
        <v>41</v>
      </c>
      <c r="T48" s="12">
        <f t="shared" ref="T48:AB48" si="4">SUM(T3:T47)</f>
        <v>8</v>
      </c>
      <c r="U48" s="12">
        <f t="shared" si="4"/>
        <v>14.5</v>
      </c>
      <c r="V48" s="12">
        <f t="shared" si="4"/>
        <v>22</v>
      </c>
      <c r="W48" s="12">
        <f t="shared" si="4"/>
        <v>32.5</v>
      </c>
      <c r="X48" s="12">
        <f t="shared" si="4"/>
        <v>15.5</v>
      </c>
      <c r="Y48" s="12">
        <f t="shared" si="4"/>
        <v>34</v>
      </c>
      <c r="Z48" s="12">
        <f t="shared" si="4"/>
        <v>20</v>
      </c>
      <c r="AA48" s="12">
        <f t="shared" si="4"/>
        <v>22.5</v>
      </c>
      <c r="AB48" s="12">
        <f t="shared" si="4"/>
        <v>32.5</v>
      </c>
      <c r="AC48" s="68">
        <f>SUM(AC3:AC41)</f>
        <v>0</v>
      </c>
      <c r="AD48" s="12">
        <f t="shared" ref="AD48:AL48" si="5">SUM(AD3:AD47)</f>
        <v>40.5</v>
      </c>
      <c r="AE48" s="12">
        <f t="shared" si="5"/>
        <v>12</v>
      </c>
      <c r="AF48" s="12">
        <f t="shared" si="5"/>
        <v>0</v>
      </c>
      <c r="AG48" s="12">
        <f t="shared" si="5"/>
        <v>0</v>
      </c>
      <c r="AH48" s="73">
        <f t="shared" si="5"/>
        <v>77</v>
      </c>
      <c r="AI48" s="12">
        <f t="shared" si="5"/>
        <v>19</v>
      </c>
      <c r="AJ48" s="12">
        <f t="shared" si="5"/>
        <v>0</v>
      </c>
      <c r="AK48" s="12">
        <f t="shared" si="5"/>
        <v>0</v>
      </c>
      <c r="AL48" s="12">
        <f t="shared" si="5"/>
        <v>0</v>
      </c>
    </row>
    <row r="49" spans="11:40" x14ac:dyDescent="0.3">
      <c r="K49" t="str">
        <f>600-K48 &amp; " (Zeitpuffer)"</f>
        <v>27 (Zeitpuffer)</v>
      </c>
      <c r="L49" t="str">
        <f>600-L48 &amp; " (Rest IST Std)"</f>
        <v>120 (Rest IST Std)</v>
      </c>
    </row>
    <row r="55" spans="11:40" ht="72" x14ac:dyDescent="0.3">
      <c r="AM55" s="13" t="s">
        <v>66</v>
      </c>
      <c r="AN55" s="13" t="s">
        <v>67</v>
      </c>
    </row>
    <row r="56" spans="11:40" x14ac:dyDescent="0.3">
      <c r="L56" s="7" t="s">
        <v>68</v>
      </c>
      <c r="M56" s="8" t="s">
        <v>5</v>
      </c>
      <c r="N56" s="8"/>
      <c r="O56" s="8">
        <v>3</v>
      </c>
      <c r="P56" s="8">
        <v>4.5</v>
      </c>
      <c r="Q56" s="8">
        <v>5</v>
      </c>
      <c r="R56" s="8">
        <v>10</v>
      </c>
      <c r="S56" s="8">
        <v>13</v>
      </c>
      <c r="T56" s="8">
        <v>3.5</v>
      </c>
      <c r="U56" s="8">
        <v>4</v>
      </c>
      <c r="V56" s="8">
        <v>4.5</v>
      </c>
      <c r="W56" s="8">
        <v>5</v>
      </c>
      <c r="X56" s="8">
        <v>1.5</v>
      </c>
      <c r="Y56" s="8">
        <v>8.5</v>
      </c>
      <c r="Z56" s="8">
        <v>6</v>
      </c>
      <c r="AA56" s="8">
        <v>5.5</v>
      </c>
      <c r="AB56" s="8">
        <v>11</v>
      </c>
      <c r="AC56" s="8"/>
      <c r="AD56" s="8">
        <v>10.5</v>
      </c>
      <c r="AE56" s="8">
        <v>0.5</v>
      </c>
      <c r="AF56" s="8"/>
      <c r="AG56" s="8"/>
      <c r="AH56" s="8">
        <v>20</v>
      </c>
      <c r="AI56" s="8">
        <v>2</v>
      </c>
      <c r="AJ56" s="8"/>
      <c r="AK56" s="8"/>
      <c r="AL56" s="8"/>
      <c r="AM56">
        <f>SUM(O56:AL56)</f>
        <v>118</v>
      </c>
      <c r="AN56">
        <f>150-AM56</f>
        <v>32</v>
      </c>
    </row>
    <row r="57" spans="11:40" x14ac:dyDescent="0.3">
      <c r="L57" s="9"/>
      <c r="M57" s="9" t="s">
        <v>7</v>
      </c>
      <c r="N57" s="9"/>
      <c r="O57" s="9">
        <v>2.5</v>
      </c>
      <c r="P57" s="9">
        <v>4</v>
      </c>
      <c r="Q57" s="9">
        <v>7</v>
      </c>
      <c r="R57" s="9">
        <v>9</v>
      </c>
      <c r="S57" s="9">
        <v>8</v>
      </c>
      <c r="T57" s="9">
        <v>3.5</v>
      </c>
      <c r="U57" s="9">
        <v>3.5</v>
      </c>
      <c r="V57" s="9">
        <v>11.5</v>
      </c>
      <c r="W57" s="9">
        <v>7.5</v>
      </c>
      <c r="X57" s="9">
        <v>4</v>
      </c>
      <c r="Y57" s="9">
        <v>7.5</v>
      </c>
      <c r="Z57" s="9">
        <v>5.5</v>
      </c>
      <c r="AA57" s="9">
        <v>5</v>
      </c>
      <c r="AB57" s="9">
        <v>10.5</v>
      </c>
      <c r="AC57" s="9"/>
      <c r="AD57" s="63">
        <v>10</v>
      </c>
      <c r="AE57" s="9">
        <v>10.5</v>
      </c>
      <c r="AF57" s="9"/>
      <c r="AG57" s="9"/>
      <c r="AH57" s="9">
        <v>20</v>
      </c>
      <c r="AI57" s="9">
        <v>8</v>
      </c>
      <c r="AJ57" s="9"/>
      <c r="AK57" s="9"/>
      <c r="AL57" s="9"/>
      <c r="AM57">
        <f>SUM(O57:AL57)</f>
        <v>137.5</v>
      </c>
      <c r="AN57">
        <f t="shared" ref="AN57:AN59" si="6">150-AM57</f>
        <v>12.5</v>
      </c>
    </row>
    <row r="58" spans="11:40" x14ac:dyDescent="0.3">
      <c r="L58" s="9"/>
      <c r="M58" s="9" t="s">
        <v>9</v>
      </c>
      <c r="N58" s="9"/>
      <c r="O58" s="9">
        <v>2.5</v>
      </c>
      <c r="P58" s="9">
        <v>4</v>
      </c>
      <c r="Q58" s="9">
        <v>7</v>
      </c>
      <c r="R58" s="9">
        <v>11</v>
      </c>
      <c r="S58" s="9">
        <v>12</v>
      </c>
      <c r="T58" s="9">
        <v>0.5</v>
      </c>
      <c r="U58" s="9">
        <v>3.5</v>
      </c>
      <c r="V58" s="9">
        <v>3</v>
      </c>
      <c r="W58" s="9">
        <v>12.5</v>
      </c>
      <c r="X58" s="9">
        <v>4</v>
      </c>
      <c r="Y58" s="9">
        <v>7.5</v>
      </c>
      <c r="Z58" s="9">
        <v>4</v>
      </c>
      <c r="AA58" s="9">
        <v>6</v>
      </c>
      <c r="AB58" s="9">
        <v>5.5</v>
      </c>
      <c r="AC58" s="9"/>
      <c r="AD58" s="63">
        <v>10</v>
      </c>
      <c r="AE58" s="9">
        <v>0.5</v>
      </c>
      <c r="AF58" s="9"/>
      <c r="AG58" s="9"/>
      <c r="AH58" s="9">
        <v>16.5</v>
      </c>
      <c r="AI58" s="9">
        <v>2</v>
      </c>
      <c r="AJ58" s="9"/>
      <c r="AK58" s="9"/>
      <c r="AL58" s="9"/>
      <c r="AM58">
        <f>SUM(O58:AL58)</f>
        <v>112</v>
      </c>
      <c r="AN58">
        <f t="shared" si="6"/>
        <v>38</v>
      </c>
    </row>
    <row r="59" spans="11:40" x14ac:dyDescent="0.3">
      <c r="L59" s="10"/>
      <c r="M59" s="10" t="s">
        <v>11</v>
      </c>
      <c r="N59" s="10"/>
      <c r="O59" s="10">
        <v>2.5</v>
      </c>
      <c r="P59" s="10">
        <v>2.5</v>
      </c>
      <c r="Q59" s="10">
        <v>7</v>
      </c>
      <c r="R59" s="10">
        <v>9.5</v>
      </c>
      <c r="S59" s="10">
        <v>8</v>
      </c>
      <c r="T59" s="10">
        <v>0.5</v>
      </c>
      <c r="U59" s="10">
        <v>3.5</v>
      </c>
      <c r="V59" s="10">
        <v>3</v>
      </c>
      <c r="W59" s="10">
        <v>7.5</v>
      </c>
      <c r="X59" s="10">
        <v>4</v>
      </c>
      <c r="Y59" s="10">
        <v>10.5</v>
      </c>
      <c r="Z59" s="10">
        <v>4.5</v>
      </c>
      <c r="AA59" s="10">
        <v>6</v>
      </c>
      <c r="AB59" s="10">
        <v>5.5</v>
      </c>
      <c r="AC59" s="10"/>
      <c r="AD59" s="64">
        <v>10</v>
      </c>
      <c r="AE59" s="10">
        <v>0.5</v>
      </c>
      <c r="AF59" s="10"/>
      <c r="AG59" s="10"/>
      <c r="AH59" s="10">
        <v>20.5</v>
      </c>
      <c r="AI59" s="10">
        <v>7</v>
      </c>
      <c r="AJ59" s="10"/>
      <c r="AK59" s="10"/>
      <c r="AL59" s="10"/>
      <c r="AM59">
        <f>SUM(O59:AL59)</f>
        <v>112.5</v>
      </c>
      <c r="AN59">
        <f t="shared" si="6"/>
        <v>37.5</v>
      </c>
    </row>
    <row r="60" spans="11:40" x14ac:dyDescent="0.3">
      <c r="L60" s="90" t="s">
        <v>69</v>
      </c>
      <c r="M60" s="90"/>
      <c r="N60" s="43"/>
      <c r="O60" s="12">
        <f>SUM(O56:O59)</f>
        <v>10.5</v>
      </c>
      <c r="P60" s="12">
        <f>SUM(P56:P59)</f>
        <v>15</v>
      </c>
      <c r="Q60" s="12">
        <f>SUM(Q56:Q59)</f>
        <v>26</v>
      </c>
      <c r="R60" s="12">
        <f t="shared" ref="R60:AB60" si="7">SUM(R56:R59)</f>
        <v>39.5</v>
      </c>
      <c r="S60" s="12">
        <f t="shared" si="7"/>
        <v>41</v>
      </c>
      <c r="T60" s="12">
        <f t="shared" si="7"/>
        <v>8</v>
      </c>
      <c r="U60" s="12">
        <f t="shared" si="7"/>
        <v>14.5</v>
      </c>
      <c r="V60" s="12">
        <f t="shared" si="7"/>
        <v>22</v>
      </c>
      <c r="W60" s="12">
        <f t="shared" si="7"/>
        <v>32.5</v>
      </c>
      <c r="X60" s="12">
        <f t="shared" si="7"/>
        <v>13.5</v>
      </c>
      <c r="Y60" s="12">
        <f t="shared" si="7"/>
        <v>34</v>
      </c>
      <c r="Z60" s="12">
        <f t="shared" si="7"/>
        <v>20</v>
      </c>
      <c r="AA60" s="12">
        <f t="shared" si="7"/>
        <v>22.5</v>
      </c>
      <c r="AB60" s="12">
        <f t="shared" si="7"/>
        <v>32.5</v>
      </c>
      <c r="AC60" s="68">
        <f t="shared" ref="AC60:AF60" si="8">SUM(AC56:AC59)</f>
        <v>0</v>
      </c>
      <c r="AD60" s="12">
        <f t="shared" si="8"/>
        <v>40.5</v>
      </c>
      <c r="AE60" s="12">
        <f t="shared" si="8"/>
        <v>12</v>
      </c>
      <c r="AF60" s="12">
        <f t="shared" si="8"/>
        <v>0</v>
      </c>
      <c r="AG60" s="12">
        <f t="shared" ref="AG60:AL60" si="9">SUM(AG56:AG59)</f>
        <v>0</v>
      </c>
      <c r="AH60" s="12">
        <f t="shared" si="9"/>
        <v>77</v>
      </c>
      <c r="AI60" s="12">
        <f t="shared" si="9"/>
        <v>19</v>
      </c>
      <c r="AJ60" s="12">
        <f t="shared" si="9"/>
        <v>0</v>
      </c>
      <c r="AK60" s="12">
        <f t="shared" si="9"/>
        <v>0</v>
      </c>
      <c r="AL60" s="12">
        <f t="shared" si="9"/>
        <v>0</v>
      </c>
      <c r="AM60" s="12">
        <f>SUM(O60:AL60)</f>
        <v>480</v>
      </c>
    </row>
  </sheetData>
  <mergeCells count="5">
    <mergeCell ref="O1:Y1"/>
    <mergeCell ref="K1:M1"/>
    <mergeCell ref="G1:J1"/>
    <mergeCell ref="L60:M60"/>
    <mergeCell ref="AE11:AG20"/>
  </mergeCells>
  <conditionalFormatting sqref="M49:N4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N56:AN59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25"/>
  <sheetViews>
    <sheetView zoomScale="55" zoomScaleNormal="55" workbookViewId="0">
      <selection activeCell="E34" sqref="E34"/>
    </sheetView>
  </sheetViews>
  <sheetFormatPr baseColWidth="10" defaultColWidth="11.44140625" defaultRowHeight="14.4" x14ac:dyDescent="0.3"/>
  <cols>
    <col min="1" max="1" width="37.33203125" customWidth="1"/>
    <col min="2" max="2" width="83.33203125" customWidth="1"/>
    <col min="3" max="3" width="16.6640625" customWidth="1"/>
    <col min="6" max="6" width="13.6640625" customWidth="1"/>
    <col min="10" max="10" width="7.88671875" customWidth="1"/>
    <col min="11" max="11" width="47.44140625" customWidth="1"/>
  </cols>
  <sheetData>
    <row r="1" spans="1:11" ht="28.95" customHeight="1" x14ac:dyDescent="0.3">
      <c r="A1" s="5" t="s">
        <v>70</v>
      </c>
      <c r="B1" s="5" t="s">
        <v>71</v>
      </c>
      <c r="C1" s="58" t="s">
        <v>72</v>
      </c>
      <c r="D1" s="94" t="s">
        <v>73</v>
      </c>
      <c r="E1" s="94"/>
      <c r="F1" s="5" t="s">
        <v>74</v>
      </c>
      <c r="G1" s="5" t="s">
        <v>75</v>
      </c>
      <c r="H1" s="94" t="s">
        <v>76</v>
      </c>
      <c r="I1" s="94"/>
      <c r="J1" s="5" t="s">
        <v>77</v>
      </c>
      <c r="K1" s="6" t="s">
        <v>78</v>
      </c>
    </row>
    <row r="2" spans="1:11" x14ac:dyDescent="0.3">
      <c r="A2" t="s">
        <v>79</v>
      </c>
      <c r="B2" t="s">
        <v>80</v>
      </c>
      <c r="C2">
        <v>3</v>
      </c>
      <c r="D2" t="s">
        <v>81</v>
      </c>
      <c r="E2" s="1">
        <v>42647</v>
      </c>
      <c r="F2" t="s">
        <v>9</v>
      </c>
      <c r="G2" s="1">
        <v>42653</v>
      </c>
      <c r="H2" t="s">
        <v>115</v>
      </c>
      <c r="I2" s="1">
        <v>42653</v>
      </c>
      <c r="J2" s="37" t="s">
        <v>82</v>
      </c>
      <c r="K2" t="s">
        <v>83</v>
      </c>
    </row>
    <row r="3" spans="1:11" x14ac:dyDescent="0.3">
      <c r="A3" t="s">
        <v>84</v>
      </c>
      <c r="B3" t="s">
        <v>85</v>
      </c>
      <c r="C3">
        <v>5</v>
      </c>
      <c r="D3" t="s">
        <v>81</v>
      </c>
      <c r="E3" s="1">
        <v>42647</v>
      </c>
      <c r="F3" t="s">
        <v>9</v>
      </c>
      <c r="G3" s="1">
        <v>42653</v>
      </c>
      <c r="H3" t="s">
        <v>115</v>
      </c>
      <c r="I3" s="1">
        <v>42653</v>
      </c>
      <c r="J3" t="s">
        <v>82</v>
      </c>
      <c r="K3" t="s">
        <v>86</v>
      </c>
    </row>
    <row r="4" spans="1:11" ht="28.8" x14ac:dyDescent="0.3">
      <c r="A4" t="s">
        <v>87</v>
      </c>
      <c r="B4" t="s">
        <v>88</v>
      </c>
      <c r="C4">
        <v>3</v>
      </c>
      <c r="D4" t="s">
        <v>89</v>
      </c>
      <c r="E4" s="1">
        <v>42647</v>
      </c>
      <c r="F4" t="s">
        <v>7</v>
      </c>
      <c r="G4" s="1">
        <v>42653</v>
      </c>
      <c r="H4" t="s">
        <v>115</v>
      </c>
      <c r="I4" s="1">
        <v>42681</v>
      </c>
      <c r="J4" s="56" t="s">
        <v>82</v>
      </c>
      <c r="K4" s="2" t="s">
        <v>90</v>
      </c>
    </row>
    <row r="5" spans="1:11" ht="28.8" x14ac:dyDescent="0.3">
      <c r="A5" t="s">
        <v>91</v>
      </c>
      <c r="B5" t="s">
        <v>92</v>
      </c>
      <c r="C5">
        <v>5</v>
      </c>
      <c r="D5" t="s">
        <v>89</v>
      </c>
      <c r="E5" s="1">
        <v>42647</v>
      </c>
      <c r="F5" t="s">
        <v>7</v>
      </c>
      <c r="G5" s="1">
        <v>42653</v>
      </c>
      <c r="H5" t="s">
        <v>115</v>
      </c>
      <c r="I5" s="1">
        <v>42653</v>
      </c>
      <c r="J5" t="s">
        <v>82</v>
      </c>
      <c r="K5" s="2" t="s">
        <v>93</v>
      </c>
    </row>
    <row r="6" spans="1:11" x14ac:dyDescent="0.3">
      <c r="A6" t="s">
        <v>94</v>
      </c>
      <c r="B6" t="s">
        <v>191</v>
      </c>
      <c r="C6">
        <v>1</v>
      </c>
      <c r="D6" t="s">
        <v>89</v>
      </c>
      <c r="E6" s="1">
        <v>42647</v>
      </c>
      <c r="F6" t="s">
        <v>7</v>
      </c>
      <c r="G6" s="1">
        <v>42653</v>
      </c>
      <c r="H6" t="s">
        <v>115</v>
      </c>
      <c r="J6" s="56" t="s">
        <v>82</v>
      </c>
      <c r="K6" t="s">
        <v>95</v>
      </c>
    </row>
    <row r="7" spans="1:11" ht="28.8" x14ac:dyDescent="0.3">
      <c r="A7" t="s">
        <v>96</v>
      </c>
      <c r="B7" t="s">
        <v>97</v>
      </c>
      <c r="C7">
        <v>5</v>
      </c>
      <c r="D7" t="s">
        <v>89</v>
      </c>
      <c r="E7" s="1">
        <v>42647</v>
      </c>
      <c r="F7" t="s">
        <v>7</v>
      </c>
      <c r="G7" s="1">
        <v>42653</v>
      </c>
      <c r="H7" t="s">
        <v>115</v>
      </c>
      <c r="I7" s="1">
        <v>42653</v>
      </c>
      <c r="J7" t="s">
        <v>82</v>
      </c>
      <c r="K7" s="2" t="s">
        <v>98</v>
      </c>
    </row>
    <row r="8" spans="1:11" ht="28.8" x14ac:dyDescent="0.3">
      <c r="A8" t="s">
        <v>99</v>
      </c>
      <c r="B8" t="s">
        <v>100</v>
      </c>
      <c r="C8">
        <v>5</v>
      </c>
      <c r="D8" t="s">
        <v>101</v>
      </c>
      <c r="E8" s="1">
        <v>42647</v>
      </c>
      <c r="F8" t="s">
        <v>5</v>
      </c>
      <c r="G8" s="1">
        <v>42653</v>
      </c>
      <c r="H8" t="s">
        <v>115</v>
      </c>
      <c r="I8" s="1">
        <v>42653</v>
      </c>
      <c r="J8" t="s">
        <v>82</v>
      </c>
      <c r="K8" s="2" t="s">
        <v>102</v>
      </c>
    </row>
    <row r="9" spans="1:11" ht="28.8" x14ac:dyDescent="0.3">
      <c r="A9" t="s">
        <v>103</v>
      </c>
      <c r="B9" t="s">
        <v>104</v>
      </c>
      <c r="C9">
        <v>3</v>
      </c>
      <c r="D9" t="s">
        <v>105</v>
      </c>
      <c r="E9" s="1">
        <v>42653</v>
      </c>
      <c r="F9" t="s">
        <v>11</v>
      </c>
      <c r="G9" s="1">
        <v>42653</v>
      </c>
      <c r="H9" t="s">
        <v>115</v>
      </c>
      <c r="I9" s="1">
        <v>42653</v>
      </c>
      <c r="J9" t="s">
        <v>82</v>
      </c>
      <c r="K9" s="2" t="s">
        <v>106</v>
      </c>
    </row>
    <row r="10" spans="1:11" ht="28.8" x14ac:dyDescent="0.3">
      <c r="A10" t="s">
        <v>107</v>
      </c>
      <c r="B10" t="s">
        <v>108</v>
      </c>
      <c r="C10">
        <v>4</v>
      </c>
      <c r="D10" t="s">
        <v>105</v>
      </c>
      <c r="E10" s="1">
        <v>42653</v>
      </c>
      <c r="F10" t="s">
        <v>11</v>
      </c>
      <c r="G10" s="1">
        <v>42653</v>
      </c>
      <c r="H10" t="s">
        <v>115</v>
      </c>
      <c r="I10" s="1">
        <v>42653</v>
      </c>
      <c r="J10" t="s">
        <v>82</v>
      </c>
      <c r="K10" s="2" t="s">
        <v>109</v>
      </c>
    </row>
    <row r="11" spans="1:11" ht="28.8" x14ac:dyDescent="0.3">
      <c r="A11" t="s">
        <v>110</v>
      </c>
      <c r="B11" t="s">
        <v>111</v>
      </c>
      <c r="C11">
        <v>5</v>
      </c>
      <c r="D11" t="s">
        <v>81</v>
      </c>
      <c r="E11" s="1">
        <v>42657</v>
      </c>
      <c r="F11" t="s">
        <v>9</v>
      </c>
      <c r="G11" s="1">
        <v>42660</v>
      </c>
      <c r="H11" t="s">
        <v>115</v>
      </c>
      <c r="I11" s="1">
        <v>42660</v>
      </c>
      <c r="J11" t="s">
        <v>82</v>
      </c>
      <c r="K11" s="2" t="s">
        <v>112</v>
      </c>
    </row>
    <row r="12" spans="1:11" x14ac:dyDescent="0.3">
      <c r="A12" t="s">
        <v>113</v>
      </c>
      <c r="B12" t="s">
        <v>114</v>
      </c>
      <c r="C12">
        <v>5</v>
      </c>
      <c r="D12" t="s">
        <v>115</v>
      </c>
      <c r="E12" s="1">
        <v>42657</v>
      </c>
      <c r="F12" t="s">
        <v>115</v>
      </c>
      <c r="G12" s="1">
        <v>42660</v>
      </c>
      <c r="H12" t="s">
        <v>115</v>
      </c>
      <c r="I12" s="1">
        <v>42660</v>
      </c>
      <c r="J12" t="s">
        <v>82</v>
      </c>
      <c r="K12" s="2" t="s">
        <v>116</v>
      </c>
    </row>
    <row r="13" spans="1:11" ht="43.2" x14ac:dyDescent="0.3">
      <c r="A13" t="s">
        <v>117</v>
      </c>
      <c r="B13" s="2" t="s">
        <v>118</v>
      </c>
      <c r="C13">
        <v>3</v>
      </c>
      <c r="D13" t="s">
        <v>81</v>
      </c>
      <c r="E13" s="1">
        <v>42657</v>
      </c>
      <c r="F13" t="s">
        <v>9</v>
      </c>
      <c r="G13" s="1">
        <v>42660</v>
      </c>
      <c r="H13" t="s">
        <v>115</v>
      </c>
      <c r="I13" s="1">
        <v>42660</v>
      </c>
      <c r="J13" t="s">
        <v>82</v>
      </c>
      <c r="K13" s="2" t="s">
        <v>119</v>
      </c>
    </row>
    <row r="14" spans="1:11" ht="28.8" x14ac:dyDescent="0.3">
      <c r="A14" t="s">
        <v>120</v>
      </c>
      <c r="B14" t="s">
        <v>121</v>
      </c>
      <c r="C14">
        <v>3</v>
      </c>
      <c r="D14" t="s">
        <v>122</v>
      </c>
      <c r="E14" s="1">
        <v>42657</v>
      </c>
      <c r="F14" t="s">
        <v>123</v>
      </c>
      <c r="G14" s="1">
        <v>42664</v>
      </c>
      <c r="H14" t="s">
        <v>115</v>
      </c>
      <c r="I14" s="1">
        <v>42695</v>
      </c>
      <c r="J14" s="37" t="s">
        <v>82</v>
      </c>
      <c r="K14" s="2" t="s">
        <v>124</v>
      </c>
    </row>
    <row r="15" spans="1:11" x14ac:dyDescent="0.3">
      <c r="A15" t="s">
        <v>57</v>
      </c>
      <c r="B15" t="s">
        <v>125</v>
      </c>
      <c r="C15">
        <v>3</v>
      </c>
      <c r="D15" t="s">
        <v>105</v>
      </c>
      <c r="E15" s="1">
        <v>42657</v>
      </c>
      <c r="F15" t="s">
        <v>11</v>
      </c>
      <c r="G15" s="1">
        <v>42674</v>
      </c>
      <c r="H15" t="s">
        <v>115</v>
      </c>
      <c r="I15" s="1">
        <v>42695</v>
      </c>
      <c r="J15" s="56" t="s">
        <v>82</v>
      </c>
      <c r="K15" s="2" t="s">
        <v>126</v>
      </c>
    </row>
    <row r="16" spans="1:11" x14ac:dyDescent="0.3">
      <c r="A16" t="s">
        <v>127</v>
      </c>
      <c r="B16" t="s">
        <v>128</v>
      </c>
      <c r="C16">
        <v>3</v>
      </c>
      <c r="D16" t="s">
        <v>81</v>
      </c>
      <c r="E16" s="1">
        <v>42668</v>
      </c>
      <c r="F16" t="s">
        <v>9</v>
      </c>
      <c r="G16" s="1">
        <v>42674</v>
      </c>
      <c r="H16" t="s">
        <v>115</v>
      </c>
      <c r="I16" s="1">
        <v>42695</v>
      </c>
      <c r="J16" s="56" t="s">
        <v>82</v>
      </c>
      <c r="K16" s="2" t="s">
        <v>95</v>
      </c>
    </row>
    <row r="17" spans="1:11" ht="28.8" x14ac:dyDescent="0.3">
      <c r="A17" t="s">
        <v>129</v>
      </c>
      <c r="B17" t="s">
        <v>130</v>
      </c>
      <c r="C17">
        <v>4</v>
      </c>
      <c r="D17" t="s">
        <v>81</v>
      </c>
      <c r="E17" s="1">
        <v>42676</v>
      </c>
      <c r="F17" t="s">
        <v>9</v>
      </c>
      <c r="G17" s="1">
        <v>42681</v>
      </c>
      <c r="H17" t="s">
        <v>115</v>
      </c>
      <c r="I17" s="1">
        <v>42681</v>
      </c>
      <c r="J17" s="37" t="s">
        <v>82</v>
      </c>
      <c r="K17" s="2" t="s">
        <v>131</v>
      </c>
    </row>
    <row r="18" spans="1:11" x14ac:dyDescent="0.3">
      <c r="A18" t="s">
        <v>132</v>
      </c>
      <c r="B18" t="s">
        <v>133</v>
      </c>
      <c r="C18">
        <v>5</v>
      </c>
      <c r="D18" t="s">
        <v>115</v>
      </c>
      <c r="E18" s="1">
        <v>42668</v>
      </c>
      <c r="F18" t="s">
        <v>11</v>
      </c>
      <c r="G18" s="1">
        <v>42681</v>
      </c>
      <c r="H18" t="s">
        <v>115</v>
      </c>
      <c r="I18" s="1">
        <v>42681</v>
      </c>
      <c r="J18" s="37" t="s">
        <v>82</v>
      </c>
      <c r="K18" s="2" t="s">
        <v>134</v>
      </c>
    </row>
    <row r="19" spans="1:11" x14ac:dyDescent="0.3">
      <c r="A19" t="s">
        <v>135</v>
      </c>
      <c r="B19" t="s">
        <v>136</v>
      </c>
      <c r="C19">
        <v>4</v>
      </c>
      <c r="D19" t="s">
        <v>115</v>
      </c>
      <c r="E19" s="1">
        <v>42683</v>
      </c>
      <c r="F19" t="s">
        <v>137</v>
      </c>
      <c r="G19" s="1">
        <v>42695</v>
      </c>
      <c r="H19" t="s">
        <v>115</v>
      </c>
      <c r="I19" s="1">
        <v>42695</v>
      </c>
      <c r="J19" s="37" t="s">
        <v>82</v>
      </c>
      <c r="K19" s="2" t="s">
        <v>138</v>
      </c>
    </row>
    <row r="20" spans="1:11" ht="28.8" x14ac:dyDescent="0.3">
      <c r="A20" t="s">
        <v>139</v>
      </c>
      <c r="B20" t="s">
        <v>140</v>
      </c>
      <c r="C20">
        <v>5</v>
      </c>
      <c r="D20" t="s">
        <v>81</v>
      </c>
      <c r="E20" s="1">
        <v>42692</v>
      </c>
      <c r="F20" t="s">
        <v>9</v>
      </c>
      <c r="G20" s="1">
        <v>42695</v>
      </c>
      <c r="H20" t="s">
        <v>115</v>
      </c>
      <c r="I20" s="1">
        <v>42699</v>
      </c>
      <c r="J20" s="37" t="s">
        <v>82</v>
      </c>
      <c r="K20" s="2" t="s">
        <v>141</v>
      </c>
    </row>
    <row r="21" spans="1:11" x14ac:dyDescent="0.3">
      <c r="A21" t="s">
        <v>142</v>
      </c>
      <c r="B21" t="s">
        <v>143</v>
      </c>
      <c r="C21">
        <v>4</v>
      </c>
      <c r="D21" t="s">
        <v>115</v>
      </c>
      <c r="E21" s="1">
        <v>42685</v>
      </c>
      <c r="F21" t="s">
        <v>7</v>
      </c>
      <c r="G21" s="1">
        <v>42695</v>
      </c>
      <c r="H21" t="s">
        <v>115</v>
      </c>
      <c r="I21" s="1">
        <v>42695</v>
      </c>
      <c r="J21" s="37" t="s">
        <v>82</v>
      </c>
      <c r="K21" s="2" t="s">
        <v>144</v>
      </c>
    </row>
    <row r="22" spans="1:11" ht="28.8" x14ac:dyDescent="0.3">
      <c r="A22" t="s">
        <v>178</v>
      </c>
      <c r="B22" t="s">
        <v>179</v>
      </c>
      <c r="C22">
        <v>5</v>
      </c>
      <c r="D22" t="s">
        <v>101</v>
      </c>
      <c r="E22" s="1">
        <v>42713</v>
      </c>
      <c r="F22" t="s">
        <v>5</v>
      </c>
      <c r="G22" s="1">
        <v>42716</v>
      </c>
      <c r="H22" t="s">
        <v>115</v>
      </c>
      <c r="I22" s="1">
        <v>42716</v>
      </c>
      <c r="J22" s="37" t="s">
        <v>82</v>
      </c>
      <c r="K22" s="2" t="s">
        <v>180</v>
      </c>
    </row>
    <row r="23" spans="1:11" x14ac:dyDescent="0.3">
      <c r="A23" t="s">
        <v>188</v>
      </c>
      <c r="B23" t="s">
        <v>189</v>
      </c>
      <c r="C23">
        <v>4</v>
      </c>
      <c r="D23" t="s">
        <v>181</v>
      </c>
      <c r="E23" s="1">
        <v>42713</v>
      </c>
      <c r="F23" t="s">
        <v>182</v>
      </c>
      <c r="G23" s="1">
        <v>42723</v>
      </c>
      <c r="H23" t="s">
        <v>115</v>
      </c>
      <c r="I23" s="1">
        <v>42716</v>
      </c>
      <c r="J23" s="37" t="s">
        <v>82</v>
      </c>
      <c r="K23" s="2" t="s">
        <v>190</v>
      </c>
    </row>
    <row r="24" spans="1:11" x14ac:dyDescent="0.3">
      <c r="A24" t="s">
        <v>184</v>
      </c>
      <c r="B24" t="s">
        <v>185</v>
      </c>
      <c r="C24">
        <v>3</v>
      </c>
      <c r="D24" t="s">
        <v>186</v>
      </c>
      <c r="E24" s="1">
        <v>42719</v>
      </c>
      <c r="F24" t="s">
        <v>137</v>
      </c>
      <c r="G24" s="1">
        <v>42723</v>
      </c>
      <c r="H24" t="s">
        <v>115</v>
      </c>
      <c r="I24" s="1">
        <v>42723</v>
      </c>
      <c r="J24" s="37" t="s">
        <v>82</v>
      </c>
      <c r="K24" s="2" t="s">
        <v>187</v>
      </c>
    </row>
    <row r="25" spans="1:11" ht="28.8" x14ac:dyDescent="0.3">
      <c r="A25" t="s">
        <v>175</v>
      </c>
      <c r="B25" s="2" t="s">
        <v>176</v>
      </c>
      <c r="C25">
        <v>4</v>
      </c>
      <c r="D25" t="s">
        <v>115</v>
      </c>
      <c r="E25" s="1">
        <v>42744</v>
      </c>
      <c r="F25" t="s">
        <v>115</v>
      </c>
      <c r="G25" s="1">
        <v>42744</v>
      </c>
      <c r="H25" t="s">
        <v>115</v>
      </c>
      <c r="I25" s="1">
        <v>42744</v>
      </c>
      <c r="J25" t="s">
        <v>82</v>
      </c>
      <c r="K25" t="s">
        <v>177</v>
      </c>
    </row>
  </sheetData>
  <mergeCells count="2">
    <mergeCell ref="D1:E1"/>
    <mergeCell ref="H1:I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ColWidth="11.44140625" defaultRowHeight="14.4" x14ac:dyDescent="0.3"/>
  <cols>
    <col min="1" max="1" width="5.33203125" customWidth="1"/>
    <col min="2" max="2" width="41.6640625" customWidth="1"/>
    <col min="3" max="3" width="39.88671875" customWidth="1"/>
    <col min="4" max="4" width="29.109375" customWidth="1"/>
    <col min="5" max="5" width="13.88671875" customWidth="1"/>
    <col min="6" max="6" width="119" customWidth="1"/>
  </cols>
  <sheetData>
    <row r="1" spans="1:6" ht="15" thickBot="1" x14ac:dyDescent="0.35">
      <c r="A1" s="33" t="s">
        <v>16</v>
      </c>
      <c r="B1" s="34" t="s">
        <v>145</v>
      </c>
      <c r="C1" s="34" t="s">
        <v>146</v>
      </c>
      <c r="D1" s="36" t="s">
        <v>147</v>
      </c>
      <c r="E1" s="34" t="s">
        <v>148</v>
      </c>
      <c r="F1" s="35" t="s">
        <v>149</v>
      </c>
    </row>
    <row r="2" spans="1:6" ht="15" thickTop="1" x14ac:dyDescent="0.3">
      <c r="A2">
        <v>601</v>
      </c>
      <c r="B2" t="s">
        <v>150</v>
      </c>
      <c r="C2" t="s">
        <v>151</v>
      </c>
      <c r="D2" s="38" t="s">
        <v>152</v>
      </c>
      <c r="E2" t="s">
        <v>115</v>
      </c>
      <c r="F2" t="s">
        <v>153</v>
      </c>
    </row>
    <row r="3" spans="1:6" x14ac:dyDescent="0.3">
      <c r="A3">
        <v>602</v>
      </c>
      <c r="B3" t="s">
        <v>154</v>
      </c>
      <c r="C3" t="s">
        <v>155</v>
      </c>
      <c r="D3" s="39" t="s">
        <v>156</v>
      </c>
      <c r="E3" t="s">
        <v>122</v>
      </c>
      <c r="F3" t="s">
        <v>157</v>
      </c>
    </row>
    <row r="4" spans="1:6" ht="28.8" x14ac:dyDescent="0.3">
      <c r="A4">
        <v>607</v>
      </c>
      <c r="B4" t="s">
        <v>158</v>
      </c>
      <c r="C4" s="2" t="s">
        <v>159</v>
      </c>
      <c r="D4" s="39" t="s">
        <v>156</v>
      </c>
      <c r="E4" t="s">
        <v>115</v>
      </c>
      <c r="F4" t="s">
        <v>160</v>
      </c>
    </row>
    <row r="5" spans="1:6" x14ac:dyDescent="0.3">
      <c r="A5">
        <v>603</v>
      </c>
      <c r="B5" t="s">
        <v>161</v>
      </c>
      <c r="C5" t="s">
        <v>162</v>
      </c>
      <c r="D5" s="40" t="s">
        <v>163</v>
      </c>
      <c r="E5" t="s">
        <v>115</v>
      </c>
      <c r="F5" t="s">
        <v>164</v>
      </c>
    </row>
    <row r="6" spans="1:6" x14ac:dyDescent="0.3">
      <c r="A6">
        <v>604</v>
      </c>
      <c r="B6" t="s">
        <v>165</v>
      </c>
      <c r="C6" t="s">
        <v>166</v>
      </c>
      <c r="D6" s="40" t="s">
        <v>163</v>
      </c>
      <c r="E6" t="s">
        <v>115</v>
      </c>
      <c r="F6" t="s">
        <v>167</v>
      </c>
    </row>
    <row r="7" spans="1:6" ht="43.2" x14ac:dyDescent="0.3">
      <c r="A7">
        <v>606</v>
      </c>
      <c r="B7" t="s">
        <v>168</v>
      </c>
      <c r="C7" t="s">
        <v>162</v>
      </c>
      <c r="D7" s="40" t="s">
        <v>163</v>
      </c>
      <c r="E7" t="s">
        <v>115</v>
      </c>
      <c r="F7" s="2" t="s">
        <v>169</v>
      </c>
    </row>
    <row r="8" spans="1:6" x14ac:dyDescent="0.3">
      <c r="A8">
        <v>605</v>
      </c>
      <c r="B8" t="s">
        <v>170</v>
      </c>
      <c r="C8" t="s">
        <v>171</v>
      </c>
      <c r="D8" s="41" t="s">
        <v>172</v>
      </c>
      <c r="E8" t="s">
        <v>115</v>
      </c>
      <c r="F8" t="s">
        <v>173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Manager/>
  <Company>Hochschule Osnabrück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Arber Zekaj</dc:creator>
  <cp:keywords/>
  <dc:description/>
  <cp:lastModifiedBy>Maurice Touma</cp:lastModifiedBy>
  <cp:revision/>
  <dcterms:created xsi:type="dcterms:W3CDTF">2016-09-27T13:33:42Z</dcterms:created>
  <dcterms:modified xsi:type="dcterms:W3CDTF">2017-02-06T11:50:34Z</dcterms:modified>
  <cp:category/>
  <cp:contentStatus/>
</cp:coreProperties>
</file>