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210" activeTab="3"/>
  </bookViews>
  <sheets>
    <sheet name="page_1" sheetId="1" r:id="rId1"/>
    <sheet name="diverstiy" sheetId="3" r:id="rId2"/>
    <sheet name="c_M" sheetId="2" r:id="rId3"/>
    <sheet name="Sheet1" sheetId="4" r:id="rId4"/>
  </sheets>
  <definedNames>
    <definedName name="_xlnm._FilterDatabase" localSheetId="3" hidden="1">Sheet1!$A$1:$DA$155</definedName>
  </definedNames>
  <calcPr calcId="144525"/>
</workbook>
</file>

<file path=xl/sharedStrings.xml><?xml version="1.0" encoding="utf-8"?>
<sst xmlns="http://schemas.openxmlformats.org/spreadsheetml/2006/main" count="444" uniqueCount="205">
  <si>
    <t>FWR</t>
  </si>
  <si>
    <t>SW</t>
  </si>
  <si>
    <t>FS</t>
  </si>
  <si>
    <t>BCH</t>
  </si>
  <si>
    <t>BT</t>
  </si>
  <si>
    <t>FWL</t>
  </si>
  <si>
    <t>EST</t>
  </si>
  <si>
    <t>FWR1</t>
  </si>
  <si>
    <t>FWR2</t>
  </si>
  <si>
    <t>FWR3</t>
  </si>
  <si>
    <t>FWR4</t>
  </si>
  <si>
    <t>FWR5</t>
  </si>
  <si>
    <t>FWR6</t>
  </si>
  <si>
    <t>FWR7</t>
  </si>
  <si>
    <t>FWR8</t>
  </si>
  <si>
    <t>FWR9</t>
  </si>
  <si>
    <t>FWR10</t>
  </si>
  <si>
    <t>FWR11</t>
  </si>
  <si>
    <t>FWR12</t>
  </si>
  <si>
    <t>FWR14</t>
  </si>
  <si>
    <t>FWR16</t>
  </si>
  <si>
    <t>FWR17</t>
  </si>
  <si>
    <t>FWR18</t>
  </si>
  <si>
    <t>FWR20</t>
  </si>
  <si>
    <t>FWR21</t>
  </si>
  <si>
    <t>FWR22</t>
  </si>
  <si>
    <t>FWR23</t>
  </si>
  <si>
    <t>FWR24</t>
  </si>
  <si>
    <t>FWR26</t>
  </si>
  <si>
    <t>FWR27</t>
  </si>
  <si>
    <t>FWR28</t>
  </si>
  <si>
    <t>FWR29</t>
  </si>
  <si>
    <t>FWR30</t>
  </si>
  <si>
    <t>Comparison of microplastic pollution in different water bodies from urban creeks to coastal waters</t>
  </si>
  <si>
    <t>FWR31</t>
  </si>
  <si>
    <t>FWR32</t>
  </si>
  <si>
    <t>FWR33</t>
  </si>
  <si>
    <t>SW1</t>
  </si>
  <si>
    <t>SW3</t>
  </si>
  <si>
    <t>SW4</t>
  </si>
  <si>
    <t>SW5</t>
  </si>
  <si>
    <t>SW6</t>
  </si>
  <si>
    <t>SW7</t>
  </si>
  <si>
    <t>SW9</t>
  </si>
  <si>
    <t>SW10</t>
  </si>
  <si>
    <t>SW11</t>
  </si>
  <si>
    <t>SW12</t>
  </si>
  <si>
    <t>SW14</t>
  </si>
  <si>
    <t>SW15</t>
  </si>
  <si>
    <t>SW16</t>
  </si>
  <si>
    <t>FS1</t>
  </si>
  <si>
    <t>FS2</t>
  </si>
  <si>
    <t>FS3</t>
  </si>
  <si>
    <t>FS4</t>
  </si>
  <si>
    <t>FS6</t>
  </si>
  <si>
    <t>FS7</t>
  </si>
  <si>
    <t>FS8</t>
  </si>
  <si>
    <t>Microplastics in the surface sediments from the Beijiang River littoral zone: Composition, abundance, surface textures and interaction with heavy metals</t>
  </si>
  <si>
    <t>FS9</t>
  </si>
  <si>
    <t>FS10</t>
  </si>
  <si>
    <t>FS11</t>
  </si>
  <si>
    <t>Microplastics Occurrence in Surface Waters and Sediments in Five River Mouths of Manila Bay</t>
  </si>
  <si>
    <t>Parañaque River</t>
  </si>
  <si>
    <t>FS12</t>
  </si>
  <si>
    <t>FS13</t>
  </si>
  <si>
    <t>FS14</t>
  </si>
  <si>
    <t>FS15</t>
  </si>
  <si>
    <t>FS16</t>
  </si>
  <si>
    <t>BCH1</t>
  </si>
  <si>
    <t>BCH2</t>
  </si>
  <si>
    <t>BCH3</t>
  </si>
  <si>
    <t>BCH5</t>
  </si>
  <si>
    <t>BCH6</t>
  </si>
  <si>
    <t>BCH7</t>
  </si>
  <si>
    <t>BCH8</t>
  </si>
  <si>
    <t>BCH11</t>
  </si>
  <si>
    <t>BCH12</t>
  </si>
  <si>
    <t>BCH13</t>
  </si>
  <si>
    <t>Holistic assessment of microplastics in various coastal environmental matrices, southwest coast of India</t>
  </si>
  <si>
    <t>C5</t>
  </si>
  <si>
    <t>BCH14</t>
  </si>
  <si>
    <t>BCH16</t>
  </si>
  <si>
    <t>BCH18</t>
  </si>
  <si>
    <t>BCH19</t>
  </si>
  <si>
    <t>BCH20</t>
  </si>
  <si>
    <t>BCH21</t>
  </si>
  <si>
    <t>BCH22</t>
  </si>
  <si>
    <t>BCH23</t>
  </si>
  <si>
    <t>Microplastics distribution and contamination from the Cochin coastal zone, India</t>
  </si>
  <si>
    <t>B8</t>
  </si>
  <si>
    <t>BCH24</t>
  </si>
  <si>
    <t>BCH25</t>
  </si>
  <si>
    <t>BCH26</t>
  </si>
  <si>
    <t>BCH27</t>
  </si>
  <si>
    <t>B12</t>
  </si>
  <si>
    <t>BCH28</t>
  </si>
  <si>
    <t>BCH29</t>
  </si>
  <si>
    <t>BCH30</t>
  </si>
  <si>
    <t>BCH31</t>
  </si>
  <si>
    <t>BCH32</t>
  </si>
  <si>
    <t>BCH34</t>
  </si>
  <si>
    <t>BCH35</t>
  </si>
  <si>
    <t>BCH36</t>
  </si>
  <si>
    <t>BCH37</t>
  </si>
  <si>
    <t>BCH39</t>
  </si>
  <si>
    <t>BCH40</t>
  </si>
  <si>
    <t>BCH41</t>
  </si>
  <si>
    <t>BCH42</t>
  </si>
  <si>
    <t>BCH43</t>
  </si>
  <si>
    <t>BCH44</t>
  </si>
  <si>
    <t>Abundance and distribution of microplastics in the surface sediments from the northern Bering and Chukchi Seas☆</t>
  </si>
  <si>
    <t>BCH45</t>
  </si>
  <si>
    <t>AMS1</t>
  </si>
  <si>
    <t>AMS2</t>
  </si>
  <si>
    <t>AMS3</t>
  </si>
  <si>
    <t>AMS4</t>
  </si>
  <si>
    <t>AMS5</t>
  </si>
  <si>
    <t>AMS6</t>
  </si>
  <si>
    <t>AMS7</t>
  </si>
  <si>
    <t>AMS8</t>
  </si>
  <si>
    <t>AMS9</t>
  </si>
  <si>
    <t>AMS10</t>
  </si>
  <si>
    <t>AMS11</t>
  </si>
  <si>
    <t>AMS12</t>
  </si>
  <si>
    <t>AMS13</t>
  </si>
  <si>
    <t>AMS14</t>
  </si>
  <si>
    <t>AMS15</t>
  </si>
  <si>
    <t>AMS16</t>
  </si>
  <si>
    <t>AMS17</t>
  </si>
  <si>
    <t>AMS18</t>
  </si>
  <si>
    <t>AMS19</t>
  </si>
  <si>
    <t>AMS20</t>
  </si>
  <si>
    <t>AMS21</t>
  </si>
  <si>
    <t>AMS22</t>
  </si>
  <si>
    <t>AMS23</t>
  </si>
  <si>
    <t>AMS24</t>
  </si>
  <si>
    <t>FWL1</t>
  </si>
  <si>
    <t>FWL2</t>
  </si>
  <si>
    <t>FWL3</t>
  </si>
  <si>
    <t>FWL4</t>
  </si>
  <si>
    <t>FWL5</t>
  </si>
  <si>
    <t>FWL7</t>
  </si>
  <si>
    <t>FWL8</t>
  </si>
  <si>
    <t>FWL10</t>
  </si>
  <si>
    <t>FWL12</t>
  </si>
  <si>
    <t>FWL13</t>
  </si>
  <si>
    <t>FWL14</t>
  </si>
  <si>
    <t>FWL15</t>
  </si>
  <si>
    <t>FWL17</t>
  </si>
  <si>
    <t>FWL18</t>
  </si>
  <si>
    <t>FWL19</t>
  </si>
  <si>
    <t>FWL20</t>
  </si>
  <si>
    <t>FWL21</t>
  </si>
  <si>
    <t>AMF1</t>
  </si>
  <si>
    <t>AMF2</t>
  </si>
  <si>
    <t>AMF3</t>
  </si>
  <si>
    <t>AMF4</t>
  </si>
  <si>
    <t>AMF5</t>
  </si>
  <si>
    <t>AMF6</t>
  </si>
  <si>
    <t>AMF7</t>
  </si>
  <si>
    <t>AMF8</t>
  </si>
  <si>
    <t>AMF9</t>
  </si>
  <si>
    <t>EST1</t>
  </si>
  <si>
    <t>EST2</t>
  </si>
  <si>
    <t>EST3</t>
  </si>
  <si>
    <t>EST4</t>
  </si>
  <si>
    <t>EST5</t>
  </si>
  <si>
    <t>EST6</t>
  </si>
  <si>
    <t>EST7</t>
  </si>
  <si>
    <t>EST8</t>
  </si>
  <si>
    <t>EST9</t>
  </si>
  <si>
    <t>Simpson</t>
  </si>
  <si>
    <t>Shannon</t>
  </si>
  <si>
    <t>AM</t>
  </si>
  <si>
    <t>Environment</t>
  </si>
  <si>
    <t>Data type</t>
  </si>
  <si>
    <t>CI</t>
  </si>
  <si>
    <t>HI</t>
  </si>
  <si>
    <t>FI</t>
  </si>
  <si>
    <t>Film/sheet</t>
  </si>
  <si>
    <t>White</t>
  </si>
  <si>
    <t>Black/grey</t>
  </si>
  <si>
    <t>PP</t>
  </si>
  <si>
    <t>FW-R</t>
  </si>
  <si>
    <t>outlier3 (FW-L)</t>
  </si>
  <si>
    <t>outlier2 (FW-L)</t>
  </si>
  <si>
    <t>outlier1 (SW)</t>
  </si>
  <si>
    <t>outlier1 (FW-R)</t>
  </si>
  <si>
    <t>outlier1 (FW-L)</t>
  </si>
  <si>
    <t>outlier2 (SW)</t>
  </si>
  <si>
    <t>outlier1 (AM)</t>
  </si>
  <si>
    <t>outlier2 (EST)</t>
  </si>
  <si>
    <t>FW-L</t>
  </si>
  <si>
    <t>mean CE data</t>
  </si>
  <si>
    <t>预测结果</t>
  </si>
  <si>
    <t>recall</t>
  </si>
  <si>
    <t>真实情况</t>
  </si>
  <si>
    <t>precision</t>
  </si>
  <si>
    <t>FR</t>
  </si>
  <si>
    <t>FL</t>
  </si>
  <si>
    <t>sum/值</t>
  </si>
  <si>
    <t>in use</t>
  </si>
  <si>
    <t>方差不行</t>
  </si>
  <si>
    <t>single</t>
  </si>
  <si>
    <t>multi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</si>
</sst>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Times New Roman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2">
    <xf numFmtId="0" fontId="0" fillId="0" borderId="0" xfId="0"/>
    <xf numFmtId="177" fontId="0" fillId="0" borderId="0" xfId="0" applyNumberFormat="1"/>
    <xf numFmtId="0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2" fillId="0" borderId="0" xfId="0" applyNumberFormat="1" applyFont="1"/>
    <xf numFmtId="177" fontId="1" fillId="0" borderId="0" xfId="0" applyNumberFormat="1" applyFont="1" applyAlignment="1">
      <alignment horizontal="center" vertical="top"/>
    </xf>
    <xf numFmtId="177" fontId="0" fillId="2" borderId="0" xfId="0" applyNumberFormat="1" applyFill="1"/>
    <xf numFmtId="177" fontId="2" fillId="2" borderId="0" xfId="0" applyNumberFormat="1" applyFont="1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/>
    <xf numFmtId="0" fontId="0" fillId="2" borderId="0" xfId="0" applyFill="1"/>
    <xf numFmtId="0" fontId="0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2"/>
  <sheetViews>
    <sheetView zoomScale="85" zoomScaleNormal="85" workbookViewId="0">
      <pane ySplit="1" topLeftCell="A127" activePane="bottomLeft" state="frozen"/>
      <selection/>
      <selection pane="bottomLeft" activeCell="A9" sqref="A9:A162"/>
    </sheetView>
  </sheetViews>
  <sheetFormatPr defaultColWidth="9" defaultRowHeight="14"/>
  <cols>
    <col min="1" max="1" width="9.45454545454546"/>
    <col min="10" max="10" width="9.45454545454546"/>
    <col min="11" max="11" width="9.45454545454546" customWidth="1"/>
    <col min="12" max="12" width="40.3636363636364" customWidth="1"/>
  </cols>
  <sheetData>
    <row r="1" spans="1:8">
      <c r="A1" s="17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</row>
    <row r="2" spans="1:10">
      <c r="A2">
        <v>1</v>
      </c>
      <c r="B2">
        <v>1</v>
      </c>
      <c r="C2">
        <v>-0.24515</v>
      </c>
      <c r="D2">
        <v>0.27687</v>
      </c>
      <c r="E2">
        <v>-0.36619</v>
      </c>
      <c r="F2">
        <v>-0.0784800000000001</v>
      </c>
      <c r="G2">
        <v>-0.37084</v>
      </c>
      <c r="H2">
        <v>-0.09988</v>
      </c>
      <c r="J2">
        <v>1</v>
      </c>
    </row>
    <row r="3" spans="1:10">
      <c r="A3">
        <v>2</v>
      </c>
      <c r="B3">
        <v>-0.24515</v>
      </c>
      <c r="C3">
        <v>1</v>
      </c>
      <c r="D3">
        <v>0.64404</v>
      </c>
      <c r="E3">
        <v>0.24486</v>
      </c>
      <c r="F3">
        <v>0.42989</v>
      </c>
      <c r="G3">
        <v>0.33375</v>
      </c>
      <c r="H3">
        <v>0.1875</v>
      </c>
      <c r="J3">
        <v>2</v>
      </c>
    </row>
    <row r="4" spans="1:10">
      <c r="A4">
        <v>3</v>
      </c>
      <c r="B4">
        <v>0.27687</v>
      </c>
      <c r="C4">
        <v>0.64404</v>
      </c>
      <c r="D4">
        <v>1</v>
      </c>
      <c r="E4">
        <v>0.02385</v>
      </c>
      <c r="F4">
        <v>0.67501</v>
      </c>
      <c r="G4">
        <v>0.26406</v>
      </c>
      <c r="H4">
        <v>0.38807</v>
      </c>
      <c r="J4">
        <v>3</v>
      </c>
    </row>
    <row r="5" spans="1:10">
      <c r="A5">
        <v>4</v>
      </c>
      <c r="B5">
        <v>-0.36619</v>
      </c>
      <c r="C5">
        <v>0.24486</v>
      </c>
      <c r="D5">
        <v>0.02385</v>
      </c>
      <c r="E5">
        <v>1</v>
      </c>
      <c r="F5">
        <v>0.33438</v>
      </c>
      <c r="G5">
        <v>-0.31663</v>
      </c>
      <c r="H5">
        <v>0.11081</v>
      </c>
      <c r="J5">
        <v>4</v>
      </c>
    </row>
    <row r="6" spans="1:10">
      <c r="A6">
        <v>5</v>
      </c>
      <c r="B6">
        <v>-0.0784800000000001</v>
      </c>
      <c r="C6">
        <v>0.42989</v>
      </c>
      <c r="D6">
        <v>0.67501</v>
      </c>
      <c r="E6">
        <v>0.33438</v>
      </c>
      <c r="F6">
        <v>1</v>
      </c>
      <c r="G6">
        <v>0.49643</v>
      </c>
      <c r="H6">
        <v>0.13691</v>
      </c>
      <c r="J6">
        <v>5</v>
      </c>
    </row>
    <row r="7" spans="1:10">
      <c r="A7">
        <v>6</v>
      </c>
      <c r="B7">
        <v>-0.37084</v>
      </c>
      <c r="C7">
        <v>0.33375</v>
      </c>
      <c r="D7">
        <v>0.26406</v>
      </c>
      <c r="E7">
        <v>-0.31663</v>
      </c>
      <c r="F7">
        <v>0.49643</v>
      </c>
      <c r="G7">
        <v>1</v>
      </c>
      <c r="H7">
        <v>0.27314</v>
      </c>
      <c r="J7">
        <v>6</v>
      </c>
    </row>
    <row r="8" spans="1:10">
      <c r="A8">
        <v>7</v>
      </c>
      <c r="B8">
        <v>-0.09988</v>
      </c>
      <c r="C8">
        <v>0.1875</v>
      </c>
      <c r="D8">
        <v>0.38807</v>
      </c>
      <c r="E8">
        <v>0.11081</v>
      </c>
      <c r="F8">
        <v>0.13691</v>
      </c>
      <c r="G8">
        <v>0.27314</v>
      </c>
      <c r="H8">
        <v>1</v>
      </c>
      <c r="J8">
        <v>7</v>
      </c>
    </row>
    <row r="9" ht="15.5" spans="1:20">
      <c r="A9" s="11" t="s">
        <v>7</v>
      </c>
      <c r="B9">
        <v>0.86298</v>
      </c>
      <c r="C9">
        <v>-0.23687</v>
      </c>
      <c r="D9">
        <v>0.09353</v>
      </c>
      <c r="E9">
        <v>-0.65765</v>
      </c>
      <c r="F9">
        <v>-0.34311</v>
      </c>
      <c r="G9">
        <v>-0.33345</v>
      </c>
      <c r="H9">
        <v>-0.37716</v>
      </c>
      <c r="J9">
        <v>1</v>
      </c>
      <c r="L9">
        <f>19/29</f>
        <v>0.655172413793103</v>
      </c>
      <c r="N9">
        <v>1</v>
      </c>
      <c r="O9">
        <v>3</v>
      </c>
      <c r="P9">
        <v>3</v>
      </c>
      <c r="Q9">
        <v>4</v>
      </c>
      <c r="R9">
        <v>6</v>
      </c>
      <c r="S9">
        <v>1</v>
      </c>
      <c r="T9">
        <v>7</v>
      </c>
    </row>
    <row r="10" ht="15.5" spans="1:20">
      <c r="A10" s="11" t="s">
        <v>8</v>
      </c>
      <c r="B10">
        <v>-0.69227</v>
      </c>
      <c r="C10" s="12">
        <v>0.07189</v>
      </c>
      <c r="D10">
        <v>-0.09362</v>
      </c>
      <c r="E10">
        <v>0.06831</v>
      </c>
      <c r="F10">
        <v>0.30582</v>
      </c>
      <c r="G10">
        <v>0.34167</v>
      </c>
      <c r="H10">
        <v>-0.36667</v>
      </c>
      <c r="J10" s="12">
        <v>6</v>
      </c>
      <c r="N10">
        <v>6</v>
      </c>
      <c r="O10">
        <v>2</v>
      </c>
      <c r="P10">
        <v>3</v>
      </c>
      <c r="Q10">
        <v>4</v>
      </c>
      <c r="R10">
        <v>5</v>
      </c>
      <c r="S10">
        <v>6</v>
      </c>
      <c r="T10">
        <v>7</v>
      </c>
    </row>
    <row r="11" ht="15.5" spans="1:20">
      <c r="A11" s="11" t="s">
        <v>9</v>
      </c>
      <c r="B11">
        <v>-0.00367999999999991</v>
      </c>
      <c r="C11">
        <v>0.62165</v>
      </c>
      <c r="D11">
        <v>0.69473</v>
      </c>
      <c r="E11">
        <v>-0.29424</v>
      </c>
      <c r="F11">
        <v>0.17515</v>
      </c>
      <c r="G11">
        <v>0.17876</v>
      </c>
      <c r="H11">
        <v>0.12104</v>
      </c>
      <c r="J11">
        <v>3</v>
      </c>
      <c r="N11">
        <v>3</v>
      </c>
      <c r="O11">
        <v>2</v>
      </c>
      <c r="P11">
        <v>3</v>
      </c>
      <c r="Q11">
        <v>4</v>
      </c>
      <c r="R11">
        <v>5</v>
      </c>
      <c r="S11">
        <v>6</v>
      </c>
      <c r="T11">
        <v>7</v>
      </c>
    </row>
    <row r="12" ht="15.5" spans="1:20">
      <c r="A12" s="11" t="s">
        <v>10</v>
      </c>
      <c r="B12">
        <v>-0.54379</v>
      </c>
      <c r="C12">
        <v>0.29889</v>
      </c>
      <c r="D12">
        <v>0.30275</v>
      </c>
      <c r="E12">
        <v>0.0486</v>
      </c>
      <c r="F12">
        <v>0.65867</v>
      </c>
      <c r="G12">
        <v>0.58189</v>
      </c>
      <c r="H12">
        <v>-0.16007</v>
      </c>
      <c r="J12">
        <v>5</v>
      </c>
      <c r="N12">
        <v>5</v>
      </c>
      <c r="O12">
        <v>2</v>
      </c>
      <c r="P12">
        <v>3</v>
      </c>
      <c r="Q12">
        <v>4</v>
      </c>
      <c r="R12">
        <v>6</v>
      </c>
      <c r="S12">
        <v>6</v>
      </c>
      <c r="T12">
        <v>7</v>
      </c>
    </row>
    <row r="13" ht="15.5" spans="1:20">
      <c r="A13" s="11" t="s">
        <v>11</v>
      </c>
      <c r="B13">
        <v>0.37946</v>
      </c>
      <c r="C13">
        <v>0.25215</v>
      </c>
      <c r="D13">
        <v>0.42678</v>
      </c>
      <c r="E13">
        <v>0.1231</v>
      </c>
      <c r="F13">
        <v>-0.18514</v>
      </c>
      <c r="G13">
        <v>-0.67127</v>
      </c>
      <c r="H13">
        <v>0.04413</v>
      </c>
      <c r="J13">
        <v>3</v>
      </c>
      <c r="N13">
        <v>3</v>
      </c>
      <c r="O13">
        <v>4</v>
      </c>
      <c r="P13">
        <v>3</v>
      </c>
      <c r="Q13">
        <v>4</v>
      </c>
      <c r="R13">
        <v>5</v>
      </c>
      <c r="S13">
        <v>6</v>
      </c>
      <c r="T13">
        <v>7</v>
      </c>
    </row>
    <row r="14" ht="15.5" spans="1:20">
      <c r="A14" s="11" t="s">
        <v>12</v>
      </c>
      <c r="B14">
        <v>0.13178</v>
      </c>
      <c r="C14">
        <v>0.13814</v>
      </c>
      <c r="D14">
        <v>0.23663</v>
      </c>
      <c r="E14">
        <v>0.42993</v>
      </c>
      <c r="F14">
        <v>-0.13694</v>
      </c>
      <c r="G14">
        <v>-0.77737</v>
      </c>
      <c r="H14">
        <v>-0.0315700000000001</v>
      </c>
      <c r="J14">
        <v>4</v>
      </c>
      <c r="N14">
        <v>4</v>
      </c>
      <c r="O14">
        <v>2</v>
      </c>
      <c r="P14">
        <v>5</v>
      </c>
      <c r="Q14">
        <v>4</v>
      </c>
      <c r="R14">
        <v>5</v>
      </c>
      <c r="S14">
        <v>6</v>
      </c>
      <c r="T14">
        <v>7</v>
      </c>
    </row>
    <row r="15" ht="15.5" spans="1:20">
      <c r="A15" s="11" t="s">
        <v>13</v>
      </c>
      <c r="B15">
        <v>0.29981</v>
      </c>
      <c r="C15">
        <v>0.42303</v>
      </c>
      <c r="D15">
        <v>0.61331</v>
      </c>
      <c r="E15">
        <v>0.18535</v>
      </c>
      <c r="F15">
        <v>0.02342</v>
      </c>
      <c r="G15">
        <v>-0.50333</v>
      </c>
      <c r="H15">
        <v>0.1691</v>
      </c>
      <c r="J15">
        <v>3</v>
      </c>
      <c r="N15">
        <v>3</v>
      </c>
      <c r="O15">
        <v>2</v>
      </c>
      <c r="P15">
        <v>6</v>
      </c>
      <c r="Q15">
        <v>4</v>
      </c>
      <c r="R15">
        <v>5</v>
      </c>
      <c r="S15">
        <v>6</v>
      </c>
      <c r="T15">
        <v>7</v>
      </c>
    </row>
    <row r="16" ht="15.5" spans="1:20">
      <c r="A16" s="11" t="s">
        <v>14</v>
      </c>
      <c r="B16">
        <v>0.71294</v>
      </c>
      <c r="C16">
        <v>0.25877</v>
      </c>
      <c r="D16">
        <v>0.67486</v>
      </c>
      <c r="E16">
        <v>0.17801</v>
      </c>
      <c r="F16">
        <v>0.22224</v>
      </c>
      <c r="G16">
        <v>-0.46178</v>
      </c>
      <c r="H16">
        <v>0.19246</v>
      </c>
      <c r="J16">
        <v>1</v>
      </c>
      <c r="N16">
        <v>1</v>
      </c>
      <c r="O16">
        <v>2</v>
      </c>
      <c r="P16">
        <v>3</v>
      </c>
      <c r="Q16">
        <v>4</v>
      </c>
      <c r="R16">
        <v>5</v>
      </c>
      <c r="S16">
        <v>6</v>
      </c>
      <c r="T16">
        <v>7</v>
      </c>
    </row>
    <row r="17" ht="15.5" spans="1:20">
      <c r="A17" s="11" t="s">
        <v>15</v>
      </c>
      <c r="B17">
        <v>0.79638</v>
      </c>
      <c r="C17">
        <v>0.11736</v>
      </c>
      <c r="D17">
        <v>0.51404</v>
      </c>
      <c r="E17">
        <v>0.05065</v>
      </c>
      <c r="F17">
        <v>-0.00333000000000006</v>
      </c>
      <c r="G17">
        <v>-0.60756</v>
      </c>
      <c r="H17">
        <v>0.05031</v>
      </c>
      <c r="J17">
        <v>1</v>
      </c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</row>
    <row r="18" ht="15.5" spans="1:19">
      <c r="A18" s="11" t="s">
        <v>16</v>
      </c>
      <c r="B18">
        <v>0.92276</v>
      </c>
      <c r="C18">
        <v>-0.04436</v>
      </c>
      <c r="D18">
        <v>0.44912</v>
      </c>
      <c r="E18">
        <v>-0.30011</v>
      </c>
      <c r="F18">
        <v>-0.06545</v>
      </c>
      <c r="G18">
        <v>-0.47837</v>
      </c>
      <c r="H18">
        <v>-0.11176</v>
      </c>
      <c r="J18">
        <v>1</v>
      </c>
      <c r="N18">
        <v>1</v>
      </c>
      <c r="O18">
        <v>2</v>
      </c>
      <c r="P18">
        <v>2</v>
      </c>
      <c r="Q18">
        <v>5</v>
      </c>
      <c r="R18">
        <v>5</v>
      </c>
      <c r="S18">
        <v>6</v>
      </c>
    </row>
    <row r="19" ht="15.5" spans="1:19">
      <c r="A19" s="11" t="s">
        <v>17</v>
      </c>
      <c r="B19">
        <v>0.9485</v>
      </c>
      <c r="C19">
        <v>-0.39705</v>
      </c>
      <c r="D19">
        <v>0.01222</v>
      </c>
      <c r="E19">
        <v>-0.4473</v>
      </c>
      <c r="F19">
        <v>-0.31281</v>
      </c>
      <c r="G19">
        <v>-0.37163</v>
      </c>
      <c r="H19">
        <v>-0.09307</v>
      </c>
      <c r="J19">
        <v>1</v>
      </c>
      <c r="N19">
        <v>1</v>
      </c>
      <c r="O19">
        <v>2</v>
      </c>
      <c r="P19">
        <v>3</v>
      </c>
      <c r="Q19">
        <v>4</v>
      </c>
      <c r="R19">
        <v>5</v>
      </c>
      <c r="S19">
        <v>6</v>
      </c>
    </row>
    <row r="20" ht="15.5" spans="1:19">
      <c r="A20" s="11" t="s">
        <v>18</v>
      </c>
      <c r="B20">
        <v>0.96027</v>
      </c>
      <c r="C20">
        <v>-0.34718</v>
      </c>
      <c r="D20">
        <v>0.07768</v>
      </c>
      <c r="E20">
        <v>-0.44511</v>
      </c>
      <c r="F20">
        <v>-0.2875</v>
      </c>
      <c r="G20">
        <v>-0.36259</v>
      </c>
      <c r="H20">
        <v>-0.04901</v>
      </c>
      <c r="J20">
        <v>1</v>
      </c>
      <c r="N20">
        <v>1</v>
      </c>
      <c r="O20">
        <v>2</v>
      </c>
      <c r="P20">
        <v>3</v>
      </c>
      <c r="Q20">
        <v>4</v>
      </c>
      <c r="R20">
        <v>3</v>
      </c>
      <c r="S20">
        <v>6</v>
      </c>
    </row>
    <row r="21" ht="15.5" spans="1:19">
      <c r="A21" s="11" t="s">
        <v>19</v>
      </c>
      <c r="B21">
        <v>0.95816</v>
      </c>
      <c r="C21">
        <v>-0.33518</v>
      </c>
      <c r="D21">
        <v>0.09124</v>
      </c>
      <c r="E21">
        <v>-0.45665</v>
      </c>
      <c r="F21">
        <v>-0.26471</v>
      </c>
      <c r="G21">
        <v>-0.32344</v>
      </c>
      <c r="H21">
        <v>-0.0337400000000001</v>
      </c>
      <c r="J21">
        <v>1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</row>
    <row r="22" ht="15.5" spans="1:19">
      <c r="A22" s="11" t="s">
        <v>20</v>
      </c>
      <c r="B22">
        <v>0.90728</v>
      </c>
      <c r="C22">
        <v>-0.43088</v>
      </c>
      <c r="D22">
        <v>-0.0831</v>
      </c>
      <c r="E22">
        <v>-0.52341</v>
      </c>
      <c r="F22">
        <v>-0.35999</v>
      </c>
      <c r="G22">
        <v>-0.31013</v>
      </c>
      <c r="H22">
        <v>-0.17527</v>
      </c>
      <c r="J22">
        <v>1</v>
      </c>
      <c r="N22">
        <v>1</v>
      </c>
      <c r="P22">
        <v>3</v>
      </c>
      <c r="Q22">
        <v>4</v>
      </c>
      <c r="R22">
        <v>5</v>
      </c>
      <c r="S22">
        <v>6</v>
      </c>
    </row>
    <row r="23" ht="15.5" spans="1:19">
      <c r="A23" s="11" t="s">
        <v>21</v>
      </c>
      <c r="B23">
        <v>0.94183</v>
      </c>
      <c r="C23">
        <v>-0.45205</v>
      </c>
      <c r="D23">
        <v>-0.03779</v>
      </c>
      <c r="E23">
        <v>-0.37907</v>
      </c>
      <c r="F23">
        <v>-0.34786</v>
      </c>
      <c r="G23">
        <v>-0.4734</v>
      </c>
      <c r="H23">
        <v>-0.12413</v>
      </c>
      <c r="J23">
        <v>1</v>
      </c>
      <c r="N23">
        <v>1</v>
      </c>
      <c r="P23">
        <v>3</v>
      </c>
      <c r="Q23">
        <v>5</v>
      </c>
      <c r="R23">
        <v>4</v>
      </c>
      <c r="S23">
        <v>6</v>
      </c>
    </row>
    <row r="24" ht="15.5" spans="1:19">
      <c r="A24" s="11" t="s">
        <v>22</v>
      </c>
      <c r="B24">
        <v>0.93553</v>
      </c>
      <c r="C24">
        <v>-0.37867</v>
      </c>
      <c r="D24">
        <v>-0.00544999999999995</v>
      </c>
      <c r="E24">
        <v>-0.51041</v>
      </c>
      <c r="F24">
        <v>-0.34989</v>
      </c>
      <c r="G24">
        <v>-0.34256</v>
      </c>
      <c r="H24">
        <v>-0.12932</v>
      </c>
      <c r="J24">
        <v>1</v>
      </c>
      <c r="N24">
        <v>1</v>
      </c>
      <c r="Q24">
        <v>4</v>
      </c>
      <c r="R24">
        <v>5</v>
      </c>
      <c r="S24">
        <v>6</v>
      </c>
    </row>
    <row r="25" ht="15.5" spans="1:19">
      <c r="A25" s="11" t="s">
        <v>23</v>
      </c>
      <c r="B25">
        <v>0.89838</v>
      </c>
      <c r="C25">
        <v>-0.46777</v>
      </c>
      <c r="D25">
        <v>-0.12672</v>
      </c>
      <c r="E25">
        <v>-0.50357</v>
      </c>
      <c r="F25">
        <v>-0.38292</v>
      </c>
      <c r="G25">
        <v>-0.34589</v>
      </c>
      <c r="H25">
        <v>-0.20466</v>
      </c>
      <c r="J25">
        <v>1</v>
      </c>
      <c r="N25">
        <v>1</v>
      </c>
      <c r="Q25">
        <v>4</v>
      </c>
      <c r="R25">
        <v>2</v>
      </c>
      <c r="S25">
        <v>7</v>
      </c>
    </row>
    <row r="26" ht="15.5" spans="1:18">
      <c r="A26" s="11" t="s">
        <v>24</v>
      </c>
      <c r="B26">
        <v>0.91068</v>
      </c>
      <c r="C26">
        <v>-0.44977</v>
      </c>
      <c r="D26">
        <v>-0.095</v>
      </c>
      <c r="E26">
        <v>-0.49868</v>
      </c>
      <c r="F26">
        <v>-0.3676</v>
      </c>
      <c r="G26">
        <v>-0.34467</v>
      </c>
      <c r="H26">
        <v>-0.18053</v>
      </c>
      <c r="J26">
        <v>1</v>
      </c>
      <c r="N26">
        <v>1</v>
      </c>
      <c r="Q26">
        <v>7</v>
      </c>
      <c r="R26">
        <v>5</v>
      </c>
    </row>
    <row r="27" ht="15.5" spans="1:18">
      <c r="A27" s="11" t="s">
        <v>25</v>
      </c>
      <c r="B27">
        <v>0.93061</v>
      </c>
      <c r="C27">
        <v>-0.46184</v>
      </c>
      <c r="D27">
        <v>-0.07521</v>
      </c>
      <c r="E27">
        <v>-0.41585</v>
      </c>
      <c r="F27">
        <v>-0.38452</v>
      </c>
      <c r="G27">
        <v>-0.46759</v>
      </c>
      <c r="H27">
        <v>-0.16542</v>
      </c>
      <c r="J27">
        <v>1</v>
      </c>
      <c r="N27">
        <v>1</v>
      </c>
      <c r="Q27">
        <v>7</v>
      </c>
      <c r="R27">
        <v>2</v>
      </c>
    </row>
    <row r="28" ht="15.5" spans="1:18">
      <c r="A28" s="11" t="s">
        <v>26</v>
      </c>
      <c r="B28">
        <v>0.88696</v>
      </c>
      <c r="C28">
        <v>-0.53084</v>
      </c>
      <c r="D28">
        <v>-0.14325</v>
      </c>
      <c r="E28">
        <v>-0.26207</v>
      </c>
      <c r="F28">
        <v>-0.43371</v>
      </c>
      <c r="G28">
        <v>-0.65623</v>
      </c>
      <c r="H28">
        <v>-0.20395</v>
      </c>
      <c r="J28">
        <v>1</v>
      </c>
      <c r="N28">
        <v>1</v>
      </c>
      <c r="Q28">
        <v>4</v>
      </c>
      <c r="R28">
        <v>5</v>
      </c>
    </row>
    <row r="29" ht="15.5" spans="1:18">
      <c r="A29" s="11" t="s">
        <v>27</v>
      </c>
      <c r="B29">
        <v>0.89456</v>
      </c>
      <c r="C29">
        <v>-0.21868</v>
      </c>
      <c r="D29">
        <v>0.39527</v>
      </c>
      <c r="E29">
        <v>-0.22412</v>
      </c>
      <c r="F29">
        <v>0.31023</v>
      </c>
      <c r="G29">
        <v>-0.0953200000000001</v>
      </c>
      <c r="H29">
        <v>-0.0156400000000001</v>
      </c>
      <c r="J29">
        <v>1</v>
      </c>
      <c r="N29">
        <v>1</v>
      </c>
      <c r="Q29">
        <v>4</v>
      </c>
      <c r="R29">
        <v>6</v>
      </c>
    </row>
    <row r="30" ht="15.5" spans="1:18">
      <c r="A30" s="11" t="s">
        <v>28</v>
      </c>
      <c r="B30">
        <v>0.92634</v>
      </c>
      <c r="C30">
        <v>-0.28215</v>
      </c>
      <c r="D30">
        <v>0.29777</v>
      </c>
      <c r="E30">
        <v>-0.30237</v>
      </c>
      <c r="F30">
        <v>0.1933</v>
      </c>
      <c r="G30">
        <v>-0.13038</v>
      </c>
      <c r="H30">
        <v>-0.07813</v>
      </c>
      <c r="J30">
        <v>1</v>
      </c>
      <c r="N30">
        <v>1</v>
      </c>
      <c r="Q30">
        <v>7</v>
      </c>
      <c r="R30">
        <v>4</v>
      </c>
    </row>
    <row r="31" ht="15.5" spans="1:18">
      <c r="A31" s="11" t="s">
        <v>29</v>
      </c>
      <c r="B31">
        <v>0.69717</v>
      </c>
      <c r="C31">
        <v>-0.02579</v>
      </c>
      <c r="D31">
        <v>0.62208</v>
      </c>
      <c r="E31">
        <v>0.05266</v>
      </c>
      <c r="F31">
        <v>0.61556</v>
      </c>
      <c r="G31">
        <v>-0.00757999999999992</v>
      </c>
      <c r="H31">
        <v>0.15582</v>
      </c>
      <c r="J31">
        <v>1</v>
      </c>
      <c r="N31">
        <v>1</v>
      </c>
      <c r="Q31">
        <v>4</v>
      </c>
      <c r="R31">
        <v>6</v>
      </c>
    </row>
    <row r="32" ht="15.5" spans="1:18">
      <c r="A32" s="11" t="s">
        <v>30</v>
      </c>
      <c r="B32">
        <v>0.78117</v>
      </c>
      <c r="C32">
        <v>-0.0809899999999999</v>
      </c>
      <c r="D32">
        <v>0.56537</v>
      </c>
      <c r="E32">
        <v>-0.05694</v>
      </c>
      <c r="F32">
        <v>0.52349</v>
      </c>
      <c r="G32">
        <v>-0.0206999999999999</v>
      </c>
      <c r="H32">
        <v>0.10862</v>
      </c>
      <c r="J32">
        <v>1</v>
      </c>
      <c r="N32">
        <v>1</v>
      </c>
      <c r="Q32">
        <v>4</v>
      </c>
      <c r="R32">
        <v>6</v>
      </c>
    </row>
    <row r="33" ht="15.5" spans="1:18">
      <c r="A33" s="11" t="s">
        <v>31</v>
      </c>
      <c r="B33">
        <v>0.87893</v>
      </c>
      <c r="C33">
        <v>-0.21211</v>
      </c>
      <c r="D33">
        <v>0.41482</v>
      </c>
      <c r="E33">
        <v>-0.17824</v>
      </c>
      <c r="F33">
        <v>0.34683</v>
      </c>
      <c r="G33">
        <v>-0.10544</v>
      </c>
      <c r="H33">
        <v>-0.00614000000000003</v>
      </c>
      <c r="J33">
        <v>1</v>
      </c>
      <c r="N33">
        <v>1</v>
      </c>
      <c r="Q33">
        <v>4</v>
      </c>
      <c r="R33">
        <v>5</v>
      </c>
    </row>
    <row r="34" ht="42" spans="1:18">
      <c r="A34" s="11" t="s">
        <v>32</v>
      </c>
      <c r="B34">
        <v>-0.46843</v>
      </c>
      <c r="C34" s="12">
        <v>0.51428</v>
      </c>
      <c r="D34">
        <v>0.28393</v>
      </c>
      <c r="E34">
        <v>-0.24641</v>
      </c>
      <c r="F34">
        <v>0.46917</v>
      </c>
      <c r="G34">
        <v>0.74614</v>
      </c>
      <c r="H34">
        <v>-0.23034</v>
      </c>
      <c r="J34" s="12">
        <v>6</v>
      </c>
      <c r="L34" s="19" t="s">
        <v>33</v>
      </c>
      <c r="N34">
        <v>6</v>
      </c>
      <c r="Q34">
        <v>4</v>
      </c>
      <c r="R34">
        <v>5</v>
      </c>
    </row>
    <row r="35" ht="15.5" spans="1:18">
      <c r="A35" s="11" t="s">
        <v>34</v>
      </c>
      <c r="B35">
        <v>-0.41753</v>
      </c>
      <c r="C35" s="12">
        <v>0.66605</v>
      </c>
      <c r="D35">
        <v>0.47678</v>
      </c>
      <c r="E35">
        <v>-0.21408</v>
      </c>
      <c r="F35">
        <v>0.51713</v>
      </c>
      <c r="G35" s="12">
        <v>0.7357</v>
      </c>
      <c r="H35">
        <v>-0.06491</v>
      </c>
      <c r="J35" s="20">
        <v>2</v>
      </c>
      <c r="N35">
        <v>6</v>
      </c>
      <c r="Q35">
        <v>4</v>
      </c>
      <c r="R35">
        <v>5</v>
      </c>
    </row>
    <row r="36" ht="15.5" spans="1:18">
      <c r="A36" s="11" t="s">
        <v>35</v>
      </c>
      <c r="B36">
        <v>-0.11372</v>
      </c>
      <c r="C36">
        <v>0.12706</v>
      </c>
      <c r="D36">
        <v>0.00797999999999999</v>
      </c>
      <c r="E36">
        <v>-0.29551</v>
      </c>
      <c r="F36">
        <v>0.46465</v>
      </c>
      <c r="G36" s="12">
        <v>0.767</v>
      </c>
      <c r="H36">
        <v>-0.31008</v>
      </c>
      <c r="J36">
        <v>6</v>
      </c>
      <c r="N36">
        <v>6</v>
      </c>
      <c r="Q36">
        <v>4</v>
      </c>
      <c r="R36">
        <v>5</v>
      </c>
    </row>
    <row r="37" ht="15.5" spans="1:18">
      <c r="A37" s="11" t="s">
        <v>36</v>
      </c>
      <c r="B37">
        <v>0.08999</v>
      </c>
      <c r="C37">
        <v>0.87988</v>
      </c>
      <c r="D37">
        <v>0.88287</v>
      </c>
      <c r="E37">
        <v>0.00707999999999998</v>
      </c>
      <c r="F37">
        <v>0.63471</v>
      </c>
      <c r="G37">
        <v>0.45805</v>
      </c>
      <c r="H37">
        <v>0.24449</v>
      </c>
      <c r="J37">
        <v>3</v>
      </c>
      <c r="N37">
        <v>3</v>
      </c>
      <c r="Q37">
        <v>4</v>
      </c>
      <c r="R37">
        <v>4</v>
      </c>
    </row>
    <row r="38" ht="15.5" spans="1:18">
      <c r="A38" s="11" t="s">
        <v>37</v>
      </c>
      <c r="B38">
        <v>0.62477</v>
      </c>
      <c r="C38">
        <v>0.35095</v>
      </c>
      <c r="D38" s="12">
        <v>0.67049</v>
      </c>
      <c r="E38">
        <v>-0.13551</v>
      </c>
      <c r="F38">
        <v>-0.0169699999999999</v>
      </c>
      <c r="G38">
        <v>-0.23152</v>
      </c>
      <c r="H38">
        <v>0.48395</v>
      </c>
      <c r="J38" s="20">
        <v>1</v>
      </c>
      <c r="L38">
        <f>11/13</f>
        <v>0.846153846153846</v>
      </c>
      <c r="Q38">
        <v>4</v>
      </c>
      <c r="R38">
        <v>5</v>
      </c>
    </row>
    <row r="39" ht="15.5" spans="1:18">
      <c r="A39" s="11" t="s">
        <v>38</v>
      </c>
      <c r="B39">
        <v>-0.13917</v>
      </c>
      <c r="C39">
        <v>0.85627</v>
      </c>
      <c r="D39">
        <v>0.45502</v>
      </c>
      <c r="E39">
        <v>-0.15285</v>
      </c>
      <c r="F39">
        <v>0.32146</v>
      </c>
      <c r="G39">
        <v>0.54226</v>
      </c>
      <c r="H39">
        <v>-0.0924799999999999</v>
      </c>
      <c r="J39">
        <v>2</v>
      </c>
      <c r="Q39">
        <v>4</v>
      </c>
      <c r="R39">
        <v>3</v>
      </c>
    </row>
    <row r="40" ht="15.5" spans="1:18">
      <c r="A40" s="11" t="s">
        <v>39</v>
      </c>
      <c r="B40">
        <v>-0.43997</v>
      </c>
      <c r="C40">
        <v>0.95064</v>
      </c>
      <c r="D40">
        <v>0.46207</v>
      </c>
      <c r="E40">
        <v>0.45974</v>
      </c>
      <c r="F40">
        <v>0.42669</v>
      </c>
      <c r="G40">
        <v>0.25327</v>
      </c>
      <c r="H40">
        <v>0.06157</v>
      </c>
      <c r="J40">
        <v>2</v>
      </c>
      <c r="Q40">
        <v>4</v>
      </c>
      <c r="R40">
        <v>7</v>
      </c>
    </row>
    <row r="41" ht="15.5" spans="1:18">
      <c r="A41" s="11" t="s">
        <v>40</v>
      </c>
      <c r="B41">
        <v>-0.0738300000000001</v>
      </c>
      <c r="C41">
        <v>0.96287</v>
      </c>
      <c r="D41">
        <v>0.62173</v>
      </c>
      <c r="E41">
        <v>0.22964</v>
      </c>
      <c r="F41">
        <v>0.41467</v>
      </c>
      <c r="G41">
        <v>0.31053</v>
      </c>
      <c r="H41">
        <v>0.18408</v>
      </c>
      <c r="J41">
        <v>2</v>
      </c>
      <c r="Q41">
        <v>1</v>
      </c>
      <c r="R41">
        <v>5</v>
      </c>
    </row>
    <row r="42" ht="15.5" spans="1:17">
      <c r="A42" s="11" t="s">
        <v>41</v>
      </c>
      <c r="B42">
        <v>-0.17439</v>
      </c>
      <c r="C42">
        <v>0.65242</v>
      </c>
      <c r="D42">
        <v>0.35149</v>
      </c>
      <c r="E42">
        <v>0.82094</v>
      </c>
      <c r="F42">
        <v>0.26482</v>
      </c>
      <c r="G42">
        <v>-0.30147</v>
      </c>
      <c r="H42">
        <v>0.21612</v>
      </c>
      <c r="J42" s="12">
        <v>4</v>
      </c>
      <c r="Q42">
        <v>4</v>
      </c>
    </row>
    <row r="43" ht="15.5" spans="1:17">
      <c r="A43" s="11" t="s">
        <v>42</v>
      </c>
      <c r="B43">
        <v>-0.32154</v>
      </c>
      <c r="C43">
        <v>0.90197</v>
      </c>
      <c r="D43">
        <v>0.51084</v>
      </c>
      <c r="E43">
        <v>0.63031</v>
      </c>
      <c r="F43">
        <v>0.42429</v>
      </c>
      <c r="G43">
        <v>0.07164</v>
      </c>
      <c r="H43">
        <v>0.21906</v>
      </c>
      <c r="J43">
        <v>2</v>
      </c>
      <c r="Q43">
        <v>4</v>
      </c>
    </row>
    <row r="44" ht="15.5" spans="1:17">
      <c r="A44" s="11" t="s">
        <v>43</v>
      </c>
      <c r="B44">
        <v>-0.38813</v>
      </c>
      <c r="C44">
        <v>0.89424</v>
      </c>
      <c r="D44">
        <v>0.46796</v>
      </c>
      <c r="E44">
        <v>0.64355</v>
      </c>
      <c r="F44">
        <v>0.41613</v>
      </c>
      <c r="G44">
        <v>0.07395</v>
      </c>
      <c r="H44">
        <v>0.17005</v>
      </c>
      <c r="J44">
        <v>2</v>
      </c>
      <c r="Q44">
        <v>4</v>
      </c>
    </row>
    <row r="45" ht="15.5" spans="1:17">
      <c r="A45" s="11" t="s">
        <v>44</v>
      </c>
      <c r="B45">
        <v>-0.12046</v>
      </c>
      <c r="C45">
        <v>0.92668</v>
      </c>
      <c r="D45">
        <v>0.59472</v>
      </c>
      <c r="E45">
        <v>-0.0388200000000001</v>
      </c>
      <c r="F45">
        <v>0.41865</v>
      </c>
      <c r="G45">
        <v>0.54294</v>
      </c>
      <c r="H45">
        <v>0.1089</v>
      </c>
      <c r="J45">
        <v>2</v>
      </c>
      <c r="Q45">
        <v>2</v>
      </c>
    </row>
    <row r="46" ht="15.5" spans="1:17">
      <c r="A46" s="11" t="s">
        <v>45</v>
      </c>
      <c r="B46">
        <v>-0.46113</v>
      </c>
      <c r="C46">
        <v>0.84773</v>
      </c>
      <c r="D46">
        <v>0.48258</v>
      </c>
      <c r="E46">
        <v>-0.0509900000000001</v>
      </c>
      <c r="F46">
        <v>0.4711</v>
      </c>
      <c r="G46">
        <v>0.70639</v>
      </c>
      <c r="H46">
        <v>0.06521</v>
      </c>
      <c r="J46">
        <v>2</v>
      </c>
      <c r="Q46">
        <v>3</v>
      </c>
    </row>
    <row r="47" ht="15.5" spans="1:10">
      <c r="A47" s="11" t="s">
        <v>46</v>
      </c>
      <c r="B47">
        <v>-0.64167</v>
      </c>
      <c r="C47">
        <v>0.81853</v>
      </c>
      <c r="D47">
        <v>0.33545</v>
      </c>
      <c r="E47">
        <v>0.16593</v>
      </c>
      <c r="F47">
        <v>0.4225</v>
      </c>
      <c r="G47">
        <v>0.5407</v>
      </c>
      <c r="H47">
        <v>-0.06281</v>
      </c>
      <c r="J47">
        <v>2</v>
      </c>
    </row>
    <row r="48" ht="15.5" spans="1:10">
      <c r="A48" s="11" t="s">
        <v>47</v>
      </c>
      <c r="B48">
        <v>-0.55892</v>
      </c>
      <c r="C48">
        <v>0.9145</v>
      </c>
      <c r="D48">
        <v>0.44689</v>
      </c>
      <c r="E48">
        <v>0.26092</v>
      </c>
      <c r="F48">
        <v>0.46811</v>
      </c>
      <c r="G48">
        <v>0.48868</v>
      </c>
      <c r="H48">
        <v>0.04282</v>
      </c>
      <c r="J48">
        <v>2</v>
      </c>
    </row>
    <row r="49" ht="15.5" spans="1:10">
      <c r="A49" s="11" t="s">
        <v>48</v>
      </c>
      <c r="B49">
        <v>0.01729</v>
      </c>
      <c r="C49">
        <v>0.89936</v>
      </c>
      <c r="D49">
        <v>0.70082</v>
      </c>
      <c r="E49">
        <v>-0.12774</v>
      </c>
      <c r="F49">
        <v>0.24664</v>
      </c>
      <c r="G49">
        <v>0.26009</v>
      </c>
      <c r="H49">
        <v>0.09099</v>
      </c>
      <c r="J49">
        <v>2</v>
      </c>
    </row>
    <row r="50" ht="15.5" spans="1:10">
      <c r="A50" s="11" t="s">
        <v>49</v>
      </c>
      <c r="B50">
        <v>-0.54201</v>
      </c>
      <c r="C50">
        <v>0.89493</v>
      </c>
      <c r="D50">
        <v>0.45427</v>
      </c>
      <c r="E50">
        <v>0.14657</v>
      </c>
      <c r="F50">
        <v>0.47137</v>
      </c>
      <c r="G50">
        <v>0.57703</v>
      </c>
      <c r="H50">
        <v>0.04015</v>
      </c>
      <c r="J50">
        <v>2</v>
      </c>
    </row>
    <row r="51" ht="15.5" spans="1:10">
      <c r="A51" s="11" t="s">
        <v>50</v>
      </c>
      <c r="B51">
        <v>0.48797</v>
      </c>
      <c r="C51">
        <v>0.31694</v>
      </c>
      <c r="D51">
        <v>0.8005</v>
      </c>
      <c r="E51">
        <v>0.24994</v>
      </c>
      <c r="F51">
        <v>0.68778</v>
      </c>
      <c r="G51">
        <v>0.09118</v>
      </c>
      <c r="H51">
        <v>0.4582</v>
      </c>
      <c r="J51">
        <v>3</v>
      </c>
    </row>
    <row r="52" ht="15.5" spans="1:12">
      <c r="A52" s="11" t="s">
        <v>51</v>
      </c>
      <c r="B52">
        <v>-0.13639</v>
      </c>
      <c r="C52">
        <v>0.61468</v>
      </c>
      <c r="D52">
        <v>0.78377</v>
      </c>
      <c r="E52">
        <v>-0.17621</v>
      </c>
      <c r="F52">
        <v>0.7592</v>
      </c>
      <c r="G52">
        <v>0.73374</v>
      </c>
      <c r="H52">
        <v>0.21774</v>
      </c>
      <c r="J52">
        <v>3</v>
      </c>
      <c r="L52">
        <f>12/15</f>
        <v>0.8</v>
      </c>
    </row>
    <row r="53" ht="15.5" spans="1:10">
      <c r="A53" s="11" t="s">
        <v>52</v>
      </c>
      <c r="B53">
        <v>0.3633</v>
      </c>
      <c r="C53">
        <v>0.52561</v>
      </c>
      <c r="D53">
        <v>0.90151</v>
      </c>
      <c r="E53">
        <v>0.29834</v>
      </c>
      <c r="F53">
        <v>0.61719</v>
      </c>
      <c r="G53">
        <v>0.03124</v>
      </c>
      <c r="H53">
        <v>0.52982</v>
      </c>
      <c r="J53">
        <v>3</v>
      </c>
    </row>
    <row r="54" ht="15.5" spans="1:10">
      <c r="A54" s="11" t="s">
        <v>53</v>
      </c>
      <c r="B54">
        <v>-0.12807</v>
      </c>
      <c r="C54">
        <v>0.6266</v>
      </c>
      <c r="D54">
        <v>0.79703</v>
      </c>
      <c r="E54">
        <v>-0.17787</v>
      </c>
      <c r="F54">
        <v>0.74807</v>
      </c>
      <c r="G54">
        <v>0.7166</v>
      </c>
      <c r="H54">
        <v>0.22309</v>
      </c>
      <c r="J54">
        <v>3</v>
      </c>
    </row>
    <row r="55" ht="15.5" spans="1:10">
      <c r="A55" s="11" t="s">
        <v>54</v>
      </c>
      <c r="B55">
        <v>0.32323</v>
      </c>
      <c r="C55">
        <v>0.54169</v>
      </c>
      <c r="D55">
        <v>0.90343</v>
      </c>
      <c r="E55">
        <v>0.32186</v>
      </c>
      <c r="F55">
        <v>0.63096</v>
      </c>
      <c r="G55">
        <v>0.0431</v>
      </c>
      <c r="H55">
        <v>0.53963</v>
      </c>
      <c r="J55">
        <v>3</v>
      </c>
    </row>
    <row r="56" ht="15.5" spans="1:10">
      <c r="A56" s="11" t="s">
        <v>55</v>
      </c>
      <c r="B56">
        <v>0.32957</v>
      </c>
      <c r="C56">
        <v>0.04718</v>
      </c>
      <c r="D56">
        <v>0.49701</v>
      </c>
      <c r="E56">
        <v>0.56456</v>
      </c>
      <c r="F56">
        <v>0.71823</v>
      </c>
      <c r="G56">
        <v>-0.13936</v>
      </c>
      <c r="H56">
        <v>0.16333</v>
      </c>
      <c r="J56">
        <v>5</v>
      </c>
    </row>
    <row r="57" ht="70" spans="1:12">
      <c r="A57" s="11" t="s">
        <v>56</v>
      </c>
      <c r="B57">
        <v>0.04733</v>
      </c>
      <c r="C57">
        <v>0.33085</v>
      </c>
      <c r="D57">
        <v>0.52937</v>
      </c>
      <c r="E57">
        <v>-0.49285</v>
      </c>
      <c r="F57">
        <v>0.61754</v>
      </c>
      <c r="G57">
        <v>0.81661</v>
      </c>
      <c r="H57">
        <v>-0.0300100000000001</v>
      </c>
      <c r="J57" s="20">
        <v>6</v>
      </c>
      <c r="L57" s="19" t="s">
        <v>57</v>
      </c>
    </row>
    <row r="58" ht="15.5" spans="1:10">
      <c r="A58" s="11" t="s">
        <v>58</v>
      </c>
      <c r="B58">
        <v>0.34194</v>
      </c>
      <c r="C58">
        <v>0.33011</v>
      </c>
      <c r="D58">
        <v>0.8198</v>
      </c>
      <c r="E58">
        <v>0.4146</v>
      </c>
      <c r="F58">
        <v>0.72398</v>
      </c>
      <c r="G58">
        <v>-0.08877</v>
      </c>
      <c r="H58">
        <v>0.32043</v>
      </c>
      <c r="J58">
        <v>3</v>
      </c>
    </row>
    <row r="59" ht="15.5" spans="1:10">
      <c r="A59" s="11" t="s">
        <v>59</v>
      </c>
      <c r="B59">
        <v>-0.10325</v>
      </c>
      <c r="C59">
        <v>0.69952</v>
      </c>
      <c r="D59">
        <v>0.70482</v>
      </c>
      <c r="E59">
        <v>-0.32843</v>
      </c>
      <c r="F59">
        <v>0.29525</v>
      </c>
      <c r="G59">
        <v>0.41325</v>
      </c>
      <c r="H59">
        <v>0.13605</v>
      </c>
      <c r="J59">
        <v>3</v>
      </c>
    </row>
    <row r="60" ht="42" spans="1:13">
      <c r="A60" s="11" t="s">
        <v>60</v>
      </c>
      <c r="B60">
        <v>-0.09291</v>
      </c>
      <c r="C60">
        <v>0.6654</v>
      </c>
      <c r="D60">
        <v>0.65965</v>
      </c>
      <c r="E60">
        <v>-0.33834</v>
      </c>
      <c r="F60">
        <v>0.19818</v>
      </c>
      <c r="G60">
        <v>0.31954</v>
      </c>
      <c r="H60">
        <v>0.11076</v>
      </c>
      <c r="J60" s="12">
        <v>2</v>
      </c>
      <c r="L60" s="19" t="s">
        <v>61</v>
      </c>
      <c r="M60" t="s">
        <v>62</v>
      </c>
    </row>
    <row r="61" ht="15.5" spans="1:10">
      <c r="A61" s="11" t="s">
        <v>63</v>
      </c>
      <c r="B61">
        <v>0.42324</v>
      </c>
      <c r="C61">
        <v>0.55156</v>
      </c>
      <c r="D61">
        <v>0.75519</v>
      </c>
      <c r="E61">
        <v>-0.00763000000000003</v>
      </c>
      <c r="F61">
        <v>0.07276</v>
      </c>
      <c r="G61">
        <v>-0.25925</v>
      </c>
      <c r="H61">
        <v>0.3456</v>
      </c>
      <c r="J61">
        <v>3</v>
      </c>
    </row>
    <row r="62" ht="15.5" spans="1:10">
      <c r="A62" s="11" t="s">
        <v>64</v>
      </c>
      <c r="B62">
        <v>0.31089</v>
      </c>
      <c r="C62">
        <v>0.64097</v>
      </c>
      <c r="D62">
        <v>0.83505</v>
      </c>
      <c r="E62">
        <v>0.1492</v>
      </c>
      <c r="F62">
        <v>0.24947</v>
      </c>
      <c r="G62">
        <v>-0.16008</v>
      </c>
      <c r="H62">
        <v>0.44993</v>
      </c>
      <c r="J62">
        <v>3</v>
      </c>
    </row>
    <row r="63" ht="15.5" spans="1:10">
      <c r="A63" s="11" t="s">
        <v>65</v>
      </c>
      <c r="B63">
        <v>0.32473</v>
      </c>
      <c r="C63">
        <v>0.60841</v>
      </c>
      <c r="D63">
        <v>0.99532</v>
      </c>
      <c r="E63">
        <v>0.01725</v>
      </c>
      <c r="F63">
        <v>0.70246</v>
      </c>
      <c r="G63">
        <v>0.28241</v>
      </c>
      <c r="H63">
        <v>0.39127</v>
      </c>
      <c r="J63">
        <v>3</v>
      </c>
    </row>
    <row r="64" ht="15.5" spans="1:10">
      <c r="A64" s="11" t="s">
        <v>66</v>
      </c>
      <c r="B64">
        <v>0.48295</v>
      </c>
      <c r="C64">
        <v>0.49769</v>
      </c>
      <c r="D64">
        <v>0.71677</v>
      </c>
      <c r="E64">
        <v>-0.0854200000000001</v>
      </c>
      <c r="F64">
        <v>0.04649</v>
      </c>
      <c r="G64">
        <v>-0.32551</v>
      </c>
      <c r="H64">
        <v>0.13108</v>
      </c>
      <c r="J64">
        <v>3</v>
      </c>
    </row>
    <row r="65" ht="15.5" spans="1:10">
      <c r="A65" s="11" t="s">
        <v>67</v>
      </c>
      <c r="B65">
        <v>0.37217</v>
      </c>
      <c r="C65">
        <v>0.32486</v>
      </c>
      <c r="D65">
        <v>0.83967</v>
      </c>
      <c r="E65">
        <v>0.15698</v>
      </c>
      <c r="F65">
        <v>0.83242</v>
      </c>
      <c r="G65">
        <v>0.30086</v>
      </c>
      <c r="H65">
        <v>0.40485</v>
      </c>
      <c r="J65">
        <v>3</v>
      </c>
    </row>
    <row r="66" ht="15.5" spans="1:12">
      <c r="A66" s="11" t="s">
        <v>68</v>
      </c>
      <c r="B66">
        <v>0.03202</v>
      </c>
      <c r="C66">
        <v>0.1224</v>
      </c>
      <c r="D66">
        <v>0.03792</v>
      </c>
      <c r="E66">
        <v>0.85638</v>
      </c>
      <c r="F66">
        <v>0.4155</v>
      </c>
      <c r="G66">
        <v>-0.31697</v>
      </c>
      <c r="H66">
        <v>-0.07959</v>
      </c>
      <c r="J66">
        <v>4</v>
      </c>
      <c r="L66">
        <f>30/38</f>
        <v>0.789473684210526</v>
      </c>
    </row>
    <row r="67" ht="15.5" spans="1:10">
      <c r="A67" s="11" t="s">
        <v>69</v>
      </c>
      <c r="B67">
        <v>0.06893</v>
      </c>
      <c r="C67">
        <v>0.04205</v>
      </c>
      <c r="D67">
        <v>-0.0122599999999999</v>
      </c>
      <c r="E67">
        <v>0.86981</v>
      </c>
      <c r="F67">
        <v>0.30386</v>
      </c>
      <c r="G67">
        <v>-0.44913</v>
      </c>
      <c r="H67">
        <v>-0.05017</v>
      </c>
      <c r="J67">
        <v>4</v>
      </c>
    </row>
    <row r="68" ht="15.5" spans="1:10">
      <c r="A68" s="11" t="s">
        <v>70</v>
      </c>
      <c r="B68">
        <v>-0.1684</v>
      </c>
      <c r="C68">
        <v>0.29862</v>
      </c>
      <c r="D68">
        <v>0.1712</v>
      </c>
      <c r="E68">
        <v>0.9219</v>
      </c>
      <c r="F68">
        <v>0.5623</v>
      </c>
      <c r="G68">
        <v>-0.14998</v>
      </c>
      <c r="H68">
        <v>0.0478499999999999</v>
      </c>
      <c r="J68">
        <v>4</v>
      </c>
    </row>
    <row r="69" ht="15.5" spans="1:10">
      <c r="A69" s="11" t="s">
        <v>71</v>
      </c>
      <c r="B69">
        <v>0.09383</v>
      </c>
      <c r="C69">
        <v>0.25618</v>
      </c>
      <c r="D69">
        <v>0.23184</v>
      </c>
      <c r="E69">
        <v>0.82883</v>
      </c>
      <c r="F69">
        <v>0.4902</v>
      </c>
      <c r="G69">
        <v>-0.23019</v>
      </c>
      <c r="H69">
        <v>0.12884</v>
      </c>
      <c r="J69">
        <v>4</v>
      </c>
    </row>
    <row r="70" ht="15.5" spans="1:10">
      <c r="A70" s="11" t="s">
        <v>72</v>
      </c>
      <c r="B70">
        <v>-0.11424</v>
      </c>
      <c r="C70">
        <v>0.19041</v>
      </c>
      <c r="D70">
        <v>0.0828</v>
      </c>
      <c r="E70">
        <v>0.93946</v>
      </c>
      <c r="F70">
        <v>0.44958</v>
      </c>
      <c r="G70">
        <v>-0.29612</v>
      </c>
      <c r="H70">
        <v>0.0158</v>
      </c>
      <c r="J70">
        <v>4</v>
      </c>
    </row>
    <row r="71" ht="15.5" spans="1:10">
      <c r="A71" s="11" t="s">
        <v>73</v>
      </c>
      <c r="B71">
        <v>-0.19793</v>
      </c>
      <c r="C71">
        <v>0.18189</v>
      </c>
      <c r="D71">
        <v>0.04417</v>
      </c>
      <c r="E71">
        <v>0.96026</v>
      </c>
      <c r="F71">
        <v>0.44317</v>
      </c>
      <c r="G71">
        <v>-0.29231</v>
      </c>
      <c r="H71">
        <v>-0.01389</v>
      </c>
      <c r="J71">
        <v>4</v>
      </c>
    </row>
    <row r="72" ht="15.5" spans="1:10">
      <c r="A72" s="11" t="s">
        <v>74</v>
      </c>
      <c r="B72">
        <v>-0.12231</v>
      </c>
      <c r="C72">
        <v>0.48197</v>
      </c>
      <c r="D72">
        <v>0.3795</v>
      </c>
      <c r="E72">
        <v>0.7809</v>
      </c>
      <c r="F72">
        <v>0.72278</v>
      </c>
      <c r="G72">
        <v>0.11523</v>
      </c>
      <c r="H72">
        <v>0.15865</v>
      </c>
      <c r="J72">
        <v>4</v>
      </c>
    </row>
    <row r="73" ht="15.5" spans="1:10">
      <c r="A73" s="11" t="s">
        <v>75</v>
      </c>
      <c r="B73">
        <v>-0.14586</v>
      </c>
      <c r="C73">
        <v>0.24308</v>
      </c>
      <c r="D73">
        <v>0.10477</v>
      </c>
      <c r="E73">
        <v>0.90719</v>
      </c>
      <c r="F73">
        <v>0.53319</v>
      </c>
      <c r="G73">
        <v>-0.17911</v>
      </c>
      <c r="H73">
        <v>-0.0373699999999999</v>
      </c>
      <c r="J73">
        <v>4</v>
      </c>
    </row>
    <row r="74" ht="15.5" spans="1:10">
      <c r="A74" s="11" t="s">
        <v>76</v>
      </c>
      <c r="B74">
        <v>-0.0879000000000001</v>
      </c>
      <c r="C74">
        <v>0.25478</v>
      </c>
      <c r="D74">
        <v>0.16583</v>
      </c>
      <c r="E74">
        <v>0.92343</v>
      </c>
      <c r="F74">
        <v>0.50031</v>
      </c>
      <c r="G74">
        <v>-0.23811</v>
      </c>
      <c r="H74">
        <v>0.08487</v>
      </c>
      <c r="J74">
        <v>4</v>
      </c>
    </row>
    <row r="75" ht="42" spans="1:13">
      <c r="A75" s="11" t="s">
        <v>77</v>
      </c>
      <c r="B75">
        <v>-0.49232</v>
      </c>
      <c r="C75">
        <v>0.58974</v>
      </c>
      <c r="D75">
        <v>0.3385</v>
      </c>
      <c r="E75">
        <v>0.27786</v>
      </c>
      <c r="F75">
        <v>0.78912</v>
      </c>
      <c r="G75">
        <v>0.71372</v>
      </c>
      <c r="H75">
        <v>-0.06037</v>
      </c>
      <c r="J75" s="12">
        <v>5</v>
      </c>
      <c r="L75" s="21" t="s">
        <v>78</v>
      </c>
      <c r="M75" t="s">
        <v>79</v>
      </c>
    </row>
    <row r="76" ht="15.5" spans="1:10">
      <c r="A76" s="11" t="s">
        <v>80</v>
      </c>
      <c r="B76">
        <v>-0.21031</v>
      </c>
      <c r="C76">
        <v>0.30071</v>
      </c>
      <c r="D76">
        <v>0.17733</v>
      </c>
      <c r="E76">
        <v>0.95326</v>
      </c>
      <c r="F76">
        <v>0.53672</v>
      </c>
      <c r="G76">
        <v>-0.18349</v>
      </c>
      <c r="H76">
        <v>0.10254</v>
      </c>
      <c r="J76">
        <v>4</v>
      </c>
    </row>
    <row r="77" ht="15.5" spans="1:10">
      <c r="A77" s="11" t="s">
        <v>81</v>
      </c>
      <c r="B77">
        <v>-0.0704400000000001</v>
      </c>
      <c r="C77">
        <v>0.23785</v>
      </c>
      <c r="D77">
        <v>0.16266</v>
      </c>
      <c r="E77">
        <v>0.92827</v>
      </c>
      <c r="F77">
        <v>0.47055</v>
      </c>
      <c r="G77">
        <v>-0.27617</v>
      </c>
      <c r="H77">
        <v>0.10759</v>
      </c>
      <c r="J77">
        <v>4</v>
      </c>
    </row>
    <row r="78" ht="15.5" spans="1:10">
      <c r="A78" s="11" t="s">
        <v>82</v>
      </c>
      <c r="B78">
        <v>-0.2885</v>
      </c>
      <c r="C78">
        <v>0.05044</v>
      </c>
      <c r="D78">
        <v>-0.12258</v>
      </c>
      <c r="E78">
        <v>0.95797</v>
      </c>
      <c r="F78">
        <v>0.30736</v>
      </c>
      <c r="G78">
        <v>-0.39879</v>
      </c>
      <c r="H78">
        <v>-0.12196</v>
      </c>
      <c r="J78">
        <v>4</v>
      </c>
    </row>
    <row r="79" ht="15.5" spans="1:10">
      <c r="A79" s="11" t="s">
        <v>83</v>
      </c>
      <c r="B79">
        <v>-0.11191</v>
      </c>
      <c r="C79">
        <v>0.16115</v>
      </c>
      <c r="D79">
        <v>0.03694</v>
      </c>
      <c r="E79">
        <v>0.92233</v>
      </c>
      <c r="F79">
        <v>0.44533</v>
      </c>
      <c r="G79">
        <v>-0.29113</v>
      </c>
      <c r="H79">
        <v>-0.0584199999999999</v>
      </c>
      <c r="J79">
        <v>4</v>
      </c>
    </row>
    <row r="80" ht="15.5" spans="1:10">
      <c r="A80" s="11" t="s">
        <v>84</v>
      </c>
      <c r="B80">
        <v>-0.36827</v>
      </c>
      <c r="C80">
        <v>0.66073</v>
      </c>
      <c r="D80">
        <v>0.48143</v>
      </c>
      <c r="E80">
        <v>0.53255</v>
      </c>
      <c r="F80">
        <v>0.85606</v>
      </c>
      <c r="G80">
        <v>0.53762</v>
      </c>
      <c r="H80">
        <v>0.15582</v>
      </c>
      <c r="J80">
        <v>5</v>
      </c>
    </row>
    <row r="81" ht="15.5" spans="1:10">
      <c r="A81" s="11" t="s">
        <v>85</v>
      </c>
      <c r="B81">
        <v>-0.25058</v>
      </c>
      <c r="C81">
        <v>0.25845</v>
      </c>
      <c r="D81">
        <v>0.10779</v>
      </c>
      <c r="E81">
        <v>0.96024</v>
      </c>
      <c r="F81">
        <v>0.51417</v>
      </c>
      <c r="G81">
        <v>-0.20184</v>
      </c>
      <c r="H81">
        <v>0.02645</v>
      </c>
      <c r="J81">
        <v>4</v>
      </c>
    </row>
    <row r="82" ht="15.5" spans="1:10">
      <c r="A82" s="11" t="s">
        <v>86</v>
      </c>
      <c r="B82">
        <v>-0.17665</v>
      </c>
      <c r="C82">
        <v>0.14314</v>
      </c>
      <c r="D82">
        <v>0.02905</v>
      </c>
      <c r="E82">
        <v>0.9715</v>
      </c>
      <c r="F82">
        <v>0.3769</v>
      </c>
      <c r="G82">
        <v>-0.37187</v>
      </c>
      <c r="H82">
        <v>0.0279199999999999</v>
      </c>
      <c r="J82">
        <v>4</v>
      </c>
    </row>
    <row r="83" ht="42" spans="1:13">
      <c r="A83" s="11" t="s">
        <v>87</v>
      </c>
      <c r="B83">
        <v>-0.45082</v>
      </c>
      <c r="C83">
        <v>0.40846</v>
      </c>
      <c r="D83">
        <v>0.3597</v>
      </c>
      <c r="E83">
        <v>0.44737</v>
      </c>
      <c r="F83">
        <v>0.10137</v>
      </c>
      <c r="G83">
        <v>-0.00872000000000006</v>
      </c>
      <c r="H83">
        <v>0.74532</v>
      </c>
      <c r="J83">
        <v>7</v>
      </c>
      <c r="L83" s="21" t="s">
        <v>88</v>
      </c>
      <c r="M83" t="s">
        <v>89</v>
      </c>
    </row>
    <row r="84" ht="15.5" spans="1:10">
      <c r="A84" s="11" t="s">
        <v>90</v>
      </c>
      <c r="B84">
        <v>-0.65469</v>
      </c>
      <c r="C84">
        <v>0.1585</v>
      </c>
      <c r="D84">
        <v>0.05193</v>
      </c>
      <c r="E84">
        <v>0.57387</v>
      </c>
      <c r="F84">
        <v>0.20979</v>
      </c>
      <c r="G84">
        <v>0.19809</v>
      </c>
      <c r="H84">
        <v>0.72883</v>
      </c>
      <c r="J84">
        <v>7</v>
      </c>
    </row>
    <row r="85" ht="15.5" spans="1:10">
      <c r="A85" s="11" t="s">
        <v>91</v>
      </c>
      <c r="B85">
        <v>-0.64445</v>
      </c>
      <c r="C85">
        <v>-0.1265</v>
      </c>
      <c r="D85">
        <v>-0.25466</v>
      </c>
      <c r="E85">
        <v>0.51563</v>
      </c>
      <c r="F85">
        <v>0.24719</v>
      </c>
      <c r="G85">
        <v>0.33197</v>
      </c>
      <c r="H85">
        <v>0.48765</v>
      </c>
      <c r="J85">
        <v>4</v>
      </c>
    </row>
    <row r="86" ht="15.5" spans="1:10">
      <c r="A86" s="11" t="s">
        <v>92</v>
      </c>
      <c r="B86">
        <v>-0.64445</v>
      </c>
      <c r="C86">
        <v>-0.1265</v>
      </c>
      <c r="D86">
        <v>-0.25466</v>
      </c>
      <c r="E86">
        <v>0.51563</v>
      </c>
      <c r="F86">
        <v>0.24719</v>
      </c>
      <c r="G86">
        <v>0.33197</v>
      </c>
      <c r="H86">
        <v>0.48765</v>
      </c>
      <c r="J86">
        <v>4</v>
      </c>
    </row>
    <row r="87" ht="42" spans="1:13">
      <c r="A87" s="11" t="s">
        <v>93</v>
      </c>
      <c r="B87">
        <v>-0.43842</v>
      </c>
      <c r="C87">
        <v>0.40243</v>
      </c>
      <c r="D87">
        <v>0.35828</v>
      </c>
      <c r="E87">
        <v>0.4395</v>
      </c>
      <c r="F87">
        <v>0.08887</v>
      </c>
      <c r="G87">
        <v>-0.0169900000000001</v>
      </c>
      <c r="H87">
        <v>0.75116</v>
      </c>
      <c r="J87" s="20">
        <v>7</v>
      </c>
      <c r="L87" s="19" t="s">
        <v>88</v>
      </c>
      <c r="M87" s="13" t="s">
        <v>94</v>
      </c>
    </row>
    <row r="88" ht="15.5" spans="1:10">
      <c r="A88" s="11" t="s">
        <v>95</v>
      </c>
      <c r="B88">
        <v>-0.61232</v>
      </c>
      <c r="C88">
        <v>-0.17124</v>
      </c>
      <c r="D88">
        <v>-0.28994</v>
      </c>
      <c r="E88">
        <v>0.49004</v>
      </c>
      <c r="F88">
        <v>0.21934</v>
      </c>
      <c r="G88">
        <v>0.32487</v>
      </c>
      <c r="H88">
        <v>0.47832</v>
      </c>
      <c r="J88">
        <v>4</v>
      </c>
    </row>
    <row r="89" ht="15.5" spans="1:10">
      <c r="A89" s="11" t="s">
        <v>96</v>
      </c>
      <c r="B89">
        <v>-0.44349</v>
      </c>
      <c r="C89">
        <v>0.11216</v>
      </c>
      <c r="D89">
        <v>-0.23468</v>
      </c>
      <c r="E89">
        <v>0.94689</v>
      </c>
      <c r="F89">
        <v>0.24642</v>
      </c>
      <c r="G89">
        <v>-0.25208</v>
      </c>
      <c r="H89">
        <v>-0.0644499999999999</v>
      </c>
      <c r="J89">
        <v>4</v>
      </c>
    </row>
    <row r="90" ht="15.5" spans="1:10">
      <c r="A90" s="11" t="s">
        <v>97</v>
      </c>
      <c r="B90">
        <v>-0.34726</v>
      </c>
      <c r="C90">
        <v>0.27551</v>
      </c>
      <c r="D90">
        <v>-0.03617</v>
      </c>
      <c r="E90">
        <v>0.97085</v>
      </c>
      <c r="F90">
        <v>0.16273</v>
      </c>
      <c r="G90">
        <v>-0.4618</v>
      </c>
      <c r="H90">
        <v>0.01459</v>
      </c>
      <c r="J90">
        <v>4</v>
      </c>
    </row>
    <row r="91" ht="15.5" spans="1:10">
      <c r="A91" s="11" t="s">
        <v>98</v>
      </c>
      <c r="B91">
        <v>-0.35381</v>
      </c>
      <c r="C91">
        <v>0.18821</v>
      </c>
      <c r="D91">
        <v>-0.1144</v>
      </c>
      <c r="E91">
        <v>0.95384</v>
      </c>
      <c r="F91">
        <v>0.09556</v>
      </c>
      <c r="G91">
        <v>-0.52358</v>
      </c>
      <c r="H91">
        <v>-0.0409999999999999</v>
      </c>
      <c r="J91">
        <v>4</v>
      </c>
    </row>
    <row r="92" ht="15.5" spans="1:10">
      <c r="A92" s="11" t="s">
        <v>99</v>
      </c>
      <c r="B92">
        <v>-0.35434</v>
      </c>
      <c r="C92">
        <v>0.21572</v>
      </c>
      <c r="D92">
        <v>-0.09493</v>
      </c>
      <c r="E92">
        <v>0.97735</v>
      </c>
      <c r="F92">
        <v>0.1609</v>
      </c>
      <c r="G92">
        <v>-0.45304</v>
      </c>
      <c r="H92">
        <v>-0.00625000000000009</v>
      </c>
      <c r="J92">
        <v>4</v>
      </c>
    </row>
    <row r="93" ht="15.5" spans="1:10">
      <c r="A93" s="11" t="s">
        <v>100</v>
      </c>
      <c r="B93">
        <v>-0.42489</v>
      </c>
      <c r="C93">
        <v>0.15844</v>
      </c>
      <c r="D93">
        <v>-0.18298</v>
      </c>
      <c r="E93">
        <v>0.97141</v>
      </c>
      <c r="F93">
        <v>0.18177</v>
      </c>
      <c r="G93">
        <v>-0.38178</v>
      </c>
      <c r="H93">
        <v>-0.06151</v>
      </c>
      <c r="J93">
        <v>4</v>
      </c>
    </row>
    <row r="94" ht="15.5" spans="1:10">
      <c r="A94" s="11" t="s">
        <v>101</v>
      </c>
      <c r="B94">
        <v>-0.43519</v>
      </c>
      <c r="C94">
        <v>0.10032</v>
      </c>
      <c r="D94">
        <v>-0.23647</v>
      </c>
      <c r="E94">
        <v>0.95169</v>
      </c>
      <c r="F94">
        <v>0.12141</v>
      </c>
      <c r="G94">
        <v>-0.43725</v>
      </c>
      <c r="H94">
        <v>-0.10943</v>
      </c>
      <c r="J94">
        <v>4</v>
      </c>
    </row>
    <row r="95" ht="15.5" spans="1:10">
      <c r="A95" s="11" t="s">
        <v>102</v>
      </c>
      <c r="B95">
        <v>-0.27815</v>
      </c>
      <c r="C95">
        <v>0.25867</v>
      </c>
      <c r="D95">
        <v>-0.0111600000000001</v>
      </c>
      <c r="E95">
        <v>0.91548</v>
      </c>
      <c r="F95">
        <v>0.05854</v>
      </c>
      <c r="G95">
        <v>-0.58741</v>
      </c>
      <c r="H95">
        <v>0.00258000000000003</v>
      </c>
      <c r="J95">
        <v>4</v>
      </c>
    </row>
    <row r="96" ht="15.5" spans="1:10">
      <c r="A96" s="11" t="s">
        <v>103</v>
      </c>
      <c r="B96">
        <v>-0.45951</v>
      </c>
      <c r="C96">
        <v>0.12953</v>
      </c>
      <c r="D96">
        <v>-0.22926</v>
      </c>
      <c r="E96">
        <v>0.95423</v>
      </c>
      <c r="F96">
        <v>0.15489</v>
      </c>
      <c r="G96">
        <v>-0.38774</v>
      </c>
      <c r="H96">
        <v>-0.11299</v>
      </c>
      <c r="J96">
        <v>4</v>
      </c>
    </row>
    <row r="97" ht="15.5" spans="1:10">
      <c r="A97" s="11" t="s">
        <v>104</v>
      </c>
      <c r="B97">
        <v>-0.51044</v>
      </c>
      <c r="C97">
        <v>0.43819</v>
      </c>
      <c r="D97">
        <v>0.02539</v>
      </c>
      <c r="E97">
        <v>0.92523</v>
      </c>
      <c r="F97">
        <v>0.23317</v>
      </c>
      <c r="G97">
        <v>-0.3077</v>
      </c>
      <c r="H97">
        <v>-0.03878</v>
      </c>
      <c r="J97">
        <v>4</v>
      </c>
    </row>
    <row r="98" ht="15.5" spans="1:10">
      <c r="A98" s="11" t="s">
        <v>105</v>
      </c>
      <c r="B98">
        <v>0.77197</v>
      </c>
      <c r="C98">
        <v>-0.27344</v>
      </c>
      <c r="D98">
        <v>-0.0476000000000001</v>
      </c>
      <c r="E98">
        <v>-0.58164</v>
      </c>
      <c r="F98">
        <v>-0.60522</v>
      </c>
      <c r="G98">
        <v>-0.52484</v>
      </c>
      <c r="H98">
        <v>-0.27104</v>
      </c>
      <c r="J98">
        <v>1</v>
      </c>
    </row>
    <row r="99" ht="15.5" spans="1:10">
      <c r="A99" s="11" t="s">
        <v>106</v>
      </c>
      <c r="B99">
        <v>-0.08046</v>
      </c>
      <c r="C99">
        <v>-0.19048</v>
      </c>
      <c r="D99">
        <v>-0.11169</v>
      </c>
      <c r="E99">
        <v>0.05201</v>
      </c>
      <c r="F99">
        <v>-0.4529</v>
      </c>
      <c r="G99">
        <v>-0.64852</v>
      </c>
      <c r="H99">
        <v>-0.1229</v>
      </c>
      <c r="J99">
        <v>4</v>
      </c>
    </row>
    <row r="100" ht="15.5" spans="1:10">
      <c r="A100" s="11" t="s">
        <v>107</v>
      </c>
      <c r="B100">
        <v>-0.59123</v>
      </c>
      <c r="C100">
        <v>-0.5123</v>
      </c>
      <c r="D100">
        <v>-0.62628</v>
      </c>
      <c r="E100">
        <v>0.37121</v>
      </c>
      <c r="F100">
        <v>0.06057</v>
      </c>
      <c r="G100">
        <v>0.06014</v>
      </c>
      <c r="H100">
        <v>-0.18231</v>
      </c>
      <c r="J100">
        <v>4</v>
      </c>
    </row>
    <row r="101" ht="15.5" spans="1:10">
      <c r="A101" s="11" t="s">
        <v>108</v>
      </c>
      <c r="B101">
        <v>-0.59568</v>
      </c>
      <c r="C101">
        <v>-0.53274</v>
      </c>
      <c r="D101">
        <v>-0.61899</v>
      </c>
      <c r="E101">
        <v>0.37678</v>
      </c>
      <c r="F101">
        <v>-0.07518</v>
      </c>
      <c r="G101">
        <v>-0.14056</v>
      </c>
      <c r="H101">
        <v>-0.20323</v>
      </c>
      <c r="J101">
        <v>4</v>
      </c>
    </row>
    <row r="102" ht="56" spans="1:12">
      <c r="A102" s="11" t="s">
        <v>109</v>
      </c>
      <c r="B102">
        <v>-0.28498</v>
      </c>
      <c r="C102">
        <v>0.40078</v>
      </c>
      <c r="D102">
        <v>0.38182</v>
      </c>
      <c r="E102">
        <v>0.26023</v>
      </c>
      <c r="F102">
        <v>-0.0238100000000001</v>
      </c>
      <c r="G102">
        <v>-0.29561</v>
      </c>
      <c r="H102">
        <v>0.22744</v>
      </c>
      <c r="J102">
        <v>2</v>
      </c>
      <c r="L102" s="21" t="s">
        <v>110</v>
      </c>
    </row>
    <row r="103" ht="15.5" spans="1:10">
      <c r="A103" s="11" t="s">
        <v>111</v>
      </c>
      <c r="B103">
        <v>-0.06908</v>
      </c>
      <c r="C103">
        <v>0.42155</v>
      </c>
      <c r="D103">
        <v>0.45174</v>
      </c>
      <c r="E103">
        <v>0.10656</v>
      </c>
      <c r="F103">
        <v>-0.11051</v>
      </c>
      <c r="G103">
        <v>-0.35329</v>
      </c>
      <c r="H103">
        <v>0.20653</v>
      </c>
      <c r="J103">
        <v>3</v>
      </c>
    </row>
    <row r="104" ht="15.5" spans="1:12">
      <c r="A104" s="11" t="s">
        <v>112</v>
      </c>
      <c r="B104">
        <v>-0.33612</v>
      </c>
      <c r="C104">
        <v>0.33618</v>
      </c>
      <c r="D104">
        <v>0.31497</v>
      </c>
      <c r="E104">
        <v>-0.18903</v>
      </c>
      <c r="F104">
        <v>0.68742</v>
      </c>
      <c r="G104">
        <v>0.80618</v>
      </c>
      <c r="H104">
        <v>-0.20533</v>
      </c>
      <c r="J104">
        <v>6</v>
      </c>
      <c r="L104">
        <f>20/33</f>
        <v>0.606060606060606</v>
      </c>
    </row>
    <row r="105" ht="15.5" spans="1:10">
      <c r="A105" s="11" t="s">
        <v>113</v>
      </c>
      <c r="B105">
        <v>0.11931</v>
      </c>
      <c r="C105">
        <v>0.37407</v>
      </c>
      <c r="D105">
        <v>0.61967</v>
      </c>
      <c r="E105">
        <v>0.31011</v>
      </c>
      <c r="F105">
        <v>0.95583</v>
      </c>
      <c r="G105">
        <v>0.42683</v>
      </c>
      <c r="H105">
        <v>0.05197</v>
      </c>
      <c r="J105">
        <v>5</v>
      </c>
    </row>
    <row r="106" ht="15.5" spans="1:10">
      <c r="A106" s="11" t="s">
        <v>114</v>
      </c>
      <c r="B106">
        <v>0.20835</v>
      </c>
      <c r="C106">
        <v>0.30372</v>
      </c>
      <c r="D106">
        <v>0.5685</v>
      </c>
      <c r="E106">
        <v>0.14729</v>
      </c>
      <c r="F106">
        <v>0.90715</v>
      </c>
      <c r="G106">
        <v>0.46993</v>
      </c>
      <c r="H106">
        <v>-0.0543499999999999</v>
      </c>
      <c r="J106">
        <v>5</v>
      </c>
    </row>
    <row r="107" ht="15.5" spans="1:10">
      <c r="A107" s="11" t="s">
        <v>115</v>
      </c>
      <c r="B107">
        <v>0.07973</v>
      </c>
      <c r="C107">
        <v>0.12219</v>
      </c>
      <c r="D107">
        <v>0.23536</v>
      </c>
      <c r="E107">
        <v>-0.4334</v>
      </c>
      <c r="F107">
        <v>0.5504</v>
      </c>
      <c r="G107">
        <v>0.6924</v>
      </c>
      <c r="H107">
        <v>-0.37383</v>
      </c>
      <c r="J107">
        <v>6</v>
      </c>
    </row>
    <row r="108" ht="15.5" spans="1:10">
      <c r="A108" s="11" t="s">
        <v>116</v>
      </c>
      <c r="B108">
        <v>-0.33805</v>
      </c>
      <c r="C108">
        <v>0.35206</v>
      </c>
      <c r="D108">
        <v>0.37341</v>
      </c>
      <c r="E108">
        <v>0.07447</v>
      </c>
      <c r="F108">
        <v>0.83828</v>
      </c>
      <c r="G108">
        <v>0.69205</v>
      </c>
      <c r="H108">
        <v>-0.19072</v>
      </c>
      <c r="J108">
        <v>5</v>
      </c>
    </row>
    <row r="109" ht="15.5" spans="1:10">
      <c r="A109" s="11" t="s">
        <v>117</v>
      </c>
      <c r="B109">
        <v>0.07097</v>
      </c>
      <c r="C109">
        <v>0.38528</v>
      </c>
      <c r="D109">
        <v>0.60976</v>
      </c>
      <c r="E109">
        <v>0.26105</v>
      </c>
      <c r="F109">
        <v>0.96446</v>
      </c>
      <c r="G109">
        <v>0.49166</v>
      </c>
      <c r="H109">
        <v>0.02185</v>
      </c>
      <c r="J109">
        <v>5</v>
      </c>
    </row>
    <row r="110" ht="15.5" spans="1:10">
      <c r="A110" s="11" t="s">
        <v>118</v>
      </c>
      <c r="B110">
        <v>-0.0556300000000001</v>
      </c>
      <c r="C110">
        <v>0.43128</v>
      </c>
      <c r="D110">
        <v>0.60619</v>
      </c>
      <c r="E110">
        <v>0.26269</v>
      </c>
      <c r="F110">
        <v>0.98063</v>
      </c>
      <c r="G110">
        <v>0.56062</v>
      </c>
      <c r="H110">
        <v>0.02962</v>
      </c>
      <c r="J110">
        <v>5</v>
      </c>
    </row>
    <row r="111" ht="15.5" spans="1:10">
      <c r="A111" s="11" t="s">
        <v>119</v>
      </c>
      <c r="B111">
        <v>-0.14665</v>
      </c>
      <c r="C111">
        <v>0.43234</v>
      </c>
      <c r="D111">
        <v>0.55792</v>
      </c>
      <c r="E111">
        <v>0.1544</v>
      </c>
      <c r="F111">
        <v>0.95056</v>
      </c>
      <c r="G111">
        <v>0.65999</v>
      </c>
      <c r="H111">
        <v>-0.03061</v>
      </c>
      <c r="J111">
        <v>5</v>
      </c>
    </row>
    <row r="112" ht="15.5" spans="1:10">
      <c r="A112" s="11" t="s">
        <v>120</v>
      </c>
      <c r="B112">
        <v>0.14708</v>
      </c>
      <c r="C112">
        <v>0.37594</v>
      </c>
      <c r="D112">
        <v>0.63547</v>
      </c>
      <c r="E112">
        <v>0.46339</v>
      </c>
      <c r="F112">
        <v>0.92465</v>
      </c>
      <c r="G112">
        <v>0.27777</v>
      </c>
      <c r="H112">
        <v>0.15558</v>
      </c>
      <c r="J112">
        <v>5</v>
      </c>
    </row>
    <row r="113" ht="15.5" spans="1:10">
      <c r="A113" s="11" t="s">
        <v>121</v>
      </c>
      <c r="B113">
        <v>-0.22744</v>
      </c>
      <c r="C113">
        <v>0.41937</v>
      </c>
      <c r="D113">
        <v>0.49456</v>
      </c>
      <c r="E113">
        <v>0.04767</v>
      </c>
      <c r="F113">
        <v>0.89163</v>
      </c>
      <c r="G113">
        <v>0.73207</v>
      </c>
      <c r="H113">
        <v>-0.0862099999999999</v>
      </c>
      <c r="J113">
        <v>5</v>
      </c>
    </row>
    <row r="114" ht="15.5" spans="1:10">
      <c r="A114" s="11" t="s">
        <v>122</v>
      </c>
      <c r="B114">
        <v>0.09213</v>
      </c>
      <c r="C114">
        <v>0.26281</v>
      </c>
      <c r="D114">
        <v>0.75919</v>
      </c>
      <c r="E114">
        <v>0.3631</v>
      </c>
      <c r="F114">
        <v>0.88474</v>
      </c>
      <c r="G114">
        <v>0.19175</v>
      </c>
      <c r="H114">
        <v>0.29326</v>
      </c>
      <c r="J114">
        <v>5</v>
      </c>
    </row>
    <row r="115" ht="15.5" spans="1:10">
      <c r="A115" s="11" t="s">
        <v>123</v>
      </c>
      <c r="B115">
        <v>0.27342</v>
      </c>
      <c r="C115">
        <v>0.31957</v>
      </c>
      <c r="D115">
        <v>0.81509</v>
      </c>
      <c r="E115">
        <v>0.41798</v>
      </c>
      <c r="F115">
        <v>0.66698</v>
      </c>
      <c r="G115">
        <v>-0.12003</v>
      </c>
      <c r="H115">
        <v>0.38857</v>
      </c>
      <c r="J115">
        <v>3</v>
      </c>
    </row>
    <row r="116" ht="15.5" spans="1:10">
      <c r="A116" s="11" t="s">
        <v>124</v>
      </c>
      <c r="B116">
        <v>0.24026</v>
      </c>
      <c r="C116">
        <v>0.21574</v>
      </c>
      <c r="D116">
        <v>0.73109</v>
      </c>
      <c r="E116">
        <v>0.47601</v>
      </c>
      <c r="F116">
        <v>0.76022</v>
      </c>
      <c r="G116">
        <v>-0.0434699999999999</v>
      </c>
      <c r="H116">
        <v>0.36564</v>
      </c>
      <c r="J116">
        <v>5</v>
      </c>
    </row>
    <row r="117" ht="15.5" spans="1:10">
      <c r="A117" s="11" t="s">
        <v>125</v>
      </c>
      <c r="B117">
        <v>0.15052</v>
      </c>
      <c r="C117">
        <v>0.21397</v>
      </c>
      <c r="D117">
        <v>0.71509</v>
      </c>
      <c r="E117">
        <v>0.44824</v>
      </c>
      <c r="F117">
        <v>0.85181</v>
      </c>
      <c r="G117">
        <v>0.10932</v>
      </c>
      <c r="H117">
        <v>0.34508</v>
      </c>
      <c r="J117">
        <v>5</v>
      </c>
    </row>
    <row r="118" ht="15.5" spans="1:10">
      <c r="A118" s="11" t="s">
        <v>126</v>
      </c>
      <c r="B118">
        <v>-0.13596</v>
      </c>
      <c r="C118">
        <v>-0.0282100000000001</v>
      </c>
      <c r="D118">
        <v>0.11764</v>
      </c>
      <c r="E118">
        <v>0.81803</v>
      </c>
      <c r="F118">
        <v>0.59532</v>
      </c>
      <c r="G118">
        <v>-0.0695600000000001</v>
      </c>
      <c r="H118">
        <v>0.23243</v>
      </c>
      <c r="J118">
        <v>4</v>
      </c>
    </row>
    <row r="119" ht="15.5" spans="1:10">
      <c r="A119" s="11" t="s">
        <v>127</v>
      </c>
      <c r="B119">
        <v>-0.0940399999999999</v>
      </c>
      <c r="C119">
        <v>0.43008</v>
      </c>
      <c r="D119">
        <v>0.67188</v>
      </c>
      <c r="E119">
        <v>0.38357</v>
      </c>
      <c r="F119">
        <v>0.99696</v>
      </c>
      <c r="G119">
        <v>0.44163</v>
      </c>
      <c r="H119">
        <v>0.11773</v>
      </c>
      <c r="J119">
        <v>5</v>
      </c>
    </row>
    <row r="120" ht="15.5" spans="1:10">
      <c r="A120" s="11" t="s">
        <v>128</v>
      </c>
      <c r="B120">
        <v>0.01842</v>
      </c>
      <c r="C120">
        <v>0.84853</v>
      </c>
      <c r="D120">
        <v>0.75239</v>
      </c>
      <c r="E120">
        <v>0.33213</v>
      </c>
      <c r="F120">
        <v>0.73587</v>
      </c>
      <c r="G120">
        <v>0.39611</v>
      </c>
      <c r="H120">
        <v>0.22724</v>
      </c>
      <c r="J120">
        <v>2</v>
      </c>
    </row>
    <row r="121" ht="15.5" spans="1:10">
      <c r="A121" s="11" t="s">
        <v>129</v>
      </c>
      <c r="B121">
        <v>0.07859</v>
      </c>
      <c r="C121">
        <v>0.41374</v>
      </c>
      <c r="D121">
        <v>0.36331</v>
      </c>
      <c r="E121">
        <v>0.51825</v>
      </c>
      <c r="F121">
        <v>0.67605</v>
      </c>
      <c r="G121">
        <v>0.27785</v>
      </c>
      <c r="H121">
        <v>0.19323</v>
      </c>
      <c r="J121">
        <v>5</v>
      </c>
    </row>
    <row r="122" ht="15.5" spans="1:10">
      <c r="A122" s="11" t="s">
        <v>130</v>
      </c>
      <c r="B122">
        <v>0.06149</v>
      </c>
      <c r="C122">
        <v>0.70886</v>
      </c>
      <c r="D122">
        <v>0.66423</v>
      </c>
      <c r="E122">
        <v>0.57103</v>
      </c>
      <c r="F122">
        <v>0.32567</v>
      </c>
      <c r="G122">
        <v>-0.30912</v>
      </c>
      <c r="H122">
        <v>0.25211</v>
      </c>
      <c r="J122">
        <v>2</v>
      </c>
    </row>
    <row r="123" ht="15.5" spans="1:10">
      <c r="A123" s="11" t="s">
        <v>131</v>
      </c>
      <c r="B123">
        <v>-0.41285</v>
      </c>
      <c r="C123">
        <v>0.59318</v>
      </c>
      <c r="D123">
        <v>0.54401</v>
      </c>
      <c r="E123">
        <v>0.23349</v>
      </c>
      <c r="F123">
        <v>0.87783</v>
      </c>
      <c r="G123">
        <v>0.64577</v>
      </c>
      <c r="H123">
        <v>-0.02708</v>
      </c>
      <c r="J123">
        <v>5</v>
      </c>
    </row>
    <row r="124" ht="15.5" spans="1:10">
      <c r="A124" s="11" t="s">
        <v>132</v>
      </c>
      <c r="B124">
        <v>-0.49051</v>
      </c>
      <c r="C124">
        <v>0.51213</v>
      </c>
      <c r="D124">
        <v>0.40366</v>
      </c>
      <c r="E124">
        <v>0.02169</v>
      </c>
      <c r="F124">
        <v>0.73447</v>
      </c>
      <c r="G124">
        <v>0.73617</v>
      </c>
      <c r="H124">
        <v>-0.12317</v>
      </c>
      <c r="J124">
        <v>6</v>
      </c>
    </row>
    <row r="125" ht="15.5" spans="1:10">
      <c r="A125" s="11" t="s">
        <v>133</v>
      </c>
      <c r="B125">
        <v>-0.59573</v>
      </c>
      <c r="C125">
        <v>0.04799</v>
      </c>
      <c r="D125">
        <v>-0.13225</v>
      </c>
      <c r="E125">
        <v>0.64453</v>
      </c>
      <c r="F125">
        <v>0.37856</v>
      </c>
      <c r="G125">
        <v>-0.10451</v>
      </c>
      <c r="H125">
        <v>-0.37767</v>
      </c>
      <c r="J125">
        <v>4</v>
      </c>
    </row>
    <row r="126" ht="15.5" spans="1:10">
      <c r="A126" s="11" t="s">
        <v>134</v>
      </c>
      <c r="B126">
        <v>-0.45048</v>
      </c>
      <c r="C126">
        <v>0.68141</v>
      </c>
      <c r="D126">
        <v>0.62376</v>
      </c>
      <c r="E126">
        <v>-0.1068</v>
      </c>
      <c r="F126">
        <v>0.57125</v>
      </c>
      <c r="G126">
        <v>0.70496</v>
      </c>
      <c r="H126">
        <v>0.23756</v>
      </c>
      <c r="J126">
        <v>6</v>
      </c>
    </row>
    <row r="127" ht="15.5" spans="1:10">
      <c r="A127" s="11" t="s">
        <v>135</v>
      </c>
      <c r="B127">
        <v>-0.47889</v>
      </c>
      <c r="C127">
        <v>0.5048</v>
      </c>
      <c r="D127">
        <v>0.39554</v>
      </c>
      <c r="E127">
        <v>-0.30597</v>
      </c>
      <c r="F127">
        <v>0.48118</v>
      </c>
      <c r="G127">
        <v>0.84026</v>
      </c>
      <c r="H127">
        <v>0.06596</v>
      </c>
      <c r="J127">
        <v>6</v>
      </c>
    </row>
    <row r="128" ht="15.5" spans="1:12">
      <c r="A128" s="11" t="s">
        <v>136</v>
      </c>
      <c r="B128">
        <v>0.72426</v>
      </c>
      <c r="C128">
        <v>0.07423</v>
      </c>
      <c r="D128">
        <v>0.46843</v>
      </c>
      <c r="E128">
        <v>-0.11667</v>
      </c>
      <c r="F128">
        <v>0.11627</v>
      </c>
      <c r="G128">
        <v>-0.02972</v>
      </c>
      <c r="H128">
        <v>0.52634</v>
      </c>
      <c r="J128" s="12">
        <v>1</v>
      </c>
      <c r="L128">
        <f>15/17</f>
        <v>0.882352941176471</v>
      </c>
    </row>
    <row r="129" ht="15.5" spans="1:10">
      <c r="A129" s="11" t="s">
        <v>137</v>
      </c>
      <c r="B129">
        <v>-0.47341</v>
      </c>
      <c r="C129">
        <v>0.21243</v>
      </c>
      <c r="D129">
        <v>0.00700000000000001</v>
      </c>
      <c r="E129">
        <v>-0.41044</v>
      </c>
      <c r="F129">
        <v>0.32051</v>
      </c>
      <c r="G129">
        <v>0.84813</v>
      </c>
      <c r="H129">
        <v>-0.20849</v>
      </c>
      <c r="J129">
        <v>6</v>
      </c>
    </row>
    <row r="130" ht="15.5" spans="1:10">
      <c r="A130" s="11" t="s">
        <v>138</v>
      </c>
      <c r="B130">
        <v>-0.18633</v>
      </c>
      <c r="C130">
        <v>0.3404</v>
      </c>
      <c r="D130">
        <v>0.31495</v>
      </c>
      <c r="E130">
        <v>-0.54366</v>
      </c>
      <c r="F130">
        <v>0.363</v>
      </c>
      <c r="G130">
        <v>0.9573</v>
      </c>
      <c r="H130">
        <v>0.22586</v>
      </c>
      <c r="J130">
        <v>6</v>
      </c>
    </row>
    <row r="131" ht="15.5" spans="1:10">
      <c r="A131" s="11" t="s">
        <v>139</v>
      </c>
      <c r="B131">
        <v>-0.32539</v>
      </c>
      <c r="C131">
        <v>0.42765</v>
      </c>
      <c r="D131">
        <v>0.36653</v>
      </c>
      <c r="E131">
        <v>-0.40982</v>
      </c>
      <c r="F131">
        <v>0.44535</v>
      </c>
      <c r="G131">
        <v>0.97697</v>
      </c>
      <c r="H131">
        <v>0.29099</v>
      </c>
      <c r="J131">
        <v>6</v>
      </c>
    </row>
    <row r="132" ht="15.5" spans="1:10">
      <c r="A132" s="11" t="s">
        <v>140</v>
      </c>
      <c r="B132">
        <v>-0.28086</v>
      </c>
      <c r="C132">
        <v>0.31872</v>
      </c>
      <c r="D132">
        <v>0.24589</v>
      </c>
      <c r="E132">
        <v>-0.55052</v>
      </c>
      <c r="F132">
        <v>0.33446</v>
      </c>
      <c r="G132">
        <v>0.9492</v>
      </c>
      <c r="H132">
        <v>0.12231</v>
      </c>
      <c r="J132">
        <v>6</v>
      </c>
    </row>
    <row r="133" ht="15.5" spans="1:10">
      <c r="A133" s="11" t="s">
        <v>141</v>
      </c>
      <c r="B133">
        <v>-0.24967</v>
      </c>
      <c r="C133">
        <v>0.25131</v>
      </c>
      <c r="D133">
        <v>0.17367</v>
      </c>
      <c r="E133">
        <v>-0.61777</v>
      </c>
      <c r="F133">
        <v>0.26566</v>
      </c>
      <c r="G133">
        <v>0.91406</v>
      </c>
      <c r="H133">
        <v>0.02596</v>
      </c>
      <c r="J133">
        <v>6</v>
      </c>
    </row>
    <row r="134" ht="15.5" spans="1:10">
      <c r="A134" s="11" t="s">
        <v>142</v>
      </c>
      <c r="B134">
        <v>-0.30993</v>
      </c>
      <c r="C134">
        <v>0.35737</v>
      </c>
      <c r="D134">
        <v>0.28272</v>
      </c>
      <c r="E134">
        <v>-0.50236</v>
      </c>
      <c r="F134">
        <v>0.37306</v>
      </c>
      <c r="G134">
        <v>0.96265</v>
      </c>
      <c r="H134">
        <v>0.17197</v>
      </c>
      <c r="J134">
        <v>6</v>
      </c>
    </row>
    <row r="135" ht="15.5" spans="1:10">
      <c r="A135" s="11" t="s">
        <v>143</v>
      </c>
      <c r="B135">
        <v>-0.16546</v>
      </c>
      <c r="C135">
        <v>0.45248</v>
      </c>
      <c r="D135">
        <v>0.47028</v>
      </c>
      <c r="E135">
        <v>-0.36127</v>
      </c>
      <c r="F135">
        <v>0.48028</v>
      </c>
      <c r="G135">
        <v>0.94253</v>
      </c>
      <c r="H135">
        <v>0.45847</v>
      </c>
      <c r="J135">
        <v>6</v>
      </c>
    </row>
    <row r="136" ht="15.5" spans="1:10">
      <c r="A136" s="11" t="s">
        <v>144</v>
      </c>
      <c r="B136">
        <v>-0.52225</v>
      </c>
      <c r="C136">
        <v>0.22788</v>
      </c>
      <c r="D136">
        <v>0.08011</v>
      </c>
      <c r="E136">
        <v>-0.27297</v>
      </c>
      <c r="F136">
        <v>0.44565</v>
      </c>
      <c r="G136">
        <v>0.96344</v>
      </c>
      <c r="H136">
        <v>0.10397</v>
      </c>
      <c r="J136">
        <v>6</v>
      </c>
    </row>
    <row r="137" ht="15.5" spans="1:10">
      <c r="A137" s="11" t="s">
        <v>145</v>
      </c>
      <c r="B137">
        <v>-0.53728</v>
      </c>
      <c r="C137">
        <v>0.24445</v>
      </c>
      <c r="D137">
        <v>0.09646</v>
      </c>
      <c r="E137">
        <v>-0.23782</v>
      </c>
      <c r="F137">
        <v>0.46765</v>
      </c>
      <c r="G137">
        <v>0.96568</v>
      </c>
      <c r="H137">
        <v>0.13299</v>
      </c>
      <c r="J137">
        <v>6</v>
      </c>
    </row>
    <row r="138" ht="15.5" spans="1:10">
      <c r="A138" s="11" t="s">
        <v>146</v>
      </c>
      <c r="B138">
        <v>-0.48908</v>
      </c>
      <c r="C138">
        <v>0.23709</v>
      </c>
      <c r="D138">
        <v>0.11827</v>
      </c>
      <c r="E138">
        <v>-0.19693</v>
      </c>
      <c r="F138">
        <v>0.50393</v>
      </c>
      <c r="G138">
        <v>0.97563</v>
      </c>
      <c r="H138">
        <v>0.20888</v>
      </c>
      <c r="J138">
        <v>6</v>
      </c>
    </row>
    <row r="139" ht="15.5" spans="1:10">
      <c r="A139" s="11" t="s">
        <v>147</v>
      </c>
      <c r="B139">
        <v>-0.52537</v>
      </c>
      <c r="C139">
        <v>0.25223</v>
      </c>
      <c r="D139">
        <v>0.11743</v>
      </c>
      <c r="E139">
        <v>-0.19566</v>
      </c>
      <c r="F139">
        <v>0.49919</v>
      </c>
      <c r="G139">
        <v>0.97212</v>
      </c>
      <c r="H139">
        <v>0.18727</v>
      </c>
      <c r="J139">
        <v>6</v>
      </c>
    </row>
    <row r="140" ht="15.5" spans="1:10">
      <c r="A140" s="11" t="s">
        <v>148</v>
      </c>
      <c r="B140">
        <v>-0.51408</v>
      </c>
      <c r="C140">
        <v>0.24753</v>
      </c>
      <c r="D140">
        <v>0.11775</v>
      </c>
      <c r="E140">
        <v>-0.19615</v>
      </c>
      <c r="F140">
        <v>0.50093</v>
      </c>
      <c r="G140">
        <v>0.97369</v>
      </c>
      <c r="H140">
        <v>0.19423</v>
      </c>
      <c r="J140">
        <v>6</v>
      </c>
    </row>
    <row r="141" ht="15.5" spans="1:10">
      <c r="A141" s="11" t="s">
        <v>149</v>
      </c>
      <c r="B141">
        <v>-0.43822</v>
      </c>
      <c r="C141">
        <v>0.24637</v>
      </c>
      <c r="D141">
        <v>0.16581</v>
      </c>
      <c r="E141">
        <v>-0.08324</v>
      </c>
      <c r="F141">
        <v>0.5619</v>
      </c>
      <c r="G141">
        <v>0.95108</v>
      </c>
      <c r="H141">
        <v>0.33639</v>
      </c>
      <c r="J141">
        <v>6</v>
      </c>
    </row>
    <row r="142" ht="15.5" spans="1:10">
      <c r="A142" s="11" t="s">
        <v>150</v>
      </c>
      <c r="B142">
        <v>-0.41925</v>
      </c>
      <c r="C142">
        <v>0.227</v>
      </c>
      <c r="D142">
        <v>0.14838</v>
      </c>
      <c r="E142">
        <v>-0.12548</v>
      </c>
      <c r="F142">
        <v>0.54229</v>
      </c>
      <c r="G142">
        <v>0.95824</v>
      </c>
      <c r="H142">
        <v>0.30897</v>
      </c>
      <c r="J142">
        <v>6</v>
      </c>
    </row>
    <row r="143" ht="15.5" spans="1:10">
      <c r="A143" s="11" t="s">
        <v>151</v>
      </c>
      <c r="B143">
        <v>-0.41776</v>
      </c>
      <c r="C143">
        <v>0.48606</v>
      </c>
      <c r="D143">
        <v>0.44479</v>
      </c>
      <c r="E143">
        <v>0.0541700000000001</v>
      </c>
      <c r="F143">
        <v>0.64351</v>
      </c>
      <c r="G143">
        <v>0.88642</v>
      </c>
      <c r="H143">
        <v>0.58136</v>
      </c>
      <c r="J143">
        <v>6</v>
      </c>
    </row>
    <row r="144" ht="15.5" spans="1:10">
      <c r="A144" s="11" t="s">
        <v>152</v>
      </c>
      <c r="B144">
        <v>-0.22555</v>
      </c>
      <c r="C144">
        <v>0.60339</v>
      </c>
      <c r="D144">
        <v>0.653</v>
      </c>
      <c r="E144">
        <v>0.2437</v>
      </c>
      <c r="F144">
        <v>0.61382</v>
      </c>
      <c r="G144">
        <v>0.60256</v>
      </c>
      <c r="H144">
        <v>0.79283</v>
      </c>
      <c r="J144">
        <v>7</v>
      </c>
    </row>
    <row r="145" ht="15.5" spans="1:10">
      <c r="A145" s="11" t="s">
        <v>153</v>
      </c>
      <c r="B145">
        <v>-0.20299</v>
      </c>
      <c r="C145">
        <v>0.61632</v>
      </c>
      <c r="D145">
        <v>0.75732</v>
      </c>
      <c r="E145">
        <v>0.02901</v>
      </c>
      <c r="F145">
        <v>0.79691</v>
      </c>
      <c r="G145">
        <v>0.52419</v>
      </c>
      <c r="H145">
        <v>0.0257500000000001</v>
      </c>
      <c r="J145">
        <v>5</v>
      </c>
    </row>
    <row r="146" ht="15.5" spans="1:10">
      <c r="A146" s="11" t="s">
        <v>154</v>
      </c>
      <c r="B146">
        <v>-0.21292</v>
      </c>
      <c r="C146">
        <v>0.64253</v>
      </c>
      <c r="D146">
        <v>0.80314</v>
      </c>
      <c r="E146">
        <v>0.38669</v>
      </c>
      <c r="F146">
        <v>0.82743</v>
      </c>
      <c r="G146">
        <v>0.27702</v>
      </c>
      <c r="H146">
        <v>0.19674</v>
      </c>
      <c r="J146">
        <v>5</v>
      </c>
    </row>
    <row r="147" ht="15.5" spans="1:10">
      <c r="A147" s="11" t="s">
        <v>155</v>
      </c>
      <c r="B147">
        <v>-0.03685</v>
      </c>
      <c r="C147">
        <v>0.51209</v>
      </c>
      <c r="D147">
        <v>0.76733</v>
      </c>
      <c r="E147">
        <v>0.30661</v>
      </c>
      <c r="F147">
        <v>0.9887</v>
      </c>
      <c r="G147">
        <v>0.50411</v>
      </c>
      <c r="H147">
        <v>0.2335</v>
      </c>
      <c r="J147">
        <v>5</v>
      </c>
    </row>
    <row r="148" ht="15.5" spans="1:10">
      <c r="A148" s="11" t="s">
        <v>156</v>
      </c>
      <c r="B148">
        <v>-0.19903</v>
      </c>
      <c r="C148">
        <v>0.46959</v>
      </c>
      <c r="D148">
        <v>0.66448</v>
      </c>
      <c r="E148">
        <v>0.38749</v>
      </c>
      <c r="F148">
        <v>0.98636</v>
      </c>
      <c r="G148">
        <v>0.47721</v>
      </c>
      <c r="H148">
        <v>0.13205</v>
      </c>
      <c r="J148">
        <v>5</v>
      </c>
    </row>
    <row r="149" ht="15.5" spans="1:10">
      <c r="A149" s="11" t="s">
        <v>157</v>
      </c>
      <c r="B149">
        <v>-0.36254</v>
      </c>
      <c r="C149">
        <v>-0.29598</v>
      </c>
      <c r="D149">
        <v>-0.17219</v>
      </c>
      <c r="E149">
        <v>0.76062</v>
      </c>
      <c r="F149">
        <v>0.34304</v>
      </c>
      <c r="G149">
        <v>-0.23836</v>
      </c>
      <c r="H149">
        <v>0.05013</v>
      </c>
      <c r="J149">
        <v>4</v>
      </c>
    </row>
    <row r="150" ht="15.5" spans="1:10">
      <c r="A150" s="11" t="s">
        <v>158</v>
      </c>
      <c r="B150">
        <v>-0.08605</v>
      </c>
      <c r="C150">
        <v>0.4117</v>
      </c>
      <c r="D150">
        <v>0.68577</v>
      </c>
      <c r="E150">
        <v>0.3058</v>
      </c>
      <c r="F150">
        <v>0.81193</v>
      </c>
      <c r="G150">
        <v>0.55011</v>
      </c>
      <c r="H150">
        <v>0.67669</v>
      </c>
      <c r="J150">
        <v>5</v>
      </c>
    </row>
    <row r="151" ht="15.5" spans="1:10">
      <c r="A151" s="11" t="s">
        <v>159</v>
      </c>
      <c r="B151">
        <v>0.03013</v>
      </c>
      <c r="C151">
        <v>0.45697</v>
      </c>
      <c r="D151">
        <v>0.84317</v>
      </c>
      <c r="E151">
        <v>0.33564</v>
      </c>
      <c r="F151">
        <v>0.74589</v>
      </c>
      <c r="G151">
        <v>0.28567</v>
      </c>
      <c r="H151">
        <v>0.68037</v>
      </c>
      <c r="J151">
        <v>3</v>
      </c>
    </row>
    <row r="152" ht="15.5" spans="1:10">
      <c r="A152" s="11" t="s">
        <v>160</v>
      </c>
      <c r="B152">
        <v>0.30853</v>
      </c>
      <c r="C152">
        <v>0.17306</v>
      </c>
      <c r="D152">
        <v>0.5968</v>
      </c>
      <c r="E152">
        <v>0.49312</v>
      </c>
      <c r="F152">
        <v>0.52665</v>
      </c>
      <c r="G152">
        <v>-0.08673</v>
      </c>
      <c r="H152">
        <v>0.64079</v>
      </c>
      <c r="J152">
        <v>7</v>
      </c>
    </row>
    <row r="153" ht="15.5" spans="1:10">
      <c r="A153" s="11" t="s">
        <v>161</v>
      </c>
      <c r="B153">
        <v>0.23082</v>
      </c>
      <c r="C153">
        <v>0.05897</v>
      </c>
      <c r="D153">
        <v>0.65092</v>
      </c>
      <c r="E153">
        <v>0.27391</v>
      </c>
      <c r="F153">
        <v>0.79247</v>
      </c>
      <c r="G153">
        <v>0.23921</v>
      </c>
      <c r="H153">
        <v>0.48731</v>
      </c>
      <c r="J153">
        <v>5</v>
      </c>
    </row>
    <row r="154" ht="15.5" spans="1:12">
      <c r="A154" s="11" t="s">
        <v>162</v>
      </c>
      <c r="B154">
        <v>0.47072</v>
      </c>
      <c r="C154">
        <v>0.23689</v>
      </c>
      <c r="D154">
        <v>0.59859</v>
      </c>
      <c r="E154">
        <v>0.19517</v>
      </c>
      <c r="F154">
        <v>0.32327</v>
      </c>
      <c r="G154">
        <v>0.01188</v>
      </c>
      <c r="H154">
        <v>0.72114</v>
      </c>
      <c r="J154">
        <v>7</v>
      </c>
      <c r="L154">
        <v>1</v>
      </c>
    </row>
    <row r="155" ht="15.5" spans="1:10">
      <c r="A155" s="11" t="s">
        <v>163</v>
      </c>
      <c r="B155">
        <v>0.45331</v>
      </c>
      <c r="C155">
        <v>0.33582</v>
      </c>
      <c r="D155">
        <v>0.69796</v>
      </c>
      <c r="E155">
        <v>0.12083</v>
      </c>
      <c r="F155">
        <v>0.33927</v>
      </c>
      <c r="G155">
        <v>0.06878</v>
      </c>
      <c r="H155">
        <v>0.74532</v>
      </c>
      <c r="J155">
        <v>7</v>
      </c>
    </row>
    <row r="156" ht="15.5" spans="1:10">
      <c r="A156" s="11" t="s">
        <v>164</v>
      </c>
      <c r="B156">
        <v>0.46082</v>
      </c>
      <c r="C156">
        <v>0.20198</v>
      </c>
      <c r="D156">
        <v>0.56249</v>
      </c>
      <c r="E156">
        <v>0.20478</v>
      </c>
      <c r="F156">
        <v>0.33895</v>
      </c>
      <c r="G156">
        <v>0.03737</v>
      </c>
      <c r="H156">
        <v>0.71487</v>
      </c>
      <c r="J156">
        <v>7</v>
      </c>
    </row>
    <row r="157" ht="15.5" spans="1:10">
      <c r="A157" s="11" t="s">
        <v>165</v>
      </c>
      <c r="B157">
        <v>-0.10235</v>
      </c>
      <c r="C157">
        <v>0.23441</v>
      </c>
      <c r="D157">
        <v>0.35828</v>
      </c>
      <c r="E157">
        <v>-0.10461</v>
      </c>
      <c r="F157">
        <v>-0.19109</v>
      </c>
      <c r="G157">
        <v>0.0585599999999999</v>
      </c>
      <c r="H157">
        <v>0.83355</v>
      </c>
      <c r="J157">
        <v>7</v>
      </c>
    </row>
    <row r="158" ht="15.5" spans="1:10">
      <c r="A158" s="11" t="s">
        <v>166</v>
      </c>
      <c r="B158">
        <v>-0.36193</v>
      </c>
      <c r="C158">
        <v>0.08988</v>
      </c>
      <c r="D158">
        <v>0.15914</v>
      </c>
      <c r="E158">
        <v>0.02862</v>
      </c>
      <c r="F158">
        <v>-0.06047</v>
      </c>
      <c r="G158">
        <v>0.29251</v>
      </c>
      <c r="H158">
        <v>0.92224</v>
      </c>
      <c r="J158">
        <v>7</v>
      </c>
    </row>
    <row r="159" ht="15.5" spans="1:10">
      <c r="A159" s="11" t="s">
        <v>167</v>
      </c>
      <c r="B159">
        <v>-0.45561</v>
      </c>
      <c r="C159">
        <v>0.03466</v>
      </c>
      <c r="D159">
        <v>0.07219</v>
      </c>
      <c r="E159">
        <v>0.09353</v>
      </c>
      <c r="F159">
        <v>0.00795999999999997</v>
      </c>
      <c r="G159">
        <v>0.37083</v>
      </c>
      <c r="H159">
        <v>0.89437</v>
      </c>
      <c r="J159">
        <v>7</v>
      </c>
    </row>
    <row r="160" ht="15.5" spans="1:10">
      <c r="A160" s="11" t="s">
        <v>168</v>
      </c>
      <c r="B160">
        <v>-0.53521</v>
      </c>
      <c r="C160">
        <v>0.04419</v>
      </c>
      <c r="D160">
        <v>0.04694</v>
      </c>
      <c r="E160">
        <v>0.0488</v>
      </c>
      <c r="F160">
        <v>0.04011</v>
      </c>
      <c r="G160">
        <v>0.46691</v>
      </c>
      <c r="H160">
        <v>0.84006</v>
      </c>
      <c r="J160">
        <v>7</v>
      </c>
    </row>
    <row r="161" ht="15.5" spans="1:10">
      <c r="A161" s="11" t="s">
        <v>169</v>
      </c>
      <c r="B161">
        <v>-0.50692</v>
      </c>
      <c r="C161">
        <v>0.08441</v>
      </c>
      <c r="D161">
        <v>0.10075</v>
      </c>
      <c r="E161">
        <v>0.14918</v>
      </c>
      <c r="F161">
        <v>0.05698</v>
      </c>
      <c r="G161">
        <v>0.37753</v>
      </c>
      <c r="H161">
        <v>0.8837</v>
      </c>
      <c r="J161">
        <v>7</v>
      </c>
    </row>
    <row r="162" ht="15.5" spans="1:10">
      <c r="A162" s="11" t="s">
        <v>170</v>
      </c>
      <c r="B162">
        <v>-0.52482</v>
      </c>
      <c r="C162">
        <v>0.03347</v>
      </c>
      <c r="D162">
        <v>0.04042</v>
      </c>
      <c r="E162">
        <v>0.03616</v>
      </c>
      <c r="F162">
        <v>0.02982</v>
      </c>
      <c r="G162">
        <v>0.46643</v>
      </c>
      <c r="H162">
        <v>0.84145</v>
      </c>
      <c r="J162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topLeftCell="A19" workbookViewId="0">
      <selection activeCell="F36" sqref="F36"/>
    </sheetView>
  </sheetViews>
  <sheetFormatPr defaultColWidth="9" defaultRowHeight="14"/>
  <cols>
    <col min="1" max="1" width="14.6363636363636" customWidth="1"/>
    <col min="2" max="2" width="21.9090909090909" customWidth="1"/>
    <col min="3" max="9" width="12.6363636363636" customWidth="1"/>
  </cols>
  <sheetData>
    <row r="1" spans="9:19">
      <c r="I1" s="13" t="s">
        <v>171</v>
      </c>
      <c r="S1" s="13" t="s">
        <v>172</v>
      </c>
    </row>
    <row r="2" ht="15.5" spans="1:19">
      <c r="A2" s="11" t="s">
        <v>8</v>
      </c>
      <c r="B2">
        <v>0</v>
      </c>
      <c r="C2" s="12">
        <v>0.07189</v>
      </c>
      <c r="D2">
        <v>0</v>
      </c>
      <c r="E2">
        <v>0.06831</v>
      </c>
      <c r="F2">
        <v>0.30582</v>
      </c>
      <c r="G2">
        <v>0.34167</v>
      </c>
      <c r="H2">
        <v>0</v>
      </c>
      <c r="I2">
        <f>1-SUMSQ(B2:H2)</f>
        <v>0.7799013105</v>
      </c>
      <c r="K2" s="11" t="s">
        <v>8</v>
      </c>
      <c r="L2">
        <v>1</v>
      </c>
      <c r="M2" s="12">
        <v>0.07189</v>
      </c>
      <c r="N2">
        <v>1</v>
      </c>
      <c r="O2">
        <v>0.06831</v>
      </c>
      <c r="P2">
        <v>0.30582</v>
      </c>
      <c r="Q2">
        <v>0.34167</v>
      </c>
      <c r="R2">
        <v>1</v>
      </c>
      <c r="S2">
        <f>-L2*LN(L2)-M2*LN(M2)-N2*LN(N2)-O2*LN(O2)-P2*LN(P2)-Q2*LN(Q2)-R2*LN(R2)</f>
        <v>1.10182807482331</v>
      </c>
    </row>
    <row r="3" ht="15.5" spans="1:19">
      <c r="A3" s="11" t="s">
        <v>32</v>
      </c>
      <c r="B3">
        <v>0</v>
      </c>
      <c r="C3" s="12">
        <v>0.51428</v>
      </c>
      <c r="D3">
        <v>0.28393</v>
      </c>
      <c r="E3">
        <v>0</v>
      </c>
      <c r="F3">
        <v>0.46917</v>
      </c>
      <c r="G3">
        <v>0.74614</v>
      </c>
      <c r="H3">
        <v>0</v>
      </c>
      <c r="I3">
        <f t="shared" ref="I3:I18" si="0">1-SUMSQ(B3:H3)</f>
        <v>-0.1219455518</v>
      </c>
      <c r="K3" s="11" t="s">
        <v>32</v>
      </c>
      <c r="L3">
        <v>1</v>
      </c>
      <c r="M3" s="12">
        <v>0.51428</v>
      </c>
      <c r="N3">
        <v>0.28393</v>
      </c>
      <c r="O3">
        <v>1</v>
      </c>
      <c r="P3">
        <v>0.46917</v>
      </c>
      <c r="Q3">
        <v>0.74614</v>
      </c>
      <c r="R3">
        <v>1</v>
      </c>
      <c r="S3">
        <f t="shared" ref="S3:S18" si="1">-L3*LN(L3)-M3*LN(M3)-N3*LN(N3)-O3*LN(O3)-P3*LN(P3)-Q3*LN(Q3)-R3*LN(R3)</f>
        <v>1.27302978390811</v>
      </c>
    </row>
    <row r="4" ht="15.5" spans="1:19">
      <c r="A4" s="11" t="s">
        <v>34</v>
      </c>
      <c r="B4">
        <v>0</v>
      </c>
      <c r="C4" s="12">
        <v>0.66605</v>
      </c>
      <c r="D4">
        <v>0.47678</v>
      </c>
      <c r="E4">
        <v>0</v>
      </c>
      <c r="F4">
        <v>0.51713</v>
      </c>
      <c r="G4">
        <v>0.7357</v>
      </c>
      <c r="H4">
        <v>0</v>
      </c>
      <c r="I4">
        <f t="shared" si="0"/>
        <v>-0.4796196978</v>
      </c>
      <c r="K4" s="11" t="s">
        <v>34</v>
      </c>
      <c r="L4">
        <v>1</v>
      </c>
      <c r="M4" s="12">
        <v>0.66605</v>
      </c>
      <c r="N4">
        <v>0.47678</v>
      </c>
      <c r="O4">
        <v>1</v>
      </c>
      <c r="P4">
        <v>0.51713</v>
      </c>
      <c r="Q4">
        <v>0.7357</v>
      </c>
      <c r="R4">
        <v>1</v>
      </c>
      <c r="S4">
        <f t="shared" si="1"/>
        <v>1.19066497390288</v>
      </c>
    </row>
    <row r="5" ht="15.5" spans="1:19">
      <c r="A5" s="11" t="s">
        <v>37</v>
      </c>
      <c r="B5">
        <v>0.62477</v>
      </c>
      <c r="C5">
        <v>0.35095</v>
      </c>
      <c r="D5">
        <v>0.67049</v>
      </c>
      <c r="E5">
        <v>0</v>
      </c>
      <c r="F5">
        <v>0</v>
      </c>
      <c r="G5">
        <v>0</v>
      </c>
      <c r="H5">
        <v>0.48395</v>
      </c>
      <c r="I5">
        <f t="shared" si="0"/>
        <v>-0.197267898</v>
      </c>
      <c r="K5" s="11" t="s">
        <v>37</v>
      </c>
      <c r="L5">
        <v>0.62477</v>
      </c>
      <c r="M5">
        <v>0.35095</v>
      </c>
      <c r="N5">
        <v>0.67049</v>
      </c>
      <c r="O5">
        <v>1</v>
      </c>
      <c r="P5">
        <v>1</v>
      </c>
      <c r="Q5">
        <v>1</v>
      </c>
      <c r="R5">
        <v>0.48395</v>
      </c>
      <c r="S5">
        <f t="shared" si="1"/>
        <v>1.2806221101581</v>
      </c>
    </row>
    <row r="6" ht="15.5" spans="1:19">
      <c r="A6" s="11" t="s">
        <v>56</v>
      </c>
      <c r="B6">
        <v>0.04733</v>
      </c>
      <c r="C6">
        <v>0.33085</v>
      </c>
      <c r="D6">
        <v>0.52937</v>
      </c>
      <c r="E6">
        <v>0</v>
      </c>
      <c r="F6">
        <v>0.61754</v>
      </c>
      <c r="G6">
        <v>0.81661</v>
      </c>
      <c r="H6">
        <v>0</v>
      </c>
      <c r="I6">
        <f t="shared" si="0"/>
        <v>-0.440141992</v>
      </c>
      <c r="K6" s="11" t="s">
        <v>56</v>
      </c>
      <c r="L6">
        <v>0.04733</v>
      </c>
      <c r="M6">
        <v>0.33085</v>
      </c>
      <c r="N6">
        <v>0.52937</v>
      </c>
      <c r="O6">
        <v>1</v>
      </c>
      <c r="P6">
        <v>0.61754</v>
      </c>
      <c r="Q6">
        <v>0.81661</v>
      </c>
      <c r="R6">
        <v>1</v>
      </c>
      <c r="S6">
        <f t="shared" si="1"/>
        <v>1.31015183335929</v>
      </c>
    </row>
    <row r="7" ht="15.5" spans="1:19">
      <c r="A7" s="11" t="s">
        <v>60</v>
      </c>
      <c r="B7">
        <v>0</v>
      </c>
      <c r="C7">
        <v>0.6654</v>
      </c>
      <c r="D7">
        <v>0.65965</v>
      </c>
      <c r="E7">
        <v>0</v>
      </c>
      <c r="F7">
        <v>0.19818</v>
      </c>
      <c r="G7">
        <v>0.31954</v>
      </c>
      <c r="H7">
        <v>0.11076</v>
      </c>
      <c r="I7">
        <f t="shared" si="0"/>
        <v>-0.0315441840999999</v>
      </c>
      <c r="K7" s="11" t="s">
        <v>60</v>
      </c>
      <c r="L7">
        <v>1</v>
      </c>
      <c r="M7">
        <v>0.6654</v>
      </c>
      <c r="N7">
        <v>0.65965</v>
      </c>
      <c r="O7">
        <v>1</v>
      </c>
      <c r="P7">
        <v>0.19818</v>
      </c>
      <c r="Q7">
        <v>0.31954</v>
      </c>
      <c r="R7">
        <v>0.11076</v>
      </c>
      <c r="S7">
        <f t="shared" si="1"/>
        <v>1.4745463645703</v>
      </c>
    </row>
    <row r="8" ht="15.5" spans="1:19">
      <c r="A8" s="11" t="s">
        <v>77</v>
      </c>
      <c r="B8">
        <v>0</v>
      </c>
      <c r="C8">
        <v>0.58974</v>
      </c>
      <c r="D8">
        <v>0.3385</v>
      </c>
      <c r="E8">
        <v>0.27786</v>
      </c>
      <c r="F8">
        <v>0.78912</v>
      </c>
      <c r="G8">
        <v>0.71372</v>
      </c>
      <c r="H8">
        <v>0</v>
      </c>
      <c r="I8">
        <f t="shared" si="0"/>
        <v>-0.67168831</v>
      </c>
      <c r="K8" s="11" t="s">
        <v>77</v>
      </c>
      <c r="L8">
        <v>1</v>
      </c>
      <c r="M8">
        <v>0.58974</v>
      </c>
      <c r="N8">
        <v>0.3385</v>
      </c>
      <c r="O8">
        <v>0.27786</v>
      </c>
      <c r="P8">
        <v>0.78912</v>
      </c>
      <c r="Q8">
        <v>0.71372</v>
      </c>
      <c r="R8">
        <v>1</v>
      </c>
      <c r="S8">
        <f t="shared" si="1"/>
        <v>1.46154304904793</v>
      </c>
    </row>
    <row r="9" ht="15.5" spans="1:19">
      <c r="A9" s="11" t="s">
        <v>93</v>
      </c>
      <c r="B9">
        <v>0</v>
      </c>
      <c r="C9">
        <v>0.40243</v>
      </c>
      <c r="D9">
        <v>0.35828</v>
      </c>
      <c r="E9">
        <v>0.4395</v>
      </c>
      <c r="F9">
        <v>0.08887</v>
      </c>
      <c r="G9">
        <v>0</v>
      </c>
      <c r="H9">
        <v>0.75116</v>
      </c>
      <c r="I9">
        <f t="shared" si="0"/>
        <v>-0.0556139358000001</v>
      </c>
      <c r="K9" s="11" t="s">
        <v>93</v>
      </c>
      <c r="L9">
        <v>1</v>
      </c>
      <c r="M9">
        <v>0.40243</v>
      </c>
      <c r="N9">
        <v>0.35828</v>
      </c>
      <c r="O9">
        <v>0.4395</v>
      </c>
      <c r="P9">
        <v>0.08887</v>
      </c>
      <c r="Q9">
        <v>1</v>
      </c>
      <c r="R9">
        <v>0.75116</v>
      </c>
      <c r="S9">
        <f t="shared" si="1"/>
        <v>1.52543064637148</v>
      </c>
    </row>
    <row r="10" ht="15.5" spans="1:19">
      <c r="A10" s="11" t="s">
        <v>136</v>
      </c>
      <c r="B10">
        <v>0.72426</v>
      </c>
      <c r="C10">
        <v>0.07423</v>
      </c>
      <c r="D10">
        <v>0.46843</v>
      </c>
      <c r="E10">
        <v>0</v>
      </c>
      <c r="F10">
        <v>0.11627</v>
      </c>
      <c r="G10">
        <v>0</v>
      </c>
      <c r="H10">
        <v>0.52634</v>
      </c>
      <c r="I10">
        <f t="shared" si="0"/>
        <v>-0.0400418139000001</v>
      </c>
      <c r="K10" s="11" t="s">
        <v>136</v>
      </c>
      <c r="L10">
        <v>0.72426</v>
      </c>
      <c r="M10">
        <v>0.07423</v>
      </c>
      <c r="N10">
        <v>0.46843</v>
      </c>
      <c r="O10">
        <v>1</v>
      </c>
      <c r="P10">
        <v>0.11627</v>
      </c>
      <c r="Q10">
        <v>1</v>
      </c>
      <c r="R10">
        <v>0.52634</v>
      </c>
      <c r="S10">
        <f t="shared" si="1"/>
        <v>1.36993757140059</v>
      </c>
    </row>
    <row r="12" spans="1:19">
      <c r="A12" s="13" t="s">
        <v>0</v>
      </c>
      <c r="B12">
        <v>0</v>
      </c>
      <c r="C12">
        <v>0</v>
      </c>
      <c r="D12">
        <v>0.27687</v>
      </c>
      <c r="E12">
        <v>0</v>
      </c>
      <c r="F12">
        <v>0</v>
      </c>
      <c r="G12">
        <v>0</v>
      </c>
      <c r="H12">
        <v>0</v>
      </c>
      <c r="I12">
        <f t="shared" si="0"/>
        <v>0.9233430031</v>
      </c>
      <c r="K12" s="13" t="s">
        <v>0</v>
      </c>
      <c r="L12">
        <v>1</v>
      </c>
      <c r="M12">
        <v>1</v>
      </c>
      <c r="N12">
        <v>0.27687</v>
      </c>
      <c r="O12">
        <v>1</v>
      </c>
      <c r="P12">
        <v>1</v>
      </c>
      <c r="Q12">
        <v>1</v>
      </c>
      <c r="R12">
        <v>1</v>
      </c>
      <c r="S12">
        <f t="shared" si="1"/>
        <v>0.355558446643507</v>
      </c>
    </row>
    <row r="13" spans="1:19">
      <c r="A13" s="13" t="s">
        <v>1</v>
      </c>
      <c r="B13">
        <v>0</v>
      </c>
      <c r="C13">
        <v>0</v>
      </c>
      <c r="D13">
        <v>0.64404</v>
      </c>
      <c r="E13">
        <v>0.24486</v>
      </c>
      <c r="F13">
        <v>0.42989</v>
      </c>
      <c r="G13">
        <v>0.33375</v>
      </c>
      <c r="H13">
        <v>0.1875</v>
      </c>
      <c r="I13">
        <f t="shared" si="0"/>
        <v>0.1939053342</v>
      </c>
      <c r="K13" s="13" t="s">
        <v>1</v>
      </c>
      <c r="L13">
        <v>1</v>
      </c>
      <c r="M13">
        <v>1</v>
      </c>
      <c r="N13">
        <v>0.64404</v>
      </c>
      <c r="O13">
        <v>0.24486</v>
      </c>
      <c r="P13">
        <v>0.42989</v>
      </c>
      <c r="Q13">
        <v>0.33375</v>
      </c>
      <c r="R13">
        <v>0.1875</v>
      </c>
      <c r="S13">
        <f t="shared" si="1"/>
        <v>1.67094863835388</v>
      </c>
    </row>
    <row r="14" spans="1:19">
      <c r="A14" s="13" t="s">
        <v>2</v>
      </c>
      <c r="B14">
        <v>0.27687</v>
      </c>
      <c r="C14">
        <v>0.64404</v>
      </c>
      <c r="D14">
        <v>0</v>
      </c>
      <c r="E14">
        <v>0.02385</v>
      </c>
      <c r="F14">
        <v>0.67501</v>
      </c>
      <c r="G14">
        <v>0.26406</v>
      </c>
      <c r="H14">
        <v>0.38807</v>
      </c>
      <c r="I14">
        <f t="shared" si="0"/>
        <v>-0.1679778496</v>
      </c>
      <c r="K14" s="13" t="s">
        <v>2</v>
      </c>
      <c r="L14">
        <v>0.27687</v>
      </c>
      <c r="M14">
        <v>0.64404</v>
      </c>
      <c r="N14">
        <v>1</v>
      </c>
      <c r="O14">
        <v>0.02385</v>
      </c>
      <c r="P14">
        <v>0.67501</v>
      </c>
      <c r="Q14">
        <v>0.26406</v>
      </c>
      <c r="R14">
        <v>0.38807</v>
      </c>
      <c r="S14">
        <f t="shared" si="1"/>
        <v>1.71228502948928</v>
      </c>
    </row>
    <row r="15" spans="1:19">
      <c r="A15" s="13" t="s">
        <v>3</v>
      </c>
      <c r="B15">
        <v>0</v>
      </c>
      <c r="C15">
        <v>0.24486</v>
      </c>
      <c r="D15">
        <v>0.02385</v>
      </c>
      <c r="E15">
        <v>0</v>
      </c>
      <c r="F15">
        <v>0.33438</v>
      </c>
      <c r="G15">
        <v>-0.31663</v>
      </c>
      <c r="H15">
        <v>0.11081</v>
      </c>
      <c r="I15">
        <f t="shared" si="0"/>
        <v>0.7151313605</v>
      </c>
      <c r="K15" s="13" t="s">
        <v>3</v>
      </c>
      <c r="L15">
        <v>1</v>
      </c>
      <c r="M15">
        <v>0.24486</v>
      </c>
      <c r="N15">
        <v>0.02385</v>
      </c>
      <c r="O15">
        <v>1</v>
      </c>
      <c r="P15">
        <v>0.33438</v>
      </c>
      <c r="Q15">
        <v>1</v>
      </c>
      <c r="R15">
        <v>0.11081</v>
      </c>
      <c r="S15">
        <f t="shared" si="1"/>
        <v>1.04371856901015</v>
      </c>
    </row>
    <row r="16" spans="1:19">
      <c r="A16" s="13" t="s">
        <v>173</v>
      </c>
      <c r="B16">
        <v>0</v>
      </c>
      <c r="C16">
        <v>0.42989</v>
      </c>
      <c r="D16">
        <v>0.67501</v>
      </c>
      <c r="E16">
        <v>0.33438</v>
      </c>
      <c r="F16">
        <v>0</v>
      </c>
      <c r="G16">
        <v>0.49643</v>
      </c>
      <c r="H16">
        <v>0.13691</v>
      </c>
      <c r="I16">
        <f t="shared" si="0"/>
        <v>-0.0174409895999998</v>
      </c>
      <c r="K16" s="13" t="s">
        <v>173</v>
      </c>
      <c r="L16">
        <v>1</v>
      </c>
      <c r="M16">
        <v>0.42989</v>
      </c>
      <c r="N16">
        <v>0.67501</v>
      </c>
      <c r="O16">
        <v>0.33438</v>
      </c>
      <c r="P16">
        <v>1</v>
      </c>
      <c r="Q16">
        <v>0.49643</v>
      </c>
      <c r="R16">
        <v>0.13691</v>
      </c>
      <c r="S16">
        <f t="shared" si="1"/>
        <v>1.61442006226806</v>
      </c>
    </row>
    <row r="17" spans="1:19">
      <c r="A17" s="13" t="s">
        <v>5</v>
      </c>
      <c r="B17">
        <v>0</v>
      </c>
      <c r="C17">
        <v>0.33375</v>
      </c>
      <c r="D17">
        <v>0.26406</v>
      </c>
      <c r="E17">
        <v>-0.31663</v>
      </c>
      <c r="F17">
        <v>0.49643</v>
      </c>
      <c r="G17">
        <v>0</v>
      </c>
      <c r="H17">
        <v>0.27314</v>
      </c>
      <c r="I17">
        <f t="shared" si="0"/>
        <v>0.3975804925</v>
      </c>
      <c r="K17" s="13" t="s">
        <v>5</v>
      </c>
      <c r="L17">
        <v>1</v>
      </c>
      <c r="M17">
        <v>0.33375</v>
      </c>
      <c r="N17">
        <v>0.26406</v>
      </c>
      <c r="O17">
        <v>1</v>
      </c>
      <c r="P17">
        <v>0.49643</v>
      </c>
      <c r="Q17">
        <v>1</v>
      </c>
      <c r="R17">
        <v>0.27314</v>
      </c>
      <c r="S17">
        <f t="shared" si="1"/>
        <v>1.41999105071845</v>
      </c>
    </row>
    <row r="18" spans="1:19">
      <c r="A18" s="13" t="s">
        <v>6</v>
      </c>
      <c r="B18">
        <v>0</v>
      </c>
      <c r="C18">
        <v>0.1875</v>
      </c>
      <c r="D18">
        <v>0.38807</v>
      </c>
      <c r="E18">
        <v>0.11081</v>
      </c>
      <c r="F18">
        <v>0.13691</v>
      </c>
      <c r="G18">
        <v>0.27314</v>
      </c>
      <c r="H18">
        <v>0</v>
      </c>
      <c r="I18">
        <f t="shared" si="0"/>
        <v>0.7086167613</v>
      </c>
      <c r="K18" s="13" t="s">
        <v>6</v>
      </c>
      <c r="L18">
        <v>1</v>
      </c>
      <c r="M18">
        <v>0.1875</v>
      </c>
      <c r="N18">
        <v>0.38807</v>
      </c>
      <c r="O18">
        <v>0.11081</v>
      </c>
      <c r="P18">
        <v>0.13691</v>
      </c>
      <c r="Q18">
        <v>0.27314</v>
      </c>
      <c r="R18">
        <v>1</v>
      </c>
      <c r="S18">
        <f t="shared" si="1"/>
        <v>1.5516902540936</v>
      </c>
    </row>
    <row r="25" ht="15" spans="1:9">
      <c r="A25" s="14" t="s">
        <v>174</v>
      </c>
      <c r="B25" s="14" t="s">
        <v>175</v>
      </c>
      <c r="C25" s="14" t="s">
        <v>176</v>
      </c>
      <c r="D25" s="14" t="s">
        <v>177</v>
      </c>
      <c r="E25" s="14" t="s">
        <v>178</v>
      </c>
      <c r="F25" s="14" t="s">
        <v>179</v>
      </c>
      <c r="G25" s="14" t="s">
        <v>180</v>
      </c>
      <c r="H25" s="14" t="s">
        <v>181</v>
      </c>
      <c r="I25" s="14" t="s">
        <v>182</v>
      </c>
    </row>
    <row r="26" ht="15.5" spans="1:9">
      <c r="A26" s="15" t="s">
        <v>183</v>
      </c>
      <c r="B26" s="15" t="s">
        <v>184</v>
      </c>
      <c r="C26" s="16">
        <v>1.103484377</v>
      </c>
      <c r="D26" s="16">
        <v>2.17097091</v>
      </c>
      <c r="E26" s="16">
        <v>0.765595117</v>
      </c>
      <c r="F26" s="16">
        <v>0.0138</v>
      </c>
      <c r="G26" s="16">
        <v>0.162963</v>
      </c>
      <c r="H26" s="16">
        <v>0.2628</v>
      </c>
      <c r="I26" s="16">
        <v>0.0785001</v>
      </c>
    </row>
    <row r="27" ht="15.5" spans="1:9">
      <c r="A27" s="15"/>
      <c r="B27" s="15" t="s">
        <v>185</v>
      </c>
      <c r="C27" s="16">
        <v>0.881128186</v>
      </c>
      <c r="D27" s="16">
        <v>1.783718995</v>
      </c>
      <c r="E27" s="16">
        <v>1.110370963</v>
      </c>
      <c r="F27" s="16">
        <v>0.04</v>
      </c>
      <c r="G27" s="16">
        <v>0.044</v>
      </c>
      <c r="H27" s="16">
        <v>0.236192</v>
      </c>
      <c r="I27" s="16">
        <v>0.086</v>
      </c>
    </row>
    <row r="28" ht="15.5" spans="1:9">
      <c r="A28" s="15"/>
      <c r="B28" s="15" t="s">
        <v>186</v>
      </c>
      <c r="C28" s="16">
        <v>0.881128186</v>
      </c>
      <c r="D28" s="16">
        <v>1.783718995</v>
      </c>
      <c r="E28" s="16">
        <v>1.110370963</v>
      </c>
      <c r="F28" s="16">
        <v>0.02</v>
      </c>
      <c r="G28" s="16">
        <v>0.02</v>
      </c>
      <c r="H28" s="16">
        <v>0.223554</v>
      </c>
      <c r="I28" s="16">
        <v>0.109</v>
      </c>
    </row>
    <row r="29" ht="15.5" spans="1:9">
      <c r="A29" s="15" t="s">
        <v>1</v>
      </c>
      <c r="B29" s="15" t="s">
        <v>187</v>
      </c>
      <c r="C29" s="16">
        <v>3.161991455</v>
      </c>
      <c r="D29" s="16">
        <v>13.15198885</v>
      </c>
      <c r="E29" s="16">
        <v>2.828603147</v>
      </c>
      <c r="F29" s="16">
        <v>0.39</v>
      </c>
      <c r="G29" s="16">
        <v>0.02</v>
      </c>
      <c r="H29" s="16">
        <v>0.017429</v>
      </c>
      <c r="I29" s="16">
        <v>0.6726017</v>
      </c>
    </row>
    <row r="30" ht="15.5" spans="1:9">
      <c r="A30" s="15" t="s">
        <v>2</v>
      </c>
      <c r="B30" s="15" t="s">
        <v>188</v>
      </c>
      <c r="C30" s="16">
        <v>3.521716914</v>
      </c>
      <c r="D30" s="16">
        <v>6.587441576</v>
      </c>
      <c r="E30" s="16">
        <v>2.404901579</v>
      </c>
      <c r="F30" s="16">
        <v>0.24</v>
      </c>
      <c r="G30" s="16">
        <v>0</v>
      </c>
      <c r="H30" s="16">
        <v>0.5241283</v>
      </c>
      <c r="I30" s="16">
        <v>0.211</v>
      </c>
    </row>
    <row r="31" ht="15.5" spans="1:9">
      <c r="A31" s="15"/>
      <c r="B31" s="15" t="s">
        <v>189</v>
      </c>
      <c r="C31" s="16">
        <v>1.922909715</v>
      </c>
      <c r="D31" s="16">
        <v>4.581825845</v>
      </c>
      <c r="E31" s="16">
        <v>1.817780801</v>
      </c>
      <c r="F31" s="16">
        <v>0.07</v>
      </c>
      <c r="G31" s="16">
        <v>0</v>
      </c>
      <c r="H31" s="16">
        <v>0.548257</v>
      </c>
      <c r="I31" s="16">
        <v>0.63</v>
      </c>
    </row>
    <row r="32" ht="15.5" spans="1:9">
      <c r="A32" s="15" t="s">
        <v>3</v>
      </c>
      <c r="B32" s="15" t="s">
        <v>190</v>
      </c>
      <c r="C32" s="16">
        <v>3.277317975</v>
      </c>
      <c r="D32" s="16">
        <v>7.246318188</v>
      </c>
      <c r="E32" s="16">
        <v>4.309752868</v>
      </c>
      <c r="F32" s="16">
        <v>0.088932</v>
      </c>
      <c r="G32" s="16">
        <v>0.168138</v>
      </c>
      <c r="H32" s="16">
        <v>0.45749</v>
      </c>
      <c r="I32" s="16">
        <v>0.1593</v>
      </c>
    </row>
    <row r="33" ht="15.5" spans="1:9">
      <c r="A33" s="15"/>
      <c r="B33" s="15" t="s">
        <v>191</v>
      </c>
      <c r="C33" s="16">
        <v>2.437088844</v>
      </c>
      <c r="D33" s="16">
        <v>17.72000008</v>
      </c>
      <c r="E33" s="16">
        <v>2.738853217</v>
      </c>
      <c r="F33" s="16">
        <v>0.021439477</v>
      </c>
      <c r="G33" s="16">
        <v>0.29</v>
      </c>
      <c r="H33" s="16">
        <v>0.2271</v>
      </c>
      <c r="I33" s="16">
        <v>0.45</v>
      </c>
    </row>
    <row r="34" ht="15.5" spans="1:9">
      <c r="A34" s="15" t="s">
        <v>192</v>
      </c>
      <c r="B34" s="15" t="s">
        <v>187</v>
      </c>
      <c r="C34" s="16">
        <v>3.161991455</v>
      </c>
      <c r="D34" s="16">
        <v>13.15198885</v>
      </c>
      <c r="E34" s="16">
        <v>2.828603147</v>
      </c>
      <c r="F34" s="16">
        <v>0.39</v>
      </c>
      <c r="G34" s="16">
        <v>0</v>
      </c>
      <c r="H34" s="16">
        <v>0</v>
      </c>
      <c r="I34" s="16">
        <v>0.291032</v>
      </c>
    </row>
    <row r="35" ht="15.5" spans="1:9">
      <c r="A35" s="15" t="s">
        <v>183</v>
      </c>
      <c r="B35" s="15" t="s">
        <v>193</v>
      </c>
      <c r="C35" s="16">
        <v>2.41193876862069</v>
      </c>
      <c r="D35" s="16">
        <v>4.69768809793103</v>
      </c>
      <c r="E35" s="16">
        <v>1.40436481372414</v>
      </c>
      <c r="F35" s="16">
        <v>0.39100724137931</v>
      </c>
      <c r="G35" s="16">
        <v>0.101007034482759</v>
      </c>
      <c r="H35" s="16">
        <v>0.0695147931034483</v>
      </c>
      <c r="I35" s="16">
        <v>0.23599176237931</v>
      </c>
    </row>
    <row r="36" ht="15.5" spans="1:9">
      <c r="A36" s="15" t="s">
        <v>1</v>
      </c>
      <c r="B36" s="15"/>
      <c r="C36" s="16">
        <v>1.34984238961538</v>
      </c>
      <c r="D36" s="16">
        <v>4.63672837753846</v>
      </c>
      <c r="E36" s="16">
        <v>2.89406228476923</v>
      </c>
      <c r="F36" s="16">
        <v>0.06116</v>
      </c>
      <c r="G36" s="16">
        <v>0.0700555153846154</v>
      </c>
      <c r="H36" s="16">
        <v>0.208106869230769</v>
      </c>
      <c r="I36" s="16">
        <v>0.254000130769231</v>
      </c>
    </row>
    <row r="37" ht="15.5" spans="1:9">
      <c r="A37" s="15" t="s">
        <v>2</v>
      </c>
      <c r="B37" s="15"/>
      <c r="C37" s="16">
        <v>3.43644719695111</v>
      </c>
      <c r="D37" s="16">
        <v>6.48047540395111</v>
      </c>
      <c r="E37" s="16">
        <v>2.37358847094222</v>
      </c>
      <c r="F37" s="16">
        <v>0.126755555555556</v>
      </c>
      <c r="G37" s="16">
        <v>0.0366666666666667</v>
      </c>
      <c r="H37" s="16">
        <v>0.213580766814815</v>
      </c>
      <c r="I37" s="16">
        <v>0.371241750826667</v>
      </c>
    </row>
    <row r="38" ht="15.5" spans="1:9">
      <c r="A38" s="15" t="s">
        <v>3</v>
      </c>
      <c r="B38" s="15"/>
      <c r="C38" s="16">
        <v>2.72644285089474</v>
      </c>
      <c r="D38" s="16">
        <v>9.2630006638421</v>
      </c>
      <c r="E38" s="16">
        <v>3.80555575923684</v>
      </c>
      <c r="F38" s="16">
        <v>0.0912579962105263</v>
      </c>
      <c r="G38" s="16">
        <v>0.370516681578947</v>
      </c>
      <c r="H38" s="16">
        <v>0.13075102631579</v>
      </c>
      <c r="I38" s="16">
        <v>0.2195005</v>
      </c>
    </row>
    <row r="39" ht="15.5" spans="1:9">
      <c r="A39" s="15" t="s">
        <v>173</v>
      </c>
      <c r="B39" s="15"/>
      <c r="C39" s="16">
        <v>2.97779441185032</v>
      </c>
      <c r="D39" s="16">
        <v>3.65206375865292</v>
      </c>
      <c r="E39" s="16">
        <v>2.04454909603782</v>
      </c>
      <c r="F39" s="16">
        <v>0.0361356547970615</v>
      </c>
      <c r="G39" s="16">
        <v>0.070344427456382</v>
      </c>
      <c r="H39" s="16">
        <v>0.190268273757576</v>
      </c>
      <c r="I39" s="16">
        <v>0.111028558797062</v>
      </c>
    </row>
    <row r="40" ht="15.5" spans="1:9">
      <c r="A40" s="15" t="s">
        <v>192</v>
      </c>
      <c r="B40" s="15"/>
      <c r="C40" s="16">
        <v>2.09385263041176</v>
      </c>
      <c r="D40" s="16">
        <v>9.91157142852941</v>
      </c>
      <c r="E40" s="16">
        <v>2.28685257047059</v>
      </c>
      <c r="F40" s="16">
        <v>0.111754</v>
      </c>
      <c r="G40" s="16">
        <v>0</v>
      </c>
      <c r="H40" s="16">
        <v>0.421169847058824</v>
      </c>
      <c r="I40" s="16">
        <v>0.0912371764705883</v>
      </c>
    </row>
    <row r="41" ht="15.5" spans="1:9">
      <c r="A41" s="15" t="s">
        <v>6</v>
      </c>
      <c r="B41" s="15"/>
      <c r="C41" s="16">
        <v>2.14538971433333</v>
      </c>
      <c r="D41" s="16">
        <v>14.5306630033333</v>
      </c>
      <c r="E41" s="16">
        <v>1.96876986033333</v>
      </c>
      <c r="F41" s="16">
        <v>0.136679959888889</v>
      </c>
      <c r="G41" s="16">
        <v>0.123333333333333</v>
      </c>
      <c r="H41" s="16">
        <v>0.164054222222222</v>
      </c>
      <c r="I41" s="16">
        <v>0.246432888888889</v>
      </c>
    </row>
  </sheetData>
  <mergeCells count="4">
    <mergeCell ref="A26:A28"/>
    <mergeCell ref="A30:A31"/>
    <mergeCell ref="A32:A33"/>
    <mergeCell ref="B35:B4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opLeftCell="B5" workbookViewId="0">
      <selection activeCell="J15" sqref="J15"/>
    </sheetView>
  </sheetViews>
  <sheetFormatPr defaultColWidth="8.72727272727273" defaultRowHeight="22" customHeight="1"/>
  <cols>
    <col min="1" max="2" width="8.72727272727273" style="8" customWidth="1"/>
    <col min="3" max="9" width="8.72727272727273" style="8"/>
    <col min="10" max="12" width="12.8181818181818" style="8"/>
    <col min="13" max="13" width="8.72727272727273" style="8"/>
    <col min="14" max="14" width="12.8181818181818" style="8"/>
    <col min="15" max="16384" width="8.72727272727273" style="8"/>
  </cols>
  <sheetData>
    <row r="1" customHeight="1" spans="3:3">
      <c r="C1" s="8" t="s">
        <v>194</v>
      </c>
    </row>
    <row r="2" customHeight="1" spans="3:18">
      <c r="C2" s="8" t="s">
        <v>0</v>
      </c>
      <c r="D2" s="8" t="s">
        <v>1</v>
      </c>
      <c r="E2" s="8" t="s">
        <v>2</v>
      </c>
      <c r="F2" s="8" t="s">
        <v>3</v>
      </c>
      <c r="G2" s="8" t="s">
        <v>173</v>
      </c>
      <c r="H2" s="8" t="s">
        <v>5</v>
      </c>
      <c r="I2" s="8" t="s">
        <v>6</v>
      </c>
      <c r="J2" s="8" t="s">
        <v>195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173</v>
      </c>
      <c r="Q2" s="8" t="s">
        <v>5</v>
      </c>
      <c r="R2" s="8" t="s">
        <v>6</v>
      </c>
    </row>
    <row r="3" customHeight="1" spans="1:18">
      <c r="A3" s="8" t="s">
        <v>196</v>
      </c>
      <c r="B3" s="8" t="s">
        <v>0</v>
      </c>
      <c r="C3" s="8">
        <v>19</v>
      </c>
      <c r="D3" s="8">
        <v>0</v>
      </c>
      <c r="E3" s="8">
        <v>4</v>
      </c>
      <c r="F3" s="8">
        <v>1</v>
      </c>
      <c r="G3" s="8">
        <v>1</v>
      </c>
      <c r="H3" s="8">
        <v>4</v>
      </c>
      <c r="I3" s="8">
        <v>0</v>
      </c>
      <c r="J3" s="8">
        <f>19/29</f>
        <v>0.655172413793103</v>
      </c>
      <c r="L3" s="8">
        <f>C3/SUM($C3:$J3)</f>
        <v>0.640697674418605</v>
      </c>
      <c r="M3" s="8">
        <f t="shared" ref="M3:R3" si="0">D3/SUM($C3:$J3)</f>
        <v>0</v>
      </c>
      <c r="N3" s="8">
        <f t="shared" si="0"/>
        <v>0.134883720930233</v>
      </c>
      <c r="O3" s="8">
        <f t="shared" si="0"/>
        <v>0.0337209302325581</v>
      </c>
      <c r="P3" s="8">
        <f t="shared" si="0"/>
        <v>0.0337209302325581</v>
      </c>
      <c r="Q3" s="8">
        <f t="shared" si="0"/>
        <v>0.134883720930233</v>
      </c>
      <c r="R3" s="8">
        <f t="shared" si="0"/>
        <v>0</v>
      </c>
    </row>
    <row r="4" customHeight="1" spans="2:18">
      <c r="B4" s="8" t="s">
        <v>1</v>
      </c>
      <c r="C4" s="8">
        <v>0</v>
      </c>
      <c r="D4" s="8">
        <v>11</v>
      </c>
      <c r="E4" s="8">
        <v>1</v>
      </c>
      <c r="F4" s="8">
        <v>1</v>
      </c>
      <c r="G4" s="8">
        <v>0</v>
      </c>
      <c r="H4" s="8">
        <v>0</v>
      </c>
      <c r="I4" s="8">
        <v>0</v>
      </c>
      <c r="J4" s="8">
        <f>11/13</f>
        <v>0.846153846153846</v>
      </c>
      <c r="L4" s="8">
        <f t="shared" ref="L4:L9" si="1">C4/SUM($C4:$J4)</f>
        <v>0</v>
      </c>
      <c r="M4" s="8">
        <f t="shared" ref="M4:R4" si="2">D4/SUM($C4:$J4)</f>
        <v>0.794444444444444</v>
      </c>
      <c r="N4" s="8">
        <f t="shared" si="2"/>
        <v>0.0722222222222222</v>
      </c>
      <c r="O4" s="8">
        <f t="shared" si="2"/>
        <v>0.0722222222222222</v>
      </c>
      <c r="P4" s="8">
        <f t="shared" si="2"/>
        <v>0</v>
      </c>
      <c r="Q4" s="8">
        <f t="shared" si="2"/>
        <v>0</v>
      </c>
      <c r="R4" s="8">
        <f t="shared" si="2"/>
        <v>0</v>
      </c>
    </row>
    <row r="5" customHeight="1" spans="2:18">
      <c r="B5" s="8" t="s">
        <v>2</v>
      </c>
      <c r="C5" s="8">
        <v>0</v>
      </c>
      <c r="D5" s="8">
        <v>1</v>
      </c>
      <c r="E5" s="8">
        <v>12</v>
      </c>
      <c r="F5" s="8">
        <v>0</v>
      </c>
      <c r="G5" s="8">
        <v>1</v>
      </c>
      <c r="H5" s="8">
        <v>1</v>
      </c>
      <c r="I5" s="8">
        <v>0</v>
      </c>
      <c r="J5" s="8">
        <f>12/15</f>
        <v>0.8</v>
      </c>
      <c r="L5" s="8">
        <f t="shared" si="1"/>
        <v>0</v>
      </c>
      <c r="M5" s="8">
        <f t="shared" ref="M5:R5" si="3">D5/SUM($C5:$J5)</f>
        <v>0.0632911392405063</v>
      </c>
      <c r="N5" s="8">
        <f t="shared" si="3"/>
        <v>0.759493670886076</v>
      </c>
      <c r="O5" s="8">
        <f t="shared" si="3"/>
        <v>0</v>
      </c>
      <c r="P5" s="8">
        <f t="shared" si="3"/>
        <v>0.0632911392405063</v>
      </c>
      <c r="Q5" s="8">
        <f t="shared" si="3"/>
        <v>0.0632911392405063</v>
      </c>
      <c r="R5" s="8">
        <f t="shared" si="3"/>
        <v>0</v>
      </c>
    </row>
    <row r="6" customHeight="1" spans="2:18">
      <c r="B6" s="8" t="s">
        <v>3</v>
      </c>
      <c r="C6" s="8">
        <v>1</v>
      </c>
      <c r="D6" s="8">
        <v>1</v>
      </c>
      <c r="E6" s="8">
        <v>1</v>
      </c>
      <c r="F6" s="8">
        <v>30</v>
      </c>
      <c r="G6" s="8">
        <v>2</v>
      </c>
      <c r="H6" s="8">
        <v>0</v>
      </c>
      <c r="I6" s="8">
        <v>3</v>
      </c>
      <c r="J6" s="8">
        <f>30/38</f>
        <v>0.789473684210526</v>
      </c>
      <c r="L6" s="8">
        <f t="shared" si="1"/>
        <v>0.0257801899592944</v>
      </c>
      <c r="M6" s="8">
        <f t="shared" ref="M6:R6" si="4">D6/SUM($C6:$J6)</f>
        <v>0.0257801899592944</v>
      </c>
      <c r="N6" s="8">
        <f t="shared" si="4"/>
        <v>0.0257801899592944</v>
      </c>
      <c r="O6" s="8">
        <f t="shared" si="4"/>
        <v>0.773405698778833</v>
      </c>
      <c r="P6" s="8">
        <f t="shared" si="4"/>
        <v>0.0515603799185889</v>
      </c>
      <c r="Q6" s="8">
        <f t="shared" si="4"/>
        <v>0</v>
      </c>
      <c r="R6" s="8">
        <f t="shared" si="4"/>
        <v>0.0773405698778833</v>
      </c>
    </row>
    <row r="7" customHeight="1" spans="2:18">
      <c r="B7" s="8" t="s">
        <v>173</v>
      </c>
      <c r="C7" s="8">
        <v>0</v>
      </c>
      <c r="D7" s="8">
        <v>2</v>
      </c>
      <c r="E7" s="8">
        <v>2</v>
      </c>
      <c r="F7" s="8">
        <v>3</v>
      </c>
      <c r="G7" s="8">
        <v>20</v>
      </c>
      <c r="H7" s="8">
        <v>5</v>
      </c>
      <c r="I7" s="8">
        <v>1</v>
      </c>
      <c r="J7" s="8">
        <f>20/33</f>
        <v>0.606060606060606</v>
      </c>
      <c r="L7" s="8">
        <f t="shared" si="1"/>
        <v>0</v>
      </c>
      <c r="M7" s="8">
        <f t="shared" ref="M7:R7" si="5">D7/SUM($C7:$J7)</f>
        <v>0.0595130748422002</v>
      </c>
      <c r="N7" s="8">
        <f t="shared" si="5"/>
        <v>0.0595130748422002</v>
      </c>
      <c r="O7" s="8">
        <f t="shared" si="5"/>
        <v>0.0892696122633003</v>
      </c>
      <c r="P7" s="8">
        <f t="shared" si="5"/>
        <v>0.595130748422002</v>
      </c>
      <c r="Q7" s="8">
        <f t="shared" si="5"/>
        <v>0.1487826871055</v>
      </c>
      <c r="R7" s="8">
        <f t="shared" si="5"/>
        <v>0.0297565374211001</v>
      </c>
    </row>
    <row r="8" customHeight="1" spans="2:18">
      <c r="B8" s="8" t="s">
        <v>5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15</v>
      </c>
      <c r="I8" s="8">
        <v>1</v>
      </c>
      <c r="J8" s="8">
        <f>15/17</f>
        <v>0.882352941176471</v>
      </c>
      <c r="L8" s="8">
        <f t="shared" si="1"/>
        <v>0.0559210526315789</v>
      </c>
      <c r="M8" s="8">
        <f t="shared" ref="M8:R8" si="6">D8/SUM($C8:$J8)</f>
        <v>0</v>
      </c>
      <c r="N8" s="8">
        <f t="shared" si="6"/>
        <v>0</v>
      </c>
      <c r="O8" s="8">
        <f t="shared" si="6"/>
        <v>0</v>
      </c>
      <c r="P8" s="8">
        <f t="shared" si="6"/>
        <v>0</v>
      </c>
      <c r="Q8" s="8">
        <f t="shared" si="6"/>
        <v>0.838815789473684</v>
      </c>
      <c r="R8" s="8">
        <f t="shared" si="6"/>
        <v>0.0559210526315789</v>
      </c>
    </row>
    <row r="9" customHeight="1" spans="2:18">
      <c r="B9" s="8" t="s">
        <v>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9</v>
      </c>
      <c r="J9" s="8">
        <v>1</v>
      </c>
      <c r="L9" s="8">
        <f t="shared" si="1"/>
        <v>0</v>
      </c>
      <c r="M9" s="8">
        <f t="shared" ref="M9:R9" si="7">D9/SUM($C9:$J9)</f>
        <v>0</v>
      </c>
      <c r="N9" s="8">
        <f t="shared" si="7"/>
        <v>0</v>
      </c>
      <c r="O9" s="8">
        <f t="shared" si="7"/>
        <v>0</v>
      </c>
      <c r="P9" s="8">
        <f t="shared" si="7"/>
        <v>0</v>
      </c>
      <c r="Q9" s="8">
        <f t="shared" si="7"/>
        <v>0</v>
      </c>
      <c r="R9" s="8">
        <f t="shared" si="7"/>
        <v>0.9</v>
      </c>
    </row>
    <row r="10" customHeight="1" spans="2:10">
      <c r="B10" s="8" t="s">
        <v>197</v>
      </c>
      <c r="C10" s="8">
        <f>19/21</f>
        <v>0.904761904761905</v>
      </c>
      <c r="D10" s="8">
        <f>11/15</f>
        <v>0.733333333333333</v>
      </c>
      <c r="E10" s="8">
        <f>12/20</f>
        <v>0.6</v>
      </c>
      <c r="F10" s="8">
        <f>30/35</f>
        <v>0.857142857142857</v>
      </c>
      <c r="G10" s="8">
        <f>20/24</f>
        <v>0.833333333333333</v>
      </c>
      <c r="H10" s="8">
        <f>15/25</f>
        <v>0.6</v>
      </c>
      <c r="I10" s="8">
        <f>9/14</f>
        <v>0.642857142857143</v>
      </c>
      <c r="J10" s="10">
        <f>(19+11+12+30+20+15+9)/154</f>
        <v>0.753246753246753</v>
      </c>
    </row>
    <row r="12" customHeight="1" spans="4:5">
      <c r="D12" s="8" t="s">
        <v>195</v>
      </c>
      <c r="E12" s="8" t="s">
        <v>197</v>
      </c>
    </row>
    <row r="13" customHeight="1" spans="4:5">
      <c r="D13" s="9">
        <f>19/29</f>
        <v>0.655172413793103</v>
      </c>
      <c r="E13" s="9">
        <f>19/21</f>
        <v>0.904761904761905</v>
      </c>
    </row>
    <row r="14" customHeight="1" spans="4:5">
      <c r="D14" s="9">
        <f>11/13</f>
        <v>0.846153846153846</v>
      </c>
      <c r="E14" s="9">
        <f>11/15</f>
        <v>0.733333333333333</v>
      </c>
    </row>
    <row r="15" customHeight="1" spans="4:16">
      <c r="D15" s="9">
        <f>12/15</f>
        <v>0.8</v>
      </c>
      <c r="E15" s="9">
        <f>12/20</f>
        <v>0.6</v>
      </c>
      <c r="J15" s="1">
        <v>0.89456</v>
      </c>
      <c r="K15" s="1">
        <v>0</v>
      </c>
      <c r="L15" s="1">
        <v>0.39527</v>
      </c>
      <c r="M15" s="1">
        <v>0</v>
      </c>
      <c r="N15" s="1">
        <v>0.31023</v>
      </c>
      <c r="O15" s="1">
        <v>0</v>
      </c>
      <c r="P15" s="1">
        <v>0</v>
      </c>
    </row>
    <row r="16" customHeight="1" spans="4:16">
      <c r="D16" s="9">
        <f>30/38</f>
        <v>0.789473684210526</v>
      </c>
      <c r="E16" s="9">
        <f>30/35</f>
        <v>0.857142857142857</v>
      </c>
      <c r="J16" s="8">
        <v>0.559079034536205</v>
      </c>
      <c r="K16" s="8">
        <v>0.247034486206767</v>
      </c>
      <c r="L16" s="8">
        <v>0.193886479257028</v>
      </c>
      <c r="M16" s="8">
        <v>0</v>
      </c>
      <c r="O16" s="8">
        <v>0</v>
      </c>
      <c r="P16" s="8">
        <v>0</v>
      </c>
    </row>
    <row r="17" customHeight="1" spans="4:16">
      <c r="D17" s="9">
        <f>20/33</f>
        <v>0.606060606060606</v>
      </c>
      <c r="E17" s="9">
        <f>20/24</f>
        <v>0.833333333333333</v>
      </c>
      <c r="J17" s="3" t="s">
        <v>198</v>
      </c>
      <c r="K17" s="3" t="s">
        <v>2</v>
      </c>
      <c r="L17" s="3" t="s">
        <v>4</v>
      </c>
      <c r="M17" s="3" t="s">
        <v>1</v>
      </c>
      <c r="N17" s="3" t="s">
        <v>3</v>
      </c>
      <c r="O17" s="3" t="s">
        <v>199</v>
      </c>
      <c r="P17" s="3" t="s">
        <v>6</v>
      </c>
    </row>
    <row r="18" customHeight="1" spans="4:11">
      <c r="D18" s="9">
        <f>15/17</f>
        <v>0.882352941176471</v>
      </c>
      <c r="E18" s="9">
        <f>15/25</f>
        <v>0.6</v>
      </c>
      <c r="J18" s="8">
        <v>0.559079034536205</v>
      </c>
      <c r="K18" s="3" t="s">
        <v>198</v>
      </c>
    </row>
    <row r="19" customHeight="1" spans="4:11">
      <c r="D19" s="9">
        <v>1</v>
      </c>
      <c r="E19" s="9">
        <f>9/14</f>
        <v>0.642857142857143</v>
      </c>
      <c r="J19" s="8">
        <v>0.247034486206767</v>
      </c>
      <c r="K19" s="3" t="s">
        <v>2</v>
      </c>
    </row>
    <row r="20" customHeight="1" spans="10:11">
      <c r="J20" s="8">
        <v>0.193886479257028</v>
      </c>
      <c r="K20" s="3" t="s">
        <v>4</v>
      </c>
    </row>
    <row r="21" customHeight="1" spans="10:11">
      <c r="J21" s="8">
        <v>0</v>
      </c>
      <c r="K21" s="3" t="s">
        <v>1</v>
      </c>
    </row>
    <row r="22" customHeight="1" spans="10:11">
      <c r="J22"/>
      <c r="K22" s="3" t="s">
        <v>3</v>
      </c>
    </row>
    <row r="23" customHeight="1" spans="10:11">
      <c r="J23" s="8">
        <v>0</v>
      </c>
      <c r="K23" s="3" t="s">
        <v>199</v>
      </c>
    </row>
    <row r="24" customHeight="1" spans="10:11">
      <c r="J24" s="8">
        <v>0</v>
      </c>
      <c r="K24" s="3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6"/>
  <sheetViews>
    <sheetView tabSelected="1" zoomScale="85" zoomScaleNormal="85" workbookViewId="0">
      <pane ySplit="1" topLeftCell="A2" activePane="bottomLeft" state="frozen"/>
      <selection/>
      <selection pane="bottomLeft" activeCell="M143" sqref="M143"/>
    </sheetView>
  </sheetViews>
  <sheetFormatPr defaultColWidth="8.72727272727273" defaultRowHeight="14"/>
  <cols>
    <col min="1" max="9" width="8.72727272727273" style="1"/>
    <col min="10" max="10" width="10.6363636363636" style="1"/>
    <col min="11" max="11" width="12.8181818181818" style="2"/>
    <col min="12" max="13" width="12.8181818181818" style="1"/>
    <col min="14" max="14" width="8.72727272727273" style="1"/>
    <col min="15" max="15" width="12.8181818181818" style="1"/>
    <col min="16" max="16" width="8.72727272727273" style="1"/>
    <col min="17" max="23" width="12.8181818181818" style="1"/>
    <col min="24" max="16384" width="8.72727272727273" style="1"/>
  </cols>
  <sheetData>
    <row r="1" spans="2: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/>
      <c r="J1" s="5"/>
      <c r="L1" s="1" t="s">
        <v>200</v>
      </c>
      <c r="M1" s="1" t="s">
        <v>201</v>
      </c>
      <c r="O1" s="1" t="s">
        <v>202</v>
      </c>
    </row>
    <row r="2" ht="15.5" spans="1:23">
      <c r="A2" s="4" t="s">
        <v>153</v>
      </c>
      <c r="B2" s="1">
        <v>0</v>
      </c>
      <c r="C2" s="1">
        <v>0.61632</v>
      </c>
      <c r="D2" s="1">
        <v>0.75732</v>
      </c>
      <c r="E2" s="1">
        <v>0.02901</v>
      </c>
      <c r="F2" s="1">
        <v>0.79691</v>
      </c>
      <c r="G2" s="1">
        <v>0.52419</v>
      </c>
      <c r="H2" s="1">
        <v>0.0257500000000001</v>
      </c>
      <c r="J2" s="1">
        <f>SIN(PI()/7*2)/2*(B2*C2+C2*D2+D2*E2+E2*F2+F2*G2+G2*H2+H2*B2)</f>
        <v>0.368660837759821</v>
      </c>
      <c r="K2" s="2">
        <v>1</v>
      </c>
      <c r="L2" s="1">
        <f>SUM(B2:H2)/MAXA(B2:H2)</f>
        <v>3.45020140291877</v>
      </c>
      <c r="M2" s="1">
        <f>SUM(Q2:W2)/MAXA(Q2:W2)</f>
        <v>2.93627843169721</v>
      </c>
      <c r="O2" s="1">
        <f>VAR(B2:H2)</f>
        <v>0.130794158361905</v>
      </c>
      <c r="Q2" s="1">
        <f>B2*B2</f>
        <v>0</v>
      </c>
      <c r="R2" s="1">
        <f>C2*C2</f>
        <v>0.3798503424</v>
      </c>
      <c r="S2" s="1">
        <f>D2*D2</f>
        <v>0.5735335824</v>
      </c>
      <c r="T2" s="1">
        <f>E2*E2</f>
        <v>0.0008415801</v>
      </c>
      <c r="U2" s="1">
        <f>F2*F2</f>
        <v>0.6350655481</v>
      </c>
      <c r="V2" s="1">
        <f>G2*G2</f>
        <v>0.2747751561</v>
      </c>
      <c r="W2" s="1">
        <f>H2*H2</f>
        <v>0.000663062500000005</v>
      </c>
    </row>
    <row r="3" ht="15.5" spans="1:23">
      <c r="A3" s="4" t="s">
        <v>154</v>
      </c>
      <c r="B3" s="1">
        <v>0</v>
      </c>
      <c r="C3" s="1">
        <v>0.64253</v>
      </c>
      <c r="D3" s="1">
        <v>0.80314</v>
      </c>
      <c r="E3" s="1">
        <v>0.38669</v>
      </c>
      <c r="F3" s="1">
        <v>0.82743</v>
      </c>
      <c r="G3" s="1">
        <v>0.27702</v>
      </c>
      <c r="H3" s="1">
        <v>0.19674</v>
      </c>
      <c r="J3" s="1">
        <f>SIN(PI()/7*2)/2*(B3*C3+C3*D3+D3*E3+E3*F3+F3*G3+G3*H3+H3*B3)</f>
        <v>0.559119838466114</v>
      </c>
      <c r="K3" s="2">
        <v>1</v>
      </c>
      <c r="L3" s="1">
        <f>SUM(B3:H3)/MAXA(B3:H3)</f>
        <v>3.78708772947561</v>
      </c>
      <c r="M3" s="1">
        <f>SUM(Q3:W3)/MAXA(Q3:W3)</f>
        <v>2.93218880324952</v>
      </c>
      <c r="O3" s="1">
        <f>VAR(B3:H3)</f>
        <v>0.100793545333333</v>
      </c>
      <c r="Q3" s="1">
        <f>B3*B3</f>
        <v>0</v>
      </c>
      <c r="R3" s="1">
        <f>C3*C3</f>
        <v>0.4128448009</v>
      </c>
      <c r="S3" s="1">
        <f>D3*D3</f>
        <v>0.6450338596</v>
      </c>
      <c r="T3" s="1">
        <f>E3*E3</f>
        <v>0.1495291561</v>
      </c>
      <c r="U3" s="1">
        <f>F3*F3</f>
        <v>0.6846404049</v>
      </c>
      <c r="V3" s="1">
        <f>G3*G3</f>
        <v>0.0767400804</v>
      </c>
      <c r="W3" s="1">
        <f>H3*H3</f>
        <v>0.0387066276</v>
      </c>
    </row>
    <row r="4" ht="15.5" spans="1:23">
      <c r="A4" s="4" t="s">
        <v>155</v>
      </c>
      <c r="B4" s="1">
        <v>0</v>
      </c>
      <c r="C4" s="1">
        <v>0.51209</v>
      </c>
      <c r="D4" s="1">
        <v>0.76733</v>
      </c>
      <c r="E4" s="1">
        <v>0.30661</v>
      </c>
      <c r="F4" s="1">
        <v>0.9887</v>
      </c>
      <c r="G4" s="1">
        <v>0.50411</v>
      </c>
      <c r="H4" s="1">
        <v>0.2335</v>
      </c>
      <c r="J4" s="1">
        <f>SIN(PI()/7*2)/2*(B4*C4+C4*D4+D4*E4+E4*F4+F4*G4+G4*H4+H4*B4)</f>
        <v>0.604934924528314</v>
      </c>
      <c r="K4" s="2">
        <v>1</v>
      </c>
      <c r="L4" s="1">
        <f>SUM(B4:H4)/MAXA(B4:H4)</f>
        <v>3.35019722868413</v>
      </c>
      <c r="M4" s="1">
        <f>SUM(Q4:W4)/MAXA(Q4:W4)</f>
        <v>2.28251132323423</v>
      </c>
      <c r="O4" s="1">
        <f>VAR(B4:H4)</f>
        <v>0.110641187447619</v>
      </c>
      <c r="Q4" s="1">
        <f>B4*B4</f>
        <v>0</v>
      </c>
      <c r="R4" s="1">
        <f>C4*C4</f>
        <v>0.2622361681</v>
      </c>
      <c r="S4" s="1">
        <f>D4*D4</f>
        <v>0.5887953289</v>
      </c>
      <c r="T4" s="1">
        <f>E4*E4</f>
        <v>0.0940096921</v>
      </c>
      <c r="U4" s="1">
        <f>F4*F4</f>
        <v>0.97752769</v>
      </c>
      <c r="V4" s="1">
        <f>G4*G4</f>
        <v>0.2541268921</v>
      </c>
      <c r="W4" s="1">
        <f>H4*H4</f>
        <v>0.05452225</v>
      </c>
    </row>
    <row r="5" ht="15.5" spans="1:23">
      <c r="A5" s="4" t="s">
        <v>156</v>
      </c>
      <c r="B5" s="1">
        <v>0</v>
      </c>
      <c r="C5" s="1">
        <v>0.46959</v>
      </c>
      <c r="D5" s="1">
        <v>0.66448</v>
      </c>
      <c r="E5" s="1">
        <v>0.38749</v>
      </c>
      <c r="F5" s="1">
        <v>0.98636</v>
      </c>
      <c r="G5" s="1">
        <v>0.47721</v>
      </c>
      <c r="H5" s="1">
        <v>0.13205</v>
      </c>
      <c r="J5" s="1">
        <f>SIN(PI()/7*2)/2*(B5*C5+C5*D5+D5*E5+E5*F5+F5*G5+G5*H5+H5*B5)</f>
        <v>0.580679373240578</v>
      </c>
      <c r="K5" s="2">
        <v>1</v>
      </c>
      <c r="L5" s="1">
        <f>SUM(B5:H5)/MAXA(B5:H5)</f>
        <v>3.16028630520297</v>
      </c>
      <c r="M5" s="1">
        <f>SUM(Q5:W5)/MAXA(Q5:W5)</f>
        <v>2.08680948754993</v>
      </c>
      <c r="O5" s="1">
        <f>VAR(B5:H5)</f>
        <v>0.107025615980952</v>
      </c>
      <c r="Q5" s="1">
        <f t="shared" ref="Q5:W5" si="0">B5*B5</f>
        <v>0</v>
      </c>
      <c r="R5" s="1">
        <f t="shared" si="0"/>
        <v>0.2205147681</v>
      </c>
      <c r="S5" s="1">
        <f t="shared" si="0"/>
        <v>0.4415336704</v>
      </c>
      <c r="T5" s="1">
        <f t="shared" si="0"/>
        <v>0.1501485001</v>
      </c>
      <c r="U5" s="1">
        <f t="shared" si="0"/>
        <v>0.9729060496</v>
      </c>
      <c r="V5" s="1">
        <f t="shared" si="0"/>
        <v>0.2277293841</v>
      </c>
      <c r="W5" s="1">
        <f t="shared" si="0"/>
        <v>0.0174372025</v>
      </c>
    </row>
    <row r="6" ht="15.5" spans="1:23">
      <c r="A6" s="4" t="s">
        <v>157</v>
      </c>
      <c r="B6" s="1">
        <v>0</v>
      </c>
      <c r="C6" s="1">
        <v>0</v>
      </c>
      <c r="D6" s="1">
        <v>0</v>
      </c>
      <c r="E6" s="1">
        <v>0.76062</v>
      </c>
      <c r="F6" s="1">
        <v>0.34304</v>
      </c>
      <c r="G6" s="1">
        <v>0</v>
      </c>
      <c r="H6" s="1">
        <v>0.05013</v>
      </c>
      <c r="J6" s="1">
        <f>SIN(PI()/7*2)/2*(B6*C6+C6*D6+D6*E6+E6*F6+F6*G6+G6*H6+H6*B6)</f>
        <v>0.101998941099658</v>
      </c>
      <c r="K6" s="2">
        <v>0</v>
      </c>
      <c r="L6" s="1">
        <f>SUM(B6:H6)/MAXA(B6:H6)</f>
        <v>1.51690725986695</v>
      </c>
      <c r="M6" s="1">
        <f>SUM(Q6:W6)/MAXA(Q6:W6)</f>
        <v>1.20774515168251</v>
      </c>
      <c r="O6" s="1">
        <f>VAR(B6:H6)</f>
        <v>0.0847593889571429</v>
      </c>
      <c r="Q6" s="1">
        <f>B6*B6</f>
        <v>0</v>
      </c>
      <c r="R6" s="1">
        <f>C6*C6</f>
        <v>0</v>
      </c>
      <c r="S6" s="1">
        <f>D6*D6</f>
        <v>0</v>
      </c>
      <c r="T6" s="1">
        <f>E6*E6</f>
        <v>0.5785427844</v>
      </c>
      <c r="U6" s="1">
        <f>F6*F6</f>
        <v>0.1176764416</v>
      </c>
      <c r="V6" s="1">
        <f>G6*G6</f>
        <v>0</v>
      </c>
      <c r="W6" s="1">
        <f>H6*H6</f>
        <v>0.0025130169</v>
      </c>
    </row>
    <row r="7" ht="15.5" spans="1:23">
      <c r="A7" s="4" t="s">
        <v>158</v>
      </c>
      <c r="B7" s="1">
        <v>0</v>
      </c>
      <c r="C7" s="1">
        <v>0.4117</v>
      </c>
      <c r="D7" s="1">
        <v>0.68577</v>
      </c>
      <c r="E7" s="1">
        <v>0.3058</v>
      </c>
      <c r="F7" s="1">
        <v>0.81193</v>
      </c>
      <c r="G7" s="1">
        <v>0.55011</v>
      </c>
      <c r="H7" s="1">
        <v>0.67669</v>
      </c>
      <c r="J7" s="1">
        <f>SIN(PI()/7*2)/2*(B7*C7+C7*D7+D7*E7+E7*F7+F7*G7+G7*H7+H7*B7)</f>
        <v>0.609528691583713</v>
      </c>
      <c r="K7" s="2">
        <v>1</v>
      </c>
      <c r="L7" s="1">
        <f>SUM(B7:H7)/MAXA(B7:H7)</f>
        <v>4.23928171147759</v>
      </c>
      <c r="M7" s="1">
        <f>SUM(Q7:W7)/MAXA(Q7:W7)</f>
        <v>3.2660083049526</v>
      </c>
      <c r="O7" s="1">
        <f>VAR(B7:H7)</f>
        <v>0.0767618574285714</v>
      </c>
      <c r="Q7" s="1">
        <f>B7*B7</f>
        <v>0</v>
      </c>
      <c r="R7" s="1">
        <f>C7*C7</f>
        <v>0.16949689</v>
      </c>
      <c r="S7" s="1">
        <f>D7*D7</f>
        <v>0.4702804929</v>
      </c>
      <c r="T7" s="1">
        <f>E7*E7</f>
        <v>0.09351364</v>
      </c>
      <c r="U7" s="1">
        <f>F7*F7</f>
        <v>0.6592303249</v>
      </c>
      <c r="V7" s="1">
        <f>G7*G7</f>
        <v>0.3026210121</v>
      </c>
      <c r="W7" s="1">
        <f>H7*H7</f>
        <v>0.4579093561</v>
      </c>
    </row>
    <row r="8" ht="15.5" spans="1:23">
      <c r="A8" s="4" t="s">
        <v>159</v>
      </c>
      <c r="B8" s="1">
        <v>0.03013</v>
      </c>
      <c r="C8" s="1">
        <v>0.45697</v>
      </c>
      <c r="D8" s="1">
        <v>0.84317</v>
      </c>
      <c r="E8" s="1">
        <v>0.33564</v>
      </c>
      <c r="F8" s="1">
        <v>0.74589</v>
      </c>
      <c r="G8" s="1">
        <v>0.28567</v>
      </c>
      <c r="H8" s="1">
        <v>0.68037</v>
      </c>
      <c r="J8" s="1">
        <f>SIN(PI()/7*2)/2*(B8*C8+C8*D8+D8*E8+E8*F8+F8*G8+G8*H8+H8*B8)</f>
        <v>0.531787404976663</v>
      </c>
      <c r="K8" s="2">
        <v>1</v>
      </c>
      <c r="L8" s="1">
        <f>SUM(B8:H8)/MAXA(B8:H8)</f>
        <v>4.00611976232551</v>
      </c>
      <c r="M8" s="1">
        <f>SUM(Q8:W8)/MAXA(Q8:W8)</f>
        <v>3.00193391272772</v>
      </c>
      <c r="O8" s="1">
        <f>VAR(B8:H8)</f>
        <v>0.0840349946142857</v>
      </c>
      <c r="Q8" s="1">
        <f t="shared" ref="Q8:W8" si="1">B8*B8</f>
        <v>0.0009078169</v>
      </c>
      <c r="R8" s="1">
        <f t="shared" si="1"/>
        <v>0.2088215809</v>
      </c>
      <c r="S8" s="1">
        <f t="shared" si="1"/>
        <v>0.7109356489</v>
      </c>
      <c r="T8" s="1">
        <f t="shared" si="1"/>
        <v>0.1126542096</v>
      </c>
      <c r="U8" s="1">
        <f t="shared" si="1"/>
        <v>0.5563518921</v>
      </c>
      <c r="V8" s="1">
        <f t="shared" si="1"/>
        <v>0.0816073489</v>
      </c>
      <c r="W8" s="1">
        <f t="shared" si="1"/>
        <v>0.4629033369</v>
      </c>
    </row>
    <row r="9" ht="15.5" spans="1:23">
      <c r="A9" s="4" t="s">
        <v>160</v>
      </c>
      <c r="B9" s="1">
        <v>0.30853</v>
      </c>
      <c r="C9" s="1">
        <v>0.17306</v>
      </c>
      <c r="D9" s="1">
        <v>0.5968</v>
      </c>
      <c r="E9" s="1">
        <v>0.49312</v>
      </c>
      <c r="F9" s="1">
        <v>0.52665</v>
      </c>
      <c r="G9" s="1">
        <v>0</v>
      </c>
      <c r="H9" s="1">
        <v>0.64079</v>
      </c>
      <c r="J9" s="1">
        <f>SIN(PI()/7*2)/2*(B9*C9+C9*D9+D9*E9+E9*F9+F9*G9+G9*H9+H9*B9)</f>
        <v>0.355098091329895</v>
      </c>
      <c r="K9" s="2">
        <v>1</v>
      </c>
      <c r="L9" s="1">
        <f>SUM(B9:H9)/MAXA(B9:H9)</f>
        <v>4.27433324490083</v>
      </c>
      <c r="M9" s="1">
        <f>SUM(Q9:W9)/MAXA(Q9:W9)</f>
        <v>3.43986719962554</v>
      </c>
      <c r="O9" s="1">
        <f>VAR(B9:H9)</f>
        <v>0.0567929503809524</v>
      </c>
      <c r="Q9" s="1">
        <f>B9*B9</f>
        <v>0.0951907609</v>
      </c>
      <c r="R9" s="1">
        <f>C9*C9</f>
        <v>0.0299497636</v>
      </c>
      <c r="S9" s="1">
        <f>D9*D9</f>
        <v>0.35617024</v>
      </c>
      <c r="T9" s="1">
        <f>E9*E9</f>
        <v>0.2431673344</v>
      </c>
      <c r="U9" s="1">
        <f>F9*F9</f>
        <v>0.2773602225</v>
      </c>
      <c r="V9" s="1">
        <f>G9*G9</f>
        <v>0</v>
      </c>
      <c r="W9" s="1">
        <f>H9*H9</f>
        <v>0.4106118241</v>
      </c>
    </row>
    <row r="10" ht="15.5" spans="1:23">
      <c r="A10" s="4" t="s">
        <v>161</v>
      </c>
      <c r="B10" s="1">
        <v>0.23082</v>
      </c>
      <c r="C10" s="1">
        <v>0.05897</v>
      </c>
      <c r="D10" s="1">
        <v>0.65092</v>
      </c>
      <c r="E10" s="1">
        <v>0.27391</v>
      </c>
      <c r="F10" s="1">
        <v>0.79247</v>
      </c>
      <c r="G10" s="1">
        <v>0.23921</v>
      </c>
      <c r="H10" s="1">
        <v>0.48731</v>
      </c>
      <c r="J10" s="1">
        <f>SIN(PI()/7*2)/2*(B10*C10+C10*D10+D10*E10+E10*F10+F10*G10+G10*H10+H10*B10)</f>
        <v>0.338522176452164</v>
      </c>
      <c r="K10" s="2">
        <v>1</v>
      </c>
      <c r="L10" s="1">
        <f>SUM(B10:H10)/MAXA(B10:H10)</f>
        <v>3.44948073744116</v>
      </c>
      <c r="M10" s="1">
        <f>SUM(Q10:W10)/MAXA(Q10:W10)</f>
        <v>2.35375724377961</v>
      </c>
      <c r="O10" s="1">
        <f>VAR(B10:H10)</f>
        <v>0.0684437278619048</v>
      </c>
      <c r="Q10" s="1">
        <f t="shared" ref="Q10:W10" si="2">B10*B10</f>
        <v>0.0532778724</v>
      </c>
      <c r="R10" s="1">
        <f t="shared" si="2"/>
        <v>0.0034774609</v>
      </c>
      <c r="S10" s="1">
        <f t="shared" si="2"/>
        <v>0.4236968464</v>
      </c>
      <c r="T10" s="1">
        <f t="shared" si="2"/>
        <v>0.0750266881</v>
      </c>
      <c r="U10" s="1">
        <f t="shared" si="2"/>
        <v>0.6280087009</v>
      </c>
      <c r="V10" s="1">
        <f t="shared" si="2"/>
        <v>0.0572214241</v>
      </c>
      <c r="W10" s="1">
        <f t="shared" si="2"/>
        <v>0.2374710361</v>
      </c>
    </row>
    <row r="11" ht="15.5" spans="1:23">
      <c r="A11" s="4" t="s">
        <v>112</v>
      </c>
      <c r="B11" s="1">
        <v>0</v>
      </c>
      <c r="C11" s="1">
        <v>0.33618</v>
      </c>
      <c r="D11" s="1">
        <v>0.31497</v>
      </c>
      <c r="E11" s="1">
        <v>0</v>
      </c>
      <c r="F11" s="1">
        <v>0.68742</v>
      </c>
      <c r="G11" s="1">
        <v>0.80618</v>
      </c>
      <c r="H11" s="1">
        <v>0</v>
      </c>
      <c r="J11" s="1">
        <f>SIN(PI()/7*2)/2*(B11*C11+C11*D11+D11*E11+E11*F11+F11*G11+G11*H11+H11*B11)</f>
        <v>0.258032093491214</v>
      </c>
      <c r="K11" s="2">
        <v>1</v>
      </c>
      <c r="L11" s="1">
        <f>SUM(B11:H11)/MAXA(B11:H11)</f>
        <v>2.66038601801087</v>
      </c>
      <c r="M11" s="1">
        <f>SUM(Q11:W11)/MAXA(Q11:W11)</f>
        <v>2.05361094491566</v>
      </c>
      <c r="O11" s="1">
        <f>VAR(B11:H11)</f>
        <v>0.112926576957143</v>
      </c>
      <c r="Q11" s="1">
        <f>B11*B11</f>
        <v>0</v>
      </c>
      <c r="R11" s="1">
        <f>C11*C11</f>
        <v>0.1130169924</v>
      </c>
      <c r="S11" s="1">
        <f>D11*D11</f>
        <v>0.0992061009</v>
      </c>
      <c r="T11" s="1">
        <f>E11*E11</f>
        <v>0</v>
      </c>
      <c r="U11" s="1">
        <f>F11*F11</f>
        <v>0.4725462564</v>
      </c>
      <c r="V11" s="1">
        <f>G11*G11</f>
        <v>0.6499261924</v>
      </c>
      <c r="W11" s="1">
        <f>H11*H11</f>
        <v>0</v>
      </c>
    </row>
    <row r="12" ht="15.5" spans="1:23">
      <c r="A12" s="4" t="s">
        <v>121</v>
      </c>
      <c r="B12" s="1">
        <v>0</v>
      </c>
      <c r="C12" s="1">
        <v>0.41937</v>
      </c>
      <c r="D12" s="1">
        <v>0.49456</v>
      </c>
      <c r="E12" s="1">
        <v>0.04767</v>
      </c>
      <c r="F12" s="1">
        <v>0.89163</v>
      </c>
      <c r="G12" s="1">
        <v>0.73207</v>
      </c>
      <c r="H12" s="1">
        <v>0</v>
      </c>
      <c r="J12" s="1">
        <f>SIN(PI()/7*2)/2*(B12*C12+C12*D12+D12*E12+E12*F12+F12*G12+G12*H12+H12*B12)</f>
        <v>0.362073539472857</v>
      </c>
      <c r="K12" s="2">
        <v>1</v>
      </c>
      <c r="L12" s="1">
        <f>SUM(B12:H12)/MAXA(B12:H12)</f>
        <v>2.89952110180232</v>
      </c>
      <c r="M12" s="1">
        <f>SUM(Q12:W12)/MAXA(Q12:W12)</f>
        <v>2.20585510976906</v>
      </c>
      <c r="O12" s="1">
        <f>VAR(B12:H12)</f>
        <v>0.133139767580952</v>
      </c>
      <c r="Q12" s="1">
        <f>B12*B12</f>
        <v>0</v>
      </c>
      <c r="R12" s="1">
        <f>C12*C12</f>
        <v>0.1758711969</v>
      </c>
      <c r="S12" s="1">
        <f>D12*D12</f>
        <v>0.2445895936</v>
      </c>
      <c r="T12" s="1">
        <f>E12*E12</f>
        <v>0.0022724289</v>
      </c>
      <c r="U12" s="1">
        <f>F12*F12</f>
        <v>0.7950040569</v>
      </c>
      <c r="V12" s="1">
        <f>G12*G12</f>
        <v>0.5359264849</v>
      </c>
      <c r="W12" s="1">
        <f>H12*H12</f>
        <v>0</v>
      </c>
    </row>
    <row r="13" ht="15.5" spans="1:23">
      <c r="A13" s="4" t="s">
        <v>122</v>
      </c>
      <c r="B13" s="1">
        <v>0.09213</v>
      </c>
      <c r="C13" s="1">
        <v>0.26281</v>
      </c>
      <c r="D13" s="1">
        <v>0.75919</v>
      </c>
      <c r="E13" s="1">
        <v>0.3631</v>
      </c>
      <c r="F13" s="1">
        <v>0.88474</v>
      </c>
      <c r="G13" s="1">
        <v>0.19175</v>
      </c>
      <c r="H13" s="1">
        <v>0.29326</v>
      </c>
      <c r="J13" s="1">
        <f>SIN(PI()/7*2)/2*(B13*C13+C13*D13+D13*E13+E13*F13+F13*G13+G13*H13+H13*B13)</f>
        <v>0.419666005320204</v>
      </c>
      <c r="K13" s="2">
        <v>1</v>
      </c>
      <c r="L13" s="1">
        <f>SUM(B13:H13)/MAXA(B13:H13)</f>
        <v>3.21787191717341</v>
      </c>
      <c r="M13" s="1">
        <f>SUM(Q13:W13)/MAXA(Q13:W13)</f>
        <v>2.16067752502182</v>
      </c>
      <c r="O13" s="1">
        <f>VAR(B13:H13)</f>
        <v>0.088900525647619</v>
      </c>
      <c r="Q13" s="1">
        <f>B13*B13</f>
        <v>0.0084879369</v>
      </c>
      <c r="R13" s="1">
        <f>C13*C13</f>
        <v>0.0690690961</v>
      </c>
      <c r="S13" s="1">
        <f>D13*D13</f>
        <v>0.5763694561</v>
      </c>
      <c r="T13" s="1">
        <f>E13*E13</f>
        <v>0.13184161</v>
      </c>
      <c r="U13" s="1">
        <f>F13*F13</f>
        <v>0.7827648676</v>
      </c>
      <c r="V13" s="1">
        <f>G13*G13</f>
        <v>0.0367680625</v>
      </c>
      <c r="W13" s="1">
        <f>H13*H13</f>
        <v>0.0860014276</v>
      </c>
    </row>
    <row r="14" ht="15.5" spans="1:23">
      <c r="A14" s="4" t="s">
        <v>123</v>
      </c>
      <c r="B14" s="1">
        <v>0.27342</v>
      </c>
      <c r="C14" s="1">
        <v>0.31957</v>
      </c>
      <c r="D14" s="1">
        <v>0.81509</v>
      </c>
      <c r="E14" s="1">
        <v>0.41798</v>
      </c>
      <c r="F14" s="1">
        <v>0.66698</v>
      </c>
      <c r="G14" s="1">
        <v>0</v>
      </c>
      <c r="H14" s="1">
        <v>0.38857</v>
      </c>
      <c r="J14" s="1">
        <f>SIN(PI()/7*2)/2*(B14*C14+C14*D14+D14*E14+E14*F14+F14*G14+G14*H14+H14*B14)</f>
        <v>0.419676807377607</v>
      </c>
      <c r="K14" s="2">
        <v>1</v>
      </c>
      <c r="L14" s="1">
        <f>SUM(B14:H14)/MAXA(B14:H14)</f>
        <v>3.5353273871597</v>
      </c>
      <c r="M14" s="1">
        <f>SUM(Q14:W14)/MAXA(Q14:W14)</f>
        <v>2.42606874351939</v>
      </c>
      <c r="O14" s="1">
        <f>VAR(B14:H14)</f>
        <v>0.0709286631809524</v>
      </c>
      <c r="Q14" s="1">
        <f>B14*B14</f>
        <v>0.0747584964</v>
      </c>
      <c r="R14" s="1">
        <f>C14*C14</f>
        <v>0.1021249849</v>
      </c>
      <c r="S14" s="1">
        <f>D14*D14</f>
        <v>0.6643717081</v>
      </c>
      <c r="T14" s="1">
        <f>E14*E14</f>
        <v>0.1747072804</v>
      </c>
      <c r="U14" s="1">
        <f>F14*F14</f>
        <v>0.4448623204</v>
      </c>
      <c r="V14" s="1">
        <f>G14*G14</f>
        <v>0</v>
      </c>
      <c r="W14" s="1">
        <f>H14*H14</f>
        <v>0.1509866449</v>
      </c>
    </row>
    <row r="15" ht="15.5" spans="1:23">
      <c r="A15" s="4" t="s">
        <v>124</v>
      </c>
      <c r="B15" s="1">
        <v>0.24026</v>
      </c>
      <c r="C15" s="1">
        <v>0.21574</v>
      </c>
      <c r="D15" s="1">
        <v>0.73109</v>
      </c>
      <c r="E15" s="1">
        <v>0.47601</v>
      </c>
      <c r="F15" s="1">
        <v>0.76022</v>
      </c>
      <c r="G15" s="1">
        <v>0</v>
      </c>
      <c r="H15" s="1">
        <v>0.36564</v>
      </c>
      <c r="J15" s="1">
        <f>SIN(PI()/7*2)/2*(B15*C15+C15*D15+D15*E15+E15*F15+F15*G15+G15*H15+H15*B15)</f>
        <v>0.393764027012263</v>
      </c>
      <c r="K15" s="2">
        <v>1</v>
      </c>
      <c r="L15" s="1">
        <f>SUM(B15:H15)/MAXA(B15:H15)</f>
        <v>3.66862224093026</v>
      </c>
      <c r="M15" s="1">
        <f>SUM(Q15:W15)/MAXA(Q15:W15)</f>
        <v>2.72863779926222</v>
      </c>
      <c r="O15" s="1">
        <f>VAR(B15:H15)</f>
        <v>0.0776313949571429</v>
      </c>
      <c r="Q15" s="1">
        <f>B15*B15</f>
        <v>0.0577248676</v>
      </c>
      <c r="R15" s="1">
        <f>C15*C15</f>
        <v>0.0465437476</v>
      </c>
      <c r="S15" s="1">
        <f>D15*D15</f>
        <v>0.5344925881</v>
      </c>
      <c r="T15" s="1">
        <f>E15*E15</f>
        <v>0.2265855201</v>
      </c>
      <c r="U15" s="1">
        <f>F15*F15</f>
        <v>0.5779344484</v>
      </c>
      <c r="V15" s="1">
        <f>G15*G15</f>
        <v>0</v>
      </c>
      <c r="W15" s="1">
        <f>H15*H15</f>
        <v>0.1336926096</v>
      </c>
    </row>
    <row r="16" ht="15.5" spans="1:23">
      <c r="A16" s="4" t="s">
        <v>125</v>
      </c>
      <c r="B16" s="1">
        <v>0.15052</v>
      </c>
      <c r="C16" s="1">
        <v>0.21397</v>
      </c>
      <c r="D16" s="1">
        <v>0.71509</v>
      </c>
      <c r="E16" s="1">
        <v>0.44824</v>
      </c>
      <c r="F16" s="1">
        <v>0.85181</v>
      </c>
      <c r="G16" s="1">
        <v>0.10932</v>
      </c>
      <c r="H16" s="1">
        <v>0.34508</v>
      </c>
      <c r="J16" s="1">
        <f>SIN(PI()/7*2)/2*(B16*C16+C16*D16+D16*E16+E16*F16+F16*G16+G16*H16+H16*B16)</f>
        <v>0.418415601941766</v>
      </c>
      <c r="K16" s="2">
        <v>1</v>
      </c>
      <c r="L16" s="1">
        <f>SUM(B16:H16)/MAXA(B16:H16)</f>
        <v>3.32706824291802</v>
      </c>
      <c r="M16" s="1">
        <f>SUM(Q16:W16)/MAXA(Q16:W16)</f>
        <v>2.25657123798986</v>
      </c>
      <c r="O16" s="1">
        <f>VAR(B16:H16)</f>
        <v>0.081655691247619</v>
      </c>
      <c r="Q16" s="1">
        <f>B16*B16</f>
        <v>0.0226562704</v>
      </c>
      <c r="R16" s="1">
        <f>C16*C16</f>
        <v>0.0457831609</v>
      </c>
      <c r="S16" s="1">
        <f>D16*D16</f>
        <v>0.5113537081</v>
      </c>
      <c r="T16" s="1">
        <f>E16*E16</f>
        <v>0.2009190976</v>
      </c>
      <c r="U16" s="1">
        <f>F16*F16</f>
        <v>0.7255802761</v>
      </c>
      <c r="V16" s="1">
        <f>G16*G16</f>
        <v>0.0119508624</v>
      </c>
      <c r="W16" s="1">
        <f>H16*H16</f>
        <v>0.1190802064</v>
      </c>
    </row>
    <row r="17" ht="15.5" spans="1:23">
      <c r="A17" s="4" t="s">
        <v>126</v>
      </c>
      <c r="B17" s="1">
        <v>0</v>
      </c>
      <c r="C17" s="1">
        <v>0</v>
      </c>
      <c r="D17" s="1">
        <v>0.11764</v>
      </c>
      <c r="E17" s="1">
        <v>0.81803</v>
      </c>
      <c r="F17" s="1">
        <v>0.59532</v>
      </c>
      <c r="G17" s="1">
        <v>0</v>
      </c>
      <c r="H17" s="1">
        <v>0.23243</v>
      </c>
      <c r="J17" s="1">
        <f>SIN(PI()/7*2)/2*(B17*C17+C17*D17+D17*E17+E17*F17+F17*G17+G17*H17+H17*B17)</f>
        <v>0.227990921878432</v>
      </c>
      <c r="K17" s="2">
        <v>1</v>
      </c>
      <c r="L17" s="1">
        <f>SUM(B17:H17)/MAXA(B17:H17)</f>
        <v>2.15569111157293</v>
      </c>
      <c r="M17" s="1">
        <f>SUM(Q17:W17)/MAXA(Q17:W17)</f>
        <v>1.63103072874969</v>
      </c>
      <c r="O17" s="1">
        <f>VAR(B17:H17)</f>
        <v>0.107867688290476</v>
      </c>
      <c r="Q17" s="1">
        <f>B17*B17</f>
        <v>0</v>
      </c>
      <c r="R17" s="1">
        <f>C17*C17</f>
        <v>0</v>
      </c>
      <c r="S17" s="1">
        <f>D17*D17</f>
        <v>0.0138391696</v>
      </c>
      <c r="T17" s="1">
        <f>E17*E17</f>
        <v>0.6691730809</v>
      </c>
      <c r="U17" s="1">
        <f>F17*F17</f>
        <v>0.3544059024</v>
      </c>
      <c r="V17" s="1">
        <f>G17*G17</f>
        <v>0</v>
      </c>
      <c r="W17" s="1">
        <f>H17*H17</f>
        <v>0.0540237049</v>
      </c>
    </row>
    <row r="18" ht="15.5" spans="1:23">
      <c r="A18" s="4" t="s">
        <v>127</v>
      </c>
      <c r="B18" s="1">
        <v>0</v>
      </c>
      <c r="C18" s="1">
        <v>0.43008</v>
      </c>
      <c r="D18" s="1">
        <v>0.67188</v>
      </c>
      <c r="E18" s="1">
        <v>0.38357</v>
      </c>
      <c r="F18" s="1">
        <v>0.99696</v>
      </c>
      <c r="G18" s="1">
        <v>0.44163</v>
      </c>
      <c r="H18" s="1">
        <v>0.11773</v>
      </c>
      <c r="J18" s="1">
        <f>SIN(PI()/7*2)/2*(B18*C18+C18*D18+D18*E18+E18*F18+F18*G18+G18*H18+H18*B18)</f>
        <v>0.555631862664441</v>
      </c>
      <c r="K18" s="2">
        <v>1</v>
      </c>
      <c r="L18" s="1">
        <f>SUM(B18:H18)/MAXA(B18:H18)</f>
        <v>3.05112542128069</v>
      </c>
      <c r="M18" s="1">
        <f>SUM(Q18:W18)/MAXA(Q18:W18)</f>
        <v>1.99847640451994</v>
      </c>
      <c r="O18" s="1">
        <f>VAR(B18:H18)</f>
        <v>0.110751369933333</v>
      </c>
      <c r="Q18" s="1">
        <f>B18*B18</f>
        <v>0</v>
      </c>
      <c r="R18" s="1">
        <f>C18*C18</f>
        <v>0.1849688064</v>
      </c>
      <c r="S18" s="1">
        <f>D18*D18</f>
        <v>0.4514227344</v>
      </c>
      <c r="T18" s="1">
        <f>E18*E18</f>
        <v>0.1471259449</v>
      </c>
      <c r="U18" s="1">
        <f>F18*F18</f>
        <v>0.9939292416</v>
      </c>
      <c r="V18" s="1">
        <f>G18*G18</f>
        <v>0.1950370569</v>
      </c>
      <c r="W18" s="1">
        <f>H18*H18</f>
        <v>0.0138603529</v>
      </c>
    </row>
    <row r="19" ht="15.5" spans="1:23">
      <c r="A19" s="4" t="s">
        <v>128</v>
      </c>
      <c r="B19" s="1">
        <v>0.01842</v>
      </c>
      <c r="C19" s="1">
        <v>0.84853</v>
      </c>
      <c r="D19" s="1">
        <v>0.75239</v>
      </c>
      <c r="E19" s="1">
        <v>0.33213</v>
      </c>
      <c r="F19" s="1">
        <v>0.73587</v>
      </c>
      <c r="G19" s="1">
        <v>0.39611</v>
      </c>
      <c r="H19" s="1">
        <v>0.22724</v>
      </c>
      <c r="J19" s="1">
        <f>SIN(PI()/7*2)/2*(B19*C19+C19*D19+D19*E19+E19*F19+F19*G19+G19*H19+H19*B19)</f>
        <v>0.599678220354916</v>
      </c>
      <c r="K19" s="2">
        <v>1</v>
      </c>
      <c r="L19" s="1">
        <f>SUM(B19:H19)/MAXA(B19:H19)</f>
        <v>3.90167701790155</v>
      </c>
      <c r="M19" s="1">
        <f>SUM(Q19:W19)/MAXA(Q19:W19)</f>
        <v>2.98163873366406</v>
      </c>
      <c r="O19" s="1">
        <f>VAR(B19:H19)</f>
        <v>0.0968299265285714</v>
      </c>
      <c r="Q19" s="1">
        <f>B19*B19</f>
        <v>0.0003392964</v>
      </c>
      <c r="R19" s="1">
        <f>C19*C19</f>
        <v>0.7200031609</v>
      </c>
      <c r="S19" s="1">
        <f>D19*D19</f>
        <v>0.5660907121</v>
      </c>
      <c r="T19" s="1">
        <f>E19*E19</f>
        <v>0.1103103369</v>
      </c>
      <c r="U19" s="1">
        <f>F19*F19</f>
        <v>0.5415046569</v>
      </c>
      <c r="V19" s="1">
        <f>G19*G19</f>
        <v>0.1569031321</v>
      </c>
      <c r="W19" s="1">
        <f>H19*H19</f>
        <v>0.0516380176</v>
      </c>
    </row>
    <row r="20" ht="15.5" spans="1:23">
      <c r="A20" s="4" t="s">
        <v>129</v>
      </c>
      <c r="B20" s="1">
        <v>0.07859</v>
      </c>
      <c r="C20" s="1">
        <v>0.41374</v>
      </c>
      <c r="D20" s="1">
        <v>0.36331</v>
      </c>
      <c r="E20" s="1">
        <v>0.51825</v>
      </c>
      <c r="F20" s="1">
        <v>0.67605</v>
      </c>
      <c r="G20" s="1">
        <v>0.27785</v>
      </c>
      <c r="H20" s="1">
        <v>0.19323</v>
      </c>
      <c r="J20" s="1">
        <f>SIN(PI()/7*2)/2*(B20*C20+C20*D20+D20*E20+E20*F20+F20*G20+G20*H20+H20*B20)</f>
        <v>0.382391987563744</v>
      </c>
      <c r="K20" s="2">
        <v>1</v>
      </c>
      <c r="L20" s="1">
        <f>SUM(B20:H20)/MAXA(B20:H20)</f>
        <v>3.72904370978478</v>
      </c>
      <c r="M20" s="1">
        <f>SUM(Q20:W20)/MAXA(Q20:W20)</f>
        <v>2.51511331941245</v>
      </c>
      <c r="O20" s="1">
        <f>VAR(B20:H20)</f>
        <v>0.0402636505952381</v>
      </c>
      <c r="Q20" s="1">
        <f>B20*B20</f>
        <v>0.0061763881</v>
      </c>
      <c r="R20" s="1">
        <f>C20*C20</f>
        <v>0.1711807876</v>
      </c>
      <c r="S20" s="1">
        <f>D20*D20</f>
        <v>0.1319941561</v>
      </c>
      <c r="T20" s="1">
        <f>E20*E20</f>
        <v>0.2685830625</v>
      </c>
      <c r="U20" s="1">
        <f>F20*F20</f>
        <v>0.4570436025</v>
      </c>
      <c r="V20" s="1">
        <f>G20*G20</f>
        <v>0.0772006225</v>
      </c>
      <c r="W20" s="1">
        <f>H20*H20</f>
        <v>0.0373378329</v>
      </c>
    </row>
    <row r="21" ht="15.5" spans="1:23">
      <c r="A21" s="4" t="s">
        <v>130</v>
      </c>
      <c r="B21" s="1">
        <v>0.06149</v>
      </c>
      <c r="C21" s="1">
        <v>0.70886</v>
      </c>
      <c r="D21" s="1">
        <v>0.66423</v>
      </c>
      <c r="E21" s="1">
        <v>0.57103</v>
      </c>
      <c r="F21" s="1">
        <v>0.32567</v>
      </c>
      <c r="G21" s="1">
        <v>0</v>
      </c>
      <c r="H21" s="1">
        <v>0.25211</v>
      </c>
      <c r="J21" s="1">
        <f>SIN(PI()/7*2)/2*(B21*C21+C21*D21+D21*E21+E21*F21+F21*G21+G21*H21+H21*B21)</f>
        <v>0.428130419466436</v>
      </c>
      <c r="K21" s="2">
        <v>1</v>
      </c>
      <c r="L21" s="1">
        <f>SUM(B21:H21)/MAXA(B21:H21)</f>
        <v>3.64442908331687</v>
      </c>
      <c r="M21" s="1">
        <f>SUM(Q21:W21)/MAXA(Q21:W21)</f>
        <v>2.87206156562432</v>
      </c>
      <c r="O21" s="1">
        <f>VAR(B21:H21)</f>
        <v>0.0816243054619048</v>
      </c>
      <c r="Q21" s="1">
        <f>B21*B21</f>
        <v>0.0037810201</v>
      </c>
      <c r="R21" s="1">
        <f>C21*C21</f>
        <v>0.5024824996</v>
      </c>
      <c r="S21" s="1">
        <f>D21*D21</f>
        <v>0.4412014929</v>
      </c>
      <c r="T21" s="1">
        <f>E21*E21</f>
        <v>0.3260752609</v>
      </c>
      <c r="U21" s="1">
        <f>F21*F21</f>
        <v>0.1060609489</v>
      </c>
      <c r="V21" s="1">
        <f>G21*G21</f>
        <v>0</v>
      </c>
      <c r="W21" s="1">
        <f>H21*H21</f>
        <v>0.0635594521</v>
      </c>
    </row>
    <row r="22" ht="15.5" spans="1:23">
      <c r="A22" s="4" t="s">
        <v>113</v>
      </c>
      <c r="B22" s="1">
        <v>0.11931</v>
      </c>
      <c r="C22" s="1">
        <v>0.37407</v>
      </c>
      <c r="D22" s="1">
        <v>0.61967</v>
      </c>
      <c r="E22" s="1">
        <v>0.31011</v>
      </c>
      <c r="F22" s="1">
        <v>0.95583</v>
      </c>
      <c r="G22" s="1">
        <v>0.42683</v>
      </c>
      <c r="H22" s="1">
        <v>0.05197</v>
      </c>
      <c r="J22" s="1">
        <f>SIN(PI()/7*2)/2*(B22*C22+C22*D22+D22*E22+E22*F22+F22*G22+G22*H22+H22*B22)</f>
        <v>0.469633806189094</v>
      </c>
      <c r="K22" s="2">
        <v>1</v>
      </c>
      <c r="L22" s="1">
        <f>SUM(B22:H22)/MAXA(B22:H22)</f>
        <v>2.98985175188056</v>
      </c>
      <c r="M22" s="1">
        <f>SUM(Q22:W22)/MAXA(Q22:W22)</f>
        <v>1.89666948159888</v>
      </c>
      <c r="O22" s="1">
        <f>VAR(B22:H22)</f>
        <v>0.0943514971619048</v>
      </c>
      <c r="Q22" s="1">
        <f t="shared" ref="Q22:W22" si="3">B22*B22</f>
        <v>0.0142348761</v>
      </c>
      <c r="R22" s="1">
        <f t="shared" si="3"/>
        <v>0.1399283649</v>
      </c>
      <c r="S22" s="1">
        <f t="shared" si="3"/>
        <v>0.3839909089</v>
      </c>
      <c r="T22" s="1">
        <f t="shared" si="3"/>
        <v>0.0961682121</v>
      </c>
      <c r="U22" s="1">
        <f t="shared" si="3"/>
        <v>0.9136109889</v>
      </c>
      <c r="V22" s="1">
        <f t="shared" si="3"/>
        <v>0.1821838489</v>
      </c>
      <c r="W22" s="1">
        <f t="shared" si="3"/>
        <v>0.0027008809</v>
      </c>
    </row>
    <row r="23" ht="15.5" spans="1:23">
      <c r="A23" s="4" t="s">
        <v>131</v>
      </c>
      <c r="B23" s="1">
        <v>0</v>
      </c>
      <c r="C23" s="1">
        <v>0.59318</v>
      </c>
      <c r="D23" s="1">
        <v>0.54401</v>
      </c>
      <c r="E23" s="1">
        <v>0.23349</v>
      </c>
      <c r="F23" s="1">
        <v>0.87783</v>
      </c>
      <c r="G23" s="1">
        <v>0.64577</v>
      </c>
      <c r="H23" s="1">
        <v>0</v>
      </c>
      <c r="J23" s="1">
        <f>SIN(PI()/7*2)/2*(B23*C23+C23*D23+D23*E23+E23*F23+F23*G23+G23*H23+H23*B23)</f>
        <v>0.477526076095547</v>
      </c>
      <c r="K23" s="2">
        <v>1</v>
      </c>
      <c r="L23" s="1">
        <f>SUM(B23:H23)/MAXA(B23:H23)</f>
        <v>3.29708485697686</v>
      </c>
      <c r="M23" s="1">
        <f>SUM(Q23:W23)/MAXA(Q23:W23)</f>
        <v>2.45259137703984</v>
      </c>
      <c r="O23" s="1">
        <f>VAR(B23:H23)</f>
        <v>0.115539592914286</v>
      </c>
      <c r="Q23" s="1">
        <f>B23*B23</f>
        <v>0</v>
      </c>
      <c r="R23" s="1">
        <f>C23*C23</f>
        <v>0.3518625124</v>
      </c>
      <c r="S23" s="1">
        <f>D23*D23</f>
        <v>0.2959468801</v>
      </c>
      <c r="T23" s="1">
        <f>E23*E23</f>
        <v>0.0545175801</v>
      </c>
      <c r="U23" s="1">
        <f>F23*F23</f>
        <v>0.7705855089</v>
      </c>
      <c r="V23" s="1">
        <f>G23*G23</f>
        <v>0.4170188929</v>
      </c>
      <c r="W23" s="1">
        <f>H23*H23</f>
        <v>0</v>
      </c>
    </row>
    <row r="24" ht="15.5" spans="1:23">
      <c r="A24" s="4" t="s">
        <v>132</v>
      </c>
      <c r="B24" s="1">
        <v>0</v>
      </c>
      <c r="C24" s="1">
        <v>0.51213</v>
      </c>
      <c r="D24" s="1">
        <v>0.40366</v>
      </c>
      <c r="E24" s="1">
        <v>0.02169</v>
      </c>
      <c r="F24" s="1">
        <v>0.73447</v>
      </c>
      <c r="G24" s="1">
        <v>0.73617</v>
      </c>
      <c r="H24" s="1">
        <v>0</v>
      </c>
      <c r="J24" s="1">
        <f>SIN(PI()/7*2)/2*(B24*C24+C24*D24+D24*E24+E24*F24+F24*G24+G24*H24+H24*B24)</f>
        <v>0.301828864420222</v>
      </c>
      <c r="K24" s="2">
        <v>1</v>
      </c>
      <c r="L24" s="1">
        <f>SUM(B24:H24)/MAXA(B24:H24)</f>
        <v>3.27114661015798</v>
      </c>
      <c r="M24" s="1">
        <f>SUM(Q24:W24)/MAXA(Q24:W24)</f>
        <v>2.78086874084207</v>
      </c>
      <c r="O24" s="1">
        <f>VAR(B24:H24)</f>
        <v>0.11310781272381</v>
      </c>
      <c r="Q24" s="1">
        <f>B24*B24</f>
        <v>0</v>
      </c>
      <c r="R24" s="1">
        <f>C24*C24</f>
        <v>0.2622771369</v>
      </c>
      <c r="S24" s="1">
        <f>D24*D24</f>
        <v>0.1629413956</v>
      </c>
      <c r="T24" s="1">
        <f>E24*E24</f>
        <v>0.0004704561</v>
      </c>
      <c r="U24" s="1">
        <f>F24*F24</f>
        <v>0.5394461809</v>
      </c>
      <c r="V24" s="1">
        <f>G24*G24</f>
        <v>0.5419462689</v>
      </c>
      <c r="W24" s="1">
        <f>H24*H24</f>
        <v>0</v>
      </c>
    </row>
    <row r="25" ht="15.5" spans="1:23">
      <c r="A25" s="4" t="s">
        <v>133</v>
      </c>
      <c r="B25" s="1">
        <v>0</v>
      </c>
      <c r="C25" s="1">
        <v>0.04799</v>
      </c>
      <c r="D25" s="1">
        <v>0</v>
      </c>
      <c r="E25" s="1">
        <v>0.64453</v>
      </c>
      <c r="F25" s="1">
        <v>0.37856</v>
      </c>
      <c r="G25" s="1">
        <v>0</v>
      </c>
      <c r="H25" s="1">
        <v>0</v>
      </c>
      <c r="J25" s="1">
        <f>SIN(PI()/7*2)/2*(B25*C25+C25*D25+D25*E25+E25*F25+F25*G25+G25*H25+H25*B25)</f>
        <v>0.0953808126563882</v>
      </c>
      <c r="K25" s="2">
        <v>0</v>
      </c>
      <c r="L25" s="1">
        <f>SUM(B25:H25)/MAXA(B25:H25)</f>
        <v>1.66180007136984</v>
      </c>
      <c r="M25" s="1">
        <f>SUM(Q25:W25)/MAXA(Q25:W25)</f>
        <v>1.35051536262368</v>
      </c>
      <c r="O25" s="1">
        <f>VAR(B25:H25)</f>
        <v>0.0661903589476191</v>
      </c>
      <c r="Q25" s="1">
        <f>B25*B25</f>
        <v>0</v>
      </c>
      <c r="R25" s="1">
        <f>C25*C25</f>
        <v>0.0023030401</v>
      </c>
      <c r="S25" s="1">
        <f>D25*D25</f>
        <v>0</v>
      </c>
      <c r="T25" s="1">
        <f>E25*E25</f>
        <v>0.4154189209</v>
      </c>
      <c r="U25" s="1">
        <f>F25*F25</f>
        <v>0.1433076736</v>
      </c>
      <c r="V25" s="1">
        <f>G25*G25</f>
        <v>0</v>
      </c>
      <c r="W25" s="1">
        <f>H25*H25</f>
        <v>0</v>
      </c>
    </row>
    <row r="26" ht="15.5" spans="1:23">
      <c r="A26" s="4" t="s">
        <v>134</v>
      </c>
      <c r="B26" s="1">
        <v>0</v>
      </c>
      <c r="C26" s="1">
        <v>0.68141</v>
      </c>
      <c r="D26" s="1">
        <v>0.62376</v>
      </c>
      <c r="E26" s="1">
        <v>0</v>
      </c>
      <c r="F26" s="1">
        <v>0.57125</v>
      </c>
      <c r="G26" s="1">
        <v>0.70496</v>
      </c>
      <c r="H26" s="1">
        <v>0.23756</v>
      </c>
      <c r="J26" s="1">
        <f>SIN(PI()/7*2)/2*(B26*C26+C26*D26+D26*E26+E26*F26+F26*G26+G26*H26+H26*B26)</f>
        <v>0.389045209099477</v>
      </c>
      <c r="K26" s="2">
        <v>1</v>
      </c>
      <c r="L26" s="1">
        <f>SUM(B26:H26)/MAXA(B26:H26)</f>
        <v>3.99872333182025</v>
      </c>
      <c r="M26" s="1">
        <f>SUM(Q26:W26)/MAXA(Q26:W26)</f>
        <v>3.48739545681592</v>
      </c>
      <c r="O26" s="1">
        <f>VAR(B26:H26)</f>
        <v>0.0996537995285714</v>
      </c>
      <c r="Q26" s="1">
        <f>B26*B26</f>
        <v>0</v>
      </c>
      <c r="R26" s="1">
        <f>C26*C26</f>
        <v>0.4643195881</v>
      </c>
      <c r="S26" s="1">
        <f>D26*D26</f>
        <v>0.3890765376</v>
      </c>
      <c r="T26" s="1">
        <f>E26*E26</f>
        <v>0</v>
      </c>
      <c r="U26" s="1">
        <f>F26*F26</f>
        <v>0.3263265625</v>
      </c>
      <c r="V26" s="1">
        <f>G26*G26</f>
        <v>0.4969686016</v>
      </c>
      <c r="W26" s="1">
        <f>H26*H26</f>
        <v>0.0564347536</v>
      </c>
    </row>
    <row r="27" ht="15.5" spans="1:23">
      <c r="A27" s="4" t="s">
        <v>135</v>
      </c>
      <c r="B27" s="1">
        <v>0</v>
      </c>
      <c r="C27" s="1">
        <v>0.5048</v>
      </c>
      <c r="D27" s="1">
        <v>0.39554</v>
      </c>
      <c r="E27" s="1">
        <v>0</v>
      </c>
      <c r="F27" s="1">
        <v>0.48118</v>
      </c>
      <c r="G27" s="1">
        <v>0.84026</v>
      </c>
      <c r="H27" s="1">
        <v>0.06596</v>
      </c>
      <c r="J27" s="1">
        <f>SIN(PI()/7*2)/2*(B27*C27+C27*D27+D27*E27+E27*F27+F27*G27+G27*H27+H27*B27)</f>
        <v>0.257773142382258</v>
      </c>
      <c r="K27" s="2">
        <v>1</v>
      </c>
      <c r="L27" s="1">
        <f>SUM(B27:H27)/MAXA(B27:H27)</f>
        <v>2.72265727274891</v>
      </c>
      <c r="M27" s="1">
        <f>SUM(Q27:W27)/MAXA(Q27:W27)</f>
        <v>1.91660913940636</v>
      </c>
      <c r="O27" s="1">
        <f>VAR(B27:H27)</f>
        <v>0.100919587733333</v>
      </c>
      <c r="Q27" s="1">
        <f>B27*B27</f>
        <v>0</v>
      </c>
      <c r="R27" s="1">
        <f>C27*C27</f>
        <v>0.25482304</v>
      </c>
      <c r="S27" s="1">
        <f>D27*D27</f>
        <v>0.1564518916</v>
      </c>
      <c r="T27" s="1">
        <f>E27*E27</f>
        <v>0</v>
      </c>
      <c r="U27" s="1">
        <f>F27*F27</f>
        <v>0.2315341924</v>
      </c>
      <c r="V27" s="1">
        <f>G27*G27</f>
        <v>0.7060368676</v>
      </c>
      <c r="W27" s="1">
        <f>H27*H27</f>
        <v>0.0043507216</v>
      </c>
    </row>
    <row r="28" ht="15.5" spans="1:23">
      <c r="A28" s="4" t="s">
        <v>114</v>
      </c>
      <c r="B28" s="1">
        <v>0.20835</v>
      </c>
      <c r="C28" s="1">
        <v>0.30372</v>
      </c>
      <c r="D28" s="1">
        <v>0.5685</v>
      </c>
      <c r="E28" s="1">
        <v>0.14729</v>
      </c>
      <c r="F28" s="1">
        <v>0.90715</v>
      </c>
      <c r="G28" s="1">
        <v>0.46993</v>
      </c>
      <c r="H28" s="1">
        <v>0</v>
      </c>
      <c r="J28" s="1">
        <f>SIN(PI()/7*2)/2*(B28*C28+C28*D28+D28*E28+E28*F28+F28*G28+G28*H28+H28*B28)</f>
        <v>0.343845721470851</v>
      </c>
      <c r="K28" s="2">
        <v>1</v>
      </c>
      <c r="L28" s="1">
        <f>SUM(B28:H28)/MAXA(B28:H28)</f>
        <v>2.87156479082842</v>
      </c>
      <c r="M28" s="1">
        <f>SUM(Q28:W28)/MAXA(Q28:W28)</f>
        <v>1.85230083506576</v>
      </c>
      <c r="O28" s="1">
        <f>VAR(B28:H28)</f>
        <v>0.0924849993619048</v>
      </c>
      <c r="Q28" s="1">
        <f>B28*B28</f>
        <v>0.0434097225</v>
      </c>
      <c r="R28" s="1">
        <f>C28*C28</f>
        <v>0.0922458384</v>
      </c>
      <c r="S28" s="1">
        <f>D28*D28</f>
        <v>0.32319225</v>
      </c>
      <c r="T28" s="1">
        <f>E28*E28</f>
        <v>0.0216943441</v>
      </c>
      <c r="U28" s="1">
        <f>F28*F28</f>
        <v>0.8229211225</v>
      </c>
      <c r="V28" s="1">
        <f>G28*G28</f>
        <v>0.2208342049</v>
      </c>
      <c r="W28" s="1">
        <f>H28*H28</f>
        <v>0</v>
      </c>
    </row>
    <row r="29" ht="15.5" spans="1:23">
      <c r="A29" s="4" t="s">
        <v>115</v>
      </c>
      <c r="B29" s="1">
        <v>0.07973</v>
      </c>
      <c r="C29" s="1">
        <v>0.12219</v>
      </c>
      <c r="D29" s="1">
        <v>0.23536</v>
      </c>
      <c r="E29" s="1">
        <v>0</v>
      </c>
      <c r="F29" s="1">
        <v>0.5504</v>
      </c>
      <c r="G29" s="1">
        <v>0.6924</v>
      </c>
      <c r="H29" s="1">
        <v>0</v>
      </c>
      <c r="J29" s="1">
        <f>SIN(PI()/7*2)/2*(B29*C29+C29*D29+D29*E29+E29*F29+F29*G29+G29*H29+H29*B29)</f>
        <v>0.164027387782664</v>
      </c>
      <c r="K29" s="2">
        <v>1</v>
      </c>
      <c r="L29" s="1">
        <f>SUM(B29:H29)/MAXA(B29:H29)</f>
        <v>2.4264586943963</v>
      </c>
      <c r="M29" s="1">
        <f>SUM(Q29:W29)/MAXA(Q29:W29)</f>
        <v>1.79183916465673</v>
      </c>
      <c r="O29" s="1">
        <f>VAR(B29:H29)</f>
        <v>0.0759668529476191</v>
      </c>
      <c r="Q29" s="1">
        <f>B29*B29</f>
        <v>0.0063568729</v>
      </c>
      <c r="R29" s="1">
        <f>C29*C29</f>
        <v>0.0149303961</v>
      </c>
      <c r="S29" s="1">
        <f>D29*D29</f>
        <v>0.0553943296</v>
      </c>
      <c r="T29" s="1">
        <f>E29*E29</f>
        <v>0</v>
      </c>
      <c r="U29" s="1">
        <f>F29*F29</f>
        <v>0.30294016</v>
      </c>
      <c r="V29" s="1">
        <f>G29*G29</f>
        <v>0.47941776</v>
      </c>
      <c r="W29" s="1">
        <f>H29*H29</f>
        <v>0</v>
      </c>
    </row>
    <row r="30" ht="15.5" spans="1:23">
      <c r="A30" s="4" t="s">
        <v>116</v>
      </c>
      <c r="B30" s="1">
        <v>0</v>
      </c>
      <c r="C30" s="1">
        <v>0.35206</v>
      </c>
      <c r="D30" s="1">
        <v>0.37341</v>
      </c>
      <c r="E30" s="1">
        <v>0.07447</v>
      </c>
      <c r="F30" s="1">
        <v>0.83828</v>
      </c>
      <c r="G30" s="1">
        <v>0.69205</v>
      </c>
      <c r="H30" s="1">
        <v>0</v>
      </c>
      <c r="J30" s="1">
        <f>SIN(PI()/7*2)/2*(B30*C30+C30*D30+D30*E30+E30*F30+F30*G30+G30*H30+H30*B30)</f>
        <v>0.313447559465798</v>
      </c>
      <c r="K30" s="2">
        <v>1</v>
      </c>
      <c r="L30" s="1">
        <f>SUM(B30:H30)/MAXA(B30:H30)</f>
        <v>2.77982297084506</v>
      </c>
      <c r="M30" s="1">
        <f>SUM(Q30:W30)/MAXA(Q30:W30)</f>
        <v>2.06424653261579</v>
      </c>
      <c r="O30" s="1">
        <f>VAR(B30:H30)</f>
        <v>0.112472786228571</v>
      </c>
      <c r="Q30" s="1">
        <f>B30*B30</f>
        <v>0</v>
      </c>
      <c r="R30" s="1">
        <f>C30*C30</f>
        <v>0.1239462436</v>
      </c>
      <c r="S30" s="1">
        <f>D30*D30</f>
        <v>0.1394350281</v>
      </c>
      <c r="T30" s="1">
        <f>E30*E30</f>
        <v>0.0055457809</v>
      </c>
      <c r="U30" s="1">
        <f>F30*F30</f>
        <v>0.7027133584</v>
      </c>
      <c r="V30" s="1">
        <f>G30*G30</f>
        <v>0.4789332025</v>
      </c>
      <c r="W30" s="1">
        <f>H30*H30</f>
        <v>0</v>
      </c>
    </row>
    <row r="31" ht="15.5" spans="1:23">
      <c r="A31" s="4" t="s">
        <v>117</v>
      </c>
      <c r="B31" s="1">
        <v>0.07097</v>
      </c>
      <c r="C31" s="1">
        <v>0.38528</v>
      </c>
      <c r="D31" s="1">
        <v>0.60976</v>
      </c>
      <c r="E31" s="1">
        <v>0.26105</v>
      </c>
      <c r="F31" s="1">
        <v>0.96446</v>
      </c>
      <c r="G31" s="1">
        <v>0.49166</v>
      </c>
      <c r="H31" s="1">
        <v>0.02185</v>
      </c>
      <c r="J31" s="1">
        <f>SIN(PI()/7*2)/2*(B31*C31+C31*D31+D31*E31+E31*F31+F31*G31+G31*H31+H31*B31)</f>
        <v>0.453345631879181</v>
      </c>
      <c r="K31" s="2">
        <v>1</v>
      </c>
      <c r="L31" s="1">
        <f>SUM(B31:H31)/MAXA(B31:H31)</f>
        <v>2.90839433465359</v>
      </c>
      <c r="M31" s="1">
        <f>SUM(Q31:W31)/MAXA(Q31:W31)</f>
        <v>1.89835943595</v>
      </c>
      <c r="O31" s="1">
        <f>VAR(B31:H31)</f>
        <v>0.106965705780952</v>
      </c>
      <c r="Q31" s="1">
        <f t="shared" ref="Q31:W31" si="4">B31*B31</f>
        <v>0.0050367409</v>
      </c>
      <c r="R31" s="1">
        <f t="shared" si="4"/>
        <v>0.1484406784</v>
      </c>
      <c r="S31" s="1">
        <f t="shared" si="4"/>
        <v>0.3718072576</v>
      </c>
      <c r="T31" s="1">
        <f t="shared" si="4"/>
        <v>0.0681471025</v>
      </c>
      <c r="U31" s="1">
        <f t="shared" si="4"/>
        <v>0.9301830916</v>
      </c>
      <c r="V31" s="1">
        <f t="shared" si="4"/>
        <v>0.2417295556</v>
      </c>
      <c r="W31" s="1">
        <f t="shared" si="4"/>
        <v>0.0004774225</v>
      </c>
    </row>
    <row r="32" ht="15.5" spans="1:23">
      <c r="A32" s="4" t="s">
        <v>118</v>
      </c>
      <c r="B32" s="1">
        <v>0</v>
      </c>
      <c r="C32" s="1">
        <v>0.43128</v>
      </c>
      <c r="D32" s="1">
        <v>0.60619</v>
      </c>
      <c r="E32" s="1">
        <v>0.26269</v>
      </c>
      <c r="F32" s="1">
        <v>0.98063</v>
      </c>
      <c r="G32" s="1">
        <v>0.56062</v>
      </c>
      <c r="H32" s="1">
        <v>0.02962</v>
      </c>
      <c r="J32" s="1">
        <f>SIN(PI()/7*2)/2*(B32*C32+C32*D32+D32*E32+E32*F32+F32*G32+G32*H32+H32*B32)</f>
        <v>0.486551605771207</v>
      </c>
      <c r="K32" s="2">
        <v>1</v>
      </c>
      <c r="L32" s="1">
        <f>SUM(B32:H32)/MAXA(B32:H32)</f>
        <v>2.92774033019589</v>
      </c>
      <c r="M32" s="1">
        <f>SUM(Q32:W32)/MAXA(Q32:W32)</f>
        <v>1.97505470101622</v>
      </c>
      <c r="O32" s="1">
        <f>VAR(B32:H32)</f>
        <v>0.120289560790476</v>
      </c>
      <c r="Q32" s="1">
        <f t="shared" ref="Q32:W32" si="5">B32*B32</f>
        <v>0</v>
      </c>
      <c r="R32" s="1">
        <f t="shared" si="5"/>
        <v>0.1860024384</v>
      </c>
      <c r="S32" s="1">
        <f t="shared" si="5"/>
        <v>0.3674663161</v>
      </c>
      <c r="T32" s="1">
        <f t="shared" si="5"/>
        <v>0.0690060361</v>
      </c>
      <c r="U32" s="1">
        <f t="shared" si="5"/>
        <v>0.9616351969</v>
      </c>
      <c r="V32" s="1">
        <f t="shared" si="5"/>
        <v>0.3142947844</v>
      </c>
      <c r="W32" s="1">
        <f t="shared" si="5"/>
        <v>0.0008773444</v>
      </c>
    </row>
    <row r="33" ht="15.5" spans="1:23">
      <c r="A33" s="4" t="s">
        <v>119</v>
      </c>
      <c r="B33" s="1">
        <v>0</v>
      </c>
      <c r="C33" s="1">
        <v>0.43234</v>
      </c>
      <c r="D33" s="1">
        <v>0.55792</v>
      </c>
      <c r="E33" s="1">
        <v>0.1544</v>
      </c>
      <c r="F33" s="1">
        <v>0.95056</v>
      </c>
      <c r="G33" s="1">
        <v>0.65999</v>
      </c>
      <c r="H33" s="1">
        <v>0</v>
      </c>
      <c r="J33" s="1">
        <f>SIN(PI()/7*2)/2*(B33*C33+C33*D33+D33*E33+E33*F33+F33*G33+G33*H33+H33*B33)</f>
        <v>0.43058608143621</v>
      </c>
      <c r="K33" s="2">
        <v>1</v>
      </c>
      <c r="L33" s="1">
        <f>SUM(B33:H33)/MAXA(B33:H33)</f>
        <v>2.89851245581552</v>
      </c>
      <c r="M33" s="1">
        <f>SUM(Q33:W33)/MAXA(Q33:W33)</f>
        <v>2.05982357612668</v>
      </c>
      <c r="O33" s="1">
        <f>VAR(B33:H33)</f>
        <v>0.129454747280952</v>
      </c>
      <c r="Q33" s="1">
        <f t="shared" ref="Q33:W33" si="6">B33*B33</f>
        <v>0</v>
      </c>
      <c r="R33" s="1">
        <f t="shared" si="6"/>
        <v>0.1869178756</v>
      </c>
      <c r="S33" s="1">
        <f t="shared" si="6"/>
        <v>0.3112747264</v>
      </c>
      <c r="T33" s="1">
        <f t="shared" si="6"/>
        <v>0.02383936</v>
      </c>
      <c r="U33" s="1">
        <f t="shared" si="6"/>
        <v>0.9035643136</v>
      </c>
      <c r="V33" s="1">
        <f t="shared" si="6"/>
        <v>0.4355868001</v>
      </c>
      <c r="W33" s="1">
        <f t="shared" si="6"/>
        <v>0</v>
      </c>
    </row>
    <row r="34" ht="15.5" spans="1:23">
      <c r="A34" s="4" t="s">
        <v>120</v>
      </c>
      <c r="B34" s="1">
        <v>0.14708</v>
      </c>
      <c r="C34" s="1">
        <v>0.37594</v>
      </c>
      <c r="D34" s="1">
        <v>0.63547</v>
      </c>
      <c r="E34" s="1">
        <v>0.46339</v>
      </c>
      <c r="F34" s="1">
        <v>0.92465</v>
      </c>
      <c r="G34" s="1">
        <v>0.27777</v>
      </c>
      <c r="H34" s="1">
        <v>0.15558</v>
      </c>
      <c r="J34" s="1">
        <f>SIN(PI()/7*2)/2*(B34*C34+C34*D34+D34*E34+E34*F34+F34*G34+G34*H34+H34*B34)</f>
        <v>0.523856039508746</v>
      </c>
      <c r="K34" s="2">
        <v>1</v>
      </c>
      <c r="L34" s="1">
        <f>SUM(B34:H34)/MAXA(B34:H34)</f>
        <v>3.22271129616612</v>
      </c>
      <c r="M34" s="1">
        <f>SUM(Q34:W34)/MAXA(Q34:W34)</f>
        <v>2.03263185967186</v>
      </c>
      <c r="O34" s="1">
        <f>VAR(B34:H34)</f>
        <v>0.0782213921238095</v>
      </c>
      <c r="Q34" s="1">
        <f t="shared" ref="Q34:W34" si="7">B34*B34</f>
        <v>0.0216325264</v>
      </c>
      <c r="R34" s="1">
        <f t="shared" si="7"/>
        <v>0.1413308836</v>
      </c>
      <c r="S34" s="1">
        <f t="shared" si="7"/>
        <v>0.4038221209</v>
      </c>
      <c r="T34" s="1">
        <f t="shared" si="7"/>
        <v>0.2147302921</v>
      </c>
      <c r="U34" s="1">
        <f t="shared" si="7"/>
        <v>0.8549776225</v>
      </c>
      <c r="V34" s="1">
        <f t="shared" si="7"/>
        <v>0.0771561729</v>
      </c>
      <c r="W34" s="1">
        <f t="shared" si="7"/>
        <v>0.0242051364</v>
      </c>
    </row>
    <row r="35" ht="15.5" spans="1:23">
      <c r="A35" s="4" t="s">
        <v>68</v>
      </c>
      <c r="B35" s="1">
        <v>0.03202</v>
      </c>
      <c r="C35" s="1">
        <v>0.1224</v>
      </c>
      <c r="D35" s="1">
        <v>0.03792</v>
      </c>
      <c r="E35" s="1">
        <v>0.85638</v>
      </c>
      <c r="F35" s="1">
        <v>0.4155</v>
      </c>
      <c r="G35" s="1">
        <v>0</v>
      </c>
      <c r="H35" s="1">
        <v>0</v>
      </c>
      <c r="J35" s="1">
        <f>SIN(PI()/7*2)/2*(B35*C35+C35*D35+D35*E35+E35*F35+F35*G35+G35*H35+H35*B35)</f>
        <v>0.155139006985658</v>
      </c>
      <c r="K35" s="2">
        <v>0</v>
      </c>
      <c r="L35" s="1">
        <f>SUM(B35:H35)/MAXA(B35:H35)</f>
        <v>1.70977836941545</v>
      </c>
      <c r="M35" s="1">
        <f>SUM(Q35:W35)/MAXA(Q35:W35)</f>
        <v>1.25918825042719</v>
      </c>
      <c r="O35" s="1">
        <f>VAR(B35:H35)</f>
        <v>0.102865791428571</v>
      </c>
      <c r="Q35" s="1">
        <f>B35*B35</f>
        <v>0.0010252804</v>
      </c>
      <c r="R35" s="1">
        <f>C35*C35</f>
        <v>0.01498176</v>
      </c>
      <c r="S35" s="1">
        <f>D35*D35</f>
        <v>0.0014379264</v>
      </c>
      <c r="T35" s="1">
        <f>E35*E35</f>
        <v>0.7333867044</v>
      </c>
      <c r="U35" s="1">
        <f>F35*F35</f>
        <v>0.17264025</v>
      </c>
      <c r="V35" s="1">
        <f>G35*G35</f>
        <v>0</v>
      </c>
      <c r="W35" s="1">
        <f>H35*H35</f>
        <v>0</v>
      </c>
    </row>
    <row r="36" ht="15.5" spans="1:23">
      <c r="A36" s="4" t="s">
        <v>75</v>
      </c>
      <c r="B36" s="1">
        <v>0</v>
      </c>
      <c r="C36" s="1">
        <v>0.24308</v>
      </c>
      <c r="D36" s="1">
        <v>0.10477</v>
      </c>
      <c r="E36" s="1">
        <v>0.90719</v>
      </c>
      <c r="F36" s="1">
        <v>0.53319</v>
      </c>
      <c r="G36" s="1">
        <v>0</v>
      </c>
      <c r="H36" s="1">
        <v>0</v>
      </c>
      <c r="J36" s="1">
        <f>SIN(PI()/7*2)/2*(B36*C36+C36*D36+D36*E36+E36*F36+F36*G36+G36*H36+H36*B36)</f>
        <v>0.236198493085208</v>
      </c>
      <c r="K36" s="2">
        <v>1</v>
      </c>
      <c r="L36" s="1">
        <f>SUM(B36:H36)/MAXA(B36:H36)</f>
        <v>1.9711747263528</v>
      </c>
      <c r="M36" s="1">
        <f>SUM(Q36:W36)/MAXA(Q36:W36)</f>
        <v>1.43056978088559</v>
      </c>
      <c r="O36" s="1">
        <f>VAR(B36:H36)</f>
        <v>0.120087686847619</v>
      </c>
      <c r="Q36" s="1">
        <f t="shared" ref="Q36:W36" si="8">B36*B36</f>
        <v>0</v>
      </c>
      <c r="R36" s="1">
        <f t="shared" si="8"/>
        <v>0.0590878864</v>
      </c>
      <c r="S36" s="1">
        <f t="shared" si="8"/>
        <v>0.0109767529</v>
      </c>
      <c r="T36" s="1">
        <f t="shared" si="8"/>
        <v>0.8229936961</v>
      </c>
      <c r="U36" s="1">
        <f t="shared" si="8"/>
        <v>0.2842915761</v>
      </c>
      <c r="V36" s="1">
        <f t="shared" si="8"/>
        <v>0</v>
      </c>
      <c r="W36" s="1">
        <f t="shared" si="8"/>
        <v>0</v>
      </c>
    </row>
    <row r="37" ht="15.5" spans="1:23">
      <c r="A37" s="4" t="s">
        <v>76</v>
      </c>
      <c r="B37" s="1">
        <v>0</v>
      </c>
      <c r="C37" s="1">
        <v>0.25478</v>
      </c>
      <c r="D37" s="1">
        <v>0.16583</v>
      </c>
      <c r="E37" s="1">
        <v>0.92343</v>
      </c>
      <c r="F37" s="1">
        <v>0.50031</v>
      </c>
      <c r="G37" s="1">
        <v>0</v>
      </c>
      <c r="H37" s="1">
        <v>0.08487</v>
      </c>
      <c r="J37" s="1">
        <f>SIN(PI()/7*2)/2*(B37*C37+C37*D37+D37*E37+E37*F37+F37*G37+G37*H37+H37*B37)</f>
        <v>0.256981686241508</v>
      </c>
      <c r="K37" s="2">
        <v>0</v>
      </c>
      <c r="L37" s="1">
        <f>SUM(B37:H37)/MAXA(B37:H37)</f>
        <v>2.08918921845727</v>
      </c>
      <c r="M37" s="1">
        <f>SUM(Q37:W37)/MAXA(Q37:W37)</f>
        <v>1.41036240925098</v>
      </c>
      <c r="O37" s="1">
        <f>VAR(B37:H37)</f>
        <v>0.11182497852381</v>
      </c>
      <c r="Q37" s="1">
        <f>B37*B37</f>
        <v>0</v>
      </c>
      <c r="R37" s="1">
        <f>C37*C37</f>
        <v>0.0649128484</v>
      </c>
      <c r="S37" s="1">
        <f>D37*D37</f>
        <v>0.0274995889</v>
      </c>
      <c r="T37" s="1">
        <f>E37*E37</f>
        <v>0.8527229649</v>
      </c>
      <c r="U37" s="1">
        <f>F37*F37</f>
        <v>0.2503100961</v>
      </c>
      <c r="V37" s="1">
        <f>G37*G37</f>
        <v>0</v>
      </c>
      <c r="W37" s="1">
        <f>H37*H37</f>
        <v>0.0072029169</v>
      </c>
    </row>
    <row r="38" ht="15.5" spans="1:23">
      <c r="A38" s="4" t="s">
        <v>77</v>
      </c>
      <c r="B38" s="1">
        <v>0</v>
      </c>
      <c r="C38" s="1">
        <v>0.58974</v>
      </c>
      <c r="D38" s="1">
        <v>0.3385</v>
      </c>
      <c r="E38" s="1">
        <v>0.27786</v>
      </c>
      <c r="F38" s="1">
        <v>0.78912</v>
      </c>
      <c r="G38" s="1">
        <v>0.71372</v>
      </c>
      <c r="H38" s="1">
        <v>0</v>
      </c>
      <c r="J38" s="1">
        <f>SIN(PI()/7*2)/2*(B38*C38+C38*D38+D38*E38+E38*F38+F38*G38+G38*H38+H38*B38)</f>
        <v>0.420687184190854</v>
      </c>
      <c r="K38" s="2">
        <v>1</v>
      </c>
      <c r="L38" s="1">
        <f>SUM(B38:H38)/MAXA(B38:H38)</f>
        <v>3.43286192214112</v>
      </c>
      <c r="M38" s="1">
        <f>SUM(Q38:W38)/MAXA(Q38:W38)</f>
        <v>2.68453582712625</v>
      </c>
      <c r="O38" s="1">
        <f>VAR(B38:H38)</f>
        <v>0.103891958247619</v>
      </c>
      <c r="Q38" s="1">
        <f>B38*B38</f>
        <v>0</v>
      </c>
      <c r="R38" s="1">
        <f>C38*C38</f>
        <v>0.3477932676</v>
      </c>
      <c r="S38" s="1">
        <f>D38*D38</f>
        <v>0.11458225</v>
      </c>
      <c r="T38" s="1">
        <f>E38*E38</f>
        <v>0.0772061796</v>
      </c>
      <c r="U38" s="1">
        <f>F38*F38</f>
        <v>0.6227103744</v>
      </c>
      <c r="V38" s="1">
        <f>G38*G38</f>
        <v>0.5093962384</v>
      </c>
      <c r="W38" s="1">
        <f>H38*H38</f>
        <v>0</v>
      </c>
    </row>
    <row r="39" ht="15.5" spans="1:23">
      <c r="A39" s="4" t="s">
        <v>80</v>
      </c>
      <c r="B39" s="1">
        <v>0</v>
      </c>
      <c r="C39" s="1">
        <v>0.30071</v>
      </c>
      <c r="D39" s="1">
        <v>0.17733</v>
      </c>
      <c r="E39" s="1">
        <v>0.95326</v>
      </c>
      <c r="F39" s="1">
        <v>0.53672</v>
      </c>
      <c r="G39" s="1">
        <v>0</v>
      </c>
      <c r="H39" s="1">
        <v>0.10254</v>
      </c>
      <c r="J39" s="1">
        <f>SIN(PI()/7*2)/2*(B39*C39+C39*D39+D39*E39+E39*F39+F39*G39+G39*H39+H39*B39)</f>
        <v>0.2869322351026</v>
      </c>
      <c r="K39" s="2">
        <v>1</v>
      </c>
      <c r="L39" s="1">
        <f>SUM(B39:H39)/MAXA(B39:H39)</f>
        <v>2.17208316723664</v>
      </c>
      <c r="M39" s="1">
        <f>SUM(Q39:W39)/MAXA(Q39:W39)</f>
        <v>1.46269737187371</v>
      </c>
      <c r="O39" s="1">
        <f>VAR(B39:H39)</f>
        <v>0.119450009061905</v>
      </c>
      <c r="Q39" s="1">
        <f t="shared" ref="Q39:W39" si="9">B39*B39</f>
        <v>0</v>
      </c>
      <c r="R39" s="1">
        <f t="shared" si="9"/>
        <v>0.0904265041</v>
      </c>
      <c r="S39" s="1">
        <f t="shared" si="9"/>
        <v>0.0314459289</v>
      </c>
      <c r="T39" s="1">
        <f t="shared" si="9"/>
        <v>0.9087046276</v>
      </c>
      <c r="U39" s="1">
        <f t="shared" si="9"/>
        <v>0.2880683584</v>
      </c>
      <c r="V39" s="1">
        <f t="shared" si="9"/>
        <v>0</v>
      </c>
      <c r="W39" s="1">
        <f t="shared" si="9"/>
        <v>0.0105144516</v>
      </c>
    </row>
    <row r="40" ht="15.5" spans="1:23">
      <c r="A40" s="4" t="s">
        <v>81</v>
      </c>
      <c r="B40" s="1">
        <v>0</v>
      </c>
      <c r="C40" s="1">
        <v>0.23785</v>
      </c>
      <c r="D40" s="1">
        <v>0.16266</v>
      </c>
      <c r="E40" s="1">
        <v>0.92827</v>
      </c>
      <c r="F40" s="1">
        <v>0.47055</v>
      </c>
      <c r="G40" s="1">
        <v>0</v>
      </c>
      <c r="H40" s="1">
        <v>0.10759</v>
      </c>
      <c r="J40" s="1">
        <f>SIN(PI()/7*2)/2*(B40*C40+C40*D40+D40*E40+E40*F40+F40*G40+G40*H40+H40*B40)</f>
        <v>0.24490031802304</v>
      </c>
      <c r="K40" s="2">
        <v>0</v>
      </c>
      <c r="L40" s="1">
        <f>SUM(B40:H40)/MAXA(B40:H40)</f>
        <v>2.05427300246695</v>
      </c>
      <c r="M40" s="1">
        <f>SUM(Q40:W40)/MAXA(Q40:W40)</f>
        <v>1.36675088687137</v>
      </c>
      <c r="O40" s="1">
        <f>VAR(B40:H40)</f>
        <v>0.109705217257143</v>
      </c>
      <c r="Q40" s="1">
        <f>B40*B40</f>
        <v>0</v>
      </c>
      <c r="R40" s="1">
        <f>C40*C40</f>
        <v>0.0565726225</v>
      </c>
      <c r="S40" s="1">
        <f>D40*D40</f>
        <v>0.0264582756</v>
      </c>
      <c r="T40" s="1">
        <f>E40*E40</f>
        <v>0.8616851929</v>
      </c>
      <c r="U40" s="1">
        <f>F40*F40</f>
        <v>0.2214173025</v>
      </c>
      <c r="V40" s="1">
        <f>G40*G40</f>
        <v>0</v>
      </c>
      <c r="W40" s="1">
        <f>H40*H40</f>
        <v>0.0115756081</v>
      </c>
    </row>
    <row r="41" ht="15.5" spans="1:23">
      <c r="A41" s="4" t="s">
        <v>82</v>
      </c>
      <c r="B41" s="1">
        <v>0</v>
      </c>
      <c r="C41" s="1">
        <v>0.05044</v>
      </c>
      <c r="D41" s="1">
        <v>0</v>
      </c>
      <c r="E41" s="1">
        <v>0.95797</v>
      </c>
      <c r="F41" s="1">
        <v>0.30736</v>
      </c>
      <c r="G41" s="1">
        <v>0</v>
      </c>
      <c r="H41" s="1">
        <v>0</v>
      </c>
      <c r="J41" s="1">
        <f>SIN(PI()/7*2)/2*(B41*C41+C41*D41+D41*E41+E41*F41+F41*G41+G41*H41+H41*B41)</f>
        <v>0.115101879456341</v>
      </c>
      <c r="K41" s="2">
        <v>0</v>
      </c>
      <c r="L41" s="1">
        <f>SUM(B41:H41)/MAXA(B41:H41)</f>
        <v>1.37349812624612</v>
      </c>
      <c r="M41" s="1">
        <f>SUM(Q41:W41)/MAXA(Q41:W41)</f>
        <v>1.10571393031495</v>
      </c>
      <c r="O41" s="1">
        <f>VAR(B41:H41)</f>
        <v>0.127899892757143</v>
      </c>
      <c r="Q41" s="1">
        <f>B41*B41</f>
        <v>0</v>
      </c>
      <c r="R41" s="1">
        <f>C41*C41</f>
        <v>0.0025441936</v>
      </c>
      <c r="S41" s="1">
        <f>D41*D41</f>
        <v>0</v>
      </c>
      <c r="T41" s="1">
        <f>E41*E41</f>
        <v>0.9177065209</v>
      </c>
      <c r="U41" s="1">
        <f>F41*F41</f>
        <v>0.0944701696</v>
      </c>
      <c r="V41" s="1">
        <f>G41*G41</f>
        <v>0</v>
      </c>
      <c r="W41" s="1">
        <f>H41*H41</f>
        <v>0</v>
      </c>
    </row>
    <row r="42" ht="15.5" spans="1:23">
      <c r="A42" s="4" t="s">
        <v>83</v>
      </c>
      <c r="B42" s="1">
        <v>0</v>
      </c>
      <c r="C42" s="1">
        <v>0.16115</v>
      </c>
      <c r="D42" s="1">
        <v>0.03694</v>
      </c>
      <c r="E42" s="1">
        <v>0.92233</v>
      </c>
      <c r="F42" s="1">
        <v>0.44533</v>
      </c>
      <c r="G42" s="1">
        <v>0</v>
      </c>
      <c r="H42" s="1">
        <v>0</v>
      </c>
      <c r="J42" s="1">
        <f>SIN(PI()/7*2)/2*(B42*C42+C42*D42+D42*E42+E42*F42+F42*G42+G42*H42+H42*B42)</f>
        <v>0.17621112240897</v>
      </c>
      <c r="K42" s="2">
        <v>0</v>
      </c>
      <c r="L42" s="1">
        <f>SUM(B42:H42)/MAXA(B42:H42)</f>
        <v>1.69760281027398</v>
      </c>
      <c r="M42" s="1">
        <f>SUM(Q42:W42)/MAXA(Q42:W42)</f>
        <v>1.26525761166143</v>
      </c>
      <c r="O42" s="1">
        <f>VAR(B42:H42)</f>
        <v>0.121020100114286</v>
      </c>
      <c r="Q42" s="1">
        <f>B42*B42</f>
        <v>0</v>
      </c>
      <c r="R42" s="1">
        <f>C42*C42</f>
        <v>0.0259693225</v>
      </c>
      <c r="S42" s="1">
        <f>D42*D42</f>
        <v>0.0013645636</v>
      </c>
      <c r="T42" s="1">
        <f>E42*E42</f>
        <v>0.8506926289</v>
      </c>
      <c r="U42" s="1">
        <f>F42*F42</f>
        <v>0.1983188089</v>
      </c>
      <c r="V42" s="1">
        <f>G42*G42</f>
        <v>0</v>
      </c>
      <c r="W42" s="1">
        <f>H42*H42</f>
        <v>0</v>
      </c>
    </row>
    <row r="43" ht="15.5" spans="1:23">
      <c r="A43" s="4" t="s">
        <v>69</v>
      </c>
      <c r="B43" s="1">
        <v>0.06893</v>
      </c>
      <c r="C43" s="1">
        <v>0.04205</v>
      </c>
      <c r="D43" s="1">
        <v>0</v>
      </c>
      <c r="E43" s="1">
        <v>0.86981</v>
      </c>
      <c r="F43" s="1">
        <v>0.30386</v>
      </c>
      <c r="G43" s="1">
        <v>0</v>
      </c>
      <c r="H43" s="1">
        <v>0</v>
      </c>
      <c r="J43" s="1">
        <f>SIN(PI()/7*2)/2*(B43*C43+C43*D43+D43*E43+E43*F43+F43*G43+G43*H43+H43*B43)</f>
        <v>0.104452284626354</v>
      </c>
      <c r="K43" s="2">
        <v>0</v>
      </c>
      <c r="L43" s="1">
        <f>SUM(B43:H43)/MAXA(B43:H43)</f>
        <v>1.47693174371414</v>
      </c>
      <c r="M43" s="1">
        <f>SUM(Q43:W43)/MAXA(Q43:W43)</f>
        <v>1.13065614639359</v>
      </c>
      <c r="O43" s="1">
        <f>VAR(B43:H43)</f>
        <v>0.103276513314286</v>
      </c>
      <c r="Q43" s="1">
        <f>B43*B43</f>
        <v>0.0047513449</v>
      </c>
      <c r="R43" s="1">
        <f>C43*C43</f>
        <v>0.0017682025</v>
      </c>
      <c r="S43" s="1">
        <f>D43*D43</f>
        <v>0</v>
      </c>
      <c r="T43" s="1">
        <f>E43*E43</f>
        <v>0.7565694361</v>
      </c>
      <c r="U43" s="1">
        <f>F43*F43</f>
        <v>0.0923308996</v>
      </c>
      <c r="V43" s="1">
        <f>G43*G43</f>
        <v>0</v>
      </c>
      <c r="W43" s="1">
        <f>H43*H43</f>
        <v>0</v>
      </c>
    </row>
    <row r="44" ht="15.5" spans="1:23">
      <c r="A44" s="4" t="s">
        <v>84</v>
      </c>
      <c r="B44" s="1">
        <v>0</v>
      </c>
      <c r="C44" s="1">
        <v>0.66073</v>
      </c>
      <c r="D44" s="1">
        <v>0.48143</v>
      </c>
      <c r="E44" s="1">
        <v>0.53255</v>
      </c>
      <c r="F44" s="1">
        <v>0.85606</v>
      </c>
      <c r="G44" s="1">
        <v>0.53762</v>
      </c>
      <c r="H44" s="1">
        <v>0.15582</v>
      </c>
      <c r="J44" s="1">
        <f>SIN(PI()/7*2)/2*(B44*C44+C44*D44+D44*E44+E44*F44+F44*G44+G44*H44+H44*B44)</f>
        <v>0.615450889854973</v>
      </c>
      <c r="K44" s="2">
        <v>1</v>
      </c>
      <c r="L44" s="1">
        <f>SUM(B44:H44)/MAXA(B44:H44)</f>
        <v>3.76633647174263</v>
      </c>
      <c r="M44" s="1">
        <f>SUM(Q44:W44)/MAXA(Q44:W44)</f>
        <v>2.72652396271381</v>
      </c>
      <c r="O44" s="1">
        <f>VAR(B44:H44)</f>
        <v>0.0855044347809524</v>
      </c>
      <c r="Q44" s="1">
        <f>B44*B44</f>
        <v>0</v>
      </c>
      <c r="R44" s="1">
        <f>C44*C44</f>
        <v>0.4365641329</v>
      </c>
      <c r="S44" s="1">
        <f>D44*D44</f>
        <v>0.2317748449</v>
      </c>
      <c r="T44" s="1">
        <f>E44*E44</f>
        <v>0.2836095025</v>
      </c>
      <c r="U44" s="1">
        <f>F44*F44</f>
        <v>0.7328387236</v>
      </c>
      <c r="V44" s="1">
        <f>G44*G44</f>
        <v>0.2890352644</v>
      </c>
      <c r="W44" s="1">
        <f>H44*H44</f>
        <v>0.0242798724</v>
      </c>
    </row>
    <row r="45" ht="15.5" spans="1:23">
      <c r="A45" s="4" t="s">
        <v>85</v>
      </c>
      <c r="B45" s="1">
        <v>0</v>
      </c>
      <c r="C45" s="1">
        <v>0.25845</v>
      </c>
      <c r="D45" s="1">
        <v>0.10779</v>
      </c>
      <c r="E45" s="1">
        <v>0.96024</v>
      </c>
      <c r="F45" s="1">
        <v>0.51417</v>
      </c>
      <c r="G45" s="1">
        <v>0</v>
      </c>
      <c r="H45" s="1">
        <v>0.02645</v>
      </c>
      <c r="J45" s="1">
        <f>SIN(PI()/7*2)/2*(B45*C45+C45*D45+D45*E45+E45*F45+F45*G45+G45*H45+H45*B45)</f>
        <v>0.244357206352623</v>
      </c>
      <c r="K45" s="2">
        <v>0</v>
      </c>
      <c r="L45" s="1">
        <f>SUM(B45:H45)/MAXA(B45:H45)</f>
        <v>1.94440973090061</v>
      </c>
      <c r="M45" s="1">
        <f>SUM(Q45:W45)/MAXA(Q45:W45)</f>
        <v>1.37251931384881</v>
      </c>
      <c r="O45" s="1">
        <f>VAR(B45:H45)</f>
        <v>0.127922903314286</v>
      </c>
      <c r="Q45" s="1">
        <f>B45*B45</f>
        <v>0</v>
      </c>
      <c r="R45" s="1">
        <f>C45*C45</f>
        <v>0.0667964025</v>
      </c>
      <c r="S45" s="1">
        <f>D45*D45</f>
        <v>0.0116186841</v>
      </c>
      <c r="T45" s="1">
        <f>E45*E45</f>
        <v>0.9220608576</v>
      </c>
      <c r="U45" s="1">
        <f>F45*F45</f>
        <v>0.2643707889</v>
      </c>
      <c r="V45" s="1">
        <f>G45*G45</f>
        <v>0</v>
      </c>
      <c r="W45" s="1">
        <f>H45*H45</f>
        <v>0.0006996025</v>
      </c>
    </row>
    <row r="46" ht="15.5" spans="1:23">
      <c r="A46" s="4" t="s">
        <v>86</v>
      </c>
      <c r="B46" s="1">
        <v>0</v>
      </c>
      <c r="C46" s="1">
        <v>0.14314</v>
      </c>
      <c r="D46" s="1">
        <v>0.02905</v>
      </c>
      <c r="E46" s="1">
        <v>0.9715</v>
      </c>
      <c r="F46" s="1">
        <v>0.3769</v>
      </c>
      <c r="G46" s="1">
        <v>0</v>
      </c>
      <c r="H46" s="1">
        <v>0.0279199999999999</v>
      </c>
      <c r="J46" s="1">
        <f>SIN(PI()/7*2)/2*(B46*C46+C46*D46+D46*E46+E46*F46+F46*G46+G46*H46+H46*B46)</f>
        <v>0.155795028647828</v>
      </c>
      <c r="K46" s="2">
        <v>0</v>
      </c>
      <c r="L46" s="1">
        <f>SUM(B46:H46)/MAXA(B46:H46)</f>
        <v>1.59393721049923</v>
      </c>
      <c r="M46" s="1">
        <f>SUM(Q46:W46)/MAXA(Q46:W46)</f>
        <v>1.17393935976144</v>
      </c>
      <c r="O46" s="1">
        <f>VAR(B46:H46)</f>
        <v>0.127570600461905</v>
      </c>
      <c r="Q46" s="1">
        <f>B46*B46</f>
        <v>0</v>
      </c>
      <c r="R46" s="1">
        <f>C46*C46</f>
        <v>0.0204890596</v>
      </c>
      <c r="S46" s="1">
        <f>D46*D46</f>
        <v>0.0008439025</v>
      </c>
      <c r="T46" s="1">
        <f>E46*E46</f>
        <v>0.94381225</v>
      </c>
      <c r="U46" s="1">
        <f>F46*F46</f>
        <v>0.14205361</v>
      </c>
      <c r="V46" s="1">
        <f>G46*G46</f>
        <v>0</v>
      </c>
      <c r="W46" s="1">
        <f>H46*H46</f>
        <v>0.000779526399999994</v>
      </c>
    </row>
    <row r="47" ht="15.5" spans="1:23">
      <c r="A47" s="4" t="s">
        <v>87</v>
      </c>
      <c r="B47" s="1">
        <v>0</v>
      </c>
      <c r="C47" s="1">
        <v>0.40846</v>
      </c>
      <c r="D47" s="1">
        <v>0.3597</v>
      </c>
      <c r="E47" s="1">
        <v>0.44737</v>
      </c>
      <c r="F47" s="1">
        <v>0.10137</v>
      </c>
      <c r="G47" s="1">
        <v>0</v>
      </c>
      <c r="H47" s="1">
        <v>0.74532</v>
      </c>
      <c r="J47" s="1">
        <f>SIN(PI()/7*2)/2*(B47*C47+C47*D47+D47*E47+E47*F47+F47*G47+G47*H47+H47*B47)</f>
        <v>0.138068292111214</v>
      </c>
      <c r="K47" s="2">
        <v>1</v>
      </c>
      <c r="L47" s="1">
        <f>SUM(B47:H47)/MAXA(B47:H47)</f>
        <v>2.76689207320346</v>
      </c>
      <c r="M47" s="1">
        <f>SUM(Q47:W47)/MAXA(Q47:W47)</f>
        <v>1.91203910051632</v>
      </c>
      <c r="O47" s="1">
        <f>VAR(B47:H47)</f>
        <v>0.0757675756238095</v>
      </c>
      <c r="Q47" s="1">
        <f>B47*B47</f>
        <v>0</v>
      </c>
      <c r="R47" s="1">
        <f>C47*C47</f>
        <v>0.1668395716</v>
      </c>
      <c r="S47" s="1">
        <f>D47*D47</f>
        <v>0.12938409</v>
      </c>
      <c r="T47" s="1">
        <f>E47*E47</f>
        <v>0.2001399169</v>
      </c>
      <c r="U47" s="1">
        <f>F47*F47</f>
        <v>0.0102758769</v>
      </c>
      <c r="V47" s="1">
        <f>G47*G47</f>
        <v>0</v>
      </c>
      <c r="W47" s="1">
        <f>H47*H47</f>
        <v>0.5555019024</v>
      </c>
    </row>
    <row r="48" ht="15.5" spans="1:23">
      <c r="A48" s="4" t="s">
        <v>90</v>
      </c>
      <c r="B48" s="1">
        <v>0</v>
      </c>
      <c r="C48" s="1">
        <v>0.1585</v>
      </c>
      <c r="D48" s="1">
        <v>0.05193</v>
      </c>
      <c r="E48" s="1">
        <v>0.57387</v>
      </c>
      <c r="F48" s="1">
        <v>0.20979</v>
      </c>
      <c r="G48" s="1">
        <v>0.19809</v>
      </c>
      <c r="H48" s="1">
        <v>0.72883</v>
      </c>
      <c r="J48" s="1">
        <f>SIN(PI()/7*2)/2*(B48*C48+C48*D48+D48*E48+E48*F48+F48*G48+G48*H48+H48*B48)</f>
        <v>0.134613945344372</v>
      </c>
      <c r="K48" s="2">
        <v>1</v>
      </c>
      <c r="L48" s="1">
        <f>SUM(B48:H48)/MAXA(B48:H48)</f>
        <v>2.63574496110204</v>
      </c>
      <c r="M48" s="1">
        <f>SUM(Q48:W48)/MAXA(Q48:W48)</f>
        <v>1.82907173846377</v>
      </c>
      <c r="O48" s="1">
        <f>VAR(B48:H48)</f>
        <v>0.0740679397666667</v>
      </c>
      <c r="Q48" s="1">
        <f>B48*B48</f>
        <v>0</v>
      </c>
      <c r="R48" s="1">
        <f>C48*C48</f>
        <v>0.02512225</v>
      </c>
      <c r="S48" s="1">
        <f>D48*D48</f>
        <v>0.0026967249</v>
      </c>
      <c r="T48" s="1">
        <f>E48*E48</f>
        <v>0.3293267769</v>
      </c>
      <c r="U48" s="1">
        <f>F48*F48</f>
        <v>0.0440118441</v>
      </c>
      <c r="V48" s="1">
        <f>G48*G48</f>
        <v>0.0392396481</v>
      </c>
      <c r="W48" s="1">
        <f>H48*H48</f>
        <v>0.5311931689</v>
      </c>
    </row>
    <row r="49" ht="15.5" spans="1:23">
      <c r="A49" s="4" t="s">
        <v>91</v>
      </c>
      <c r="B49" s="1">
        <v>0</v>
      </c>
      <c r="C49" s="1">
        <v>0</v>
      </c>
      <c r="D49" s="1">
        <v>0</v>
      </c>
      <c r="E49" s="1">
        <v>0.51563</v>
      </c>
      <c r="F49" s="1">
        <v>0.24719</v>
      </c>
      <c r="G49" s="1">
        <v>0.33197</v>
      </c>
      <c r="H49" s="1">
        <v>0.48765</v>
      </c>
      <c r="J49" s="1">
        <f>SIN(PI()/7*2)/2*(B49*C49+C49*D49+D49*E49+E49*F49+F49*G49+G49*H49+H49*B49)</f>
        <v>0.145187441076112</v>
      </c>
      <c r="K49" s="2">
        <v>1</v>
      </c>
      <c r="L49" s="1">
        <f>SUM(B49:H49)/MAXA(B49:H49)</f>
        <v>3.06894478598995</v>
      </c>
      <c r="M49" s="1">
        <f>SUM(Q49:W49)/MAXA(Q49:W49)</f>
        <v>2.53873279316606</v>
      </c>
      <c r="O49" s="1">
        <f>VAR(B49:H49)</f>
        <v>0.0528754814571429</v>
      </c>
      <c r="Q49" s="1">
        <f>B49*B49</f>
        <v>0</v>
      </c>
      <c r="R49" s="1">
        <f>C49*C49</f>
        <v>0</v>
      </c>
      <c r="S49" s="1">
        <f>D49*D49</f>
        <v>0</v>
      </c>
      <c r="T49" s="1">
        <f>E49*E49</f>
        <v>0.2658742969</v>
      </c>
      <c r="U49" s="1">
        <f>F49*F49</f>
        <v>0.0611028961</v>
      </c>
      <c r="V49" s="1">
        <f>G49*G49</f>
        <v>0.1102040809</v>
      </c>
      <c r="W49" s="1">
        <f>H49*H49</f>
        <v>0.2378025225</v>
      </c>
    </row>
    <row r="50" ht="15.5" spans="1:23">
      <c r="A50" s="4" t="s">
        <v>92</v>
      </c>
      <c r="B50" s="1">
        <v>0</v>
      </c>
      <c r="C50" s="1">
        <v>0</v>
      </c>
      <c r="D50" s="1">
        <v>0</v>
      </c>
      <c r="E50" s="1">
        <v>0.51563</v>
      </c>
      <c r="F50" s="1">
        <v>0.24719</v>
      </c>
      <c r="G50" s="1">
        <v>0.33197</v>
      </c>
      <c r="H50" s="1">
        <v>0.48765</v>
      </c>
      <c r="J50" s="1">
        <f>SIN(PI()/7*2)/2*(B50*C50+C50*D50+D50*E50+E50*F50+F50*G50+G50*H50+H50*B50)</f>
        <v>0.145187441076112</v>
      </c>
      <c r="K50" s="2">
        <v>1</v>
      </c>
      <c r="L50" s="1">
        <f>SUM(B50:H50)/MAXA(B50:H50)</f>
        <v>3.06894478598995</v>
      </c>
      <c r="M50" s="1">
        <f>SUM(Q50:W50)/MAXA(Q50:W50)</f>
        <v>2.53873279316606</v>
      </c>
      <c r="O50" s="1">
        <f>VAR(B50:H50)</f>
        <v>0.0528754814571429</v>
      </c>
      <c r="Q50" s="1">
        <f>B50*B50</f>
        <v>0</v>
      </c>
      <c r="R50" s="1">
        <f>C50*C50</f>
        <v>0</v>
      </c>
      <c r="S50" s="1">
        <f>D50*D50</f>
        <v>0</v>
      </c>
      <c r="T50" s="1">
        <f>E50*E50</f>
        <v>0.2658742969</v>
      </c>
      <c r="U50" s="1">
        <f>F50*F50</f>
        <v>0.0611028961</v>
      </c>
      <c r="V50" s="1">
        <f>G50*G50</f>
        <v>0.1102040809</v>
      </c>
      <c r="W50" s="1">
        <f>H50*H50</f>
        <v>0.2378025225</v>
      </c>
    </row>
    <row r="51" ht="15.5" spans="1:23">
      <c r="A51" s="4" t="s">
        <v>93</v>
      </c>
      <c r="B51" s="1">
        <v>0</v>
      </c>
      <c r="C51" s="1">
        <v>0.40243</v>
      </c>
      <c r="D51" s="1">
        <v>0.35828</v>
      </c>
      <c r="E51" s="1">
        <v>0.4395</v>
      </c>
      <c r="F51" s="1">
        <v>0.08887</v>
      </c>
      <c r="G51" s="1">
        <v>0</v>
      </c>
      <c r="H51" s="1">
        <v>0.75116</v>
      </c>
      <c r="J51" s="1">
        <f>SIN(PI()/7*2)/2*(B51*C51+C51*D51+D51*E51+E51*F51+F51*G51+G51*H51+H51*B51)</f>
        <v>0.13318696536471</v>
      </c>
      <c r="K51" s="2">
        <v>1</v>
      </c>
      <c r="L51" s="1">
        <f>SUM(B51:H51)/MAXA(B51:H51)</f>
        <v>2.71611906917301</v>
      </c>
      <c r="M51" s="1">
        <f>SUM(Q51:W51)/MAXA(Q51:W51)</f>
        <v>1.87085534236681</v>
      </c>
      <c r="O51" s="1">
        <f>VAR(B51:H51)</f>
        <v>0.0768266260238095</v>
      </c>
      <c r="Q51" s="1">
        <f>B51*B51</f>
        <v>0</v>
      </c>
      <c r="R51" s="1">
        <f>C51*C51</f>
        <v>0.1619499049</v>
      </c>
      <c r="S51" s="1">
        <f>D51*D51</f>
        <v>0.1283645584</v>
      </c>
      <c r="T51" s="1">
        <f>E51*E51</f>
        <v>0.19316025</v>
      </c>
      <c r="U51" s="1">
        <f>F51*F51</f>
        <v>0.0078978769</v>
      </c>
      <c r="V51" s="1">
        <f>G51*G51</f>
        <v>0</v>
      </c>
      <c r="W51" s="1">
        <f>H51*H51</f>
        <v>0.5642413456</v>
      </c>
    </row>
    <row r="52" ht="15.5" spans="1:23">
      <c r="A52" s="4" t="s">
        <v>95</v>
      </c>
      <c r="B52" s="1">
        <v>0</v>
      </c>
      <c r="C52" s="1">
        <v>0</v>
      </c>
      <c r="D52" s="1">
        <v>0</v>
      </c>
      <c r="E52" s="1">
        <v>0.49004</v>
      </c>
      <c r="F52" s="1">
        <v>0.21934</v>
      </c>
      <c r="G52" s="1">
        <v>0.32487</v>
      </c>
      <c r="H52" s="1">
        <v>0.47832</v>
      </c>
      <c r="J52" s="1">
        <f>SIN(PI()/7*2)/2*(B52*C52+C52*D52+D52*E52+E52*F52+F52*G52+G52*H52+H52*B52)</f>
        <v>0.130618309786305</v>
      </c>
      <c r="K52" s="2">
        <v>1</v>
      </c>
      <c r="L52" s="1">
        <f>SUM(B52:H52)/MAXA(B52:H52)</f>
        <v>3.08662558158518</v>
      </c>
      <c r="M52" s="1">
        <f>SUM(Q52:W52)/MAXA(Q52:W52)</f>
        <v>2.59257868915976</v>
      </c>
      <c r="O52" s="1">
        <f>VAR(B52:H52)</f>
        <v>0.049290248347619</v>
      </c>
      <c r="Q52" s="1">
        <f>B52*B52</f>
        <v>0</v>
      </c>
      <c r="R52" s="1">
        <f>C52*C52</f>
        <v>0</v>
      </c>
      <c r="S52" s="1">
        <f>D52*D52</f>
        <v>0</v>
      </c>
      <c r="T52" s="1">
        <f>E52*E52</f>
        <v>0.2401392016</v>
      </c>
      <c r="U52" s="1">
        <f>F52*F52</f>
        <v>0.0481100356</v>
      </c>
      <c r="V52" s="1">
        <f>G52*G52</f>
        <v>0.1055405169</v>
      </c>
      <c r="W52" s="1">
        <f>H52*H52</f>
        <v>0.2287900224</v>
      </c>
    </row>
    <row r="53" ht="15.5" spans="1:23">
      <c r="A53" s="4" t="s">
        <v>96</v>
      </c>
      <c r="B53" s="1">
        <v>0</v>
      </c>
      <c r="C53" s="1">
        <v>0.11216</v>
      </c>
      <c r="D53" s="1">
        <v>0</v>
      </c>
      <c r="E53" s="1">
        <v>0.94689</v>
      </c>
      <c r="F53" s="1">
        <v>0.24642</v>
      </c>
      <c r="G53" s="1">
        <v>0</v>
      </c>
      <c r="H53" s="1">
        <v>0</v>
      </c>
      <c r="J53" s="1">
        <f>SIN(PI()/7*2)/2*(B53*C53+C53*D53+D53*E53+E53*F53+F53*G53+G53*H53+H53*B53)</f>
        <v>0.091213399496012</v>
      </c>
      <c r="K53" s="2">
        <v>0</v>
      </c>
      <c r="L53" s="1">
        <f>SUM(B53:H53)/MAXA(B53:H53)</f>
        <v>1.37869235074824</v>
      </c>
      <c r="M53" s="1">
        <f>SUM(Q53:W53)/MAXA(Q53:W53)</f>
        <v>1.08175622022267</v>
      </c>
      <c r="O53" s="1">
        <f>VAR(B53:H53)</f>
        <v>0.121073132328571</v>
      </c>
      <c r="Q53" s="1">
        <f>B53*B53</f>
        <v>0</v>
      </c>
      <c r="R53" s="1">
        <f>C53*C53</f>
        <v>0.0125798656</v>
      </c>
      <c r="S53" s="1">
        <f>D53*D53</f>
        <v>0</v>
      </c>
      <c r="T53" s="1">
        <f>E53*E53</f>
        <v>0.8966006721</v>
      </c>
      <c r="U53" s="1">
        <f>F53*F53</f>
        <v>0.0607228164</v>
      </c>
      <c r="V53" s="1">
        <f>G53*G53</f>
        <v>0</v>
      </c>
      <c r="W53" s="1">
        <f>H53*H53</f>
        <v>0</v>
      </c>
    </row>
    <row r="54" ht="15.5" spans="1:23">
      <c r="A54" s="4" t="s">
        <v>70</v>
      </c>
      <c r="B54" s="1">
        <v>0</v>
      </c>
      <c r="C54" s="1">
        <v>0.29862</v>
      </c>
      <c r="D54" s="1">
        <v>0.1712</v>
      </c>
      <c r="E54" s="1">
        <v>0.9219</v>
      </c>
      <c r="F54" s="1">
        <v>0.5623</v>
      </c>
      <c r="G54" s="1">
        <v>0</v>
      </c>
      <c r="H54" s="1">
        <v>0.0478499999999999</v>
      </c>
      <c r="J54" s="1">
        <f>SIN(PI()/7*2)/2*(B54*C54+C54*D54+D54*E54+E54*F54+F54*G54+G54*H54+H54*B54)</f>
        <v>0.284327636502727</v>
      </c>
      <c r="K54" s="2">
        <v>1</v>
      </c>
      <c r="L54" s="1">
        <f>SUM(B54:H54)/MAXA(B54:H54)</f>
        <v>2.17146111291897</v>
      </c>
      <c r="M54" s="1">
        <f>SUM(Q54:W54)/MAXA(Q54:W54)</f>
        <v>1.514124552781</v>
      </c>
      <c r="O54" s="1">
        <f>VAR(B54:H54)</f>
        <v>0.119059370747619</v>
      </c>
      <c r="Q54" s="1">
        <f t="shared" ref="Q54:W54" si="10">B54*B54</f>
        <v>0</v>
      </c>
      <c r="R54" s="1">
        <f t="shared" si="10"/>
        <v>0.0891739044</v>
      </c>
      <c r="S54" s="1">
        <f t="shared" si="10"/>
        <v>0.02930944</v>
      </c>
      <c r="T54" s="1">
        <f t="shared" si="10"/>
        <v>0.84989961</v>
      </c>
      <c r="U54" s="1">
        <f t="shared" si="10"/>
        <v>0.31618129</v>
      </c>
      <c r="V54" s="1">
        <f t="shared" si="10"/>
        <v>0</v>
      </c>
      <c r="W54" s="1">
        <f t="shared" si="10"/>
        <v>0.00228962249999999</v>
      </c>
    </row>
    <row r="55" ht="15.5" spans="1:23">
      <c r="A55" s="4" t="s">
        <v>97</v>
      </c>
      <c r="B55" s="1">
        <v>0</v>
      </c>
      <c r="C55" s="1">
        <v>0.27551</v>
      </c>
      <c r="D55" s="1">
        <v>0</v>
      </c>
      <c r="E55" s="1">
        <v>0.97085</v>
      </c>
      <c r="F55" s="1">
        <v>0.16273</v>
      </c>
      <c r="G55" s="1">
        <v>0</v>
      </c>
      <c r="H55" s="1">
        <v>0.01459</v>
      </c>
      <c r="J55" s="1">
        <f>SIN(PI()/7*2)/2*(B55*C55+C55*D55+D55*E55+E55*F55+F55*G55+G55*H55+H55*B55)</f>
        <v>0.0617593786746663</v>
      </c>
      <c r="K55" s="2">
        <v>0</v>
      </c>
      <c r="L55" s="1">
        <f>SUM(B55:H55)/MAXA(B55:H55)</f>
        <v>1.46642632744502</v>
      </c>
      <c r="M55" s="1">
        <f>SUM(Q55:W55)/MAXA(Q55:W55)</f>
        <v>1.10885333542709</v>
      </c>
      <c r="O55" s="1">
        <f>VAR(B55:H55)</f>
        <v>0.12593288292381</v>
      </c>
      <c r="Q55" s="1">
        <f>B55*B55</f>
        <v>0</v>
      </c>
      <c r="R55" s="1">
        <f>C55*C55</f>
        <v>0.0759057601</v>
      </c>
      <c r="S55" s="1">
        <f>D55*D55</f>
        <v>0</v>
      </c>
      <c r="T55" s="1">
        <f>E55*E55</f>
        <v>0.9425497225</v>
      </c>
      <c r="U55" s="1">
        <f>F55*F55</f>
        <v>0.0264810529</v>
      </c>
      <c r="V55" s="1">
        <f>G55*G55</f>
        <v>0</v>
      </c>
      <c r="W55" s="1">
        <f>H55*H55</f>
        <v>0.0002128681</v>
      </c>
    </row>
    <row r="56" ht="15.5" spans="1:23">
      <c r="A56" s="4" t="s">
        <v>98</v>
      </c>
      <c r="B56" s="1">
        <v>0</v>
      </c>
      <c r="C56" s="1">
        <v>0.18821</v>
      </c>
      <c r="D56" s="1">
        <v>0</v>
      </c>
      <c r="E56" s="1">
        <v>0.95384</v>
      </c>
      <c r="F56" s="1">
        <v>0.09556</v>
      </c>
      <c r="G56" s="1">
        <v>0</v>
      </c>
      <c r="H56" s="1">
        <v>0</v>
      </c>
      <c r="J56" s="1">
        <f>SIN(PI()/7*2)/2*(B56*C56+C56*D56+D56*E56+E56*F56+F56*G56+G56*H56+H56*B56)</f>
        <v>0.0356315595083185</v>
      </c>
      <c r="K56" s="2">
        <v>0</v>
      </c>
      <c r="L56" s="1">
        <f>SUM(B56:H56)/MAXA(B56:H56)</f>
        <v>1.29750272582404</v>
      </c>
      <c r="M56" s="1">
        <f>SUM(Q56:W56)/MAXA(Q56:W56)</f>
        <v>1.04897141291799</v>
      </c>
      <c r="O56" s="1">
        <f>VAR(B56:H56)</f>
        <v>0.122592374547619</v>
      </c>
      <c r="Q56" s="1">
        <f>B56*B56</f>
        <v>0</v>
      </c>
      <c r="R56" s="1">
        <f>C56*C56</f>
        <v>0.0354230041</v>
      </c>
      <c r="S56" s="1">
        <f>D56*D56</f>
        <v>0</v>
      </c>
      <c r="T56" s="1">
        <f>E56*E56</f>
        <v>0.9098107456</v>
      </c>
      <c r="U56" s="1">
        <f>F56*F56</f>
        <v>0.0091317136</v>
      </c>
      <c r="V56" s="1">
        <f>G56*G56</f>
        <v>0</v>
      </c>
      <c r="W56" s="1">
        <f>H56*H56</f>
        <v>0</v>
      </c>
    </row>
    <row r="57" ht="15.5" spans="1:23">
      <c r="A57" s="4" t="s">
        <v>99</v>
      </c>
      <c r="B57" s="1">
        <v>0</v>
      </c>
      <c r="C57" s="1">
        <v>0.21572</v>
      </c>
      <c r="D57" s="1">
        <v>0</v>
      </c>
      <c r="E57" s="1">
        <v>0.97735</v>
      </c>
      <c r="F57" s="1">
        <v>0.1609</v>
      </c>
      <c r="G57" s="1">
        <v>0</v>
      </c>
      <c r="H57" s="1">
        <v>0</v>
      </c>
      <c r="J57" s="1">
        <f>SIN(PI()/7*2)/2*(B57*C57+C57*D57+D57*E57+E57*F57+F57*G57+G57*H57+H57*B57)</f>
        <v>0.0614736953009359</v>
      </c>
      <c r="K57" s="2">
        <v>0</v>
      </c>
      <c r="L57" s="1">
        <f>SUM(B57:H57)/MAXA(B57:H57)</f>
        <v>1.38534813526372</v>
      </c>
      <c r="M57" s="1">
        <f>SUM(Q57:W57)/MAXA(Q57:W57)</f>
        <v>1.07581966189118</v>
      </c>
      <c r="O57" s="1">
        <f>VAR(B57:H57)</f>
        <v>0.127624378461905</v>
      </c>
      <c r="Q57" s="1">
        <f>B57*B57</f>
        <v>0</v>
      </c>
      <c r="R57" s="1">
        <f>C57*C57</f>
        <v>0.0465351184</v>
      </c>
      <c r="S57" s="1">
        <f>D57*D57</f>
        <v>0</v>
      </c>
      <c r="T57" s="1">
        <f>E57*E57</f>
        <v>0.9552130225</v>
      </c>
      <c r="U57" s="1">
        <f>F57*F57</f>
        <v>0.02588881</v>
      </c>
      <c r="V57" s="1">
        <f>G57*G57</f>
        <v>0</v>
      </c>
      <c r="W57" s="1">
        <f>H57*H57</f>
        <v>0</v>
      </c>
    </row>
    <row r="58" ht="15.5" spans="1:23">
      <c r="A58" s="4" t="s">
        <v>100</v>
      </c>
      <c r="B58" s="1">
        <v>0</v>
      </c>
      <c r="C58" s="1">
        <v>0.15844</v>
      </c>
      <c r="D58" s="1">
        <v>0</v>
      </c>
      <c r="E58" s="1">
        <v>0.97141</v>
      </c>
      <c r="F58" s="1">
        <v>0.18177</v>
      </c>
      <c r="G58" s="1">
        <v>0</v>
      </c>
      <c r="H58" s="1">
        <v>0</v>
      </c>
      <c r="J58" s="1">
        <f>SIN(PI()/7*2)/2*(B58*C58+C58*D58+D58*E58+E58*F58+F58*G58+G58*H58+H58*B58)</f>
        <v>0.0690252416791243</v>
      </c>
      <c r="K58" s="2">
        <v>0</v>
      </c>
      <c r="L58" s="1">
        <f>SUM(B58:H58)/MAXA(B58:H58)</f>
        <v>1.35022287190785</v>
      </c>
      <c r="M58" s="1">
        <f>SUM(Q58:W58)/MAXA(Q58:W58)</f>
        <v>1.06161642939675</v>
      </c>
      <c r="O58" s="1">
        <f>VAR(B58:H58)</f>
        <v>0.126002848995238</v>
      </c>
      <c r="Q58" s="1">
        <f>B58*B58</f>
        <v>0</v>
      </c>
      <c r="R58" s="1">
        <f>C58*C58</f>
        <v>0.0251032336</v>
      </c>
      <c r="S58" s="1">
        <f>D58*D58</f>
        <v>0</v>
      </c>
      <c r="T58" s="1">
        <f>E58*E58</f>
        <v>0.9436373881</v>
      </c>
      <c r="U58" s="1">
        <f>F58*F58</f>
        <v>0.0330403329</v>
      </c>
      <c r="V58" s="1">
        <f>G58*G58</f>
        <v>0</v>
      </c>
      <c r="W58" s="1">
        <f>H58*H58</f>
        <v>0</v>
      </c>
    </row>
    <row r="59" ht="15.5" spans="1:23">
      <c r="A59" s="4" t="s">
        <v>101</v>
      </c>
      <c r="B59" s="1">
        <v>0</v>
      </c>
      <c r="C59" s="1">
        <v>0.10032</v>
      </c>
      <c r="D59" s="1">
        <v>0</v>
      </c>
      <c r="E59" s="1">
        <v>0.95169</v>
      </c>
      <c r="F59" s="1">
        <v>0.12141</v>
      </c>
      <c r="G59" s="1">
        <v>0</v>
      </c>
      <c r="H59" s="1">
        <v>0</v>
      </c>
      <c r="J59" s="1">
        <f>SIN(PI()/7*2)/2*(B59*C59+C59*D59+D59*E59+E59*F59+F59*G59+G59*H59+H59*B59)</f>
        <v>0.0451682353615027</v>
      </c>
      <c r="K59" s="2">
        <v>0</v>
      </c>
      <c r="L59" s="1">
        <f>SUM(B59:H59)/MAXA(B59:H59)</f>
        <v>1.23298553100274</v>
      </c>
      <c r="M59" s="1">
        <f>SUM(Q59:W59)/MAXA(Q59:W59)</f>
        <v>1.02738667442586</v>
      </c>
      <c r="O59" s="1">
        <f>VAR(B59:H59)</f>
        <v>0.122302712614286</v>
      </c>
      <c r="Q59" s="1">
        <f>B59*B59</f>
        <v>0</v>
      </c>
      <c r="R59" s="1">
        <f>C59*C59</f>
        <v>0.0100641024</v>
      </c>
      <c r="S59" s="1">
        <f>D59*D59</f>
        <v>0</v>
      </c>
      <c r="T59" s="1">
        <f>E59*E59</f>
        <v>0.9057138561</v>
      </c>
      <c r="U59" s="1">
        <f>F59*F59</f>
        <v>0.0147403881</v>
      </c>
      <c r="V59" s="1">
        <f>G59*G59</f>
        <v>0</v>
      </c>
      <c r="W59" s="1">
        <f>H59*H59</f>
        <v>0</v>
      </c>
    </row>
    <row r="60" ht="15.5" spans="1:23">
      <c r="A60" s="4" t="s">
        <v>102</v>
      </c>
      <c r="B60" s="1">
        <v>0</v>
      </c>
      <c r="C60" s="1">
        <v>0.25867</v>
      </c>
      <c r="D60" s="1">
        <v>0</v>
      </c>
      <c r="E60" s="1">
        <v>0.91548</v>
      </c>
      <c r="F60" s="1">
        <v>0.05854</v>
      </c>
      <c r="G60" s="1">
        <v>0</v>
      </c>
      <c r="H60" s="1">
        <v>0.00258000000000003</v>
      </c>
      <c r="J60" s="1">
        <f>SIN(PI()/7*2)/2*(B60*C60+C60*D60+D60*E60+E60*F60+F60*G60+G60*H60+H60*B60)</f>
        <v>0.020950034274629</v>
      </c>
      <c r="K60" s="2">
        <v>0</v>
      </c>
      <c r="L60" s="1">
        <f>SUM(B60:H60)/MAXA(B60:H60)</f>
        <v>1.34931402105999</v>
      </c>
      <c r="M60" s="1">
        <f>SUM(Q60:W60)/MAXA(Q60:W60)</f>
        <v>1.08393205129827</v>
      </c>
      <c r="O60" s="1">
        <f>VAR(B60:H60)</f>
        <v>0.11507713662381</v>
      </c>
      <c r="Q60" s="1">
        <f>B60*B60</f>
        <v>0</v>
      </c>
      <c r="R60" s="1">
        <f>C60*C60</f>
        <v>0.0669101689</v>
      </c>
      <c r="S60" s="1">
        <f>D60*D60</f>
        <v>0</v>
      </c>
      <c r="T60" s="1">
        <f>E60*E60</f>
        <v>0.8381036304</v>
      </c>
      <c r="U60" s="1">
        <f>F60*F60</f>
        <v>0.0034269316</v>
      </c>
      <c r="V60" s="1">
        <f>G60*G60</f>
        <v>0</v>
      </c>
      <c r="W60" s="1">
        <f>H60*H60</f>
        <v>6.65640000000016e-6</v>
      </c>
    </row>
    <row r="61" ht="15.5" spans="1:23">
      <c r="A61" s="4" t="s">
        <v>103</v>
      </c>
      <c r="B61" s="1">
        <v>0</v>
      </c>
      <c r="C61" s="1">
        <v>0.12953</v>
      </c>
      <c r="D61" s="1">
        <v>0</v>
      </c>
      <c r="E61" s="1">
        <v>0.95423</v>
      </c>
      <c r="F61" s="1">
        <v>0.15489</v>
      </c>
      <c r="G61" s="1">
        <v>0</v>
      </c>
      <c r="H61" s="1">
        <v>0</v>
      </c>
      <c r="J61" s="1">
        <f>SIN(PI()/7*2)/2*(B61*C61+C61*D61+D61*E61+E61*F61+F61*G61+G61*H61+H61*B61)</f>
        <v>0.0577776142143954</v>
      </c>
      <c r="K61" s="2">
        <v>0</v>
      </c>
      <c r="L61" s="1">
        <f>SUM(B61:H61)/MAXA(B61:H61)</f>
        <v>1.29806231202121</v>
      </c>
      <c r="M61" s="1">
        <f>SUM(Q61:W61)/MAXA(Q61:W61)</f>
        <v>1.04477372349311</v>
      </c>
      <c r="O61" s="1">
        <f>VAR(B61:H61)</f>
        <v>0.122024118066667</v>
      </c>
      <c r="Q61" s="1">
        <f>B61*B61</f>
        <v>0</v>
      </c>
      <c r="R61" s="1">
        <f>C61*C61</f>
        <v>0.0167780209</v>
      </c>
      <c r="S61" s="1">
        <f>D61*D61</f>
        <v>0</v>
      </c>
      <c r="T61" s="1">
        <f>E61*E61</f>
        <v>0.9105548929</v>
      </c>
      <c r="U61" s="1">
        <f>F61*F61</f>
        <v>0.0239909121</v>
      </c>
      <c r="V61" s="1">
        <f>G61*G61</f>
        <v>0</v>
      </c>
      <c r="W61" s="1">
        <f>H61*H61</f>
        <v>0</v>
      </c>
    </row>
    <row r="62" ht="15.5" spans="1:23">
      <c r="A62" s="4" t="s">
        <v>104</v>
      </c>
      <c r="B62" s="1">
        <v>0</v>
      </c>
      <c r="C62" s="1">
        <v>0.43819</v>
      </c>
      <c r="D62" s="1">
        <v>0.02539</v>
      </c>
      <c r="E62" s="1">
        <v>0.92523</v>
      </c>
      <c r="F62" s="1">
        <v>0.23317</v>
      </c>
      <c r="G62" s="1">
        <v>0</v>
      </c>
      <c r="H62" s="1">
        <v>0</v>
      </c>
      <c r="I62" s="1"/>
      <c r="J62" s="1">
        <f>SIN(PI()/7*2)/2*(B62*C62+C62*D62+D62*E62+E62*F62+F62*G62+G62*H62+H62*B62)</f>
        <v>0.0978669726995465</v>
      </c>
      <c r="K62" s="2">
        <v>0</v>
      </c>
      <c r="L62" s="1">
        <f>SUM(B62:H62)/MAXA(B62:H62)</f>
        <v>1.75305599688726</v>
      </c>
      <c r="M62" s="1">
        <f>SUM(Q62:W62)/MAXA(Q62:W62)</f>
        <v>1.28856166994247</v>
      </c>
      <c r="O62" s="1">
        <f>VAR(B62:H62)</f>
        <v>0.121207104514286</v>
      </c>
      <c r="Q62" s="1">
        <f>B62*B62</f>
        <v>0</v>
      </c>
      <c r="R62" s="1">
        <f>C62*C62</f>
        <v>0.1920104761</v>
      </c>
      <c r="S62" s="1">
        <f>D62*D62</f>
        <v>0.0006446521</v>
      </c>
      <c r="T62" s="1">
        <f>E62*E62</f>
        <v>0.8560505529</v>
      </c>
      <c r="U62" s="1">
        <f>F62*F62</f>
        <v>0.0543682489</v>
      </c>
      <c r="V62" s="1">
        <f>G62*G62</f>
        <v>0</v>
      </c>
      <c r="W62" s="1">
        <f>H62*H62</f>
        <v>0</v>
      </c>
    </row>
    <row r="63" ht="15.5" spans="1:23">
      <c r="A63" s="4" t="s">
        <v>105</v>
      </c>
      <c r="B63" s="1">
        <v>0.77197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J63" s="1">
        <f>SIN(PI()/7*2)/2*(B63*C63+C63*D63+D63*E63+E63*F63+F63*G63+G63*H63+H63*B63)</f>
        <v>0</v>
      </c>
      <c r="K63" s="2">
        <v>0</v>
      </c>
      <c r="L63" s="1">
        <f>SUM(B63:H63)/MAXA(B63:H63)</f>
        <v>1</v>
      </c>
      <c r="M63" s="1">
        <f>SUM(Q63:W63)/MAXA(Q63:W63)</f>
        <v>1</v>
      </c>
      <c r="O63" s="1">
        <f>VAR(B63:H63)</f>
        <v>0.0851339544142857</v>
      </c>
      <c r="Q63" s="1">
        <f>B63*B63</f>
        <v>0.5959376809</v>
      </c>
      <c r="R63" s="1">
        <f>C63*C63</f>
        <v>0</v>
      </c>
      <c r="S63" s="1">
        <f>D63*D63</f>
        <v>0</v>
      </c>
      <c r="T63" s="1">
        <f>E63*E63</f>
        <v>0</v>
      </c>
      <c r="U63" s="1">
        <f>F63*F63</f>
        <v>0</v>
      </c>
      <c r="V63" s="1">
        <f>G63*G63</f>
        <v>0</v>
      </c>
      <c r="W63" s="1">
        <f>H63*H63</f>
        <v>0</v>
      </c>
    </row>
    <row r="64" ht="15.5" spans="1:23">
      <c r="A64" s="4" t="s">
        <v>106</v>
      </c>
      <c r="B64" s="1">
        <v>0</v>
      </c>
      <c r="C64" s="1">
        <v>0</v>
      </c>
      <c r="D64" s="1">
        <v>0</v>
      </c>
      <c r="E64" s="1">
        <v>0.05201</v>
      </c>
      <c r="F64" s="1">
        <v>0</v>
      </c>
      <c r="G64" s="1">
        <v>0</v>
      </c>
      <c r="H64" s="1">
        <v>0</v>
      </c>
      <c r="J64" s="1">
        <f>SIN(PI()/7*2)/2*(B64*C64+C64*D64+D64*E64+E64*F64+F64*G64+G64*H64+H64*B64)</f>
        <v>0</v>
      </c>
      <c r="K64" s="2">
        <v>0</v>
      </c>
      <c r="L64" s="1">
        <f>SUM(B64:H64)/MAXA(B64:H64)</f>
        <v>1</v>
      </c>
      <c r="M64" s="1">
        <f>SUM(Q64:W64)/MAXA(Q64:W64)</f>
        <v>1</v>
      </c>
      <c r="O64" s="1">
        <f>VAR(B64:H64)</f>
        <v>0.0003864343</v>
      </c>
      <c r="Q64" s="1">
        <f>B64*B64</f>
        <v>0</v>
      </c>
      <c r="R64" s="1">
        <f>C64*C64</f>
        <v>0</v>
      </c>
      <c r="S64" s="1">
        <f>D64*D64</f>
        <v>0</v>
      </c>
      <c r="T64" s="1">
        <f>E64*E64</f>
        <v>0.0027050401</v>
      </c>
      <c r="U64" s="1">
        <f>F64*F64</f>
        <v>0</v>
      </c>
      <c r="V64" s="1">
        <f>G64*G64</f>
        <v>0</v>
      </c>
      <c r="W64" s="1">
        <f>H64*H64</f>
        <v>0</v>
      </c>
    </row>
    <row r="65" ht="15.5" spans="1:23">
      <c r="A65" s="4" t="s">
        <v>107</v>
      </c>
      <c r="B65" s="1">
        <v>0</v>
      </c>
      <c r="C65" s="1">
        <v>0</v>
      </c>
      <c r="D65" s="1">
        <v>0</v>
      </c>
      <c r="E65" s="1">
        <v>0.37121</v>
      </c>
      <c r="F65" s="1">
        <v>0.06057</v>
      </c>
      <c r="G65" s="1">
        <v>0.06014</v>
      </c>
      <c r="H65" s="1">
        <v>0</v>
      </c>
      <c r="J65" s="1">
        <f>SIN(PI()/7*2)/2*(B65*C65+C65*D65+D65*E65+E65*F65+F65*G65+G65*H65+H65*B65)</f>
        <v>0.0102134045567169</v>
      </c>
      <c r="K65" s="2">
        <v>0</v>
      </c>
      <c r="L65" s="1">
        <f>SUM(B65:H65)/MAXA(B65:H65)</f>
        <v>1.32517981735406</v>
      </c>
      <c r="M65" s="1">
        <f>SUM(Q65:W65)/MAXA(Q65:W65)</f>
        <v>1.05287162772233</v>
      </c>
      <c r="O65" s="1">
        <f>VAR(B65:H65)</f>
        <v>0.0184188469952381</v>
      </c>
      <c r="Q65" s="1">
        <f>B65*B65</f>
        <v>0</v>
      </c>
      <c r="R65" s="1">
        <f>C65*C65</f>
        <v>0</v>
      </c>
      <c r="S65" s="1">
        <f>D65*D65</f>
        <v>0</v>
      </c>
      <c r="T65" s="1">
        <f>E65*E65</f>
        <v>0.1377968641</v>
      </c>
      <c r="U65" s="1">
        <f>F65*F65</f>
        <v>0.0036687249</v>
      </c>
      <c r="V65" s="1">
        <f>G65*G65</f>
        <v>0.0036168196</v>
      </c>
      <c r="W65" s="1">
        <f>H65*H65</f>
        <v>0</v>
      </c>
    </row>
    <row r="66" ht="15.5" spans="1:23">
      <c r="A66" s="4" t="s">
        <v>108</v>
      </c>
      <c r="B66" s="1">
        <v>0</v>
      </c>
      <c r="C66" s="1">
        <v>0</v>
      </c>
      <c r="D66" s="1">
        <v>0</v>
      </c>
      <c r="E66" s="1">
        <v>0.37678</v>
      </c>
      <c r="F66" s="1">
        <v>0</v>
      </c>
      <c r="G66" s="1">
        <v>0</v>
      </c>
      <c r="H66" s="1">
        <v>0</v>
      </c>
      <c r="J66" s="1">
        <f>SIN(PI()/7*2)/2*(B66*C66+C66*D66+D66*E66+E66*F66+F66*G66+G66*H66+H66*B66)</f>
        <v>0</v>
      </c>
      <c r="K66" s="2">
        <v>0</v>
      </c>
      <c r="L66" s="1">
        <f>SUM(B66:H66)/MAXA(B66:H66)</f>
        <v>1</v>
      </c>
      <c r="M66" s="1">
        <f>SUM(Q66:W66)/MAXA(Q66:W66)</f>
        <v>1</v>
      </c>
      <c r="O66" s="1">
        <f>VAR(B66:H66)</f>
        <v>0.0202804526285714</v>
      </c>
      <c r="Q66" s="1">
        <f>B66*B66</f>
        <v>0</v>
      </c>
      <c r="R66" s="1">
        <f>C66*C66</f>
        <v>0</v>
      </c>
      <c r="S66" s="1">
        <f>D66*D66</f>
        <v>0</v>
      </c>
      <c r="T66" s="1">
        <f>E66*E66</f>
        <v>0.1419631684</v>
      </c>
      <c r="U66" s="1">
        <f>F66*F66</f>
        <v>0</v>
      </c>
      <c r="V66" s="1">
        <f>G66*G66</f>
        <v>0</v>
      </c>
      <c r="W66" s="1">
        <f>H66*H66</f>
        <v>0</v>
      </c>
    </row>
    <row r="67" ht="15.5" spans="1:23">
      <c r="A67" s="4" t="s">
        <v>109</v>
      </c>
      <c r="B67" s="1">
        <v>0</v>
      </c>
      <c r="C67" s="1">
        <v>0.40078</v>
      </c>
      <c r="D67" s="1">
        <v>0.38182</v>
      </c>
      <c r="E67" s="1">
        <v>0.26023</v>
      </c>
      <c r="F67" s="1">
        <v>0</v>
      </c>
      <c r="G67" s="1">
        <v>0</v>
      </c>
      <c r="H67" s="1">
        <v>0.22744</v>
      </c>
      <c r="J67" s="1">
        <f>SIN(PI()/7*2)/2*(B67*C67+C67*D67+D67*E67+E67*F67+F67*G67+G67*H67+H67*B67)</f>
        <v>0.0986619879326624</v>
      </c>
      <c r="K67" s="2">
        <v>1</v>
      </c>
      <c r="L67" s="1">
        <f>SUM(B67:H67)/MAXA(B67:H67)</f>
        <v>3.16949448575278</v>
      </c>
      <c r="M67" s="1">
        <f>SUM(Q67:W67)/MAXA(Q67:W67)</f>
        <v>2.65127324848936</v>
      </c>
      <c r="O67" s="1">
        <f>VAR(B67:H67)</f>
        <v>0.0325579099571429</v>
      </c>
      <c r="Q67" s="1">
        <f>B67*B67</f>
        <v>0</v>
      </c>
      <c r="R67" s="1">
        <f>C67*C67</f>
        <v>0.1606246084</v>
      </c>
      <c r="S67" s="1">
        <f>D67*D67</f>
        <v>0.1457865124</v>
      </c>
      <c r="T67" s="1">
        <f>E67*E67</f>
        <v>0.0677196529</v>
      </c>
      <c r="U67" s="1">
        <f>F67*F67</f>
        <v>0</v>
      </c>
      <c r="V67" s="1">
        <f>G67*G67</f>
        <v>0</v>
      </c>
      <c r="W67" s="1">
        <f>H67*H67</f>
        <v>0.0517289536</v>
      </c>
    </row>
    <row r="68" ht="15.5" spans="1:23">
      <c r="A68" s="4" t="s">
        <v>111</v>
      </c>
      <c r="B68" s="1">
        <v>0</v>
      </c>
      <c r="C68" s="1">
        <v>0.42155</v>
      </c>
      <c r="D68" s="1">
        <v>0.45174</v>
      </c>
      <c r="E68" s="1">
        <v>0.10656</v>
      </c>
      <c r="F68" s="1">
        <v>0</v>
      </c>
      <c r="G68" s="1">
        <v>0</v>
      </c>
      <c r="H68" s="1">
        <v>0.20653</v>
      </c>
      <c r="J68" s="1">
        <f>SIN(PI()/7*2)/2*(B68*C68+C68*D68+D68*E68+E68*F68+F68*G68+G68*H68+H68*B68)</f>
        <v>0.0932601473774524</v>
      </c>
      <c r="K68" s="2">
        <v>1</v>
      </c>
      <c r="L68" s="1">
        <f>SUM(B68:H68)/MAXA(B68:H68)</f>
        <v>2.62624518528357</v>
      </c>
      <c r="M68" s="1">
        <f>SUM(Q68:W68)/MAXA(Q68:W68)</f>
        <v>2.13546910927702</v>
      </c>
      <c r="O68" s="1">
        <f>VAR(B68:H68)</f>
        <v>0.0391186720904762</v>
      </c>
      <c r="Q68" s="1">
        <f>B68*B68</f>
        <v>0</v>
      </c>
      <c r="R68" s="1">
        <f>C68*C68</f>
        <v>0.1777044025</v>
      </c>
      <c r="S68" s="1">
        <f>D68*D68</f>
        <v>0.2040690276</v>
      </c>
      <c r="T68" s="1">
        <f>E68*E68</f>
        <v>0.0113550336</v>
      </c>
      <c r="U68" s="1">
        <f>F68*F68</f>
        <v>0</v>
      </c>
      <c r="V68" s="1">
        <f>G68*G68</f>
        <v>0</v>
      </c>
      <c r="W68" s="1">
        <f>H68*H68</f>
        <v>0.0426546409</v>
      </c>
    </row>
    <row r="69" ht="15.5" spans="1:23">
      <c r="A69" s="4" t="s">
        <v>71</v>
      </c>
      <c r="B69" s="1">
        <v>0.09383</v>
      </c>
      <c r="C69" s="1">
        <v>0.25618</v>
      </c>
      <c r="D69" s="1">
        <v>0.23184</v>
      </c>
      <c r="E69" s="1">
        <v>0.82883</v>
      </c>
      <c r="F69" s="1">
        <v>0.4902</v>
      </c>
      <c r="G69" s="1">
        <v>0</v>
      </c>
      <c r="H69" s="1">
        <v>0.12884</v>
      </c>
      <c r="J69" s="1">
        <f>SIN(PI()/7*2)/2*(B69*C69+C69*D69+D69*E69+E69*F69+F69*G69+G69*H69+H69*B69)</f>
        <v>0.271282863046464</v>
      </c>
      <c r="K69" s="2">
        <v>1</v>
      </c>
      <c r="L69" s="1">
        <f>SUM(B69:H69)/MAXA(B69:H69)</f>
        <v>2.4488978439487</v>
      </c>
      <c r="M69" s="1">
        <f>SUM(Q69:W69)/MAXA(Q69:W69)</f>
        <v>1.56055417837513</v>
      </c>
      <c r="O69" s="1">
        <f>VAR(B69:H69)</f>
        <v>0.0805832317</v>
      </c>
      <c r="Q69" s="1">
        <f t="shared" ref="Q69:W69" si="11">B69*B69</f>
        <v>0.0088040689</v>
      </c>
      <c r="R69" s="1">
        <f t="shared" si="11"/>
        <v>0.0656281924</v>
      </c>
      <c r="S69" s="1">
        <f t="shared" si="11"/>
        <v>0.0537497856</v>
      </c>
      <c r="T69" s="1">
        <f t="shared" si="11"/>
        <v>0.6869591689</v>
      </c>
      <c r="U69" s="1">
        <f t="shared" si="11"/>
        <v>0.24029604</v>
      </c>
      <c r="V69" s="1">
        <f t="shared" si="11"/>
        <v>0</v>
      </c>
      <c r="W69" s="1">
        <f t="shared" si="11"/>
        <v>0.0165997456</v>
      </c>
    </row>
    <row r="70" ht="15.5" spans="1:23">
      <c r="A70" s="4" t="s">
        <v>72</v>
      </c>
      <c r="B70" s="1">
        <v>0</v>
      </c>
      <c r="C70" s="1">
        <v>0.19041</v>
      </c>
      <c r="D70" s="1">
        <v>0.0828</v>
      </c>
      <c r="E70" s="1">
        <v>0.93946</v>
      </c>
      <c r="F70" s="1">
        <v>0.44958</v>
      </c>
      <c r="G70" s="1">
        <v>0</v>
      </c>
      <c r="H70" s="1">
        <v>0.0158</v>
      </c>
      <c r="J70" s="1">
        <f>SIN(PI()/7*2)/2*(B70*C70+C70*D70+D70*E70+E70*F70+F70*G70+G70*H70+H70*B70)</f>
        <v>0.2016795537377</v>
      </c>
      <c r="K70" s="2">
        <v>0</v>
      </c>
      <c r="L70" s="1">
        <f>SUM(B70:H70)/MAXA(B70:H70)</f>
        <v>1.78618568113597</v>
      </c>
      <c r="M70" s="1">
        <f>SUM(Q70:W70)/MAXA(Q70:W70)</f>
        <v>1.27814159431922</v>
      </c>
      <c r="O70" s="1">
        <f>VAR(B70:H70)</f>
        <v>0.120967362147619</v>
      </c>
      <c r="Q70" s="1">
        <f>B70*B70</f>
        <v>0</v>
      </c>
      <c r="R70" s="1">
        <f>C70*C70</f>
        <v>0.0362559681</v>
      </c>
      <c r="S70" s="1">
        <f>D70*D70</f>
        <v>0.00685584</v>
      </c>
      <c r="T70" s="1">
        <f>E70*E70</f>
        <v>0.8825850916</v>
      </c>
      <c r="U70" s="1">
        <f>F70*F70</f>
        <v>0.2021221764</v>
      </c>
      <c r="V70" s="1">
        <f>G70*G70</f>
        <v>0</v>
      </c>
      <c r="W70" s="1">
        <f>H70*H70</f>
        <v>0.00024964</v>
      </c>
    </row>
    <row r="71" ht="15.5" spans="1:23">
      <c r="A71" s="4" t="s">
        <v>73</v>
      </c>
      <c r="B71" s="1">
        <v>0</v>
      </c>
      <c r="C71" s="1">
        <v>0.18189</v>
      </c>
      <c r="D71" s="1">
        <v>0.04417</v>
      </c>
      <c r="E71" s="1">
        <v>0.96026</v>
      </c>
      <c r="F71" s="1">
        <v>0.44317</v>
      </c>
      <c r="G71" s="1">
        <v>0</v>
      </c>
      <c r="H71" s="1">
        <v>0</v>
      </c>
      <c r="J71" s="1">
        <f>SIN(PI()/7*2)/2*(B71*C71+C71*D71+D71*E71+E71*F71+F71*G71+G71*H71+H71*B71)</f>
        <v>0.186078703394296</v>
      </c>
      <c r="K71" s="2">
        <v>0</v>
      </c>
      <c r="L71" s="1">
        <f>SUM(B71:H71)/MAXA(B71:H71)</f>
        <v>1.69692583258701</v>
      </c>
      <c r="M71" s="1">
        <f>SUM(Q71:W71)/MAXA(Q71:W71)</f>
        <v>1.25098665407507</v>
      </c>
      <c r="O71" s="1">
        <f>VAR(B71:H71)</f>
        <v>0.129035701961905</v>
      </c>
      <c r="Q71" s="1">
        <f>B71*B71</f>
        <v>0</v>
      </c>
      <c r="R71" s="1">
        <f>C71*C71</f>
        <v>0.0330839721</v>
      </c>
      <c r="S71" s="1">
        <f>D71*D71</f>
        <v>0.0019509889</v>
      </c>
      <c r="T71" s="1">
        <f>E71*E71</f>
        <v>0.9220992676</v>
      </c>
      <c r="U71" s="1">
        <f>F71*F71</f>
        <v>0.1963996489</v>
      </c>
      <c r="V71" s="1">
        <f>G71*G71</f>
        <v>0</v>
      </c>
      <c r="W71" s="1">
        <f>H71*H71</f>
        <v>0</v>
      </c>
    </row>
    <row r="72" ht="15.5" spans="1:23">
      <c r="A72" s="4" t="s">
        <v>74</v>
      </c>
      <c r="B72" s="1">
        <v>0</v>
      </c>
      <c r="C72" s="1">
        <v>0.48197</v>
      </c>
      <c r="D72" s="1">
        <v>0.3795</v>
      </c>
      <c r="E72" s="1">
        <v>0.7809</v>
      </c>
      <c r="F72" s="1">
        <v>0.72278</v>
      </c>
      <c r="G72" s="1">
        <v>0.11523</v>
      </c>
      <c r="H72" s="1">
        <v>0.15865</v>
      </c>
      <c r="J72" s="1">
        <f>SIN(PI()/7*2)/2*(B72*C72+C72*D72+D72*E72+E72*F72+F72*G72+G72*H72+H72*B72)</f>
        <v>0.44769439419573</v>
      </c>
      <c r="K72" s="2">
        <v>1</v>
      </c>
      <c r="L72" s="1">
        <f>SUM(B72:H72)/MAXA(B72:H72)</f>
        <v>3.37947240363683</v>
      </c>
      <c r="M72" s="1">
        <f>SUM(Q72:W72)/MAXA(Q72:W72)</f>
        <v>2.53684264100836</v>
      </c>
      <c r="O72" s="1">
        <f>VAR(B72:H72)</f>
        <v>0.0920088707619048</v>
      </c>
      <c r="Q72" s="1">
        <f>B72*B72</f>
        <v>0</v>
      </c>
      <c r="R72" s="1">
        <f>C72*C72</f>
        <v>0.2322950809</v>
      </c>
      <c r="S72" s="1">
        <f>D72*D72</f>
        <v>0.14402025</v>
      </c>
      <c r="T72" s="1">
        <f>E72*E72</f>
        <v>0.60980481</v>
      </c>
      <c r="U72" s="1">
        <f>F72*F72</f>
        <v>0.5224109284</v>
      </c>
      <c r="V72" s="1">
        <f>G72*G72</f>
        <v>0.0132779529</v>
      </c>
      <c r="W72" s="1">
        <f>H72*H72</f>
        <v>0.0251698225</v>
      </c>
    </row>
    <row r="73" ht="15.5" spans="1:23">
      <c r="A73" s="4" t="s">
        <v>162</v>
      </c>
      <c r="B73" s="1">
        <v>0.47072</v>
      </c>
      <c r="C73" s="1">
        <v>0.23689</v>
      </c>
      <c r="D73" s="1">
        <v>0.59859</v>
      </c>
      <c r="E73" s="1">
        <v>0.19517</v>
      </c>
      <c r="F73" s="1">
        <v>0.32327</v>
      </c>
      <c r="G73" s="1">
        <v>0.01188</v>
      </c>
      <c r="H73" s="1">
        <v>0.72114</v>
      </c>
      <c r="J73" s="1">
        <f>SIN(PI()/7*2)/2*(B73*C73+C73*D73+D73*E73+E73*F73+F73*G73+G73*H73+H73*B73)</f>
        <v>0.306904380828496</v>
      </c>
      <c r="K73" s="2">
        <v>1</v>
      </c>
      <c r="L73" s="1">
        <f>SUM(B73:H73)/MAXA(B73:H73)</f>
        <v>3.54668996311396</v>
      </c>
      <c r="M73" s="1">
        <f>SUM(Q73:W73)/MAXA(Q73:W73)</f>
        <v>2.49745364353399</v>
      </c>
      <c r="O73" s="1">
        <f>VAR(B73:H73)</f>
        <v>0.0607108706</v>
      </c>
      <c r="Q73" s="1">
        <f>B73*B73</f>
        <v>0.2215773184</v>
      </c>
      <c r="R73" s="1">
        <f>C73*C73</f>
        <v>0.0561168721</v>
      </c>
      <c r="S73" s="1">
        <f>D73*D73</f>
        <v>0.3583099881</v>
      </c>
      <c r="T73" s="1">
        <f>E73*E73</f>
        <v>0.0380913289</v>
      </c>
      <c r="U73" s="1">
        <f>F73*F73</f>
        <v>0.1045034929</v>
      </c>
      <c r="V73" s="1">
        <f>G73*G73</f>
        <v>0.0001411344</v>
      </c>
      <c r="W73" s="1">
        <f>H73*H73</f>
        <v>0.5200428996</v>
      </c>
    </row>
    <row r="74" ht="15.5" spans="1:23">
      <c r="A74" s="4" t="s">
        <v>163</v>
      </c>
      <c r="B74" s="1">
        <v>0.45331</v>
      </c>
      <c r="C74" s="1">
        <v>0.33582</v>
      </c>
      <c r="D74" s="1">
        <v>0.69796</v>
      </c>
      <c r="E74" s="1">
        <v>0.12083</v>
      </c>
      <c r="F74" s="1">
        <v>0.33927</v>
      </c>
      <c r="G74" s="1">
        <v>0.06878</v>
      </c>
      <c r="H74" s="1">
        <v>0.74532</v>
      </c>
      <c r="J74" s="1">
        <f>SIN(PI()/7*2)/2*(B74*C74+C74*D74+D74*E74+E74*F74+F74*G74+G74*H74+H74*B74)</f>
        <v>0.361365287363043</v>
      </c>
      <c r="K74" s="2">
        <v>1</v>
      </c>
      <c r="L74" s="1">
        <f>SUM(B74:H74)/MAXA(B74:H74)</f>
        <v>3.70483819030752</v>
      </c>
      <c r="M74" s="1">
        <f>SUM(Q74:W74)/MAXA(Q74:W74)</f>
        <v>2.69188961593014</v>
      </c>
      <c r="O74" s="1">
        <f>VAR(B74:H74)</f>
        <v>0.0676839560666667</v>
      </c>
      <c r="Q74" s="1">
        <f>B74*B74</f>
        <v>0.2054899561</v>
      </c>
      <c r="R74" s="1">
        <f>C74*C74</f>
        <v>0.1127750724</v>
      </c>
      <c r="S74" s="1">
        <f>D74*D74</f>
        <v>0.4871481616</v>
      </c>
      <c r="T74" s="1">
        <f>E74*E74</f>
        <v>0.0145998889</v>
      </c>
      <c r="U74" s="1">
        <f>F74*F74</f>
        <v>0.1151041329</v>
      </c>
      <c r="V74" s="1">
        <f>G74*G74</f>
        <v>0.0047306884</v>
      </c>
      <c r="W74" s="1">
        <f>H74*H74</f>
        <v>0.5555019024</v>
      </c>
    </row>
    <row r="75" ht="15.5" spans="1:23">
      <c r="A75" s="4" t="s">
        <v>164</v>
      </c>
      <c r="B75" s="1">
        <v>0.46082</v>
      </c>
      <c r="C75" s="1">
        <v>0.20198</v>
      </c>
      <c r="D75" s="1">
        <v>0.56249</v>
      </c>
      <c r="E75" s="1">
        <v>0.20478</v>
      </c>
      <c r="F75" s="1">
        <v>0.33895</v>
      </c>
      <c r="G75" s="1">
        <v>0.03737</v>
      </c>
      <c r="H75" s="1">
        <v>0.71487</v>
      </c>
      <c r="J75" s="1">
        <f>SIN(PI()/7*2)/2*(B75*C75+C75*D75+D75*E75+E75*F75+F75*G75+G75*H75+H75*B75)</f>
        <v>0.297132194894229</v>
      </c>
      <c r="K75" s="2">
        <v>1</v>
      </c>
      <c r="L75" s="1">
        <f>SUM(B75:H75)/MAXA(B75:H75)</f>
        <v>3.52687901296739</v>
      </c>
      <c r="M75" s="1">
        <f>SUM(Q75:W75)/MAXA(Q75:W75)</f>
        <v>2.42408758279537</v>
      </c>
      <c r="O75" s="1">
        <f>VAR(B75:H75)</f>
        <v>0.0551160251333333</v>
      </c>
      <c r="Q75" s="1">
        <f>B75*B75</f>
        <v>0.2123550724</v>
      </c>
      <c r="R75" s="1">
        <f>C75*C75</f>
        <v>0.0407959204</v>
      </c>
      <c r="S75" s="1">
        <f>D75*D75</f>
        <v>0.3163950001</v>
      </c>
      <c r="T75" s="1">
        <f>E75*E75</f>
        <v>0.0419348484</v>
      </c>
      <c r="U75" s="1">
        <f>F75*F75</f>
        <v>0.1148871025</v>
      </c>
      <c r="V75" s="1">
        <f>G75*G75</f>
        <v>0.0013965169</v>
      </c>
      <c r="W75" s="1">
        <f>H75*H75</f>
        <v>0.5110391169</v>
      </c>
    </row>
    <row r="76" ht="15.5" spans="1:23">
      <c r="A76" s="4" t="s">
        <v>165</v>
      </c>
      <c r="B76" s="1">
        <v>0</v>
      </c>
      <c r="C76" s="1">
        <v>0.23441</v>
      </c>
      <c r="D76" s="1">
        <v>0.35828</v>
      </c>
      <c r="E76" s="1">
        <v>0</v>
      </c>
      <c r="F76" s="1">
        <v>0</v>
      </c>
      <c r="G76" s="1">
        <v>0.0585599999999999</v>
      </c>
      <c r="H76" s="1">
        <v>0.83355</v>
      </c>
      <c r="J76" s="1">
        <f>SIN(PI()/7*2)/2*(B76*C76+C76*D76+D76*E76+E76*F76+F76*G76+G76*H76+H76*B76)</f>
        <v>0.0519124778747916</v>
      </c>
      <c r="K76" s="2">
        <v>0</v>
      </c>
      <c r="L76" s="1">
        <f>SUM(B76:H76)/MAXA(B76:H76)</f>
        <v>1.78129686281567</v>
      </c>
      <c r="M76" s="1">
        <f>SUM(Q76:W76)/MAXA(Q76:W76)</f>
        <v>1.26876852953989</v>
      </c>
      <c r="O76" s="1">
        <f>VAR(B76:H76)</f>
        <v>0.0944333651952381</v>
      </c>
      <c r="Q76" s="1">
        <f>B76*B76</f>
        <v>0</v>
      </c>
      <c r="R76" s="1">
        <f>C76*C76</f>
        <v>0.0549480481</v>
      </c>
      <c r="S76" s="1">
        <f>D76*D76</f>
        <v>0.1283645584</v>
      </c>
      <c r="T76" s="1">
        <f>E76*E76</f>
        <v>0</v>
      </c>
      <c r="U76" s="1">
        <f>F76*F76</f>
        <v>0</v>
      </c>
      <c r="V76" s="1">
        <f>G76*G76</f>
        <v>0.00342927359999999</v>
      </c>
      <c r="W76" s="1">
        <f>H76*H76</f>
        <v>0.6948056025</v>
      </c>
    </row>
    <row r="77" ht="15.5" spans="1:23">
      <c r="A77" s="4" t="s">
        <v>166</v>
      </c>
      <c r="B77" s="1">
        <v>0</v>
      </c>
      <c r="C77" s="1">
        <v>0.08988</v>
      </c>
      <c r="D77" s="1">
        <v>0.15914</v>
      </c>
      <c r="E77" s="1">
        <v>0.02862</v>
      </c>
      <c r="F77" s="1">
        <v>0</v>
      </c>
      <c r="G77" s="1">
        <v>0.29251</v>
      </c>
      <c r="H77" s="1">
        <v>0.92224</v>
      </c>
      <c r="J77" s="1">
        <f>SIN(PI()/7*2)/2*(B77*C77+C77*D77+D77*E77+E77*F77+F77*G77+G77*H77+H77*B77)</f>
        <v>0.11282708337167</v>
      </c>
      <c r="K77" s="2">
        <v>0</v>
      </c>
      <c r="L77" s="1">
        <f>SUM(B77:H77)/MAXA(B77:H77)</f>
        <v>1.6182230222068</v>
      </c>
      <c r="M77" s="1">
        <f>SUM(Q77:W77)/MAXA(Q77:W77)</f>
        <v>1.1408364606366</v>
      </c>
      <c r="O77" s="1">
        <f>VAR(B77:H77)</f>
        <v>0.108689393347619</v>
      </c>
      <c r="Q77" s="1">
        <f>B77*B77</f>
        <v>0</v>
      </c>
      <c r="R77" s="1">
        <f>C77*C77</f>
        <v>0.0080784144</v>
      </c>
      <c r="S77" s="1">
        <f>D77*D77</f>
        <v>0.0253255396</v>
      </c>
      <c r="T77" s="1">
        <f>E77*E77</f>
        <v>0.0008191044</v>
      </c>
      <c r="U77" s="1">
        <f>F77*F77</f>
        <v>0</v>
      </c>
      <c r="V77" s="1">
        <f>G77*G77</f>
        <v>0.0855621001</v>
      </c>
      <c r="W77" s="1">
        <f>H77*H77</f>
        <v>0.8505266176</v>
      </c>
    </row>
    <row r="78" ht="15.5" spans="1:23">
      <c r="A78" s="4" t="s">
        <v>167</v>
      </c>
      <c r="B78" s="1">
        <v>0</v>
      </c>
      <c r="C78" s="1">
        <v>0.03466</v>
      </c>
      <c r="D78" s="1">
        <v>0.07219</v>
      </c>
      <c r="E78" s="1">
        <v>0.09353</v>
      </c>
      <c r="F78" s="1">
        <v>0.00795999999999997</v>
      </c>
      <c r="G78" s="1">
        <v>0.37083</v>
      </c>
      <c r="H78" s="1">
        <v>0.89437</v>
      </c>
      <c r="J78" s="1">
        <f>SIN(PI()/7*2)/2*(B78*C78+C78*D78+D78*E78+E78*F78+F78*G78+G78*H78+H78*B78)</f>
        <v>0.134713305023786</v>
      </c>
      <c r="K78" s="2">
        <v>0</v>
      </c>
      <c r="L78" s="1">
        <f>SUM(B78:H78)/MAXA(B78:H78)</f>
        <v>1.64757315205116</v>
      </c>
      <c r="M78" s="1">
        <f>SUM(Q78:W78)/MAXA(Q78:W78)</f>
        <v>1.19094794708366</v>
      </c>
      <c r="O78" s="1">
        <f>VAR(B78:H78)</f>
        <v>0.107074654961905</v>
      </c>
      <c r="Q78" s="1">
        <f>B78*B78</f>
        <v>0</v>
      </c>
      <c r="R78" s="1">
        <f>C78*C78</f>
        <v>0.0012013156</v>
      </c>
      <c r="S78" s="1">
        <f>D78*D78</f>
        <v>0.0052113961</v>
      </c>
      <c r="T78" s="1">
        <f>E78*E78</f>
        <v>0.0087478609</v>
      </c>
      <c r="U78" s="1">
        <f>F78*F78</f>
        <v>6.33615999999995e-5</v>
      </c>
      <c r="V78" s="1">
        <f>G78*G78</f>
        <v>0.1375148889</v>
      </c>
      <c r="W78" s="1">
        <f>H78*H78</f>
        <v>0.7998976969</v>
      </c>
    </row>
    <row r="79" ht="15.5" spans="1:23">
      <c r="A79" s="4" t="s">
        <v>168</v>
      </c>
      <c r="B79" s="1">
        <v>0</v>
      </c>
      <c r="C79" s="1">
        <v>0.04419</v>
      </c>
      <c r="D79" s="1">
        <v>0.04694</v>
      </c>
      <c r="E79" s="1">
        <v>0.0488</v>
      </c>
      <c r="F79" s="1">
        <v>0.04011</v>
      </c>
      <c r="G79" s="1">
        <v>0.46691</v>
      </c>
      <c r="H79" s="1">
        <v>0.84006</v>
      </c>
      <c r="J79" s="1">
        <f>SIN(PI()/7*2)/2*(B79*C79+C79*D79+D79*E79+E79*F79+F79*G79+G79*H79+H79*B79)</f>
        <v>0.163122295172347</v>
      </c>
      <c r="K79" s="2">
        <v>0</v>
      </c>
      <c r="L79" s="1">
        <f>SUM(B79:H79)/MAXA(B79:H79)</f>
        <v>1.77012356260267</v>
      </c>
      <c r="M79" s="1">
        <f>SUM(Q79:W79)/MAXA(Q79:W79)</f>
        <v>1.32046345809206</v>
      </c>
      <c r="O79" s="1">
        <f>VAR(B79:H79)</f>
        <v>0.1026610982</v>
      </c>
      <c r="Q79" s="1">
        <f>B79*B79</f>
        <v>0</v>
      </c>
      <c r="R79" s="1">
        <f>C79*C79</f>
        <v>0.0019527561</v>
      </c>
      <c r="S79" s="1">
        <f>D79*D79</f>
        <v>0.0022033636</v>
      </c>
      <c r="T79" s="1">
        <f>E79*E79</f>
        <v>0.00238144</v>
      </c>
      <c r="U79" s="1">
        <f>F79*F79</f>
        <v>0.0016088121</v>
      </c>
      <c r="V79" s="1">
        <f>G79*G79</f>
        <v>0.2180049481</v>
      </c>
      <c r="W79" s="1">
        <f>H79*H79</f>
        <v>0.7057008036</v>
      </c>
    </row>
    <row r="80" ht="15.5" spans="1:23">
      <c r="A80" s="4" t="s">
        <v>169</v>
      </c>
      <c r="B80" s="1">
        <v>0</v>
      </c>
      <c r="C80" s="1">
        <v>0.08441</v>
      </c>
      <c r="D80" s="1">
        <v>0.10075</v>
      </c>
      <c r="E80" s="1">
        <v>0.14918</v>
      </c>
      <c r="F80" s="1">
        <v>0.05698</v>
      </c>
      <c r="G80" s="1">
        <v>0.37753</v>
      </c>
      <c r="H80" s="1">
        <v>0.8837</v>
      </c>
      <c r="J80" s="1">
        <f>SIN(PI()/7*2)/2*(B80*C80+C80*D80+D80*E80+E80*F80+F80*G80+G80*H80+H80*B80)</f>
        <v>0.15135060880133</v>
      </c>
      <c r="K80" s="2">
        <v>0</v>
      </c>
      <c r="L80" s="1">
        <f>SUM(B80:H80)/MAXA(B80:H80)</f>
        <v>1.87003507977821</v>
      </c>
      <c r="M80" s="1">
        <f>SUM(Q80:W80)/MAXA(Q80:W80)</f>
        <v>1.23729006059463</v>
      </c>
      <c r="O80" s="1">
        <f>VAR(B80:H80)</f>
        <v>0.0960166585142857</v>
      </c>
      <c r="Q80" s="1">
        <f>B80*B80</f>
        <v>0</v>
      </c>
      <c r="R80" s="1">
        <f>C80*C80</f>
        <v>0.0071250481</v>
      </c>
      <c r="S80" s="1">
        <f>D80*D80</f>
        <v>0.0101505625</v>
      </c>
      <c r="T80" s="1">
        <f>E80*E80</f>
        <v>0.0222546724</v>
      </c>
      <c r="U80" s="1">
        <f>F80*F80</f>
        <v>0.0032467204</v>
      </c>
      <c r="V80" s="1">
        <f>G80*G80</f>
        <v>0.1425289009</v>
      </c>
      <c r="W80" s="1">
        <f>H80*H80</f>
        <v>0.78092569</v>
      </c>
    </row>
    <row r="81" ht="15.5" spans="1:23">
      <c r="A81" s="4" t="s">
        <v>170</v>
      </c>
      <c r="B81" s="1">
        <v>0</v>
      </c>
      <c r="C81" s="1">
        <v>0.03347</v>
      </c>
      <c r="D81" s="1">
        <v>0.04042</v>
      </c>
      <c r="E81" s="1">
        <v>0.03616</v>
      </c>
      <c r="F81" s="1">
        <v>0.02982</v>
      </c>
      <c r="G81" s="1">
        <v>0.46643</v>
      </c>
      <c r="H81" s="1">
        <v>0.84145</v>
      </c>
      <c r="J81" s="1">
        <f>SIN(PI()/7*2)/2*(B81*C81+C81*D81+D81*E81+E81*F81+F81*G81+G81*H81+H81*B81)</f>
        <v>0.160384598323639</v>
      </c>
      <c r="K81" s="2">
        <v>0</v>
      </c>
      <c r="L81" s="1">
        <f>SUM(B81:H81)/MAXA(B81:H81)</f>
        <v>1.72054192168281</v>
      </c>
      <c r="M81" s="1">
        <f>SUM(Q81:W81)/MAXA(Q81:W81)</f>
        <v>1.31425955667407</v>
      </c>
      <c r="O81" s="1">
        <f>VAR(B81:H81)</f>
        <v>0.105186686580952</v>
      </c>
      <c r="Q81" s="1">
        <f>B81*B81</f>
        <v>0</v>
      </c>
      <c r="R81" s="1">
        <f>C81*C81</f>
        <v>0.0011202409</v>
      </c>
      <c r="S81" s="1">
        <f>D81*D81</f>
        <v>0.0016337764</v>
      </c>
      <c r="T81" s="1">
        <f>E81*E81</f>
        <v>0.0013075456</v>
      </c>
      <c r="U81" s="1">
        <f>F81*F81</f>
        <v>0.0008892324</v>
      </c>
      <c r="V81" s="1">
        <f>G81*G81</f>
        <v>0.2175569449</v>
      </c>
      <c r="W81" s="1">
        <f>H81*H81</f>
        <v>0.7080381025</v>
      </c>
    </row>
    <row r="82" ht="15.5" spans="1:23">
      <c r="A82" s="4" t="s">
        <v>50</v>
      </c>
      <c r="B82" s="1">
        <v>0.48797</v>
      </c>
      <c r="C82" s="1">
        <v>0.31694</v>
      </c>
      <c r="D82" s="1">
        <v>0.8005</v>
      </c>
      <c r="E82" s="1">
        <v>0.24994</v>
      </c>
      <c r="F82" s="1">
        <v>0.68778</v>
      </c>
      <c r="G82" s="1">
        <v>0.09118</v>
      </c>
      <c r="H82" s="1">
        <v>0.4582</v>
      </c>
      <c r="J82" s="1">
        <f>SIN(PI()/7*2)/2*(B82*C82+C82*D82+D82*E82+E82*F82+F82*G82+G82*H82+H82*B82)</f>
        <v>0.433301443235861</v>
      </c>
      <c r="K82" s="2">
        <v>1</v>
      </c>
      <c r="L82" s="1">
        <f>SUM(B82:H82)/MAXA(B82:H82)</f>
        <v>3.86322298563398</v>
      </c>
      <c r="M82" s="1">
        <f>SUM(Q82:W82)/MAXA(Q82:W82)</f>
        <v>2.70464672711972</v>
      </c>
      <c r="O82" s="1">
        <f>VAR(B82:H82)</f>
        <v>0.0611511902904762</v>
      </c>
      <c r="Q82" s="1">
        <f>B82*B82</f>
        <v>0.2381147209</v>
      </c>
      <c r="R82" s="1">
        <f>C82*C82</f>
        <v>0.1004509636</v>
      </c>
      <c r="S82" s="1">
        <f>D82*D82</f>
        <v>0.64080025</v>
      </c>
      <c r="T82" s="1">
        <f>E82*E82</f>
        <v>0.0624700036</v>
      </c>
      <c r="U82" s="1">
        <f>F82*F82</f>
        <v>0.4730413284</v>
      </c>
      <c r="V82" s="1">
        <f>G82*G82</f>
        <v>0.0083137924</v>
      </c>
      <c r="W82" s="1">
        <f>H82*H82</f>
        <v>0.20994724</v>
      </c>
    </row>
    <row r="83" ht="15.5" spans="1:23">
      <c r="A83" s="4" t="s">
        <v>59</v>
      </c>
      <c r="B83" s="1">
        <v>0</v>
      </c>
      <c r="C83" s="1">
        <v>0.69952</v>
      </c>
      <c r="D83" s="1">
        <v>0.70482</v>
      </c>
      <c r="E83" s="1">
        <v>0</v>
      </c>
      <c r="F83" s="1">
        <v>0.29525</v>
      </c>
      <c r="G83" s="1">
        <v>0.41325</v>
      </c>
      <c r="H83" s="1">
        <v>0.13605</v>
      </c>
      <c r="J83" s="1">
        <f>SIN(PI()/7*2)/2*(B83*C83+C83*D83+D83*E83+E83*F83+F83*G83+G83*H83+H83*B83)</f>
        <v>0.262410170440893</v>
      </c>
      <c r="K83" s="2">
        <v>1</v>
      </c>
      <c r="L83" s="1">
        <f>SUM(B83:H83)/MAXA(B83:H83)</f>
        <v>3.19072954796969</v>
      </c>
      <c r="M83" s="1">
        <f>SUM(Q83:W83)/MAXA(Q83:W83)</f>
        <v>2.54152637663887</v>
      </c>
      <c r="O83" s="1">
        <f>VAR(B83:H83)</f>
        <v>0.0900093833333333</v>
      </c>
      <c r="Q83" s="1">
        <f>B83*B83</f>
        <v>0</v>
      </c>
      <c r="R83" s="1">
        <f>C83*C83</f>
        <v>0.4893282304</v>
      </c>
      <c r="S83" s="1">
        <f>D83*D83</f>
        <v>0.4967712324</v>
      </c>
      <c r="T83" s="1">
        <f>E83*E83</f>
        <v>0</v>
      </c>
      <c r="U83" s="1">
        <f>F83*F83</f>
        <v>0.0871725625</v>
      </c>
      <c r="V83" s="1">
        <f>G83*G83</f>
        <v>0.1707755625</v>
      </c>
      <c r="W83" s="1">
        <f>H83*H83</f>
        <v>0.0185096025</v>
      </c>
    </row>
    <row r="84" ht="15.5" spans="1:23">
      <c r="A84" s="4" t="s">
        <v>60</v>
      </c>
      <c r="B84" s="1">
        <v>0</v>
      </c>
      <c r="C84" s="1">
        <v>0.6654</v>
      </c>
      <c r="D84" s="1">
        <v>0.65965</v>
      </c>
      <c r="E84" s="1">
        <v>0</v>
      </c>
      <c r="F84" s="1">
        <v>0.19818</v>
      </c>
      <c r="G84" s="1">
        <v>0.31954</v>
      </c>
      <c r="H84" s="1">
        <v>0.11076</v>
      </c>
      <c r="J84" s="1">
        <f>SIN(PI()/7*2)/2*(B84*C84+C84*D84+D84*E84+E84*F84+F84*G84+G84*H84+H84*B84)</f>
        <v>0.210175769153122</v>
      </c>
      <c r="K84" s="2">
        <v>1</v>
      </c>
      <c r="L84" s="1">
        <f>SUM(B84:H84)/MAXA(B84:H84)</f>
        <v>2.9358731590021</v>
      </c>
      <c r="M84" s="1">
        <f>SUM(Q84:W84)/MAXA(Q84:W84)</f>
        <v>2.3298193169818</v>
      </c>
      <c r="O84" s="1">
        <f>VAR(B84:H84)</f>
        <v>0.0810602339952381</v>
      </c>
      <c r="Q84" s="1">
        <f>B84*B84</f>
        <v>0</v>
      </c>
      <c r="R84" s="1">
        <f>C84*C84</f>
        <v>0.44275716</v>
      </c>
      <c r="S84" s="1">
        <f>D84*D84</f>
        <v>0.4351381225</v>
      </c>
      <c r="T84" s="1">
        <f>E84*E84</f>
        <v>0</v>
      </c>
      <c r="U84" s="1">
        <f>F84*F84</f>
        <v>0.0392753124</v>
      </c>
      <c r="V84" s="1">
        <f>G84*G84</f>
        <v>0.1021058116</v>
      </c>
      <c r="W84" s="1">
        <f>H84*H84</f>
        <v>0.0122677776</v>
      </c>
    </row>
    <row r="85" ht="15.5" spans="1:23">
      <c r="A85" s="4" t="s">
        <v>63</v>
      </c>
      <c r="B85" s="1">
        <v>0.42324</v>
      </c>
      <c r="C85" s="1">
        <v>0.55156</v>
      </c>
      <c r="D85" s="1">
        <v>0.75519</v>
      </c>
      <c r="E85" s="1">
        <v>0</v>
      </c>
      <c r="F85" s="1">
        <v>0.07276</v>
      </c>
      <c r="G85" s="1">
        <v>0</v>
      </c>
      <c r="H85" s="1">
        <v>0.3456</v>
      </c>
      <c r="J85" s="1">
        <f>SIN(PI()/7*2)/2*(B85*C85+C85*D85+D85*E85+E85*F85+F85*G85+G85*H85+H85*B85)</f>
        <v>0.311265327811302</v>
      </c>
      <c r="K85" s="2">
        <v>1</v>
      </c>
      <c r="L85" s="1">
        <f>SUM(B85:H85)/MAXA(B85:H85)</f>
        <v>2.84478078364385</v>
      </c>
      <c r="M85" s="1">
        <f>SUM(Q85:W85)/MAXA(Q85:W85)</f>
        <v>2.06623037378158</v>
      </c>
      <c r="O85" s="1">
        <f>VAR(B85:H85)</f>
        <v>0.0865086474238095</v>
      </c>
      <c r="Q85" s="1">
        <f>B85*B85</f>
        <v>0.1791320976</v>
      </c>
      <c r="R85" s="1">
        <f>C85*C85</f>
        <v>0.3042184336</v>
      </c>
      <c r="S85" s="1">
        <f>D85*D85</f>
        <v>0.5703119361</v>
      </c>
      <c r="T85" s="1">
        <f>E85*E85</f>
        <v>0</v>
      </c>
      <c r="U85" s="1">
        <f>F85*F85</f>
        <v>0.0052940176</v>
      </c>
      <c r="V85" s="1">
        <f>G85*G85</f>
        <v>0</v>
      </c>
      <c r="W85" s="1">
        <f>H85*H85</f>
        <v>0.11943936</v>
      </c>
    </row>
    <row r="86" ht="15.5" spans="1:23">
      <c r="A86" s="4" t="s">
        <v>64</v>
      </c>
      <c r="B86" s="1">
        <v>0.31089</v>
      </c>
      <c r="C86" s="1">
        <v>0.64097</v>
      </c>
      <c r="D86" s="1">
        <v>0.83505</v>
      </c>
      <c r="E86" s="1">
        <v>0.1492</v>
      </c>
      <c r="F86" s="1">
        <v>0.24947</v>
      </c>
      <c r="G86" s="1">
        <v>0</v>
      </c>
      <c r="H86" s="1">
        <v>0.44993</v>
      </c>
      <c r="J86" s="1">
        <f>SIN(PI()/7*2)/2*(B86*C86+C86*D86+D86*E86+E86*F86+F86*G86+G86*H86+H86*B86)</f>
        <v>0.405067783722781</v>
      </c>
      <c r="K86" s="2">
        <v>1</v>
      </c>
      <c r="L86" s="1">
        <f>SUM(B86:H86)/MAXA(B86:H86)</f>
        <v>3.15611041255015</v>
      </c>
      <c r="M86" s="1">
        <f>SUM(Q86:W86)/MAXA(Q86:W86)</f>
        <v>2.13927774572059</v>
      </c>
      <c r="O86" s="1">
        <f>VAR(B86:H86)</f>
        <v>0.0832438802142857</v>
      </c>
      <c r="Q86" s="1">
        <f>B86*B86</f>
        <v>0.0966525921</v>
      </c>
      <c r="R86" s="1">
        <f>C86*C86</f>
        <v>0.4108425409</v>
      </c>
      <c r="S86" s="1">
        <f>D86*D86</f>
        <v>0.6973085025</v>
      </c>
      <c r="T86" s="1">
        <f>E86*E86</f>
        <v>0.02226064</v>
      </c>
      <c r="U86" s="1">
        <f>F86*F86</f>
        <v>0.0622352809</v>
      </c>
      <c r="V86" s="1">
        <f>G86*G86</f>
        <v>0</v>
      </c>
      <c r="W86" s="1">
        <f>H86*H86</f>
        <v>0.2024370049</v>
      </c>
    </row>
    <row r="87" ht="15.5" spans="1:23">
      <c r="A87" s="4" t="s">
        <v>65</v>
      </c>
      <c r="B87" s="1">
        <v>0.32473</v>
      </c>
      <c r="C87" s="1">
        <v>0.60841</v>
      </c>
      <c r="D87" s="1">
        <v>0.99532</v>
      </c>
      <c r="E87" s="1">
        <v>0.01725</v>
      </c>
      <c r="F87" s="1">
        <v>0.70246</v>
      </c>
      <c r="G87" s="1">
        <v>0.28241</v>
      </c>
      <c r="H87" s="1">
        <v>0.39127</v>
      </c>
      <c r="J87" s="1">
        <f>SIN(PI()/7*2)/2*(B87*C87+C87*D87+D87*E87+E87*F87+F87*G87+G87*H87+H87*B87)</f>
        <v>0.495820217174943</v>
      </c>
      <c r="K87" s="2">
        <v>1</v>
      </c>
      <c r="L87" s="1">
        <f>SUM(B87:H87)/MAXA(B87:H87)</f>
        <v>3.33746935658884</v>
      </c>
      <c r="M87" s="1">
        <f>SUM(Q87:W87)/MAXA(Q87:W87)</f>
        <v>2.21353968814941</v>
      </c>
      <c r="O87" s="1">
        <f>VAR(B87:H87)</f>
        <v>0.102747586833333</v>
      </c>
      <c r="Q87" s="1">
        <f>B87*B87</f>
        <v>0.1054495729</v>
      </c>
      <c r="R87" s="1">
        <f>C87*C87</f>
        <v>0.3701627281</v>
      </c>
      <c r="S87" s="1">
        <f>D87*D87</f>
        <v>0.9906619024</v>
      </c>
      <c r="T87" s="1">
        <f>E87*E87</f>
        <v>0.0002975625</v>
      </c>
      <c r="U87" s="1">
        <f>F87*F87</f>
        <v>0.4934500516</v>
      </c>
      <c r="V87" s="1">
        <f>G87*G87</f>
        <v>0.0797554081</v>
      </c>
      <c r="W87" s="1">
        <f>H87*H87</f>
        <v>0.1530922129</v>
      </c>
    </row>
    <row r="88" ht="15.5" spans="1:23">
      <c r="A88" s="4" t="s">
        <v>66</v>
      </c>
      <c r="B88" s="1">
        <v>0.48295</v>
      </c>
      <c r="C88" s="1">
        <v>0.49769</v>
      </c>
      <c r="D88" s="1">
        <v>0.71677</v>
      </c>
      <c r="E88" s="1">
        <v>0</v>
      </c>
      <c r="F88" s="1">
        <v>0.04649</v>
      </c>
      <c r="G88" s="1">
        <v>0</v>
      </c>
      <c r="H88" s="1">
        <v>0.13108</v>
      </c>
      <c r="J88" s="1">
        <f>SIN(PI()/7*2)/2*(B88*C88+C88*D88+D88*E88+E88*F88+F88*G88+G88*H88+H88*B88)</f>
        <v>0.25815830556381</v>
      </c>
      <c r="K88" s="2">
        <v>1</v>
      </c>
      <c r="L88" s="1">
        <f>SUM(B88:H88)/MAXA(B88:H88)</f>
        <v>2.61587399026187</v>
      </c>
      <c r="M88" s="1">
        <f>SUM(Q88:W88)/MAXA(Q88:W88)</f>
        <v>1.97376220817695</v>
      </c>
      <c r="O88" s="1">
        <f>VAR(B88:H88)</f>
        <v>0.0853028548952381</v>
      </c>
      <c r="Q88" s="1">
        <f>B88*B88</f>
        <v>0.2332407025</v>
      </c>
      <c r="R88" s="1">
        <f>C88*C88</f>
        <v>0.2476953361</v>
      </c>
      <c r="S88" s="1">
        <f>D88*D88</f>
        <v>0.5137592329</v>
      </c>
      <c r="T88" s="1">
        <f>E88*E88</f>
        <v>0</v>
      </c>
      <c r="U88" s="1">
        <f>F88*F88</f>
        <v>0.0021613201</v>
      </c>
      <c r="V88" s="1">
        <f>G88*G88</f>
        <v>0</v>
      </c>
      <c r="W88" s="1">
        <f>H88*H88</f>
        <v>0.0171819664</v>
      </c>
    </row>
    <row r="89" ht="15.5" spans="1:23">
      <c r="A89" s="4" t="s">
        <v>67</v>
      </c>
      <c r="B89" s="1">
        <v>0.37217</v>
      </c>
      <c r="C89" s="1">
        <v>0.32486</v>
      </c>
      <c r="D89" s="1">
        <v>0.83967</v>
      </c>
      <c r="E89" s="1">
        <v>0.15698</v>
      </c>
      <c r="F89" s="1">
        <v>0.83242</v>
      </c>
      <c r="G89" s="1">
        <v>0.30086</v>
      </c>
      <c r="H89" s="1">
        <v>0.40485</v>
      </c>
      <c r="J89" s="1">
        <f>SIN(PI()/7*2)/2*(B89*C89+C89*D89+D89*E89+E89*F89+F89*G89+G89*H89+H89*B89)</f>
        <v>0.460921365035203</v>
      </c>
      <c r="K89" s="2">
        <v>1</v>
      </c>
      <c r="L89" s="1">
        <f>SUM(B89:H89)/MAXA(B89:H89)</f>
        <v>3.84890492693558</v>
      </c>
      <c r="M89" s="1">
        <f>SUM(Q89:W89)/MAXA(Q89:W89)</f>
        <v>2.72475422805882</v>
      </c>
      <c r="O89" s="1">
        <f>VAR(B89:H89)</f>
        <v>0.0714985251904762</v>
      </c>
      <c r="Q89" s="1">
        <f>B89*B89</f>
        <v>0.1385105089</v>
      </c>
      <c r="R89" s="1">
        <f>C89*C89</f>
        <v>0.1055340196</v>
      </c>
      <c r="S89" s="1">
        <f>D89*D89</f>
        <v>0.7050457089</v>
      </c>
      <c r="T89" s="1">
        <f>E89*E89</f>
        <v>0.0246427204</v>
      </c>
      <c r="U89" s="1">
        <f>F89*F89</f>
        <v>0.6929230564</v>
      </c>
      <c r="V89" s="1">
        <f>G89*G89</f>
        <v>0.0905167396</v>
      </c>
      <c r="W89" s="1">
        <f>H89*H89</f>
        <v>0.1639035225</v>
      </c>
    </row>
    <row r="90" ht="15.5" spans="1:23">
      <c r="A90" s="4" t="s">
        <v>51</v>
      </c>
      <c r="B90" s="1">
        <v>0</v>
      </c>
      <c r="C90" s="1">
        <v>0.61468</v>
      </c>
      <c r="D90" s="1">
        <v>0.78377</v>
      </c>
      <c r="E90" s="1">
        <v>0</v>
      </c>
      <c r="F90" s="1">
        <v>0.7592</v>
      </c>
      <c r="G90" s="1">
        <v>0.73374</v>
      </c>
      <c r="H90" s="1">
        <v>0.21774</v>
      </c>
      <c r="J90" s="1">
        <f>SIN(PI()/7*2)/2*(B90*C90+C90*D90+D90*E90+E90*F90+F90*G90+G90*H90+H90*B90)</f>
        <v>0.46854679886674</v>
      </c>
      <c r="K90" s="2">
        <v>1</v>
      </c>
      <c r="L90" s="1">
        <f>SUM(B90:H90)/MAXA(B90:H90)</f>
        <v>3.96689079704505</v>
      </c>
      <c r="M90" s="1">
        <f>SUM(Q90:W90)/MAXA(Q90:W90)</f>
        <v>3.50693917822026</v>
      </c>
      <c r="O90" s="1">
        <f>VAR(B90:H90)</f>
        <v>0.128890171347619</v>
      </c>
      <c r="Q90" s="1">
        <f>B90*B90</f>
        <v>0</v>
      </c>
      <c r="R90" s="1">
        <f>C90*C90</f>
        <v>0.3778315024</v>
      </c>
      <c r="S90" s="1">
        <f>D90*D90</f>
        <v>0.6142954129</v>
      </c>
      <c r="T90" s="1">
        <f>E90*E90</f>
        <v>0</v>
      </c>
      <c r="U90" s="1">
        <f>F90*F90</f>
        <v>0.57638464</v>
      </c>
      <c r="V90" s="1">
        <f>G90*G90</f>
        <v>0.5383743876</v>
      </c>
      <c r="W90" s="1">
        <f>H90*H90</f>
        <v>0.0474107076</v>
      </c>
    </row>
    <row r="91" ht="15.5" spans="1:23">
      <c r="A91" s="4" t="s">
        <v>52</v>
      </c>
      <c r="B91" s="1">
        <v>0.3633</v>
      </c>
      <c r="C91" s="1">
        <v>0.52561</v>
      </c>
      <c r="D91" s="1">
        <v>0.90151</v>
      </c>
      <c r="E91" s="1">
        <v>0.29834</v>
      </c>
      <c r="F91" s="1">
        <v>0.61719</v>
      </c>
      <c r="G91" s="1">
        <v>0.03124</v>
      </c>
      <c r="H91" s="1">
        <v>0.52982</v>
      </c>
      <c r="J91" s="1">
        <f>SIN(PI()/7*2)/2*(B91*C91+C91*D91+D91*E91+E91*F91+F91*G91+G91*H91+H91*B91)</f>
        <v>0.526251529421227</v>
      </c>
      <c r="K91" s="2">
        <v>1</v>
      </c>
      <c r="L91" s="1">
        <f>SUM(B91:H91)/MAXA(B91:H91)</f>
        <v>3.62393096027776</v>
      </c>
      <c r="M91" s="1">
        <f>SUM(Q91:W91)/MAXA(Q91:W91)</f>
        <v>2.42714315392411</v>
      </c>
      <c r="O91" s="1">
        <f>VAR(B91:H91)</f>
        <v>0.0746372596952381</v>
      </c>
      <c r="Q91" s="1">
        <f>B91*B91</f>
        <v>0.13198689</v>
      </c>
      <c r="R91" s="1">
        <f>C91*C91</f>
        <v>0.2762658721</v>
      </c>
      <c r="S91" s="1">
        <f>D91*D91</f>
        <v>0.8127202801</v>
      </c>
      <c r="T91" s="1">
        <f>E91*E91</f>
        <v>0.0890067556</v>
      </c>
      <c r="U91" s="1">
        <f>F91*F91</f>
        <v>0.3809234961</v>
      </c>
      <c r="V91" s="1">
        <f>G91*G91</f>
        <v>0.0009759376</v>
      </c>
      <c r="W91" s="1">
        <f>H91*H91</f>
        <v>0.2807092324</v>
      </c>
    </row>
    <row r="92" ht="15.5" spans="1:23">
      <c r="A92" s="4" t="s">
        <v>53</v>
      </c>
      <c r="B92" s="1">
        <v>0</v>
      </c>
      <c r="C92" s="1">
        <v>0.6266</v>
      </c>
      <c r="D92" s="1">
        <v>0.79703</v>
      </c>
      <c r="E92" s="1">
        <v>0</v>
      </c>
      <c r="F92" s="1">
        <v>0.74807</v>
      </c>
      <c r="G92" s="1">
        <v>0.7166</v>
      </c>
      <c r="H92" s="1">
        <v>0.22309</v>
      </c>
      <c r="J92" s="1">
        <f>SIN(PI()/7*2)/2*(B92*C92+C92*D92+D92*E92+E92*F92+F92*G92+G92*H92+H92*B92)</f>
        <v>0.46728201240816</v>
      </c>
      <c r="K92" s="2">
        <v>1</v>
      </c>
      <c r="L92" s="1">
        <f>SUM(B92:H92)/MAXA(B92:H92)</f>
        <v>3.90373009798878</v>
      </c>
      <c r="M92" s="1">
        <f>SUM(Q92:W92)/MAXA(Q92:W92)</f>
        <v>3.38568236206088</v>
      </c>
      <c r="O92" s="1">
        <f>VAR(B92:H92)</f>
        <v>0.127968975361905</v>
      </c>
      <c r="Q92" s="1">
        <f>B92*B92</f>
        <v>0</v>
      </c>
      <c r="R92" s="1">
        <f>C92*C92</f>
        <v>0.39262756</v>
      </c>
      <c r="S92" s="1">
        <f>D92*D92</f>
        <v>0.6352568209</v>
      </c>
      <c r="T92" s="1">
        <f>E92*E92</f>
        <v>0</v>
      </c>
      <c r="U92" s="1">
        <f>F92*F92</f>
        <v>0.5596087249</v>
      </c>
      <c r="V92" s="1">
        <f>G92*G92</f>
        <v>0.51351556</v>
      </c>
      <c r="W92" s="1">
        <f>H92*H92</f>
        <v>0.0497691481</v>
      </c>
    </row>
    <row r="93" ht="15.5" spans="1:23">
      <c r="A93" s="4" t="s">
        <v>54</v>
      </c>
      <c r="B93" s="1">
        <v>0.32323</v>
      </c>
      <c r="C93" s="1">
        <v>0.54169</v>
      </c>
      <c r="D93" s="1">
        <v>0.90343</v>
      </c>
      <c r="E93" s="1">
        <v>0.32186</v>
      </c>
      <c r="F93" s="1">
        <v>0.63096</v>
      </c>
      <c r="G93" s="1">
        <v>0.0431</v>
      </c>
      <c r="H93" s="1">
        <v>0.53963</v>
      </c>
      <c r="J93" s="1">
        <f>SIN(PI()/7*2)/2*(B93*C93+C93*D93+D93*E93+E93*F93+F93*G93+G93*H93+H93*B93)</f>
        <v>0.540716707419835</v>
      </c>
      <c r="K93" s="2">
        <v>1</v>
      </c>
      <c r="L93" s="1">
        <f>SUM(B93:H93)/MAXA(B93:H93)</f>
        <v>3.65706252836412</v>
      </c>
      <c r="M93" s="1">
        <f>SUM(Q93:W93)/MAXA(Q93:W93)</f>
        <v>2.461270544514</v>
      </c>
      <c r="O93" s="1">
        <f>VAR(B93:H93)</f>
        <v>0.0749100634285714</v>
      </c>
      <c r="Q93" s="1">
        <f>B93*B93</f>
        <v>0.1044776329</v>
      </c>
      <c r="R93" s="1">
        <f>C93*C93</f>
        <v>0.2934280561</v>
      </c>
      <c r="S93" s="1">
        <f>D93*D93</f>
        <v>0.8161857649</v>
      </c>
      <c r="T93" s="1">
        <f>E93*E93</f>
        <v>0.1035938596</v>
      </c>
      <c r="U93" s="1">
        <f>F93*F93</f>
        <v>0.3981105216</v>
      </c>
      <c r="V93" s="1">
        <f>G93*G93</f>
        <v>0.00185761</v>
      </c>
      <c r="W93" s="1">
        <f>H93*H93</f>
        <v>0.2912005369</v>
      </c>
    </row>
    <row r="94" ht="15.5" spans="1:23">
      <c r="A94" s="4" t="s">
        <v>55</v>
      </c>
      <c r="B94" s="1">
        <v>0.32957</v>
      </c>
      <c r="C94" s="1">
        <v>0.04718</v>
      </c>
      <c r="D94" s="1">
        <v>0.49701</v>
      </c>
      <c r="E94" s="1">
        <v>0.56456</v>
      </c>
      <c r="F94" s="1">
        <v>0.71823</v>
      </c>
      <c r="G94" s="1">
        <v>0</v>
      </c>
      <c r="H94" s="1">
        <v>0.16333</v>
      </c>
      <c r="J94" s="1">
        <f>SIN(PI()/7*2)/2*(B94*C94+C94*D94+D94*E94+E94*F94+F94*G94+G94*H94+H94*B94)</f>
        <v>0.30448528992542</v>
      </c>
      <c r="K94" s="2">
        <v>1</v>
      </c>
      <c r="L94" s="1">
        <f>SUM(B94:H94)/MAXA(B94:H94)</f>
        <v>3.2299959622962</v>
      </c>
      <c r="M94" s="1">
        <f>SUM(Q94:W94)/MAXA(Q94:W94)</f>
        <v>2.36330338827711</v>
      </c>
      <c r="O94" s="1">
        <f>VAR(B94:H94)</f>
        <v>0.0750475913142857</v>
      </c>
      <c r="Q94" s="1">
        <f>B94*B94</f>
        <v>0.1086163849</v>
      </c>
      <c r="R94" s="1">
        <f>C94*C94</f>
        <v>0.0022259524</v>
      </c>
      <c r="S94" s="1">
        <f>D94*D94</f>
        <v>0.2470189401</v>
      </c>
      <c r="T94" s="1">
        <f>E94*E94</f>
        <v>0.3187279936</v>
      </c>
      <c r="U94" s="1">
        <f>F94*F94</f>
        <v>0.5158543329</v>
      </c>
      <c r="V94" s="1">
        <f>G94*G94</f>
        <v>0</v>
      </c>
      <c r="W94" s="1">
        <f>H94*H94</f>
        <v>0.0266766889</v>
      </c>
    </row>
    <row r="95" ht="15.5" spans="1:23">
      <c r="A95" s="4" t="s">
        <v>56</v>
      </c>
      <c r="B95" s="1">
        <v>0.04733</v>
      </c>
      <c r="C95" s="1">
        <v>0.33085</v>
      </c>
      <c r="D95" s="1">
        <v>0.52937</v>
      </c>
      <c r="E95" s="1">
        <v>0</v>
      </c>
      <c r="F95" s="1">
        <v>0.61754</v>
      </c>
      <c r="G95" s="1">
        <v>0.81661</v>
      </c>
      <c r="H95" s="1">
        <v>0</v>
      </c>
      <c r="J95" s="1">
        <f>SIN(PI()/7*2)/2*(B95*C95+C95*D95+D95*E95+E95*F95+F95*G95+G95*H95+H95*B95)</f>
        <v>0.271721831479724</v>
      </c>
      <c r="K95" s="2">
        <v>1</v>
      </c>
      <c r="L95" s="1">
        <f>SUM(B95:H95)/MAXA(B95:H95)</f>
        <v>2.86758673050783</v>
      </c>
      <c r="M95" s="1">
        <f>SUM(Q95:W95)/MAXA(Q95:W95)</f>
        <v>2.15961296512905</v>
      </c>
      <c r="O95" s="1">
        <f>VAR(B95:H95)</f>
        <v>0.109462739380952</v>
      </c>
      <c r="Q95" s="1">
        <f>B95*B95</f>
        <v>0.0022401289</v>
      </c>
      <c r="R95" s="1">
        <f>C95*C95</f>
        <v>0.1094617225</v>
      </c>
      <c r="S95" s="1">
        <f>D95*D95</f>
        <v>0.2802325969</v>
      </c>
      <c r="T95" s="1">
        <f>E95*E95</f>
        <v>0</v>
      </c>
      <c r="U95" s="1">
        <f>F95*F95</f>
        <v>0.3813556516</v>
      </c>
      <c r="V95" s="1">
        <f>G95*G95</f>
        <v>0.6668518921</v>
      </c>
      <c r="W95" s="1">
        <f>H95*H95</f>
        <v>0</v>
      </c>
    </row>
    <row r="96" ht="15.5" spans="1:23">
      <c r="A96" s="4" t="s">
        <v>58</v>
      </c>
      <c r="B96" s="1">
        <v>0.34194</v>
      </c>
      <c r="C96" s="1">
        <v>0.33011</v>
      </c>
      <c r="D96" s="1">
        <v>0.8198</v>
      </c>
      <c r="E96" s="1">
        <v>0.4146</v>
      </c>
      <c r="F96" s="1">
        <v>0.72398</v>
      </c>
      <c r="G96" s="1">
        <v>0</v>
      </c>
      <c r="H96" s="1">
        <v>0.32043</v>
      </c>
      <c r="J96" s="1">
        <f>SIN(PI()/7*2)/2*(B96*C96+C96*D96+D96*E96+E96*F96+F96*G96+G96*H96+H96*B96)</f>
        <v>0.442954840939282</v>
      </c>
      <c r="K96" s="2">
        <v>1</v>
      </c>
      <c r="L96" s="1">
        <f>SUM(B96:H96)/MAXA(B96:H96)</f>
        <v>3.59948767992193</v>
      </c>
      <c r="M96" s="1">
        <f>SUM(Q96:W96)/MAXA(Q96:W96)</f>
        <v>2.52455555359809</v>
      </c>
      <c r="O96" s="1">
        <f>VAR(B96:H96)</f>
        <v>0.0754573254142857</v>
      </c>
      <c r="Q96" s="1">
        <f>B96*B96</f>
        <v>0.1169229636</v>
      </c>
      <c r="R96" s="1">
        <f>C96*C96</f>
        <v>0.1089726121</v>
      </c>
      <c r="S96" s="1">
        <f>D96*D96</f>
        <v>0.67207204</v>
      </c>
      <c r="T96" s="1">
        <f>E96*E96</f>
        <v>0.17189316</v>
      </c>
      <c r="U96" s="1">
        <f>F96*F96</f>
        <v>0.5241470404</v>
      </c>
      <c r="V96" s="1">
        <f>G96*G96</f>
        <v>0</v>
      </c>
      <c r="W96" s="1">
        <f>H96*H96</f>
        <v>0.1026753849</v>
      </c>
    </row>
    <row r="97" ht="15.5" spans="1:23">
      <c r="A97" s="4" t="s">
        <v>136</v>
      </c>
      <c r="B97" s="1">
        <v>0.72426</v>
      </c>
      <c r="C97" s="1">
        <v>0.07423</v>
      </c>
      <c r="D97" s="1">
        <v>0.46843</v>
      </c>
      <c r="E97" s="1">
        <v>0</v>
      </c>
      <c r="F97" s="1">
        <v>0.11627</v>
      </c>
      <c r="G97" s="1">
        <v>0</v>
      </c>
      <c r="H97" s="1">
        <v>0.52634</v>
      </c>
      <c r="J97" s="1">
        <f>SIN(PI()/7*2)/2*(B97*C97+C97*D97+D97*E97+E97*F97+F97*G97+G97*H97+H97*B97)</f>
        <v>0.18362891161075</v>
      </c>
      <c r="K97" s="2">
        <v>1</v>
      </c>
      <c r="L97" s="1">
        <f>SUM(B97:H97)/MAXA(B97:H97)</f>
        <v>2.63652555712037</v>
      </c>
      <c r="M97" s="1">
        <f>SUM(Q97:W97)/MAXA(Q97:W97)</f>
        <v>1.9827218810747</v>
      </c>
      <c r="O97" s="1">
        <f>VAR(B97:H97)</f>
        <v>0.0865235208666667</v>
      </c>
      <c r="Q97" s="1">
        <f t="shared" ref="Q97:W97" si="12">B97*B97</f>
        <v>0.5245525476</v>
      </c>
      <c r="R97" s="1">
        <f t="shared" si="12"/>
        <v>0.0055100929</v>
      </c>
      <c r="S97" s="1">
        <f t="shared" si="12"/>
        <v>0.2194266649</v>
      </c>
      <c r="T97" s="1">
        <f t="shared" si="12"/>
        <v>0</v>
      </c>
      <c r="U97" s="1">
        <f t="shared" si="12"/>
        <v>0.0135187129</v>
      </c>
      <c r="V97" s="1">
        <f t="shared" si="12"/>
        <v>0</v>
      </c>
      <c r="W97" s="1">
        <f t="shared" si="12"/>
        <v>0.2770337956</v>
      </c>
    </row>
    <row r="98" ht="15.5" spans="1:23">
      <c r="A98" s="4" t="s">
        <v>143</v>
      </c>
      <c r="B98" s="1">
        <v>0</v>
      </c>
      <c r="C98" s="1">
        <v>0.45248</v>
      </c>
      <c r="D98" s="1">
        <v>0.47028</v>
      </c>
      <c r="E98" s="1">
        <v>0</v>
      </c>
      <c r="F98" s="1">
        <v>0.48028</v>
      </c>
      <c r="G98" s="1">
        <v>0.94253</v>
      </c>
      <c r="H98" s="1">
        <v>0.45847</v>
      </c>
      <c r="J98" s="1">
        <f>SIN(PI()/7*2)/2*(B98*C98+C98*D98+D98*E98+E98*F98+F98*G98+G98*H98+H98*B98)</f>
        <v>0.429066119997459</v>
      </c>
      <c r="K98" s="2">
        <v>1</v>
      </c>
      <c r="L98" s="1">
        <f>SUM(B98:H98)/MAXA(B98:H98)</f>
        <v>2.97501405790797</v>
      </c>
      <c r="M98" s="1">
        <f>SUM(Q98:W98)/MAXA(Q98:W98)</f>
        <v>1.97568813914977</v>
      </c>
      <c r="O98" s="1">
        <f>VAR(B98:H98)</f>
        <v>0.10531558622381</v>
      </c>
      <c r="Q98" s="1">
        <f t="shared" ref="Q98:W98" si="13">B98*B98</f>
        <v>0</v>
      </c>
      <c r="R98" s="1">
        <f t="shared" si="13"/>
        <v>0.2047381504</v>
      </c>
      <c r="S98" s="1">
        <f t="shared" si="13"/>
        <v>0.2211632784</v>
      </c>
      <c r="T98" s="1">
        <f t="shared" si="13"/>
        <v>0</v>
      </c>
      <c r="U98" s="1">
        <f t="shared" si="13"/>
        <v>0.2306688784</v>
      </c>
      <c r="V98" s="1">
        <f t="shared" si="13"/>
        <v>0.8883628009</v>
      </c>
      <c r="W98" s="1">
        <f t="shared" si="13"/>
        <v>0.2101947409</v>
      </c>
    </row>
    <row r="99" ht="15.5" spans="1:23">
      <c r="A99" s="4" t="s">
        <v>144</v>
      </c>
      <c r="B99" s="1">
        <v>0</v>
      </c>
      <c r="C99" s="1">
        <v>0.22788</v>
      </c>
      <c r="D99" s="1">
        <v>0.08011</v>
      </c>
      <c r="E99" s="1">
        <v>0</v>
      </c>
      <c r="F99" s="1">
        <v>0.44565</v>
      </c>
      <c r="G99" s="1">
        <v>0.96344</v>
      </c>
      <c r="H99" s="1">
        <v>0.10397</v>
      </c>
      <c r="J99" s="1">
        <f>SIN(PI()/7*2)/2*(B99*C99+C99*D99+D99*E99+E99*F99+F99*G99+G99*H99+H99*B99)</f>
        <v>0.21413635622221</v>
      </c>
      <c r="K99" s="2">
        <v>0</v>
      </c>
      <c r="L99" s="1">
        <f>SUM(B99:H99)/MAXA(B99:H99)</f>
        <v>1.89015403138753</v>
      </c>
      <c r="M99" s="1">
        <f>SUM(Q99:W99)/MAXA(Q99:W99)</f>
        <v>1.28846777811072</v>
      </c>
      <c r="O99" s="1">
        <f>VAR(B99:H99)</f>
        <v>0.120371844333333</v>
      </c>
      <c r="Q99" s="1">
        <f>B99*B99</f>
        <v>0</v>
      </c>
      <c r="R99" s="1">
        <f>C99*C99</f>
        <v>0.0519292944</v>
      </c>
      <c r="S99" s="1">
        <f>D99*D99</f>
        <v>0.0064176121</v>
      </c>
      <c r="T99" s="1">
        <f>E99*E99</f>
        <v>0</v>
      </c>
      <c r="U99" s="1">
        <f>F99*F99</f>
        <v>0.1986039225</v>
      </c>
      <c r="V99" s="1">
        <f>G99*G99</f>
        <v>0.9282166336</v>
      </c>
      <c r="W99" s="1">
        <f>H99*H99</f>
        <v>0.0108097609</v>
      </c>
    </row>
    <row r="100" ht="15.5" spans="1:23">
      <c r="A100" s="4" t="s">
        <v>145</v>
      </c>
      <c r="B100" s="1">
        <v>0</v>
      </c>
      <c r="C100" s="1">
        <v>0.24445</v>
      </c>
      <c r="D100" s="1">
        <v>0.09646</v>
      </c>
      <c r="E100" s="1">
        <v>0</v>
      </c>
      <c r="F100" s="1">
        <v>0.46765</v>
      </c>
      <c r="G100" s="1">
        <v>0.96568</v>
      </c>
      <c r="H100" s="1">
        <v>0.13299</v>
      </c>
      <c r="J100" s="1">
        <f>SIN(PI()/7*2)/2*(B100*C100+C100*D100+D100*E100+E100*F100+F100*G100+G100*H100+H100*B100)</f>
        <v>0.235958962670276</v>
      </c>
      <c r="K100" s="2">
        <v>0</v>
      </c>
      <c r="L100" s="1">
        <f>SUM(B100:H100)/MAXA(B100:H100)</f>
        <v>1.97501242647668</v>
      </c>
      <c r="M100" s="1">
        <f>SUM(Q100:W100)/MAXA(Q100:W100)</f>
        <v>1.32753972682021</v>
      </c>
      <c r="O100" s="1">
        <f>VAR(B100:H100)</f>
        <v>0.119722408114286</v>
      </c>
      <c r="Q100" s="1">
        <f>B100*B100</f>
        <v>0</v>
      </c>
      <c r="R100" s="1">
        <f>C100*C100</f>
        <v>0.0597558025</v>
      </c>
      <c r="S100" s="1">
        <f>D100*D100</f>
        <v>0.0093045316</v>
      </c>
      <c r="T100" s="1">
        <f>E100*E100</f>
        <v>0</v>
      </c>
      <c r="U100" s="1">
        <f>F100*F100</f>
        <v>0.2186965225</v>
      </c>
      <c r="V100" s="1">
        <f>G100*G100</f>
        <v>0.9325378624</v>
      </c>
      <c r="W100" s="1">
        <f>H100*H100</f>
        <v>0.0176863401</v>
      </c>
    </row>
    <row r="101" ht="15.5" spans="1:23">
      <c r="A101" s="4" t="s">
        <v>146</v>
      </c>
      <c r="B101" s="1">
        <v>0</v>
      </c>
      <c r="C101" s="1">
        <v>0.23709</v>
      </c>
      <c r="D101" s="1">
        <v>0.11827</v>
      </c>
      <c r="E101" s="1">
        <v>0</v>
      </c>
      <c r="F101" s="1">
        <v>0.50393</v>
      </c>
      <c r="G101" s="1">
        <v>0.97563</v>
      </c>
      <c r="H101" s="1">
        <v>0.20888</v>
      </c>
      <c r="J101" s="1">
        <f>SIN(PI()/7*2)/2*(B101*C101+C101*D101+D101*E101+E101*F101+F101*G101+G101*H101+H101*B101)</f>
        <v>0.28281950726254</v>
      </c>
      <c r="K101" s="2">
        <v>0</v>
      </c>
      <c r="L101" s="1">
        <f>SUM(B101:H101)/MAXA(B101:H101)</f>
        <v>2.09485153183071</v>
      </c>
      <c r="M101" s="1">
        <f>SUM(Q101:W101)/MAXA(Q101:W101)</f>
        <v>1.38637837329634</v>
      </c>
      <c r="O101" s="1">
        <f>VAR(B101:H101)</f>
        <v>0.120483075247619</v>
      </c>
      <c r="Q101" s="1">
        <f>B101*B101</f>
        <v>0</v>
      </c>
      <c r="R101" s="1">
        <f>C101*C101</f>
        <v>0.0562116681</v>
      </c>
      <c r="S101" s="1">
        <f>D101*D101</f>
        <v>0.0139877929</v>
      </c>
      <c r="T101" s="1">
        <f>E101*E101</f>
        <v>0</v>
      </c>
      <c r="U101" s="1">
        <f>F101*F101</f>
        <v>0.2539454449</v>
      </c>
      <c r="V101" s="1">
        <f>G101*G101</f>
        <v>0.9518538969</v>
      </c>
      <c r="W101" s="1">
        <f>H101*H101</f>
        <v>0.0436308544</v>
      </c>
    </row>
    <row r="102" ht="15.5" spans="1:23">
      <c r="A102" s="4" t="s">
        <v>147</v>
      </c>
      <c r="B102" s="1">
        <v>0</v>
      </c>
      <c r="C102" s="1">
        <v>0.25223</v>
      </c>
      <c r="D102" s="1">
        <v>0.11743</v>
      </c>
      <c r="E102" s="1">
        <v>0</v>
      </c>
      <c r="F102" s="1">
        <v>0.49919</v>
      </c>
      <c r="G102" s="1">
        <v>0.97212</v>
      </c>
      <c r="H102" s="1">
        <v>0.18727</v>
      </c>
      <c r="J102" s="1">
        <f>SIN(PI()/7*2)/2*(B102*C102+C102*D102+D102*E102+E102*F102+F102*G102+G102*H102+H102*B102)</f>
        <v>0.272445154485926</v>
      </c>
      <c r="K102" s="2">
        <v>0</v>
      </c>
      <c r="L102" s="1">
        <f>SUM(B102:H102)/MAXA(B102:H102)</f>
        <v>2.08640908529811</v>
      </c>
      <c r="M102" s="1">
        <f>SUM(Q102:W102)/MAXA(Q102:W102)</f>
        <v>1.38271308783786</v>
      </c>
      <c r="O102" s="1">
        <f>VAR(B102:H102)</f>
        <v>0.119834689780952</v>
      </c>
      <c r="Q102" s="1">
        <f>B102*B102</f>
        <v>0</v>
      </c>
      <c r="R102" s="1">
        <f>C102*C102</f>
        <v>0.0636199729</v>
      </c>
      <c r="S102" s="1">
        <f>D102*D102</f>
        <v>0.0137898049</v>
      </c>
      <c r="T102" s="1">
        <f>E102*E102</f>
        <v>0</v>
      </c>
      <c r="U102" s="1">
        <f>F102*F102</f>
        <v>0.2491906561</v>
      </c>
      <c r="V102" s="1">
        <f>G102*G102</f>
        <v>0.9450172944</v>
      </c>
      <c r="W102" s="1">
        <f>H102*H102</f>
        <v>0.0350700529</v>
      </c>
    </row>
    <row r="103" ht="15.5" spans="1:23">
      <c r="A103" s="4" t="s">
        <v>148</v>
      </c>
      <c r="B103" s="1">
        <v>0</v>
      </c>
      <c r="C103" s="1">
        <v>0.24753</v>
      </c>
      <c r="D103" s="1">
        <v>0.11775</v>
      </c>
      <c r="E103" s="1">
        <v>0</v>
      </c>
      <c r="F103" s="1">
        <v>0.50093</v>
      </c>
      <c r="G103" s="1">
        <v>0.97369</v>
      </c>
      <c r="H103" s="1">
        <v>0.19423</v>
      </c>
      <c r="J103" s="1">
        <f>SIN(PI()/7*2)/2*(B103*C103+C103*D103+D103*E103+E103*F103+F103*G103+G103*H103+H103*B103)</f>
        <v>0.275993158057892</v>
      </c>
      <c r="K103" s="2">
        <v>0</v>
      </c>
      <c r="L103" s="1">
        <f>SUM(B103:H103)/MAXA(B103:H103)</f>
        <v>2.0890940648461</v>
      </c>
      <c r="M103" s="1">
        <f>SUM(Q103:W103)/MAXA(Q103:W103)</f>
        <v>1.38371794365676</v>
      </c>
      <c r="O103" s="1">
        <f>VAR(B103:H103)</f>
        <v>0.120127783433333</v>
      </c>
      <c r="Q103" s="1">
        <f>B103*B103</f>
        <v>0</v>
      </c>
      <c r="R103" s="1">
        <f>C103*C103</f>
        <v>0.0612711009</v>
      </c>
      <c r="S103" s="1">
        <f>D103*D103</f>
        <v>0.0138650625</v>
      </c>
      <c r="T103" s="1">
        <f>E103*E103</f>
        <v>0</v>
      </c>
      <c r="U103" s="1">
        <f>F103*F103</f>
        <v>0.2509308649</v>
      </c>
      <c r="V103" s="1">
        <f>G103*G103</f>
        <v>0.9480722161</v>
      </c>
      <c r="W103" s="1">
        <f>H103*H103</f>
        <v>0.0377252929</v>
      </c>
    </row>
    <row r="104" ht="15.5" spans="1:23">
      <c r="A104" s="4" t="s">
        <v>149</v>
      </c>
      <c r="B104" s="1">
        <v>0</v>
      </c>
      <c r="C104" s="1">
        <v>0.24637</v>
      </c>
      <c r="D104" s="1">
        <v>0.16581</v>
      </c>
      <c r="E104" s="1">
        <v>0</v>
      </c>
      <c r="F104" s="1">
        <v>0.5619</v>
      </c>
      <c r="G104" s="1">
        <v>0.95108</v>
      </c>
      <c r="H104" s="1">
        <v>0.33639</v>
      </c>
      <c r="J104" s="1">
        <f>SIN(PI()/7*2)/2*(B104*C104+C104*D104+D104*E104+E104*F104+F104*G104+G104*H104+H104*B104)</f>
        <v>0.349946310661474</v>
      </c>
      <c r="K104" s="2">
        <v>1</v>
      </c>
      <c r="L104" s="1">
        <f>SUM(B104:H104)/MAXA(B104:H104)</f>
        <v>2.37787567817639</v>
      </c>
      <c r="M104" s="1">
        <f>SUM(Q104:W104)/MAXA(Q104:W104)</f>
        <v>1.57164243552196</v>
      </c>
      <c r="O104" s="1">
        <f>VAR(B104:H104)</f>
        <v>0.115162633047619</v>
      </c>
      <c r="Q104" s="1">
        <f t="shared" ref="Q104:W104" si="14">B104*B104</f>
        <v>0</v>
      </c>
      <c r="R104" s="1">
        <f t="shared" si="14"/>
        <v>0.0606981769</v>
      </c>
      <c r="S104" s="1">
        <f t="shared" si="14"/>
        <v>0.0274929561</v>
      </c>
      <c r="T104" s="1">
        <f t="shared" si="14"/>
        <v>0</v>
      </c>
      <c r="U104" s="1">
        <f t="shared" si="14"/>
        <v>0.31573161</v>
      </c>
      <c r="V104" s="1">
        <f t="shared" si="14"/>
        <v>0.9045531664</v>
      </c>
      <c r="W104" s="1">
        <f t="shared" si="14"/>
        <v>0.1131582321</v>
      </c>
    </row>
    <row r="105" ht="15.5" spans="1:23">
      <c r="A105" s="4" t="s">
        <v>150</v>
      </c>
      <c r="B105" s="1">
        <v>0</v>
      </c>
      <c r="C105" s="1">
        <v>0.227</v>
      </c>
      <c r="D105" s="1">
        <v>0.14838</v>
      </c>
      <c r="E105" s="1">
        <v>0</v>
      </c>
      <c r="F105" s="1">
        <v>0.54229</v>
      </c>
      <c r="G105" s="1">
        <v>0.95824</v>
      </c>
      <c r="H105" s="1">
        <v>0.30897</v>
      </c>
      <c r="J105" s="1">
        <f>SIN(PI()/7*2)/2*(B105*C105+C105*D105+D105*E105+E105*F105+F105*G105+G105*H105+H105*B105)</f>
        <v>0.332041345318256</v>
      </c>
      <c r="K105" s="2">
        <v>1</v>
      </c>
      <c r="L105" s="1">
        <f>SUM(B105:H105)/MAXA(B105:H105)</f>
        <v>2.28009684421439</v>
      </c>
      <c r="M105" s="1">
        <f>SUM(Q105:W105)/MAXA(Q105:W105)</f>
        <v>1.50432855277497</v>
      </c>
      <c r="O105" s="1">
        <f>VAR(B105:H105)</f>
        <v>0.116558866061905</v>
      </c>
      <c r="Q105" s="1">
        <f t="shared" ref="Q105:W105" si="15">B105*B105</f>
        <v>0</v>
      </c>
      <c r="R105" s="1">
        <f t="shared" si="15"/>
        <v>0.051529</v>
      </c>
      <c r="S105" s="1">
        <f t="shared" si="15"/>
        <v>0.0220166244</v>
      </c>
      <c r="T105" s="1">
        <f t="shared" si="15"/>
        <v>0</v>
      </c>
      <c r="U105" s="1">
        <f t="shared" si="15"/>
        <v>0.2940784441</v>
      </c>
      <c r="V105" s="1">
        <f t="shared" si="15"/>
        <v>0.9182238976</v>
      </c>
      <c r="W105" s="1">
        <f t="shared" si="15"/>
        <v>0.0954624609</v>
      </c>
    </row>
    <row r="106" ht="15.5" spans="1:23">
      <c r="A106" s="4" t="s">
        <v>137</v>
      </c>
      <c r="B106" s="1">
        <v>0</v>
      </c>
      <c r="C106" s="1">
        <v>0.21243</v>
      </c>
      <c r="D106" s="1">
        <v>0.00700000000000001</v>
      </c>
      <c r="E106" s="1">
        <v>0</v>
      </c>
      <c r="F106" s="1">
        <v>0.32051</v>
      </c>
      <c r="G106" s="1">
        <v>0.84813</v>
      </c>
      <c r="H106" s="1">
        <v>0</v>
      </c>
      <c r="I106" s="1"/>
      <c r="J106" s="1">
        <f>SIN(PI()/7*2)/2*(B106*C106+C106*D106+D106*E106+E106*F106+F106*G106+G106*H106+H106*B106)</f>
        <v>0.106845542409953</v>
      </c>
      <c r="K106" s="2">
        <v>0</v>
      </c>
      <c r="L106" s="1">
        <f>SUM(B106:H106)/MAXA(B106:H106)</f>
        <v>1.63662410243713</v>
      </c>
      <c r="M106" s="1">
        <f>SUM(Q106:W106)/MAXA(Q106:W106)</f>
        <v>1.20561257907578</v>
      </c>
      <c r="O106" s="1">
        <f>VAR(B106:H106)</f>
        <v>0.0986630549619048</v>
      </c>
      <c r="Q106" s="1">
        <f>B106*B106</f>
        <v>0</v>
      </c>
      <c r="R106" s="1">
        <f>C106*C106</f>
        <v>0.0451265049</v>
      </c>
      <c r="S106" s="1">
        <f>D106*D106</f>
        <v>4.90000000000001e-5</v>
      </c>
      <c r="T106" s="1">
        <f>E106*E106</f>
        <v>0</v>
      </c>
      <c r="U106" s="1">
        <f>F106*F106</f>
        <v>0.1027266601</v>
      </c>
      <c r="V106" s="1">
        <f>G106*G106</f>
        <v>0.7193244969</v>
      </c>
      <c r="W106" s="1">
        <f>H106*H106</f>
        <v>0</v>
      </c>
    </row>
    <row r="107" ht="15.5" spans="1:23">
      <c r="A107" s="4" t="s">
        <v>151</v>
      </c>
      <c r="B107" s="1">
        <v>0</v>
      </c>
      <c r="C107" s="1">
        <v>0.48606</v>
      </c>
      <c r="D107" s="1">
        <v>0.44479</v>
      </c>
      <c r="E107" s="1">
        <v>0.0541700000000001</v>
      </c>
      <c r="F107" s="1">
        <v>0.64351</v>
      </c>
      <c r="G107" s="1">
        <v>0.88642</v>
      </c>
      <c r="H107" s="1">
        <v>0.58136</v>
      </c>
      <c r="J107" s="1">
        <f>SIN(PI()/7*2)/2*(B107*C107+C107*D107+D107*E107+E107*F107+F107*G107+G107*H107+H107*B107)</f>
        <v>0.531996100075201</v>
      </c>
      <c r="K107" s="2">
        <v>1</v>
      </c>
      <c r="L107" s="1">
        <f>SUM(B107:H107)/MAXA(B107:H107)</f>
        <v>3.49305069831457</v>
      </c>
      <c r="M107" s="1">
        <f>SUM(Q107:W107)/MAXA(Q107:W107)</f>
        <v>2.51336421225233</v>
      </c>
      <c r="O107" s="1">
        <f>VAR(B107:H107)</f>
        <v>0.100876840066667</v>
      </c>
      <c r="Q107" s="1">
        <f>B107*B107</f>
        <v>0</v>
      </c>
      <c r="R107" s="1">
        <f>C107*C107</f>
        <v>0.2362543236</v>
      </c>
      <c r="S107" s="1">
        <f>D107*D107</f>
        <v>0.1978381441</v>
      </c>
      <c r="T107" s="1">
        <f>E107*E107</f>
        <v>0.00293438890000001</v>
      </c>
      <c r="U107" s="1">
        <f>F107*F107</f>
        <v>0.4141051201</v>
      </c>
      <c r="V107" s="1">
        <f>G107*G107</f>
        <v>0.7857404164</v>
      </c>
      <c r="W107" s="1">
        <f>H107*H107</f>
        <v>0.3379794496</v>
      </c>
    </row>
    <row r="108" ht="15.5" spans="1:23">
      <c r="A108" s="4" t="s">
        <v>152</v>
      </c>
      <c r="B108" s="1">
        <v>0</v>
      </c>
      <c r="C108" s="1">
        <v>0.60339</v>
      </c>
      <c r="D108" s="1">
        <v>0.653</v>
      </c>
      <c r="E108" s="1">
        <v>0.2437</v>
      </c>
      <c r="F108" s="1">
        <v>0.61382</v>
      </c>
      <c r="G108" s="1">
        <v>0.60256</v>
      </c>
      <c r="H108" s="1">
        <v>0.79283</v>
      </c>
      <c r="J108" s="1">
        <f>SIN(PI()/7*2)/2*(B108*C108+C108*D108+D108*E108+E108*F108+F108*G108+G108*H108+H108*B108)</f>
        <v>0.606047903862508</v>
      </c>
      <c r="K108" s="2">
        <v>1</v>
      </c>
      <c r="L108" s="1">
        <f>SUM(B108:H108)/MAXA(B108:H108)</f>
        <v>4.42629567498707</v>
      </c>
      <c r="M108" s="1">
        <f>SUM(Q108:W108)/MAXA(Q108:W108)</f>
        <v>3.52908654911556</v>
      </c>
      <c r="O108" s="1">
        <f>VAR(B108:H108)</f>
        <v>0.0764997968809524</v>
      </c>
      <c r="Q108" s="1">
        <f>B108*B108</f>
        <v>0</v>
      </c>
      <c r="R108" s="1">
        <f>C108*C108</f>
        <v>0.3640794921</v>
      </c>
      <c r="S108" s="1">
        <f>D108*D108</f>
        <v>0.426409</v>
      </c>
      <c r="T108" s="1">
        <f>E108*E108</f>
        <v>0.05938969</v>
      </c>
      <c r="U108" s="1">
        <f>F108*F108</f>
        <v>0.3767749924</v>
      </c>
      <c r="V108" s="1">
        <f>G108*G108</f>
        <v>0.3630785536</v>
      </c>
      <c r="W108" s="1">
        <f>H108*H108</f>
        <v>0.6285794089</v>
      </c>
    </row>
    <row r="109" ht="15.5" spans="1:23">
      <c r="A109" s="4" t="s">
        <v>138</v>
      </c>
      <c r="B109" s="1">
        <v>0</v>
      </c>
      <c r="C109" s="1">
        <v>0.3404</v>
      </c>
      <c r="D109" s="1">
        <v>0.31495</v>
      </c>
      <c r="E109" s="1">
        <v>0</v>
      </c>
      <c r="F109" s="1">
        <v>0.363</v>
      </c>
      <c r="G109" s="1">
        <v>0.9573</v>
      </c>
      <c r="H109" s="1">
        <v>0.22586</v>
      </c>
      <c r="J109" s="1">
        <f>SIN(PI()/7*2)/2*(B109*C109+C109*D109+D109*E109+E109*F109+F109*G109+G109*H109+H109*B109)</f>
        <v>0.262275009994248</v>
      </c>
      <c r="K109" s="2">
        <v>0</v>
      </c>
      <c r="L109" s="1">
        <f>SUM(B109:H109)/MAXA(B109:H109)</f>
        <v>2.2997075107072</v>
      </c>
      <c r="M109" s="1">
        <f>SUM(Q109:W109)/MAXA(Q109:W109)</f>
        <v>1.43413061021179</v>
      </c>
      <c r="O109" s="1">
        <f>VAR(B109:H109)</f>
        <v>0.103648775347619</v>
      </c>
      <c r="Q109" s="1">
        <f>B109*B109</f>
        <v>0</v>
      </c>
      <c r="R109" s="1">
        <f>C109*C109</f>
        <v>0.11587216</v>
      </c>
      <c r="S109" s="1">
        <f>D109*D109</f>
        <v>0.0991935025</v>
      </c>
      <c r="T109" s="1">
        <f>E109*E109</f>
        <v>0</v>
      </c>
      <c r="U109" s="1">
        <f>F109*F109</f>
        <v>0.131769</v>
      </c>
      <c r="V109" s="1">
        <f>G109*G109</f>
        <v>0.91642329</v>
      </c>
      <c r="W109" s="1">
        <f>H109*H109</f>
        <v>0.0510127396</v>
      </c>
    </row>
    <row r="110" ht="15.5" spans="1:23">
      <c r="A110" s="4" t="s">
        <v>139</v>
      </c>
      <c r="B110" s="1">
        <v>0</v>
      </c>
      <c r="C110" s="1">
        <v>0.42765</v>
      </c>
      <c r="D110" s="1">
        <v>0.36653</v>
      </c>
      <c r="E110" s="1">
        <v>0</v>
      </c>
      <c r="F110" s="1">
        <v>0.44535</v>
      </c>
      <c r="G110" s="1">
        <v>0.97697</v>
      </c>
      <c r="H110" s="1">
        <v>0.29099</v>
      </c>
      <c r="J110" s="1">
        <f>SIN(PI()/7*2)/2*(B110*C110+C110*D110+D110*E110+E110*F110+F110*G110+G110*H110+H110*B110)</f>
        <v>0.342492478402887</v>
      </c>
      <c r="K110" s="2">
        <v>1</v>
      </c>
      <c r="L110" s="1">
        <f>SUM(B110:H110)/MAXA(B110:H110)</f>
        <v>2.56659876966539</v>
      </c>
      <c r="M110" s="1">
        <f>SUM(Q110:W110)/MAXA(Q110:W110)</f>
        <v>1.62887291005721</v>
      </c>
      <c r="O110" s="1">
        <f>VAR(B110:H110)</f>
        <v>0.109415964957143</v>
      </c>
      <c r="Q110" s="1">
        <f t="shared" ref="Q110:W110" si="16">B110*B110</f>
        <v>0</v>
      </c>
      <c r="R110" s="1">
        <f t="shared" si="16"/>
        <v>0.1828845225</v>
      </c>
      <c r="S110" s="1">
        <f t="shared" si="16"/>
        <v>0.1343442409</v>
      </c>
      <c r="T110" s="1">
        <f t="shared" si="16"/>
        <v>0</v>
      </c>
      <c r="U110" s="1">
        <f t="shared" si="16"/>
        <v>0.1983366225</v>
      </c>
      <c r="V110" s="1">
        <f t="shared" si="16"/>
        <v>0.9544703809</v>
      </c>
      <c r="W110" s="1">
        <f t="shared" si="16"/>
        <v>0.0846751801</v>
      </c>
    </row>
    <row r="111" ht="15.5" spans="1:23">
      <c r="A111" s="4" t="s">
        <v>140</v>
      </c>
      <c r="B111" s="1">
        <v>0</v>
      </c>
      <c r="C111" s="1">
        <v>0.31872</v>
      </c>
      <c r="D111" s="1">
        <v>0.24589</v>
      </c>
      <c r="E111" s="1">
        <v>0</v>
      </c>
      <c r="F111" s="1">
        <v>0.33446</v>
      </c>
      <c r="G111" s="1">
        <v>0.9492</v>
      </c>
      <c r="H111" s="1">
        <v>0.12231</v>
      </c>
      <c r="J111" s="1">
        <f>SIN(PI()/7*2)/2*(B111*C111+C111*D111+D111*E111+E111*F111+F111*G111+G111*H111+H111*B111)</f>
        <v>0.200123897508976</v>
      </c>
      <c r="K111" s="2">
        <v>0</v>
      </c>
      <c r="L111" s="1">
        <f>SUM(B111:H111)/MAXA(B111:H111)</f>
        <v>2.07604298356511</v>
      </c>
      <c r="M111" s="1">
        <f>SUM(Q111:W111)/MAXA(Q111:W111)</f>
        <v>1.32061461187446</v>
      </c>
      <c r="O111" s="1">
        <f>VAR(B111:H111)</f>
        <v>0.105851234547619</v>
      </c>
      <c r="Q111" s="1">
        <f>B111*B111</f>
        <v>0</v>
      </c>
      <c r="R111" s="1">
        <f>C111*C111</f>
        <v>0.1015824384</v>
      </c>
      <c r="S111" s="1">
        <f>D111*D111</f>
        <v>0.0604618921</v>
      </c>
      <c r="T111" s="1">
        <f>E111*E111</f>
        <v>0</v>
      </c>
      <c r="U111" s="1">
        <f>F111*F111</f>
        <v>0.1118634916</v>
      </c>
      <c r="V111" s="1">
        <f>G111*G111</f>
        <v>0.90098064</v>
      </c>
      <c r="W111" s="1">
        <f>H111*H111</f>
        <v>0.0149597361</v>
      </c>
    </row>
    <row r="112" ht="15.5" spans="1:23">
      <c r="A112" s="4" t="s">
        <v>141</v>
      </c>
      <c r="B112" s="1">
        <v>0</v>
      </c>
      <c r="C112" s="1">
        <v>0.25131</v>
      </c>
      <c r="D112" s="1">
        <v>0.17367</v>
      </c>
      <c r="E112" s="1">
        <v>0</v>
      </c>
      <c r="F112" s="1">
        <v>0.26566</v>
      </c>
      <c r="G112" s="1">
        <v>0.91406</v>
      </c>
      <c r="H112" s="1">
        <v>0.02596</v>
      </c>
      <c r="J112" s="1">
        <f>SIN(PI()/7*2)/2*(B112*C112+C112*D112+D112*E112+E112*F112+F112*G112+G112*H112+H112*B112)</f>
        <v>0.121263307958336</v>
      </c>
      <c r="K112" s="2">
        <v>0</v>
      </c>
      <c r="L112" s="1">
        <f>SUM(B112:H112)/MAXA(B112:H112)</f>
        <v>1.78397479377721</v>
      </c>
      <c r="M112" s="1">
        <f>SUM(Q112:W112)/MAXA(Q112:W112)</f>
        <v>1.19696711276806</v>
      </c>
      <c r="O112" s="1">
        <f>VAR(B112:H112)</f>
        <v>0.103368041547619</v>
      </c>
      <c r="Q112" s="1">
        <f>B112*B112</f>
        <v>0</v>
      </c>
      <c r="R112" s="1">
        <f>C112*C112</f>
        <v>0.0631567161</v>
      </c>
      <c r="S112" s="1">
        <f>D112*D112</f>
        <v>0.0301612689</v>
      </c>
      <c r="T112" s="1">
        <f>E112*E112</f>
        <v>0</v>
      </c>
      <c r="U112" s="1">
        <f>F112*F112</f>
        <v>0.0705752356</v>
      </c>
      <c r="V112" s="1">
        <f>G112*G112</f>
        <v>0.8355056836</v>
      </c>
      <c r="W112" s="1">
        <f>H112*H112</f>
        <v>0.0006739216</v>
      </c>
    </row>
    <row r="113" ht="15.5" spans="1:23">
      <c r="A113" s="4" t="s">
        <v>142</v>
      </c>
      <c r="B113" s="1">
        <v>0</v>
      </c>
      <c r="C113" s="1">
        <v>0.35737</v>
      </c>
      <c r="D113" s="1">
        <v>0.28272</v>
      </c>
      <c r="E113" s="1">
        <v>0</v>
      </c>
      <c r="F113" s="1">
        <v>0.37306</v>
      </c>
      <c r="G113" s="1">
        <v>0.96265</v>
      </c>
      <c r="H113" s="1">
        <v>0.17197</v>
      </c>
      <c r="J113" s="1">
        <f>SIN(PI()/7*2)/2*(B113*C113+C113*D113+D113*E113+E113*F113+F113*G113+G113*H113+H113*B113)</f>
        <v>0.244599409927577</v>
      </c>
      <c r="K113" s="2">
        <v>0</v>
      </c>
      <c r="L113" s="1">
        <f>SUM(B113:H113)/MAXA(B113:H113)</f>
        <v>2.23110164649665</v>
      </c>
      <c r="M113" s="1">
        <f>SUM(Q113:W113)/MAXA(Q113:W113)</f>
        <v>1.40616529781782</v>
      </c>
      <c r="O113" s="1">
        <f>VAR(B113:H113)</f>
        <v>0.107349731028571</v>
      </c>
      <c r="Q113" s="1">
        <f>B113*B113</f>
        <v>0</v>
      </c>
      <c r="R113" s="1">
        <f>C113*C113</f>
        <v>0.1277133169</v>
      </c>
      <c r="S113" s="1">
        <f>D113*D113</f>
        <v>0.0799305984</v>
      </c>
      <c r="T113" s="1">
        <f>E113*E113</f>
        <v>0</v>
      </c>
      <c r="U113" s="1">
        <f>F113*F113</f>
        <v>0.1391737636</v>
      </c>
      <c r="V113" s="1">
        <f>G113*G113</f>
        <v>0.9266950225</v>
      </c>
      <c r="W113" s="1">
        <f>H113*H113</f>
        <v>0.0295736809</v>
      </c>
    </row>
    <row r="114" ht="15.5" spans="1:23">
      <c r="A114" s="4" t="s">
        <v>7</v>
      </c>
      <c r="B114" s="1">
        <v>0.86298</v>
      </c>
      <c r="C114" s="1">
        <v>0</v>
      </c>
      <c r="D114" s="1">
        <v>0.09353</v>
      </c>
      <c r="E114" s="1">
        <v>0</v>
      </c>
      <c r="F114" s="1">
        <v>0</v>
      </c>
      <c r="G114" s="1">
        <v>0</v>
      </c>
      <c r="H114" s="1">
        <v>0</v>
      </c>
      <c r="J114" s="1">
        <f>SIN(PI()/7*2)/2*(B114*C114+C114*D114+D114*E114+E114*F114+F114*G114+G114*H114+H114*B114)</f>
        <v>0</v>
      </c>
      <c r="K114" s="2">
        <v>0</v>
      </c>
      <c r="L114" s="1">
        <f>SUM(B114:H114)/MAXA(B114:H114)</f>
        <v>1.10838026373728</v>
      </c>
      <c r="M114" s="1">
        <f>SUM(Q114:W114)/MAXA(Q114:W114)</f>
        <v>1.01174628156776</v>
      </c>
      <c r="O114" s="1">
        <f>VAR(B114:H114)</f>
        <v>0.103796785928571</v>
      </c>
      <c r="Q114" s="1">
        <f>B114*B114</f>
        <v>0.7447344804</v>
      </c>
      <c r="R114" s="1">
        <f>C114*C114</f>
        <v>0</v>
      </c>
      <c r="S114" s="1">
        <f>D114*D114</f>
        <v>0.0087478609</v>
      </c>
      <c r="T114" s="1">
        <f>E114*E114</f>
        <v>0</v>
      </c>
      <c r="U114" s="1">
        <f>F114*F114</f>
        <v>0</v>
      </c>
      <c r="V114" s="1">
        <f>G114*G114</f>
        <v>0</v>
      </c>
      <c r="W114" s="1">
        <f>H114*H114</f>
        <v>0</v>
      </c>
    </row>
    <row r="115" ht="15.5" spans="1:23">
      <c r="A115" s="4" t="s">
        <v>16</v>
      </c>
      <c r="B115" s="1">
        <v>0.92276</v>
      </c>
      <c r="C115" s="1">
        <v>0</v>
      </c>
      <c r="D115" s="1">
        <v>0.44912</v>
      </c>
      <c r="E115" s="1">
        <v>0</v>
      </c>
      <c r="F115" s="1">
        <v>0</v>
      </c>
      <c r="G115" s="1">
        <v>0</v>
      </c>
      <c r="H115" s="1">
        <v>0</v>
      </c>
      <c r="J115" s="1">
        <f>SIN(PI()/7*2)/2*(B115*C115+C115*D115+D115*E115+E115*F115+F115*G115+G115*H115+H115*B115)</f>
        <v>0</v>
      </c>
      <c r="K115" s="2">
        <v>0</v>
      </c>
      <c r="L115" s="1">
        <f>SUM(B115:H115)/MAXA(B115:H115)</f>
        <v>1.48671377172829</v>
      </c>
      <c r="M115" s="1">
        <f>SUM(Q115:W115)/MAXA(Q115:W115)</f>
        <v>1.23689029558998</v>
      </c>
      <c r="O115" s="1">
        <f>VAR(B115:H115)</f>
        <v>0.13072163832381</v>
      </c>
      <c r="Q115" s="1">
        <f>B115*B115</f>
        <v>0.8514860176</v>
      </c>
      <c r="R115" s="1">
        <f>C115*C115</f>
        <v>0</v>
      </c>
      <c r="S115" s="1">
        <f>D115*D115</f>
        <v>0.2017087744</v>
      </c>
      <c r="T115" s="1">
        <f>E115*E115</f>
        <v>0</v>
      </c>
      <c r="U115" s="1">
        <f>F115*F115</f>
        <v>0</v>
      </c>
      <c r="V115" s="1">
        <f>G115*G115</f>
        <v>0</v>
      </c>
      <c r="W115" s="1">
        <f>H115*H115</f>
        <v>0</v>
      </c>
    </row>
    <row r="116" ht="15.5" spans="1:23">
      <c r="A116" s="4" t="s">
        <v>17</v>
      </c>
      <c r="B116" s="1">
        <v>0.9485</v>
      </c>
      <c r="C116" s="1">
        <v>0</v>
      </c>
      <c r="D116" s="1">
        <v>0.01222</v>
      </c>
      <c r="E116" s="1">
        <v>0</v>
      </c>
      <c r="F116" s="1">
        <v>0</v>
      </c>
      <c r="G116" s="1">
        <v>0</v>
      </c>
      <c r="H116" s="1">
        <v>0</v>
      </c>
      <c r="J116" s="1">
        <f>SIN(PI()/7*2)/2*(B116*C116+C116*D116+D116*E116+E116*F116+F116*G116+G116*H116+H116*B116)</f>
        <v>0</v>
      </c>
      <c r="K116" s="2">
        <v>0</v>
      </c>
      <c r="L116" s="1">
        <f>SUM(B116:H116)/MAXA(B116:H116)</f>
        <v>1.01288350026357</v>
      </c>
      <c r="M116" s="1">
        <f>SUM(Q116:W116)/MAXA(Q116:W116)</f>
        <v>1.00016598457904</v>
      </c>
      <c r="O116" s="1">
        <f>VAR(B116:H116)</f>
        <v>0.127991145961905</v>
      </c>
      <c r="Q116" s="1">
        <f>B116*B116</f>
        <v>0.89965225</v>
      </c>
      <c r="R116" s="1">
        <f>C116*C116</f>
        <v>0</v>
      </c>
      <c r="S116" s="1">
        <f>D116*D116</f>
        <v>0.0001493284</v>
      </c>
      <c r="T116" s="1">
        <f>E116*E116</f>
        <v>0</v>
      </c>
      <c r="U116" s="1">
        <f>F116*F116</f>
        <v>0</v>
      </c>
      <c r="V116" s="1">
        <f>G116*G116</f>
        <v>0</v>
      </c>
      <c r="W116" s="1">
        <f>H116*H116</f>
        <v>0</v>
      </c>
    </row>
    <row r="117" ht="15.5" spans="1:23">
      <c r="A117" s="4" t="s">
        <v>18</v>
      </c>
      <c r="B117" s="1">
        <v>0.96027</v>
      </c>
      <c r="C117" s="1">
        <v>0</v>
      </c>
      <c r="D117" s="1">
        <v>0.07768</v>
      </c>
      <c r="E117" s="1">
        <v>0</v>
      </c>
      <c r="F117" s="1">
        <v>0</v>
      </c>
      <c r="G117" s="1">
        <v>0</v>
      </c>
      <c r="H117" s="1">
        <v>0</v>
      </c>
      <c r="J117" s="1">
        <f>SIN(PI()/7*2)/2*(B117*C117+C117*D117+D117*E117+E117*F117+F117*G117+G117*H117+H117*B117)</f>
        <v>0</v>
      </c>
      <c r="K117" s="2">
        <v>0</v>
      </c>
      <c r="L117" s="1">
        <f>SUM(B117:H117)/MAXA(B117:H117)</f>
        <v>1.080893915253</v>
      </c>
      <c r="M117" s="1">
        <f>SUM(Q117:W117)/MAXA(Q117:W117)</f>
        <v>1.00654382552496</v>
      </c>
      <c r="O117" s="1">
        <f>VAR(B117:H117)</f>
        <v>0.129041152014286</v>
      </c>
      <c r="Q117" s="1">
        <f>B117*B117</f>
        <v>0.9221184729</v>
      </c>
      <c r="R117" s="1">
        <f>C117*C117</f>
        <v>0</v>
      </c>
      <c r="S117" s="1">
        <f>D117*D117</f>
        <v>0.0060341824</v>
      </c>
      <c r="T117" s="1">
        <f>E117*E117</f>
        <v>0</v>
      </c>
      <c r="U117" s="1">
        <f>F117*F117</f>
        <v>0</v>
      </c>
      <c r="V117" s="1">
        <f>G117*G117</f>
        <v>0</v>
      </c>
      <c r="W117" s="1">
        <f>H117*H117</f>
        <v>0</v>
      </c>
    </row>
    <row r="118" ht="15.5" spans="1:23">
      <c r="A118" s="4" t="s">
        <v>19</v>
      </c>
      <c r="B118" s="1">
        <v>0.95816</v>
      </c>
      <c r="C118" s="1">
        <v>0</v>
      </c>
      <c r="D118" s="1">
        <v>0.09124</v>
      </c>
      <c r="E118" s="1">
        <v>0</v>
      </c>
      <c r="F118" s="1">
        <v>0</v>
      </c>
      <c r="G118" s="1">
        <v>0</v>
      </c>
      <c r="H118" s="1">
        <v>0</v>
      </c>
      <c r="J118" s="1">
        <f>SIN(PI()/7*2)/2*(B118*C118+C118*D118+D118*E118+E118*F118+F118*G118+G118*H118+H118*B118)</f>
        <v>0</v>
      </c>
      <c r="K118" s="2">
        <v>0</v>
      </c>
      <c r="L118" s="1">
        <f>SUM(B118:H118)/MAXA(B118:H118)</f>
        <v>1.09522417967772</v>
      </c>
      <c r="M118" s="1">
        <f>SUM(Q118:W118)/MAXA(Q118:W118)</f>
        <v>1.00906764439529</v>
      </c>
      <c r="O118" s="1">
        <f>VAR(B118:H118)</f>
        <v>0.128179211961905</v>
      </c>
      <c r="Q118" s="1">
        <f>B118*B118</f>
        <v>0.9180705856</v>
      </c>
      <c r="R118" s="1">
        <f>C118*C118</f>
        <v>0</v>
      </c>
      <c r="S118" s="1">
        <f>D118*D118</f>
        <v>0.0083247376</v>
      </c>
      <c r="T118" s="1">
        <f>E118*E118</f>
        <v>0</v>
      </c>
      <c r="U118" s="1">
        <f>F118*F118</f>
        <v>0</v>
      </c>
      <c r="V118" s="1">
        <f>G118*G118</f>
        <v>0</v>
      </c>
      <c r="W118" s="1">
        <f>H118*H118</f>
        <v>0</v>
      </c>
    </row>
    <row r="119" ht="15.5" spans="1:23">
      <c r="A119" s="4" t="s">
        <v>20</v>
      </c>
      <c r="B119" s="1">
        <v>0.90728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J119" s="1">
        <f>SIN(PI()/7*2)/2*(B119*C119+C119*D119+D119*E119+E119*F119+F119*G119+G119*H119+H119*B119)</f>
        <v>0</v>
      </c>
      <c r="K119" s="2">
        <v>0</v>
      </c>
      <c r="L119" s="1">
        <f>SUM(B119:H119)/MAXA(B119:H119)</f>
        <v>1</v>
      </c>
      <c r="M119" s="1">
        <f>SUM(Q119:W119)/MAXA(Q119:W119)</f>
        <v>1</v>
      </c>
      <c r="O119" s="1">
        <f>VAR(B119:H119)</f>
        <v>0.117593856914286</v>
      </c>
      <c r="Q119" s="1">
        <f>B119*B119</f>
        <v>0.8231569984</v>
      </c>
      <c r="R119" s="1">
        <f>C119*C119</f>
        <v>0</v>
      </c>
      <c r="S119" s="1">
        <f>D119*D119</f>
        <v>0</v>
      </c>
      <c r="T119" s="1">
        <f>E119*E119</f>
        <v>0</v>
      </c>
      <c r="U119" s="1">
        <f>F119*F119</f>
        <v>0</v>
      </c>
      <c r="V119" s="1">
        <f>G119*G119</f>
        <v>0</v>
      </c>
      <c r="W119" s="1">
        <f>H119*H119</f>
        <v>0</v>
      </c>
    </row>
    <row r="120" ht="15.5" spans="1:23">
      <c r="A120" s="4" t="s">
        <v>21</v>
      </c>
      <c r="B120" s="1">
        <v>0.94183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J120" s="1">
        <f>SIN(PI()/7*2)/2*(B120*C120+C120*D120+D120*E120+E120*F120+F120*G120+G120*H120+H120*B120)</f>
        <v>0</v>
      </c>
      <c r="K120" s="2">
        <v>0</v>
      </c>
      <c r="L120" s="1">
        <f>SUM(B120:H120)/MAXA(B120:H120)</f>
        <v>1</v>
      </c>
      <c r="M120" s="1">
        <f>SUM(Q120:W120)/MAXA(Q120:W120)</f>
        <v>1</v>
      </c>
      <c r="O120" s="1">
        <f>VAR(B120:H120)</f>
        <v>0.126720535557143</v>
      </c>
      <c r="Q120" s="1">
        <f>B120*B120</f>
        <v>0.8870437489</v>
      </c>
      <c r="R120" s="1">
        <f>C120*C120</f>
        <v>0</v>
      </c>
      <c r="S120" s="1">
        <f>D120*D120</f>
        <v>0</v>
      </c>
      <c r="T120" s="1">
        <f>E120*E120</f>
        <v>0</v>
      </c>
      <c r="U120" s="1">
        <f>F120*F120</f>
        <v>0</v>
      </c>
      <c r="V120" s="1">
        <f>G120*G120</f>
        <v>0</v>
      </c>
      <c r="W120" s="1">
        <f>H120*H120</f>
        <v>0</v>
      </c>
    </row>
    <row r="121" ht="15.5" spans="1:23">
      <c r="A121" s="4" t="s">
        <v>22</v>
      </c>
      <c r="B121" s="1">
        <v>0.93553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J121" s="1">
        <f>SIN(PI()/7*2)/2*(B121*C121+C121*D121+D121*E121+E121*F121+F121*G121+G121*H121+H121*B121)</f>
        <v>0</v>
      </c>
      <c r="K121" s="2">
        <v>0</v>
      </c>
      <c r="L121" s="1">
        <f>SUM(B121:H121)/MAXA(B121:H121)</f>
        <v>1</v>
      </c>
      <c r="M121" s="1">
        <f>SUM(Q121:W121)/MAXA(Q121:W121)</f>
        <v>1</v>
      </c>
      <c r="O121" s="1">
        <f>VAR(B121:H121)</f>
        <v>0.125030911557143</v>
      </c>
      <c r="Q121" s="1">
        <f>B121*B121</f>
        <v>0.8752163809</v>
      </c>
      <c r="R121" s="1">
        <f>C121*C121</f>
        <v>0</v>
      </c>
      <c r="S121" s="1">
        <f>D121*D121</f>
        <v>0</v>
      </c>
      <c r="T121" s="1">
        <f>E121*E121</f>
        <v>0</v>
      </c>
      <c r="U121" s="1">
        <f>F121*F121</f>
        <v>0</v>
      </c>
      <c r="V121" s="1">
        <f>G121*G121</f>
        <v>0</v>
      </c>
      <c r="W121" s="1">
        <f>H121*H121</f>
        <v>0</v>
      </c>
    </row>
    <row r="122" ht="15.5" spans="1:23">
      <c r="A122" s="4" t="s">
        <v>8</v>
      </c>
      <c r="B122" s="1">
        <v>0</v>
      </c>
      <c r="C122" s="6">
        <v>0.07189</v>
      </c>
      <c r="D122" s="1">
        <v>0</v>
      </c>
      <c r="E122" s="1">
        <v>0.06831</v>
      </c>
      <c r="F122" s="1">
        <v>0.30582</v>
      </c>
      <c r="G122" s="1">
        <v>0.34167</v>
      </c>
      <c r="H122" s="1">
        <v>0</v>
      </c>
      <c r="J122" s="1">
        <f>SIN(PI()/7*2)/2*(B122*C122+C122*D122+D122*E122+E122*F122+F122*G122+G122*H122+H122*B122)</f>
        <v>0.0490130483164767</v>
      </c>
      <c r="K122" s="2">
        <v>1</v>
      </c>
      <c r="L122" s="1">
        <f>SUM(B122:H122)/MAXA(B122:H122)</f>
        <v>2.30541165452044</v>
      </c>
      <c r="M122" s="1">
        <f>SUM(Q122:W122)/MAXA(Q122:W122)</f>
        <v>1.88540112274926</v>
      </c>
      <c r="O122" s="1">
        <f>VAR(B122:H122)</f>
        <v>0.0219103640571429</v>
      </c>
      <c r="Q122" s="1">
        <f>B122*B122</f>
        <v>0</v>
      </c>
      <c r="R122" s="1">
        <f>C122*C122</f>
        <v>0.0051681721</v>
      </c>
      <c r="S122" s="1">
        <f>D122*D122</f>
        <v>0</v>
      </c>
      <c r="T122" s="1">
        <f>E122*E122</f>
        <v>0.0046662561</v>
      </c>
      <c r="U122" s="1">
        <f>F122*F122</f>
        <v>0.0935258724</v>
      </c>
      <c r="V122" s="1">
        <f>G122*G122</f>
        <v>0.1167383889</v>
      </c>
      <c r="W122" s="1">
        <f>H122*H122</f>
        <v>0</v>
      </c>
    </row>
    <row r="123" ht="15.5" spans="1:23">
      <c r="A123" s="4" t="s">
        <v>23</v>
      </c>
      <c r="B123" s="1">
        <v>0.89838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J123" s="1">
        <f>SIN(PI()/7*2)/2*(B123*C123+C123*D123+D123*E123+E123*F123+F123*G123+G123*H123+H123*B123)</f>
        <v>0</v>
      </c>
      <c r="K123" s="2">
        <v>0</v>
      </c>
      <c r="L123" s="1">
        <f>SUM(B123:H123)/MAXA(B123:H123)</f>
        <v>1</v>
      </c>
      <c r="M123" s="1">
        <f>SUM(Q123:W123)/MAXA(Q123:W123)</f>
        <v>1</v>
      </c>
      <c r="O123" s="1">
        <f>VAR(B123:H123)</f>
        <v>0.1152980892</v>
      </c>
      <c r="Q123" s="1">
        <f>B123*B123</f>
        <v>0.8070866244</v>
      </c>
      <c r="R123" s="1">
        <f>C123*C123</f>
        <v>0</v>
      </c>
      <c r="S123" s="1">
        <f>D123*D123</f>
        <v>0</v>
      </c>
      <c r="T123" s="1">
        <f>E123*E123</f>
        <v>0</v>
      </c>
      <c r="U123" s="1">
        <f>F123*F123</f>
        <v>0</v>
      </c>
      <c r="V123" s="1">
        <f>G123*G123</f>
        <v>0</v>
      </c>
      <c r="W123" s="1">
        <f>H123*H123</f>
        <v>0</v>
      </c>
    </row>
    <row r="124" ht="15.5" spans="1:23">
      <c r="A124" s="4" t="s">
        <v>24</v>
      </c>
      <c r="B124" s="1">
        <v>0.91068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J124" s="1">
        <f>SIN(PI()/7*2)/2*(B124*C124+C124*D124+D124*E124+E124*F124+F124*G124+G124*H124+H124*B124)</f>
        <v>0</v>
      </c>
      <c r="K124" s="2">
        <v>0</v>
      </c>
      <c r="L124" s="1">
        <f>SUM(B124:H124)/MAXA(B124:H124)</f>
        <v>1</v>
      </c>
      <c r="M124" s="1">
        <f>SUM(Q124:W124)/MAXA(Q124:W124)</f>
        <v>1</v>
      </c>
      <c r="O124" s="1">
        <f>VAR(B124:H124)</f>
        <v>0.118476866057143</v>
      </c>
      <c r="Q124" s="1">
        <f>B124*B124</f>
        <v>0.8293380624</v>
      </c>
      <c r="R124" s="1">
        <f>C124*C124</f>
        <v>0</v>
      </c>
      <c r="S124" s="1">
        <f>D124*D124</f>
        <v>0</v>
      </c>
      <c r="T124" s="1">
        <f>E124*E124</f>
        <v>0</v>
      </c>
      <c r="U124" s="1">
        <f>F124*F124</f>
        <v>0</v>
      </c>
      <c r="V124" s="1">
        <f>G124*G124</f>
        <v>0</v>
      </c>
      <c r="W124" s="1">
        <f>H124*H124</f>
        <v>0</v>
      </c>
    </row>
    <row r="125" ht="15.5" spans="1:23">
      <c r="A125" s="4" t="s">
        <v>25</v>
      </c>
      <c r="B125" s="1">
        <v>0.93061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J125" s="1">
        <f>SIN(PI()/7*2)/2*(B125*C125+C125*D125+D125*E125+E125*F125+F125*G125+G125*H125+H125*B125)</f>
        <v>0</v>
      </c>
      <c r="K125" s="2">
        <v>0</v>
      </c>
      <c r="L125" s="1">
        <f>SUM(B125:H125)/MAXA(B125:H125)</f>
        <v>1</v>
      </c>
      <c r="M125" s="1">
        <f>SUM(Q125:W125)/MAXA(Q125:W125)</f>
        <v>1</v>
      </c>
      <c r="O125" s="1">
        <f>VAR(B125:H125)</f>
        <v>0.123719281728571</v>
      </c>
      <c r="Q125" s="1">
        <f>B125*B125</f>
        <v>0.8660349721</v>
      </c>
      <c r="R125" s="1">
        <f>C125*C125</f>
        <v>0</v>
      </c>
      <c r="S125" s="1">
        <f>D125*D125</f>
        <v>0</v>
      </c>
      <c r="T125" s="1">
        <f>E125*E125</f>
        <v>0</v>
      </c>
      <c r="U125" s="1">
        <f>F125*F125</f>
        <v>0</v>
      </c>
      <c r="V125" s="1">
        <f>G125*G125</f>
        <v>0</v>
      </c>
      <c r="W125" s="1">
        <f>H125*H125</f>
        <v>0</v>
      </c>
    </row>
    <row r="126" ht="15.5" spans="1:23">
      <c r="A126" s="4" t="s">
        <v>26</v>
      </c>
      <c r="B126" s="1">
        <v>0.88696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J126" s="1">
        <f>SIN(PI()/7*2)/2*(B126*C126+C126*D126+D126*E126+E126*F126+F126*G126+G126*H126+H126*B126)</f>
        <v>0</v>
      </c>
      <c r="K126" s="2">
        <v>0</v>
      </c>
      <c r="L126" s="1">
        <f>SUM(B126:H126)/MAXA(B126:H126)</f>
        <v>1</v>
      </c>
      <c r="M126" s="1">
        <f>SUM(Q126:W126)/MAXA(Q126:W126)</f>
        <v>1</v>
      </c>
      <c r="O126" s="1">
        <f>VAR(B126:H126)</f>
        <v>0.112385434514286</v>
      </c>
      <c r="Q126" s="1">
        <f>B126*B126</f>
        <v>0.7866980416</v>
      </c>
      <c r="R126" s="1">
        <f>C126*C126</f>
        <v>0</v>
      </c>
      <c r="S126" s="1">
        <f>D126*D126</f>
        <v>0</v>
      </c>
      <c r="T126" s="1">
        <f>E126*E126</f>
        <v>0</v>
      </c>
      <c r="U126" s="1">
        <f>F126*F126</f>
        <v>0</v>
      </c>
      <c r="V126" s="1">
        <f>G126*G126</f>
        <v>0</v>
      </c>
      <c r="W126" s="1">
        <f>H126*H126</f>
        <v>0</v>
      </c>
    </row>
    <row r="127" ht="15.5" spans="1:23">
      <c r="A127" s="7" t="s">
        <v>27</v>
      </c>
      <c r="B127" s="6">
        <v>0.89456</v>
      </c>
      <c r="C127" s="6">
        <v>0</v>
      </c>
      <c r="D127" s="6">
        <v>0.39527</v>
      </c>
      <c r="E127" s="6">
        <v>0</v>
      </c>
      <c r="F127" s="6">
        <v>0.31023</v>
      </c>
      <c r="G127" s="6">
        <v>0</v>
      </c>
      <c r="H127" s="6">
        <v>0</v>
      </c>
      <c r="I127" s="1" t="s">
        <v>203</v>
      </c>
      <c r="J127" s="1">
        <f>SIN(PI()/7*2)/2*(B127*C127+C127*D127+D127*E127+E127*F127+F127*G127+G127*H127+H127*B127)</f>
        <v>0</v>
      </c>
      <c r="K127" s="2">
        <v>0</v>
      </c>
      <c r="L127" s="1">
        <f>SUM(B127:H127)/MAXA(B127:H127)</f>
        <v>1.78865587551422</v>
      </c>
      <c r="M127" s="1">
        <f>SUM(Q127:W127)/MAXA(Q127:W127)</f>
        <v>1.31550757902309</v>
      </c>
      <c r="O127" s="1">
        <f>VAR(B127:H127)</f>
        <v>0.114496150766667</v>
      </c>
      <c r="Q127" s="1">
        <f>B127*B127</f>
        <v>0.8002375936</v>
      </c>
      <c r="R127" s="1">
        <f>C127*C127</f>
        <v>0</v>
      </c>
      <c r="S127" s="1">
        <f>D127*D127</f>
        <v>0.1562383729</v>
      </c>
      <c r="T127" s="1">
        <f>E127*E127</f>
        <v>0</v>
      </c>
      <c r="U127" s="1">
        <f>F127*F127</f>
        <v>0.0962426529</v>
      </c>
      <c r="V127" s="1">
        <f>G127*G127</f>
        <v>0</v>
      </c>
      <c r="W127" s="1">
        <f>H127*H127</f>
        <v>0</v>
      </c>
    </row>
    <row r="128" ht="15.5" spans="1:23">
      <c r="A128" s="4" t="s">
        <v>28</v>
      </c>
      <c r="B128" s="1">
        <v>0.92634</v>
      </c>
      <c r="C128" s="1">
        <v>0</v>
      </c>
      <c r="D128" s="1">
        <v>0.29777</v>
      </c>
      <c r="E128" s="1">
        <v>0</v>
      </c>
      <c r="F128" s="1">
        <v>0.1933</v>
      </c>
      <c r="G128" s="1">
        <v>0</v>
      </c>
      <c r="H128" s="1">
        <v>0</v>
      </c>
      <c r="J128" s="1">
        <f>SIN(PI()/7*2)/2*(B128*C128+C128*D128+D128*E128+E128*F128+F128*G128+G128*H128+H128*B128)</f>
        <v>0</v>
      </c>
      <c r="K128" s="2">
        <v>0</v>
      </c>
      <c r="L128" s="1">
        <f>SUM(B128:H128)/MAXA(B128:H128)</f>
        <v>1.53011853099294</v>
      </c>
      <c r="M128" s="1">
        <f>SUM(Q128:W128)/MAXA(Q128:W128)</f>
        <v>1.14687217304234</v>
      </c>
      <c r="O128" s="1">
        <f>VAR(B128:H128)</f>
        <v>0.116188392890476</v>
      </c>
      <c r="Q128" s="1">
        <f>B128*B128</f>
        <v>0.8581057956</v>
      </c>
      <c r="R128" s="1">
        <f>C128*C128</f>
        <v>0</v>
      </c>
      <c r="S128" s="1">
        <f>D128*D128</f>
        <v>0.0886669729</v>
      </c>
      <c r="T128" s="1">
        <f>E128*E128</f>
        <v>0</v>
      </c>
      <c r="U128" s="1">
        <f>F128*F128</f>
        <v>0.03736489</v>
      </c>
      <c r="V128" s="1">
        <f>G128*G128</f>
        <v>0</v>
      </c>
      <c r="W128" s="1">
        <f>H128*H128</f>
        <v>0</v>
      </c>
    </row>
    <row r="129" ht="15.5" spans="1:23">
      <c r="A129" s="4" t="s">
        <v>29</v>
      </c>
      <c r="B129" s="1">
        <v>0.69717</v>
      </c>
      <c r="C129" s="1">
        <v>0</v>
      </c>
      <c r="D129" s="1">
        <v>0.62208</v>
      </c>
      <c r="E129" s="1">
        <v>0.05266</v>
      </c>
      <c r="F129" s="1">
        <v>0.61556</v>
      </c>
      <c r="G129" s="1">
        <v>0</v>
      </c>
      <c r="H129" s="1">
        <v>0.15582</v>
      </c>
      <c r="J129" s="1">
        <f>SIN(PI()/7*2)/2*(B129*C129+C129*D129+D129*E129+E129*F129+F129*G129+G129*H129+H129*B129)</f>
        <v>0.0679439515776699</v>
      </c>
      <c r="K129" s="2">
        <v>1</v>
      </c>
      <c r="L129" s="1">
        <f>SUM(B129:H129)/MAXA(B129:H129)</f>
        <v>3.07427169843797</v>
      </c>
      <c r="M129" s="1">
        <f>SUM(Q129:W129)/MAXA(Q129:W129)</f>
        <v>2.63143112684862</v>
      </c>
      <c r="O129" s="1">
        <f>VAR(B129:H129)</f>
        <v>0.103792479861905</v>
      </c>
      <c r="Q129" s="1">
        <f>B129*B129</f>
        <v>0.4860460089</v>
      </c>
      <c r="R129" s="1">
        <f>C129*C129</f>
        <v>0</v>
      </c>
      <c r="S129" s="1">
        <f>D129*D129</f>
        <v>0.3869835264</v>
      </c>
      <c r="T129" s="1">
        <f>E129*E129</f>
        <v>0.0027730756</v>
      </c>
      <c r="U129" s="1">
        <f>F129*F129</f>
        <v>0.3789141136</v>
      </c>
      <c r="V129" s="1">
        <f>G129*G129</f>
        <v>0</v>
      </c>
      <c r="W129" s="1">
        <f>H129*H129</f>
        <v>0.0242798724</v>
      </c>
    </row>
    <row r="130" ht="15.5" spans="1:23">
      <c r="A130" s="4" t="s">
        <v>30</v>
      </c>
      <c r="B130" s="1">
        <v>0.78117</v>
      </c>
      <c r="C130" s="1">
        <v>0</v>
      </c>
      <c r="D130" s="1">
        <v>0.56537</v>
      </c>
      <c r="E130" s="1">
        <v>0</v>
      </c>
      <c r="F130" s="1">
        <v>0.52349</v>
      </c>
      <c r="G130" s="1">
        <v>0</v>
      </c>
      <c r="H130" s="1">
        <v>0.10862</v>
      </c>
      <c r="J130" s="1">
        <f>SIN(PI()/7*2)/2*(B130*C130+C130*D130+D130*E130+E130*F130+F130*G130+G130*H130+H130*B130)</f>
        <v>0.0331694685773552</v>
      </c>
      <c r="K130" s="2">
        <v>1</v>
      </c>
      <c r="L130" s="1">
        <f>SUM(B130:H130)/MAXA(B130:H130)</f>
        <v>2.53293137217251</v>
      </c>
      <c r="M130" s="1">
        <f>SUM(Q130:W130)/MAXA(Q130:W130)</f>
        <v>1.99222707148174</v>
      </c>
      <c r="O130" s="1">
        <f>VAR(B130:H130)</f>
        <v>0.109402700228571</v>
      </c>
      <c r="Q130" s="1">
        <f>B130*B130</f>
        <v>0.6102265689</v>
      </c>
      <c r="R130" s="1">
        <f>C130*C130</f>
        <v>0</v>
      </c>
      <c r="S130" s="1">
        <f>D130*D130</f>
        <v>0.3196432369</v>
      </c>
      <c r="T130" s="1">
        <f>E130*E130</f>
        <v>0</v>
      </c>
      <c r="U130" s="1">
        <f>F130*F130</f>
        <v>0.2740417801</v>
      </c>
      <c r="V130" s="1">
        <f>G130*G130</f>
        <v>0</v>
      </c>
      <c r="W130" s="1">
        <f>H130*H130</f>
        <v>0.0117983044</v>
      </c>
    </row>
    <row r="131" ht="15.5" spans="1:23">
      <c r="A131" s="4" t="s">
        <v>31</v>
      </c>
      <c r="B131" s="1">
        <v>0.87893</v>
      </c>
      <c r="C131" s="1">
        <v>0</v>
      </c>
      <c r="D131" s="1">
        <v>0.41482</v>
      </c>
      <c r="E131" s="1">
        <v>0</v>
      </c>
      <c r="F131" s="1">
        <v>0.34683</v>
      </c>
      <c r="G131" s="1">
        <v>0</v>
      </c>
      <c r="H131" s="1">
        <v>0</v>
      </c>
      <c r="J131" s="1">
        <f>SIN(PI()/7*2)/2*(B131*C131+C131*D131+D131*E131+E131*F131+F131*G131+G131*H131+H131*B131)</f>
        <v>0</v>
      </c>
      <c r="K131" s="2">
        <v>0</v>
      </c>
      <c r="L131" s="1">
        <f>SUM(B131:H131)/MAXA(B131:H131)</f>
        <v>1.86656502793169</v>
      </c>
      <c r="M131" s="1">
        <f>SUM(Q131:W131)/MAXA(Q131:W131)</f>
        <v>1.37845940438037</v>
      </c>
      <c r="O131" s="1">
        <f>VAR(B131:H131)</f>
        <v>0.113397372547619</v>
      </c>
      <c r="Q131" s="1">
        <f>B131*B131</f>
        <v>0.7725179449</v>
      </c>
      <c r="R131" s="1">
        <f>C131*C131</f>
        <v>0</v>
      </c>
      <c r="S131" s="1">
        <f>D131*D131</f>
        <v>0.1720756324</v>
      </c>
      <c r="T131" s="1">
        <f>E131*E131</f>
        <v>0</v>
      </c>
      <c r="U131" s="1">
        <f>F131*F131</f>
        <v>0.1202910489</v>
      </c>
      <c r="V131" s="1">
        <f>G131*G131</f>
        <v>0</v>
      </c>
      <c r="W131" s="1">
        <f>H131*H131</f>
        <v>0</v>
      </c>
    </row>
    <row r="132" ht="15.5" spans="1:23">
      <c r="A132" s="4" t="s">
        <v>9</v>
      </c>
      <c r="B132" s="1">
        <v>0</v>
      </c>
      <c r="C132" s="1">
        <v>0.62165</v>
      </c>
      <c r="D132" s="1">
        <v>0.69473</v>
      </c>
      <c r="E132" s="1">
        <v>0</v>
      </c>
      <c r="F132" s="1">
        <v>0.17515</v>
      </c>
      <c r="G132" s="1">
        <v>0.17876</v>
      </c>
      <c r="H132" s="1">
        <v>0.12104</v>
      </c>
      <c r="J132" s="1">
        <f>SIN(PI()/7*2)/2*(B132*C132+C132*D132+D132*E132+E132*F132+F132*G132+G132*H132+H132*B132)</f>
        <v>0.189526048273839</v>
      </c>
      <c r="K132" s="2">
        <v>1</v>
      </c>
      <c r="L132" s="1">
        <f>SUM(B132:H132)/MAXA(B132:H132)</f>
        <v>2.57845493932895</v>
      </c>
      <c r="M132" s="1">
        <f>SUM(Q132:W132)/MAXA(Q132:W132)</f>
        <v>1.9608044802625</v>
      </c>
      <c r="O132" s="1">
        <f>VAR(B132:H132)</f>
        <v>0.0813288021619048</v>
      </c>
      <c r="Q132" s="1">
        <f>B132*B132</f>
        <v>0</v>
      </c>
      <c r="R132" s="1">
        <f>C132*C132</f>
        <v>0.3864487225</v>
      </c>
      <c r="S132" s="1">
        <f>D132*D132</f>
        <v>0.4826497729</v>
      </c>
      <c r="T132" s="1">
        <f>E132*E132</f>
        <v>0</v>
      </c>
      <c r="U132" s="1">
        <f>F132*F132</f>
        <v>0.0306775225</v>
      </c>
      <c r="V132" s="1">
        <f>G132*G132</f>
        <v>0.0319551376</v>
      </c>
      <c r="W132" s="1">
        <f>H132*H132</f>
        <v>0.0146506816</v>
      </c>
    </row>
    <row r="133" ht="15.5" spans="1:23">
      <c r="A133" s="4" t="s">
        <v>32</v>
      </c>
      <c r="B133" s="1">
        <v>0</v>
      </c>
      <c r="C133" s="6">
        <v>0.51428</v>
      </c>
      <c r="D133" s="1">
        <v>0.28393</v>
      </c>
      <c r="E133" s="1">
        <v>0</v>
      </c>
      <c r="F133" s="1">
        <v>0.46917</v>
      </c>
      <c r="G133" s="1">
        <v>0.74614</v>
      </c>
      <c r="H133" s="1">
        <v>0</v>
      </c>
      <c r="J133" s="1">
        <f>SIN(PI()/7*2)/2*(B133*C133+C133*D133+D133*E133+E133*F133+F133*G133+G133*H133+H133*B133)</f>
        <v>0.193927835865978</v>
      </c>
      <c r="K133" s="2">
        <v>1</v>
      </c>
      <c r="L133" s="1">
        <f>SUM(B133:H133)/MAXA(B133:H133)</f>
        <v>2.69858203554293</v>
      </c>
      <c r="M133" s="1">
        <f>SUM(Q133:W133)/MAXA(Q133:W133)</f>
        <v>2.0152602346439</v>
      </c>
      <c r="O133" s="1">
        <f>VAR(B133:H133)</f>
        <v>0.0904608588619048</v>
      </c>
      <c r="Q133" s="1">
        <f>B133*B133</f>
        <v>0</v>
      </c>
      <c r="R133" s="1">
        <f>C133*C133</f>
        <v>0.2644839184</v>
      </c>
      <c r="S133" s="1">
        <f>D133*D133</f>
        <v>0.0806162449</v>
      </c>
      <c r="T133" s="1">
        <f>E133*E133</f>
        <v>0</v>
      </c>
      <c r="U133" s="1">
        <f>F133*F133</f>
        <v>0.2201204889</v>
      </c>
      <c r="V133" s="1">
        <f>G133*G133</f>
        <v>0.5567248996</v>
      </c>
      <c r="W133" s="1">
        <f>H133*H133</f>
        <v>0</v>
      </c>
    </row>
    <row r="134" ht="15.5" spans="1:23">
      <c r="A134" s="4" t="s">
        <v>34</v>
      </c>
      <c r="B134" s="1">
        <v>0</v>
      </c>
      <c r="C134" s="6">
        <v>0.66605</v>
      </c>
      <c r="D134" s="1">
        <v>0.47678</v>
      </c>
      <c r="E134" s="1">
        <v>0</v>
      </c>
      <c r="F134" s="1">
        <v>0.51713</v>
      </c>
      <c r="G134" s="6">
        <v>0.7357</v>
      </c>
      <c r="H134" s="1">
        <v>0</v>
      </c>
      <c r="J134" s="1">
        <f>SIN(PI()/7*2)/2*(B134*C134+C134*D134+D134*E134+E134*F134+F134*G134+G134*H134+H134*B134)</f>
        <v>0.272863823642033</v>
      </c>
      <c r="K134" s="2">
        <v>1</v>
      </c>
      <c r="L134" s="1">
        <f>SUM(B134:H134)/MAXA(B134:H134)</f>
        <v>3.25630012233247</v>
      </c>
      <c r="M134" s="1">
        <f>SUM(Q134:W134)/MAXA(Q134:W134)</f>
        <v>2.73368577099471</v>
      </c>
      <c r="O134" s="1">
        <f>VAR(B134:H134)</f>
        <v>0.109955977357143</v>
      </c>
      <c r="Q134" s="1">
        <f>B134*B134</f>
        <v>0</v>
      </c>
      <c r="R134" s="1">
        <f>C134*C134</f>
        <v>0.4436226025</v>
      </c>
      <c r="S134" s="1">
        <f>D134*D134</f>
        <v>0.2273191684</v>
      </c>
      <c r="T134" s="1">
        <f>E134*E134</f>
        <v>0</v>
      </c>
      <c r="U134" s="1">
        <f>F134*F134</f>
        <v>0.2674234369</v>
      </c>
      <c r="V134" s="1">
        <f>G134*G134</f>
        <v>0.54125449</v>
      </c>
      <c r="W134" s="1">
        <f>H134*H134</f>
        <v>0</v>
      </c>
    </row>
    <row r="135" ht="15.5" spans="1:23">
      <c r="A135" s="4" t="s">
        <v>35</v>
      </c>
      <c r="B135" s="1">
        <v>0</v>
      </c>
      <c r="C135" s="1">
        <v>0.12706</v>
      </c>
      <c r="D135" s="1">
        <v>0.00797999999999999</v>
      </c>
      <c r="E135" s="1">
        <v>0</v>
      </c>
      <c r="F135" s="1">
        <v>0.46465</v>
      </c>
      <c r="G135" s="6">
        <v>0.767</v>
      </c>
      <c r="H135" s="1">
        <v>0</v>
      </c>
      <c r="J135" s="1">
        <f>SIN(PI()/7*2)/2*(B135*C135+C135*D135+D135*E135+E135*F135+F135*G135+G135*H135+H135*B135)</f>
        <v>0.139713476996651</v>
      </c>
      <c r="K135" s="2">
        <v>0</v>
      </c>
      <c r="L135" s="1">
        <f>SUM(B135:H135)/MAXA(B135:H135)</f>
        <v>1.78186440677966</v>
      </c>
      <c r="M135" s="1">
        <f>SUM(Q135:W135)/MAXA(Q135:W135)</f>
        <v>1.39454680692653</v>
      </c>
      <c r="O135" s="1">
        <f>VAR(B135:H135)</f>
        <v>0.0922603397476191</v>
      </c>
      <c r="Q135" s="1">
        <f>B135*B135</f>
        <v>0</v>
      </c>
      <c r="R135" s="1">
        <f>C135*C135</f>
        <v>0.0161442436</v>
      </c>
      <c r="S135" s="1">
        <f>D135*D135</f>
        <v>6.36803999999999e-5</v>
      </c>
      <c r="T135" s="1">
        <f>E135*E135</f>
        <v>0</v>
      </c>
      <c r="U135" s="1">
        <f>F135*F135</f>
        <v>0.2158996225</v>
      </c>
      <c r="V135" s="1">
        <f>G135*G135</f>
        <v>0.588289</v>
      </c>
      <c r="W135" s="1">
        <f>H135*H135</f>
        <v>0</v>
      </c>
    </row>
    <row r="136" ht="15.5" spans="1:23">
      <c r="A136" s="4" t="s">
        <v>36</v>
      </c>
      <c r="B136" s="1">
        <v>0.08999</v>
      </c>
      <c r="C136" s="1">
        <v>0.87988</v>
      </c>
      <c r="D136" s="1">
        <v>0.88287</v>
      </c>
      <c r="E136" s="1">
        <v>0.00707999999999998</v>
      </c>
      <c r="F136" s="1">
        <v>0.63471</v>
      </c>
      <c r="G136" s="1">
        <v>0.45805</v>
      </c>
      <c r="H136" s="1">
        <v>0.24449</v>
      </c>
      <c r="J136" s="1">
        <f>SIN(PI()/7*2)/2*(B136*C136+C136*D136+D136*E136+E136*F136+F136*G136+G136*H136+H136*B136)</f>
        <v>0.504853504534396</v>
      </c>
      <c r="K136" s="2">
        <v>1</v>
      </c>
      <c r="L136" s="1">
        <f>SUM(B136:H136)/MAXA(B136:H136)</f>
        <v>3.62122396275782</v>
      </c>
      <c r="M136" s="1">
        <f>SUM(Q136:W136)/MAXA(Q136:W136)</f>
        <v>2.86639486127184</v>
      </c>
      <c r="O136" s="1">
        <f>VAR(B136:H136)</f>
        <v>0.129009835395238</v>
      </c>
      <c r="Q136" s="1">
        <f>B136*B136</f>
        <v>0.0080982001</v>
      </c>
      <c r="R136" s="1">
        <f>C136*C136</f>
        <v>0.7741888144</v>
      </c>
      <c r="S136" s="1">
        <f>D136*D136</f>
        <v>0.7794594369</v>
      </c>
      <c r="T136" s="1">
        <f>E136*E136</f>
        <v>5.01263999999997e-5</v>
      </c>
      <c r="U136" s="1">
        <f>F136*F136</f>
        <v>0.4028567841</v>
      </c>
      <c r="V136" s="1">
        <f>G136*G136</f>
        <v>0.2098098025</v>
      </c>
      <c r="W136" s="1">
        <f>H136*H136</f>
        <v>0.0597753601</v>
      </c>
    </row>
    <row r="137" ht="15.5" spans="1:23">
      <c r="A137" s="4" t="s">
        <v>10</v>
      </c>
      <c r="B137" s="1">
        <v>0</v>
      </c>
      <c r="C137" s="1">
        <v>0.29889</v>
      </c>
      <c r="D137" s="1">
        <v>0.30275</v>
      </c>
      <c r="E137" s="1">
        <v>0.0486</v>
      </c>
      <c r="F137" s="1">
        <v>0.65867</v>
      </c>
      <c r="G137" s="1">
        <v>0.58189</v>
      </c>
      <c r="H137" s="1">
        <v>0</v>
      </c>
      <c r="J137" s="1">
        <f>SIN(PI()/7*2)/2*(B137*C137+C137*D137+D137*E137+E137*F137+F137*G137+G137*H137+H137*B137)</f>
        <v>0.203466735677906</v>
      </c>
      <c r="K137" s="2">
        <v>1</v>
      </c>
      <c r="L137" s="1">
        <f>SUM(B137:H137)/MAXA(B137:H137)</f>
        <v>2.87063324578317</v>
      </c>
      <c r="M137" s="1">
        <f>SUM(Q137:W137)/MAXA(Q137:W137)</f>
        <v>2.20307787440739</v>
      </c>
      <c r="O137" s="1">
        <f>VAR(B137:H137)</f>
        <v>0.0741774673619048</v>
      </c>
      <c r="Q137" s="1">
        <f>B137*B137</f>
        <v>0</v>
      </c>
      <c r="R137" s="1">
        <f>C137*C137</f>
        <v>0.0893352321</v>
      </c>
      <c r="S137" s="1">
        <f>D137*D137</f>
        <v>0.0916575625</v>
      </c>
      <c r="T137" s="1">
        <f>E137*E137</f>
        <v>0.00236196</v>
      </c>
      <c r="U137" s="1">
        <f>F137*F137</f>
        <v>0.4338461689</v>
      </c>
      <c r="V137" s="1">
        <f>G137*G137</f>
        <v>0.3385959721</v>
      </c>
      <c r="W137" s="1">
        <f>H137*H137</f>
        <v>0</v>
      </c>
    </row>
    <row r="138" ht="15.5" spans="1:23">
      <c r="A138" s="4" t="s">
        <v>11</v>
      </c>
      <c r="B138" s="1">
        <v>0.37946</v>
      </c>
      <c r="C138" s="1">
        <v>0.25215</v>
      </c>
      <c r="D138" s="1">
        <v>0.42678</v>
      </c>
      <c r="E138" s="1">
        <v>0.1231</v>
      </c>
      <c r="F138" s="1">
        <v>0</v>
      </c>
      <c r="G138" s="1">
        <v>0</v>
      </c>
      <c r="H138" s="1">
        <v>0.04413</v>
      </c>
      <c r="J138" s="1">
        <f>SIN(PI()/7*2)/2*(B138*C138+C138*D138+D138*E138+E138*F138+F138*G138+G138*H138+H138*B138)</f>
        <v>0.106554094201786</v>
      </c>
      <c r="K138" s="2">
        <v>1</v>
      </c>
      <c r="L138" s="1">
        <f>SUM(B138:H138)/MAXA(B138:H138)</f>
        <v>2.87178405735976</v>
      </c>
      <c r="M138" s="1">
        <f>SUM(Q138:W138)/MAXA(Q138:W138)</f>
        <v>2.23349697914862</v>
      </c>
      <c r="O138" s="1">
        <f>VAR(B138:H138)</f>
        <v>0.032036615747619</v>
      </c>
      <c r="Q138" s="1">
        <f>B138*B138</f>
        <v>0.1439898916</v>
      </c>
      <c r="R138" s="1">
        <f>C138*C138</f>
        <v>0.0635796225</v>
      </c>
      <c r="S138" s="1">
        <f>D138*D138</f>
        <v>0.1821411684</v>
      </c>
      <c r="T138" s="1">
        <f>E138*E138</f>
        <v>0.01515361</v>
      </c>
      <c r="U138" s="1">
        <f>F138*F138</f>
        <v>0</v>
      </c>
      <c r="V138" s="1">
        <f>G138*G138</f>
        <v>0</v>
      </c>
      <c r="W138" s="1">
        <f>H138*H138</f>
        <v>0.0019474569</v>
      </c>
    </row>
    <row r="139" ht="15.5" spans="1:23">
      <c r="A139" s="4" t="s">
        <v>12</v>
      </c>
      <c r="B139" s="1">
        <v>0.13178</v>
      </c>
      <c r="C139" s="1">
        <v>0.13814</v>
      </c>
      <c r="D139" s="1">
        <v>0.23663</v>
      </c>
      <c r="E139" s="1">
        <v>0.42993</v>
      </c>
      <c r="F139" s="1">
        <v>0</v>
      </c>
      <c r="G139" s="1">
        <v>0</v>
      </c>
      <c r="H139" s="1">
        <v>0</v>
      </c>
      <c r="J139" s="1">
        <f>SIN(PI()/7*2)/2*(B139*C139+C139*D139+D139*E139+E139*F139+F139*G139+G139*H139+H139*B139)</f>
        <v>0.0596640987603179</v>
      </c>
      <c r="K139" s="2">
        <v>0</v>
      </c>
      <c r="L139" s="1">
        <f>SUM(B139:H139)/MAXA(B139:H139)</f>
        <v>2.1782150582653</v>
      </c>
      <c r="M139" s="1">
        <f>SUM(Q139:W139)/MAXA(Q139:W139)</f>
        <v>1.50012163208034</v>
      </c>
      <c r="O139" s="1">
        <f>VAR(B139:H139)</f>
        <v>0.0253328699571429</v>
      </c>
      <c r="Q139" s="1">
        <f>B139*B139</f>
        <v>0.0173659684</v>
      </c>
      <c r="R139" s="1">
        <f>C139*C139</f>
        <v>0.0190826596</v>
      </c>
      <c r="S139" s="1">
        <f>D139*D139</f>
        <v>0.0559937569</v>
      </c>
      <c r="T139" s="1">
        <f>E139*E139</f>
        <v>0.1848398049</v>
      </c>
      <c r="U139" s="1">
        <f>F139*F139</f>
        <v>0</v>
      </c>
      <c r="V139" s="1">
        <f>G139*G139</f>
        <v>0</v>
      </c>
      <c r="W139" s="1">
        <f>H139*H139</f>
        <v>0</v>
      </c>
    </row>
    <row r="140" ht="15.5" spans="1:23">
      <c r="A140" s="4" t="s">
        <v>13</v>
      </c>
      <c r="B140" s="1">
        <v>0.29981</v>
      </c>
      <c r="C140" s="1">
        <v>0.42303</v>
      </c>
      <c r="D140" s="1">
        <v>0.61331</v>
      </c>
      <c r="E140" s="1">
        <v>0.18535</v>
      </c>
      <c r="F140" s="1">
        <v>0.02342</v>
      </c>
      <c r="G140" s="1">
        <v>0</v>
      </c>
      <c r="H140" s="1">
        <v>0.1691</v>
      </c>
      <c r="J140" s="1">
        <f>SIN(PI()/7*2)/2*(B140*C140+C140*D140+D140*E140+E140*F140+F140*G140+G140*H140+H140*B140)</f>
        <v>0.216955472649679</v>
      </c>
      <c r="K140" s="2">
        <v>1</v>
      </c>
      <c r="L140" s="1">
        <f>SUM(B140:H140)/MAXA(B140:H140)</f>
        <v>2.79470414635339</v>
      </c>
      <c r="M140" s="1">
        <f>SUM(Q140:W140)/MAXA(Q140:W140)</f>
        <v>1.8835280912119</v>
      </c>
      <c r="O140" s="1">
        <f>VAR(B140:H140)</f>
        <v>0.0481320941333333</v>
      </c>
      <c r="Q140" s="1">
        <f>B140*B140</f>
        <v>0.0898860361</v>
      </c>
      <c r="R140" s="1">
        <f>C140*C140</f>
        <v>0.1789543809</v>
      </c>
      <c r="S140" s="1">
        <f>D140*D140</f>
        <v>0.3761491561</v>
      </c>
      <c r="T140" s="1">
        <f>E140*E140</f>
        <v>0.0343546225</v>
      </c>
      <c r="U140" s="1">
        <f>F140*F140</f>
        <v>0.0005484964</v>
      </c>
      <c r="V140" s="1">
        <f>G140*G140</f>
        <v>0</v>
      </c>
      <c r="W140" s="1">
        <f>H140*H140</f>
        <v>0.02859481</v>
      </c>
    </row>
    <row r="141" ht="15.5" spans="1:23">
      <c r="A141" s="4" t="s">
        <v>14</v>
      </c>
      <c r="B141" s="1">
        <v>0.71294</v>
      </c>
      <c r="C141" s="1">
        <v>0.25877</v>
      </c>
      <c r="D141" s="1">
        <v>0.67486</v>
      </c>
      <c r="E141" s="1">
        <v>0.17801</v>
      </c>
      <c r="F141" s="1">
        <v>0.22224</v>
      </c>
      <c r="G141" s="1">
        <v>0</v>
      </c>
      <c r="H141" s="1">
        <v>0.19246</v>
      </c>
      <c r="J141" s="1">
        <f>SIN(PI()/7*2)/2*(B141*C141+C141*D141+D141*E141+E141*F141+F141*G141+G141*H141+H141*B141)</f>
        <v>0.256450971916542</v>
      </c>
      <c r="K141" s="2">
        <v>1</v>
      </c>
      <c r="L141" s="1">
        <f>SUM(B141:H141)/MAXA(B141:H141)</f>
        <v>3.14090947344798</v>
      </c>
      <c r="M141" s="1">
        <f>SUM(Q141:W141)/MAXA(Q141:W141)</f>
        <v>2.2601570439978</v>
      </c>
      <c r="O141" s="1">
        <f>VAR(B141:H141)</f>
        <v>0.0720768552238095</v>
      </c>
      <c r="Q141" s="1">
        <f>B141*B141</f>
        <v>0.5082834436</v>
      </c>
      <c r="R141" s="1">
        <f>C141*C141</f>
        <v>0.0669619129</v>
      </c>
      <c r="S141" s="1">
        <f>D141*D141</f>
        <v>0.4554360196</v>
      </c>
      <c r="T141" s="1">
        <f>E141*E141</f>
        <v>0.0316875601</v>
      </c>
      <c r="U141" s="1">
        <f>F141*F141</f>
        <v>0.0493906176</v>
      </c>
      <c r="V141" s="1">
        <f>G141*G141</f>
        <v>0</v>
      </c>
      <c r="W141" s="1">
        <f>H141*H141</f>
        <v>0.0370408516</v>
      </c>
    </row>
    <row r="142" ht="15.5" spans="1:23">
      <c r="A142" s="4" t="s">
        <v>15</v>
      </c>
      <c r="B142" s="1">
        <v>0.79638</v>
      </c>
      <c r="C142" s="1">
        <v>0.11736</v>
      </c>
      <c r="D142" s="1">
        <v>0.51404</v>
      </c>
      <c r="E142" s="1">
        <v>0.05065</v>
      </c>
      <c r="F142" s="1">
        <v>0</v>
      </c>
      <c r="G142" s="1">
        <v>0</v>
      </c>
      <c r="H142" s="1">
        <v>0.05031</v>
      </c>
      <c r="J142" s="1">
        <f>SIN(PI()/7*2)/2*(B142*C142+C142*D142+D142*E142+E142*F142+F142*G142+G142*H142+H142*B142)</f>
        <v>0.0859595940410184</v>
      </c>
      <c r="K142" s="2">
        <v>1</v>
      </c>
      <c r="L142" s="1">
        <f>SUM(B142:H142)/MAXA(B142:H142)</f>
        <v>1.91961124086491</v>
      </c>
      <c r="M142" s="1">
        <f>SUM(Q142:W142)/MAXA(Q142:W142)</f>
        <v>1.44638535021289</v>
      </c>
      <c r="O142" s="1">
        <f>VAR(B142:H142)</f>
        <v>0.0972440669476191</v>
      </c>
      <c r="Q142" s="1">
        <f>B142*B142</f>
        <v>0.6342211044</v>
      </c>
      <c r="R142" s="1">
        <f>C142*C142</f>
        <v>0.0137733696</v>
      </c>
      <c r="S142" s="1">
        <f>D142*D142</f>
        <v>0.2642371216</v>
      </c>
      <c r="T142" s="1">
        <f>E142*E142</f>
        <v>0.0025654225</v>
      </c>
      <c r="U142" s="1">
        <f>F142*F142</f>
        <v>0</v>
      </c>
      <c r="V142" s="1">
        <f>G142*G142</f>
        <v>0</v>
      </c>
      <c r="W142" s="1">
        <f>H142*H142</f>
        <v>0.0025310961</v>
      </c>
    </row>
    <row r="143" ht="15.5" spans="1:23">
      <c r="A143" s="7" t="s">
        <v>37</v>
      </c>
      <c r="B143" s="6">
        <v>0.62477</v>
      </c>
      <c r="C143" s="6">
        <v>0.35095</v>
      </c>
      <c r="D143" s="6">
        <v>0.67049</v>
      </c>
      <c r="E143" s="6">
        <v>0</v>
      </c>
      <c r="F143" s="6">
        <v>0</v>
      </c>
      <c r="G143" s="6">
        <v>0</v>
      </c>
      <c r="H143" s="6">
        <v>0.48395</v>
      </c>
      <c r="I143" s="1" t="s">
        <v>204</v>
      </c>
      <c r="J143" s="1">
        <f>SIN(PI()/7*2)/2*(B143*C143+C143*D143+D143*E143+E143*F143+F143*G143+G143*H143+H143*B143)</f>
        <v>0.295895437055204</v>
      </c>
      <c r="K143" s="2">
        <v>1</v>
      </c>
      <c r="L143" s="1">
        <f>SUM(B143:H143)/MAXA(B143:H143)</f>
        <v>3.17701979149577</v>
      </c>
      <c r="M143" s="1">
        <f>SUM(Q143:W143)/MAXA(Q143:W143)</f>
        <v>2.66321806544792</v>
      </c>
      <c r="O143" s="1">
        <f>VAR(B143:H143)</f>
        <v>0.0915069919142857</v>
      </c>
      <c r="Q143" s="1">
        <f>B143*B143</f>
        <v>0.3903375529</v>
      </c>
      <c r="R143" s="1">
        <f>C143*C143</f>
        <v>0.1231659025</v>
      </c>
      <c r="S143" s="1">
        <f>D143*D143</f>
        <v>0.4495568401</v>
      </c>
      <c r="T143" s="1">
        <f>E143*E143</f>
        <v>0</v>
      </c>
      <c r="U143" s="1">
        <f>F143*F143</f>
        <v>0</v>
      </c>
      <c r="V143" s="1">
        <f>G143*G143</f>
        <v>0</v>
      </c>
      <c r="W143" s="1">
        <f>H143*H143</f>
        <v>0.2342076025</v>
      </c>
    </row>
    <row r="144" ht="15.5" spans="1:23">
      <c r="A144" s="4" t="s">
        <v>44</v>
      </c>
      <c r="B144" s="1">
        <v>0</v>
      </c>
      <c r="C144" s="1">
        <v>0.92668</v>
      </c>
      <c r="D144" s="1">
        <v>0.59472</v>
      </c>
      <c r="E144" s="1">
        <v>0</v>
      </c>
      <c r="F144" s="1">
        <v>0.41865</v>
      </c>
      <c r="G144" s="1">
        <v>0.54294</v>
      </c>
      <c r="H144" s="1">
        <v>0.1089</v>
      </c>
      <c r="J144" s="1">
        <f>SIN(PI()/7*2)/2*(B144*C144+C144*D144+D144*E144+E144*F144+F144*G144+G144*H144+H144*B144)</f>
        <v>0.327408792150293</v>
      </c>
      <c r="K144" s="2">
        <v>1</v>
      </c>
      <c r="L144" s="1">
        <f>SUM(B144:H144)/MAXA(B144:H144)</f>
        <v>2.79696335304528</v>
      </c>
      <c r="M144" s="1">
        <f>SUM(Q144:W144)/MAXA(Q144:W144)</f>
        <v>1.9730614849217</v>
      </c>
      <c r="O144" s="1">
        <f>VAR(B144:H144)</f>
        <v>0.1224399111</v>
      </c>
      <c r="Q144" s="1">
        <f>B144*B144</f>
        <v>0</v>
      </c>
      <c r="R144" s="1">
        <f>C144*C144</f>
        <v>0.8587358224</v>
      </c>
      <c r="S144" s="1">
        <f>D144*D144</f>
        <v>0.3536918784</v>
      </c>
      <c r="T144" s="1">
        <f>E144*E144</f>
        <v>0</v>
      </c>
      <c r="U144" s="1">
        <f>F144*F144</f>
        <v>0.1752678225</v>
      </c>
      <c r="V144" s="1">
        <f>G144*G144</f>
        <v>0.2947838436</v>
      </c>
      <c r="W144" s="1">
        <f>H144*H144</f>
        <v>0.01185921</v>
      </c>
    </row>
    <row r="145" ht="15.5" spans="1:23">
      <c r="A145" s="4" t="s">
        <v>45</v>
      </c>
      <c r="B145" s="1">
        <v>0</v>
      </c>
      <c r="C145" s="1">
        <v>0.84773</v>
      </c>
      <c r="D145" s="1">
        <v>0.48258</v>
      </c>
      <c r="E145" s="1">
        <v>0</v>
      </c>
      <c r="F145" s="1">
        <v>0.4711</v>
      </c>
      <c r="G145" s="1">
        <v>0.70639</v>
      </c>
      <c r="H145" s="1">
        <v>0.06521</v>
      </c>
      <c r="J145" s="1">
        <f>SIN(PI()/7*2)/2*(B145*C145+C145*D145+D145*E145+E145*F145+F145*G145+G145*H145+H145*B145)</f>
        <v>0.308018760657424</v>
      </c>
      <c r="K145" s="2">
        <v>1</v>
      </c>
      <c r="L145" s="1">
        <f>SUM(B145:H145)/MAXA(B145:H145)</f>
        <v>3.035176294339</v>
      </c>
      <c r="M145" s="1">
        <f>SUM(Q145:W145)/MAXA(Q145:W145)</f>
        <v>2.33314265822462</v>
      </c>
      <c r="O145" s="1">
        <f>VAR(B145:H145)</f>
        <v>0.12182255972381</v>
      </c>
      <c r="Q145" s="1">
        <f>B145*B145</f>
        <v>0</v>
      </c>
      <c r="R145" s="1">
        <f>C145*C145</f>
        <v>0.7186461529</v>
      </c>
      <c r="S145" s="1">
        <f>D145*D145</f>
        <v>0.2328834564</v>
      </c>
      <c r="T145" s="1">
        <f>E145*E145</f>
        <v>0</v>
      </c>
      <c r="U145" s="1">
        <f>F145*F145</f>
        <v>0.22193521</v>
      </c>
      <c r="V145" s="1">
        <f>G145*G145</f>
        <v>0.4989868321</v>
      </c>
      <c r="W145" s="1">
        <f>H145*H145</f>
        <v>0.0042523441</v>
      </c>
    </row>
    <row r="146" ht="15.5" spans="1:23">
      <c r="A146" s="4" t="s">
        <v>46</v>
      </c>
      <c r="B146" s="1">
        <v>0</v>
      </c>
      <c r="C146" s="1">
        <v>0.81853</v>
      </c>
      <c r="D146" s="1">
        <v>0.33545</v>
      </c>
      <c r="E146" s="1">
        <v>0.16593</v>
      </c>
      <c r="F146" s="1">
        <v>0.4225</v>
      </c>
      <c r="G146" s="1">
        <v>0.5407</v>
      </c>
      <c r="H146" s="1">
        <v>0</v>
      </c>
      <c r="J146" s="1">
        <f>SIN(PI()/7*2)/2*(B146*C146+C146*D146+D146*E146+E146*F146+F146*G146+G146*H146+H146*B146)</f>
        <v>0.245803237337293</v>
      </c>
      <c r="K146" s="2">
        <v>1</v>
      </c>
      <c r="L146" s="1">
        <f>SUM(B146:H146)/MAXA(B146:H146)</f>
        <v>2.78928078384421</v>
      </c>
      <c r="M146" s="1">
        <f>SUM(Q146:W146)/MAXA(Q146:W146)</f>
        <v>1.91183594752527</v>
      </c>
      <c r="O146" s="1">
        <f>VAR(B146:H146)</f>
        <v>0.0893762787142857</v>
      </c>
      <c r="Q146" s="1">
        <f t="shared" ref="Q146:W146" si="17">B146*B146</f>
        <v>0</v>
      </c>
      <c r="R146" s="1">
        <f t="shared" si="17"/>
        <v>0.6699913609</v>
      </c>
      <c r="S146" s="1">
        <f t="shared" si="17"/>
        <v>0.1125267025</v>
      </c>
      <c r="T146" s="1">
        <f t="shared" si="17"/>
        <v>0.0275327649</v>
      </c>
      <c r="U146" s="1">
        <f t="shared" si="17"/>
        <v>0.17850625</v>
      </c>
      <c r="V146" s="1">
        <f t="shared" si="17"/>
        <v>0.29235649</v>
      </c>
      <c r="W146" s="1">
        <f t="shared" si="17"/>
        <v>0</v>
      </c>
    </row>
    <row r="147" ht="15.5" spans="1:23">
      <c r="A147" s="4" t="s">
        <v>47</v>
      </c>
      <c r="B147" s="1">
        <v>0</v>
      </c>
      <c r="C147" s="1">
        <v>0.9145</v>
      </c>
      <c r="D147" s="1">
        <v>0.44689</v>
      </c>
      <c r="E147" s="1">
        <v>0.26092</v>
      </c>
      <c r="F147" s="1">
        <v>0.46811</v>
      </c>
      <c r="G147" s="1">
        <v>0.48868</v>
      </c>
      <c r="H147" s="1">
        <v>0.04282</v>
      </c>
      <c r="J147" s="1">
        <f>SIN(PI()/7*2)/2*(B147*C147+C147*D147+D147*E147+E147*F147+F147*G147+G147*H147+H147*B147)</f>
        <v>0.350692066289304</v>
      </c>
      <c r="K147" s="2">
        <v>1</v>
      </c>
      <c r="L147" s="1">
        <f>SUM(B147:H147)/MAXA(B147:H147)</f>
        <v>2.86705303444505</v>
      </c>
      <c r="M147" s="1">
        <f>SUM(Q147:W147)/MAXA(Q147:W147)</f>
        <v>1.86996253531509</v>
      </c>
      <c r="O147" s="1">
        <f>VAR(B147:H147)</f>
        <v>0.0969670800333333</v>
      </c>
      <c r="Q147" s="1">
        <f t="shared" ref="Q147:W147" si="18">B147*B147</f>
        <v>0</v>
      </c>
      <c r="R147" s="1">
        <f t="shared" si="18"/>
        <v>0.83631025</v>
      </c>
      <c r="S147" s="1">
        <f t="shared" si="18"/>
        <v>0.1997106721</v>
      </c>
      <c r="T147" s="1">
        <f t="shared" si="18"/>
        <v>0.0680792464</v>
      </c>
      <c r="U147" s="1">
        <f t="shared" si="18"/>
        <v>0.2191269721</v>
      </c>
      <c r="V147" s="1">
        <f t="shared" si="18"/>
        <v>0.2388081424</v>
      </c>
      <c r="W147" s="1">
        <f t="shared" si="18"/>
        <v>0.0018335524</v>
      </c>
    </row>
    <row r="148" ht="15.5" spans="1:23">
      <c r="A148" s="4" t="s">
        <v>48</v>
      </c>
      <c r="B148" s="1">
        <v>0.01729</v>
      </c>
      <c r="C148" s="1">
        <v>0.89936</v>
      </c>
      <c r="D148" s="1">
        <v>0.70082</v>
      </c>
      <c r="E148" s="1">
        <v>0</v>
      </c>
      <c r="F148" s="1">
        <v>0.24664</v>
      </c>
      <c r="G148" s="1">
        <v>0.26009</v>
      </c>
      <c r="H148" s="1">
        <v>0.09099</v>
      </c>
      <c r="J148" s="1">
        <f>SIN(PI()/7*2)/2*(B148*C148+C148*D148+D148*E148+E148*F148+F148*G148+G148*H148+H148*B148)</f>
        <v>0.287411734735384</v>
      </c>
      <c r="K148" s="2">
        <v>1</v>
      </c>
      <c r="L148" s="1">
        <f>SUM(B148:H148)/MAXA(B148:H148)</f>
        <v>2.46307374132717</v>
      </c>
      <c r="M148" s="1">
        <f>SUM(Q148:W148)/MAXA(Q148:W148)</f>
        <v>1.77666579651268</v>
      </c>
      <c r="O148" s="1">
        <f>VAR(B148:H148)</f>
        <v>0.122673961695238</v>
      </c>
      <c r="Q148" s="1">
        <f>B148*B148</f>
        <v>0.0002989441</v>
      </c>
      <c r="R148" s="1">
        <f>C148*C148</f>
        <v>0.8088484096</v>
      </c>
      <c r="S148" s="1">
        <f>D148*D148</f>
        <v>0.4911486724</v>
      </c>
      <c r="T148" s="1">
        <f>E148*E148</f>
        <v>0</v>
      </c>
      <c r="U148" s="1">
        <f>F148*F148</f>
        <v>0.0608312896</v>
      </c>
      <c r="V148" s="1">
        <f>G148*G148</f>
        <v>0.0676468081</v>
      </c>
      <c r="W148" s="1">
        <f>H148*H148</f>
        <v>0.0082791801</v>
      </c>
    </row>
    <row r="149" ht="15.5" spans="1:23">
      <c r="A149" s="4" t="s">
        <v>49</v>
      </c>
      <c r="B149" s="1">
        <v>0</v>
      </c>
      <c r="C149" s="1">
        <v>0.89493</v>
      </c>
      <c r="D149" s="1">
        <v>0.45427</v>
      </c>
      <c r="E149" s="1">
        <v>0.14657</v>
      </c>
      <c r="F149" s="1">
        <v>0.47137</v>
      </c>
      <c r="G149" s="1">
        <v>0.57703</v>
      </c>
      <c r="H149" s="1">
        <v>0.04015</v>
      </c>
      <c r="J149" s="1">
        <f>SIN(PI()/7*2)/2*(B149*C149+C149*D149+D149*E149+E149*F149+F149*G149+G149*H149+H149*B149)</f>
        <v>0.327342400936289</v>
      </c>
      <c r="K149" s="2">
        <v>1</v>
      </c>
      <c r="L149" s="1">
        <f>SUM(B149:H149)/MAXA(B149:H149)</f>
        <v>2.88773423619724</v>
      </c>
      <c r="M149" s="1">
        <f>SUM(Q149:W149)/MAXA(Q149:W149)</f>
        <v>1.97965989161897</v>
      </c>
      <c r="O149" s="1">
        <f>VAR(B149:H149)</f>
        <v>0.105234602347619</v>
      </c>
      <c r="Q149" s="1">
        <f t="shared" ref="Q149:W149" si="19">B149*B149</f>
        <v>0</v>
      </c>
      <c r="R149" s="1">
        <f t="shared" si="19"/>
        <v>0.8008997049</v>
      </c>
      <c r="S149" s="1">
        <f t="shared" si="19"/>
        <v>0.2063612329</v>
      </c>
      <c r="T149" s="1">
        <f t="shared" si="19"/>
        <v>0.0214827649</v>
      </c>
      <c r="U149" s="1">
        <f t="shared" si="19"/>
        <v>0.2221896769</v>
      </c>
      <c r="V149" s="1">
        <f t="shared" si="19"/>
        <v>0.3329636209</v>
      </c>
      <c r="W149" s="1">
        <f t="shared" si="19"/>
        <v>0.0016120225</v>
      </c>
    </row>
    <row r="150" ht="15.5" spans="1:23">
      <c r="A150" s="4" t="s">
        <v>38</v>
      </c>
      <c r="B150" s="1">
        <v>0</v>
      </c>
      <c r="C150" s="1">
        <v>0.85627</v>
      </c>
      <c r="D150" s="1">
        <v>0.45502</v>
      </c>
      <c r="E150" s="1">
        <v>0</v>
      </c>
      <c r="F150" s="1">
        <v>0.32146</v>
      </c>
      <c r="G150" s="1">
        <v>0.54226</v>
      </c>
      <c r="H150" s="1">
        <v>0</v>
      </c>
      <c r="J150" s="1">
        <f>SIN(PI()/7*2)/2*(B150*C150+C150*D150+D150*E150+E150*F150+F150*G150+G150*H150+H150*B150)</f>
        <v>0.220451019668337</v>
      </c>
      <c r="K150" s="2">
        <v>1</v>
      </c>
      <c r="L150" s="1">
        <f>SUM(B150:H150)/MAXA(B150:H150)</f>
        <v>2.54009833346958</v>
      </c>
      <c r="M150" s="1">
        <f>SUM(Q150:W150)/MAXA(Q150:W150)</f>
        <v>1.82436856300082</v>
      </c>
      <c r="O150" s="1">
        <f>VAR(B150:H150)</f>
        <v>0.110302361128571</v>
      </c>
      <c r="Q150" s="1">
        <f>B150*B150</f>
        <v>0</v>
      </c>
      <c r="R150" s="1">
        <f>C150*C150</f>
        <v>0.7331983129</v>
      </c>
      <c r="S150" s="1">
        <f>D150*D150</f>
        <v>0.2070432004</v>
      </c>
      <c r="T150" s="1">
        <f>E150*E150</f>
        <v>0</v>
      </c>
      <c r="U150" s="1">
        <f>F150*F150</f>
        <v>0.1033365316</v>
      </c>
      <c r="V150" s="1">
        <f>G150*G150</f>
        <v>0.2940459076</v>
      </c>
      <c r="W150" s="1">
        <f>H150*H150</f>
        <v>0</v>
      </c>
    </row>
    <row r="151" ht="15.5" spans="1:23">
      <c r="A151" s="4" t="s">
        <v>39</v>
      </c>
      <c r="B151" s="1">
        <v>0</v>
      </c>
      <c r="C151" s="1">
        <v>0.95064</v>
      </c>
      <c r="D151" s="1">
        <v>0.46207</v>
      </c>
      <c r="E151" s="1">
        <v>0.45974</v>
      </c>
      <c r="F151" s="1">
        <v>0.42669</v>
      </c>
      <c r="G151" s="1">
        <v>0.25327</v>
      </c>
      <c r="H151" s="1">
        <v>0.06157</v>
      </c>
      <c r="J151" s="1">
        <f>SIN(PI()/7*2)/2*(B151*C151+C151*D151+D151*E151+E151*F151+F151*G151+G151*H151+H151*B151)</f>
        <v>0.379783382468439</v>
      </c>
      <c r="K151" s="2">
        <v>1</v>
      </c>
      <c r="L151" s="1">
        <f>SUM(B151:H151)/MAXA(B151:H151)</f>
        <v>2.74970546158378</v>
      </c>
      <c r="M151" s="1">
        <f>SUM(Q151:W151)/MAXA(Q151:W151)</f>
        <v>1.74677239367459</v>
      </c>
      <c r="O151" s="1">
        <f>VAR(B151:H151)</f>
        <v>0.100409921228571</v>
      </c>
      <c r="Q151" s="1">
        <f t="shared" ref="Q151:W151" si="20">B151*B151</f>
        <v>0</v>
      </c>
      <c r="R151" s="1">
        <f t="shared" si="20"/>
        <v>0.9037164096</v>
      </c>
      <c r="S151" s="1">
        <f t="shared" si="20"/>
        <v>0.2135086849</v>
      </c>
      <c r="T151" s="1">
        <f t="shared" si="20"/>
        <v>0.2113608676</v>
      </c>
      <c r="U151" s="1">
        <f t="shared" si="20"/>
        <v>0.1820643561</v>
      </c>
      <c r="V151" s="1">
        <f t="shared" si="20"/>
        <v>0.0641456929</v>
      </c>
      <c r="W151" s="1">
        <f t="shared" si="20"/>
        <v>0.0037908649</v>
      </c>
    </row>
    <row r="152" ht="15.5" spans="1:23">
      <c r="A152" s="4" t="s">
        <v>40</v>
      </c>
      <c r="B152" s="1">
        <v>0</v>
      </c>
      <c r="C152" s="1">
        <v>0.96287</v>
      </c>
      <c r="D152" s="1">
        <v>0.62173</v>
      </c>
      <c r="E152" s="1">
        <v>0.22964</v>
      </c>
      <c r="F152" s="1">
        <v>0.41467</v>
      </c>
      <c r="G152" s="1">
        <v>0.31053</v>
      </c>
      <c r="H152" s="1">
        <v>0.18408</v>
      </c>
      <c r="J152" s="1">
        <f>SIN(PI()/7*2)/2*(B152*C152+C152*D152+D152*E152+E152*F152+F152*G152+G152*H152+H152*B152)</f>
        <v>0.399740233537775</v>
      </c>
      <c r="K152" s="2">
        <v>1</v>
      </c>
      <c r="L152" s="1">
        <f>SUM(B152:H152)/MAXA(B152:H152)</f>
        <v>2.82854383250075</v>
      </c>
      <c r="M152" s="1">
        <f>SUM(Q152:W152)/MAXA(Q152:W152)</f>
        <v>1.79984182086934</v>
      </c>
      <c r="O152" s="1">
        <f>VAR(B152:H152)</f>
        <v>0.101502549495238</v>
      </c>
      <c r="Q152" s="1">
        <f>B152*B152</f>
        <v>0</v>
      </c>
      <c r="R152" s="1">
        <f>C152*C152</f>
        <v>0.9271186369</v>
      </c>
      <c r="S152" s="1">
        <f>D152*D152</f>
        <v>0.3865481929</v>
      </c>
      <c r="T152" s="1">
        <f>E152*E152</f>
        <v>0.0527345296</v>
      </c>
      <c r="U152" s="1">
        <f>F152*F152</f>
        <v>0.1719512089</v>
      </c>
      <c r="V152" s="1">
        <f>G152*G152</f>
        <v>0.0964288809</v>
      </c>
      <c r="W152" s="1">
        <f>H152*H152</f>
        <v>0.0338854464</v>
      </c>
    </row>
    <row r="153" ht="15.5" spans="1:23">
      <c r="A153" s="4" t="s">
        <v>41</v>
      </c>
      <c r="B153" s="1">
        <v>0</v>
      </c>
      <c r="C153" s="1">
        <v>0.65242</v>
      </c>
      <c r="D153" s="1">
        <v>0.35149</v>
      </c>
      <c r="E153" s="1">
        <v>0.82094</v>
      </c>
      <c r="F153" s="1">
        <v>0.26482</v>
      </c>
      <c r="G153" s="1">
        <v>0</v>
      </c>
      <c r="H153" s="1">
        <v>0.21612</v>
      </c>
      <c r="J153" s="1">
        <f>SIN(PI()/7*2)/2*(B153*C153+C153*D153+D153*E153+E153*F153+F153*G153+G153*H153+H153*B153)</f>
        <v>0.287429647980127</v>
      </c>
      <c r="K153" s="2">
        <v>1</v>
      </c>
      <c r="L153" s="1">
        <f>SUM(B153:H153)/MAXA(B153:H153)</f>
        <v>2.80871927302848</v>
      </c>
      <c r="M153" s="1">
        <f>SUM(Q153:W153)/MAXA(Q153:W153)</f>
        <v>1.98826617924758</v>
      </c>
      <c r="O153" s="1">
        <f>VAR(B153:H153)</f>
        <v>0.0967421858142857</v>
      </c>
      <c r="Q153" s="1">
        <f>B153*B153</f>
        <v>0</v>
      </c>
      <c r="R153" s="1">
        <f>C153*C153</f>
        <v>0.4256518564</v>
      </c>
      <c r="S153" s="1">
        <f>D153*D153</f>
        <v>0.1235452201</v>
      </c>
      <c r="T153" s="1">
        <f>E153*E153</f>
        <v>0.6739424836</v>
      </c>
      <c r="U153" s="1">
        <f>F153*F153</f>
        <v>0.0701296324</v>
      </c>
      <c r="V153" s="1">
        <f>G153*G153</f>
        <v>0</v>
      </c>
      <c r="W153" s="1">
        <f>H153*H153</f>
        <v>0.0467078544</v>
      </c>
    </row>
    <row r="154" ht="15.5" spans="1:23">
      <c r="A154" s="4" t="s">
        <v>42</v>
      </c>
      <c r="B154" s="1">
        <v>0</v>
      </c>
      <c r="C154" s="1">
        <v>0.90197</v>
      </c>
      <c r="D154" s="1">
        <v>0.51084</v>
      </c>
      <c r="E154" s="1">
        <v>0.63031</v>
      </c>
      <c r="F154" s="1">
        <v>0.42429</v>
      </c>
      <c r="G154" s="1">
        <v>0.07164</v>
      </c>
      <c r="H154" s="1">
        <v>0.21906</v>
      </c>
      <c r="J154" s="1">
        <f>SIN(PI()/7*2)/2*(B154*C154+C154*D154+D154*E154+E154*F154+F154*G154+G154*H154+H154*B154)</f>
        <v>0.428550661315662</v>
      </c>
      <c r="K154" s="2">
        <v>1</v>
      </c>
      <c r="L154" s="1">
        <f>SUM(B154:H154)/MAXA(B154:H154)</f>
        <v>3.0578733217291</v>
      </c>
      <c r="M154" s="1">
        <f>SUM(Q154:W154)/MAXA(Q154:W154)</f>
        <v>2.09567931841363</v>
      </c>
      <c r="O154" s="1">
        <f>VAR(B154:H154)</f>
        <v>0.103033496361905</v>
      </c>
      <c r="Q154" s="1">
        <f>B154*B154</f>
        <v>0</v>
      </c>
      <c r="R154" s="1">
        <f>C154*C154</f>
        <v>0.8135498809</v>
      </c>
      <c r="S154" s="1">
        <f>D154*D154</f>
        <v>0.2609575056</v>
      </c>
      <c r="T154" s="1">
        <f>E154*E154</f>
        <v>0.3972906961</v>
      </c>
      <c r="U154" s="1">
        <f>F154*F154</f>
        <v>0.1800220041</v>
      </c>
      <c r="V154" s="1">
        <f>G154*G154</f>
        <v>0.0051322896</v>
      </c>
      <c r="W154" s="1">
        <f>H154*H154</f>
        <v>0.0479872836</v>
      </c>
    </row>
    <row r="155" ht="15.5" spans="1:23">
      <c r="A155" s="4" t="s">
        <v>43</v>
      </c>
      <c r="B155" s="1">
        <v>0</v>
      </c>
      <c r="C155" s="1">
        <v>0.89424</v>
      </c>
      <c r="D155" s="1">
        <v>0.46796</v>
      </c>
      <c r="E155" s="1">
        <v>0.64355</v>
      </c>
      <c r="F155" s="1">
        <v>0.41613</v>
      </c>
      <c r="G155" s="1">
        <v>0.07395</v>
      </c>
      <c r="H155" s="1">
        <v>0.17005</v>
      </c>
      <c r="J155" s="1">
        <f>SIN(PI()/7*2)/2*(B155*C155+C155*D155+D155*E155+E155*F155+F155*G155+G155*H155+H155*B155)</f>
        <v>0.402945266597796</v>
      </c>
      <c r="K155" s="2">
        <v>1</v>
      </c>
      <c r="L155" s="1">
        <f>SUM(B155:H155)/MAXA(B155:H155)</f>
        <v>2.98116836643407</v>
      </c>
      <c r="M155" s="1">
        <f>SUM(Q155:W155)/MAXA(Q155:W155)</f>
        <v>2.0513061835744</v>
      </c>
      <c r="O155" s="1">
        <f>VAR(B155:H155)</f>
        <v>0.104180730733333</v>
      </c>
      <c r="Q155" s="1">
        <f>B155*B155</f>
        <v>0</v>
      </c>
      <c r="R155" s="1">
        <f>C155*C155</f>
        <v>0.7996651776</v>
      </c>
      <c r="S155" s="1">
        <f>D155*D155</f>
        <v>0.2189865616</v>
      </c>
      <c r="T155" s="1">
        <f>E155*E155</f>
        <v>0.4141566025</v>
      </c>
      <c r="U155" s="1">
        <f>F155*F155</f>
        <v>0.1731641769</v>
      </c>
      <c r="V155" s="1">
        <f>G155*G155</f>
        <v>0.0054686025</v>
      </c>
      <c r="W155" s="1">
        <f>H155*H155</f>
        <v>0.0289170025</v>
      </c>
    </row>
    <row r="156" spans="13:13">
      <c r="M156" s="2"/>
    </row>
  </sheetData>
  <autoFilter ref="A1:DA155">
    <sortState ref="A2:DA155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page_1</vt:lpstr>
      <vt:lpstr>diverstiy</vt:lpstr>
      <vt:lpstr>c_M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高能丶磷酸键</cp:lastModifiedBy>
  <dcterms:created xsi:type="dcterms:W3CDTF">2022-07-06T03:19:00Z</dcterms:created>
  <dcterms:modified xsi:type="dcterms:W3CDTF">2023-04-08T16:02:36Z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71508202D02349EC9F5D6ADB9F51791A</vt:lpwstr>
  </property>
  <property fmtid="{D5CDD505-2E9C-101B-9397-08002B2CF9AE}" pid="3" name="KSOProductBuildVer">
    <vt:lpwstr>2052-11.1.0.13703</vt:lpwstr>
  </property>
</Properties>
</file>