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DESKTOP\SAT\CircuitSAT\circuitSolver\Result\"/>
    </mc:Choice>
  </mc:AlternateContent>
  <xr:revisionPtr revIDLastSave="0" documentId="13_ncr:1_{7561E6BA-DC18-4AB6-A094-55F61F3E1D6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运行时间对比" sheetId="4" r:id="rId1"/>
    <sheet name="储老师Cirsat" sheetId="2" r:id="rId2"/>
    <sheet name="黄意雯Cirsat" sheetId="3" r:id="rId3"/>
    <sheet name="冲突次数对比" sheetId="5" r:id="rId4"/>
    <sheet name="决策次数对比" sheetId="6" r:id="rId5"/>
  </sheets>
  <calcPr calcId="191029"/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10" i="6"/>
  <c r="E11" i="6"/>
  <c r="E12" i="6"/>
  <c r="E13" i="6"/>
  <c r="E14" i="6"/>
  <c r="E16" i="6"/>
  <c r="E17" i="6"/>
  <c r="E18" i="6"/>
  <c r="E19" i="6"/>
  <c r="E2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" i="6"/>
  <c r="B21" i="4"/>
  <c r="C21" i="4"/>
  <c r="E3" i="5"/>
  <c r="E4" i="5"/>
  <c r="E5" i="5"/>
  <c r="E6" i="5"/>
  <c r="E7" i="5"/>
  <c r="E10" i="5"/>
  <c r="E11" i="5"/>
  <c r="E12" i="5"/>
  <c r="E13" i="5"/>
  <c r="E14" i="5"/>
  <c r="E16" i="5"/>
  <c r="E17" i="5"/>
  <c r="E18" i="5"/>
  <c r="E19" i="5"/>
  <c r="E20" i="5"/>
  <c r="E2" i="5"/>
  <c r="D3" i="5"/>
  <c r="D4" i="5"/>
  <c r="D5" i="5"/>
  <c r="D6" i="5"/>
  <c r="D7" i="5"/>
  <c r="D10" i="5"/>
  <c r="D11" i="5"/>
  <c r="D12" i="5"/>
  <c r="D13" i="5"/>
  <c r="D14" i="5"/>
  <c r="D16" i="5"/>
  <c r="D17" i="5"/>
  <c r="D18" i="5"/>
  <c r="D19" i="5"/>
  <c r="D20" i="5"/>
  <c r="D2" i="5"/>
  <c r="C22" i="4"/>
</calcChain>
</file>

<file path=xl/sharedStrings.xml><?xml version="1.0" encoding="utf-8"?>
<sst xmlns="http://schemas.openxmlformats.org/spreadsheetml/2006/main" count="288" uniqueCount="135">
  <si>
    <t>算例名</t>
  </si>
  <si>
    <t>结果ANS</t>
  </si>
  <si>
    <t>冲突时间ms</t>
  </si>
  <si>
    <t>BCP时间ms</t>
  </si>
  <si>
    <t>冲突次数</t>
  </si>
  <si>
    <t>决策次数</t>
  </si>
  <si>
    <t>bar_miter</t>
  </si>
  <si>
    <t>UNSAT</t>
  </si>
  <si>
    <t>117458</t>
  </si>
  <si>
    <t>319515</t>
  </si>
  <si>
    <t>1719709</t>
  </si>
  <si>
    <t>c1908</t>
  </si>
  <si>
    <t>10701.8</t>
  </si>
  <si>
    <t>46068</t>
  </si>
  <si>
    <t>114747</t>
  </si>
  <si>
    <t>c2670</t>
  </si>
  <si>
    <t>32311</t>
  </si>
  <si>
    <t>175648</t>
  </si>
  <si>
    <t>615019</t>
  </si>
  <si>
    <t>c3540</t>
  </si>
  <si>
    <t>34.101</t>
  </si>
  <si>
    <t>216</t>
  </si>
  <si>
    <t>596</t>
  </si>
  <si>
    <t>c432</t>
  </si>
  <si>
    <t>15.95</t>
  </si>
  <si>
    <t>61</t>
  </si>
  <si>
    <t>240</t>
  </si>
  <si>
    <t>c5315</t>
  </si>
  <si>
    <t>662807</t>
  </si>
  <si>
    <t>6856124</t>
  </si>
  <si>
    <t>15204141</t>
  </si>
  <si>
    <t>c6288</t>
  </si>
  <si>
    <t>Timeout</t>
  </si>
  <si>
    <t>c7552</t>
  </si>
  <si>
    <t>c880</t>
  </si>
  <si>
    <t>4285.75</t>
  </si>
  <si>
    <t>39086</t>
  </si>
  <si>
    <t>114726</t>
  </si>
  <si>
    <t>cavlc_miter</t>
  </si>
  <si>
    <t>374.826</t>
  </si>
  <si>
    <t>449</t>
  </si>
  <si>
    <t>1089</t>
  </si>
  <si>
    <t>ctrl_miter</t>
  </si>
  <si>
    <t>11.103</t>
  </si>
  <si>
    <t>40</t>
  </si>
  <si>
    <t>129</t>
  </si>
  <si>
    <t>i2c_miter</t>
  </si>
  <si>
    <t>11484.9</t>
  </si>
  <si>
    <t>76723</t>
  </si>
  <si>
    <t>266482</t>
  </si>
  <si>
    <t>int2float_miter</t>
  </si>
  <si>
    <t>28.777</t>
  </si>
  <si>
    <t>108</t>
  </si>
  <si>
    <t>266</t>
  </si>
  <si>
    <t>max_miter</t>
  </si>
  <si>
    <t>multiplier_miter</t>
  </si>
  <si>
    <t>218892</t>
  </si>
  <si>
    <t>99404</t>
  </si>
  <si>
    <t>635646</t>
  </si>
  <si>
    <t>priority_miter</t>
  </si>
  <si>
    <t>6.606</t>
  </si>
  <si>
    <t>4</t>
  </si>
  <si>
    <t>15</t>
  </si>
  <si>
    <t>router_miter</t>
  </si>
  <si>
    <t>0.989</t>
  </si>
  <si>
    <t>6</t>
  </si>
  <si>
    <t>19</t>
  </si>
  <si>
    <t>sqrt_miter</t>
  </si>
  <si>
    <t>8089.65</t>
  </si>
  <si>
    <t>8247</t>
  </si>
  <si>
    <t>43417</t>
  </si>
  <si>
    <t>square_miter</t>
  </si>
  <si>
    <t>1800.000000 s</t>
  </si>
  <si>
    <t>UNKNOW</t>
  </si>
  <si>
    <t>TimeOut</t>
  </si>
  <si>
    <t>multiplier_miter.aag</t>
  </si>
  <si>
    <t>sqrt_miter.aag</t>
  </si>
  <si>
    <t>square_miter.aag</t>
  </si>
  <si>
    <t>297.924000 s</t>
  </si>
  <si>
    <t>bar_miter.aag</t>
  </si>
  <si>
    <t>16.496000 s</t>
  </si>
  <si>
    <t>max_miter.aag</t>
  </si>
  <si>
    <t>c6288.aag</t>
  </si>
  <si>
    <t>c7552.aag</t>
  </si>
  <si>
    <t>c5315.aag</t>
  </si>
  <si>
    <t>0.718000 s</t>
  </si>
  <si>
    <t>i2c_miter.aag</t>
  </si>
  <si>
    <t>212.906000 s</t>
  </si>
  <si>
    <t>c3540.aag</t>
  </si>
  <si>
    <t>1.156000 s</t>
  </si>
  <si>
    <t>priority_miter.aag</t>
  </si>
  <si>
    <t>1.898000 s</t>
  </si>
  <si>
    <t>c2670.aag</t>
  </si>
  <si>
    <t>0.098000 s</t>
  </si>
  <si>
    <t>cavlc_miter.aag</t>
  </si>
  <si>
    <t>1.287000 s</t>
  </si>
  <si>
    <t>c880.aag</t>
  </si>
  <si>
    <t>2.864000 s</t>
  </si>
  <si>
    <t>c1908.aag</t>
  </si>
  <si>
    <t>0.005000 s</t>
  </si>
  <si>
    <t>router_miter.aag</t>
  </si>
  <si>
    <t>0.015000 s</t>
  </si>
  <si>
    <t>int2float_miter.aag</t>
  </si>
  <si>
    <t>0.006000 s</t>
  </si>
  <si>
    <t>ctrl_miter.aag</t>
  </si>
  <si>
    <t>0.062000 s</t>
  </si>
  <si>
    <t>c432.aag</t>
  </si>
  <si>
    <t>MaxVal ReduceAct</t>
  </si>
  <si>
    <t>MaxIter DeletClause</t>
  </si>
  <si>
    <t>Time Limit(s)</t>
  </si>
  <si>
    <t>Conflic Limit</t>
  </si>
  <si>
    <t>LearnGate Num Limit</t>
  </si>
  <si>
    <t>LearnGate Len Limit</t>
  </si>
  <si>
    <t>Learnt Gate Count</t>
  </si>
  <si>
    <t>Conflic Num</t>
  </si>
  <si>
    <t>All Iter</t>
  </si>
  <si>
    <t>RunTime</t>
  </si>
  <si>
    <t>check</t>
  </si>
  <si>
    <t>ANS</t>
  </si>
  <si>
    <t>GateNum</t>
  </si>
  <si>
    <t>File Name</t>
  </si>
  <si>
    <t>算例名</t>
    <phoneticPr fontId="1" type="noConversion"/>
  </si>
  <si>
    <t>运行时间(毫秒)</t>
    <phoneticPr fontId="1" type="noConversion"/>
  </si>
  <si>
    <t>比储老师快</t>
    <phoneticPr fontId="1" type="noConversion"/>
  </si>
  <si>
    <t>比储老师慢</t>
    <phoneticPr fontId="1" type="noConversion"/>
  </si>
  <si>
    <t>TIMEOUT=1800s</t>
    <phoneticPr fontId="1" type="noConversion"/>
  </si>
  <si>
    <t>平均时间=有效时间的和/有效时间的个数</t>
    <phoneticPr fontId="1" type="noConversion"/>
  </si>
  <si>
    <t>改进率=100*（第一组平均有效时间-第二组平均有效时间）/第一组平均有效时间</t>
    <phoneticPr fontId="1" type="noConversion"/>
  </si>
  <si>
    <t>平均时间</t>
  </si>
  <si>
    <t>改进率</t>
  </si>
  <si>
    <t>hyw-ciruitSAT</t>
    <phoneticPr fontId="1" type="noConversion"/>
  </si>
  <si>
    <t>cls-cirSAT</t>
    <phoneticPr fontId="1" type="noConversion"/>
  </si>
  <si>
    <t>差值</t>
    <phoneticPr fontId="1" type="noConversion"/>
  </si>
  <si>
    <t>未设置输出</t>
    <phoneticPr fontId="1" type="noConversion"/>
  </si>
  <si>
    <t>差值/cls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</si>
</sst>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1"/>
      <color rgb="FF00B05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5">
    <xf numFmtId="0" fontId="0" fillId="0" borderId="0" xfId="0"/>
    <xf numFmtId="0" fontId="2" fillId="0" borderId="0" xfId="1">
      <alignment vertical="center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/>
    <xf numFmtId="0" fontId="0" fillId="3" borderId="0" xfId="0" applyFill="1" applyAlignment="1">
      <alignment horizontal="right"/>
    </xf>
    <xf numFmtId="0" fontId="3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6" borderId="0" xfId="0" applyFont="1" applyFill="1"/>
    <xf numFmtId="0" fontId="0" fillId="5" borderId="0" xfId="0" applyFill="1" applyAlignment="1">
      <alignment horizontal="right"/>
    </xf>
    <xf numFmtId="0" fontId="0" fillId="0" borderId="0" xfId="0" applyAlignment="1">
      <alignment horizontal="right"/>
    </xf>
  </cellXfs>
  <cellStyles count="2">
    <cellStyle name="常规" xfId="0" builtinId="0"/>
    <cellStyle name="常规 2" xfId="1" xr:uid="{0303880B-91DA-46EC-A1D7-E51D72407EB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B9F5-38AF-4252-B8CA-AC66E0961D5B}">
  <dimension ref="A1:L22"/>
  <sheetViews>
    <sheetView tabSelected="1" workbookViewId="0">
      <selection activeCell="E9" sqref="E9"/>
    </sheetView>
  </sheetViews>
  <sheetFormatPr defaultRowHeight="14" x14ac:dyDescent="0.25"/>
  <cols>
    <col min="1" max="1" width="16" customWidth="1"/>
    <col min="2" max="2" width="14.453125" customWidth="1"/>
    <col min="3" max="3" width="14" customWidth="1"/>
    <col min="5" max="5" width="14.26953125" customWidth="1"/>
  </cols>
  <sheetData>
    <row r="1" spans="1:12" x14ac:dyDescent="0.25">
      <c r="A1" t="s">
        <v>121</v>
      </c>
      <c r="B1" t="s">
        <v>131</v>
      </c>
      <c r="C1" s="1" t="s">
        <v>130</v>
      </c>
    </row>
    <row r="2" spans="1:12" x14ac:dyDescent="0.25">
      <c r="A2" t="s">
        <v>6</v>
      </c>
      <c r="B2" s="11">
        <v>864.053</v>
      </c>
      <c r="C2" s="12">
        <v>297.92399999999998</v>
      </c>
      <c r="E2" s="12" t="s">
        <v>123</v>
      </c>
    </row>
    <row r="3" spans="1:12" x14ac:dyDescent="0.25">
      <c r="A3" t="s">
        <v>11</v>
      </c>
      <c r="B3" s="11">
        <v>45.753999999999998</v>
      </c>
      <c r="C3" s="12">
        <v>2.8639999999999999</v>
      </c>
      <c r="E3" s="2" t="s">
        <v>124</v>
      </c>
    </row>
    <row r="4" spans="1:12" x14ac:dyDescent="0.25">
      <c r="A4" t="s">
        <v>15</v>
      </c>
      <c r="B4" s="11">
        <v>109.73699999999999</v>
      </c>
      <c r="C4" s="12">
        <v>1.8979999999999999</v>
      </c>
      <c r="E4" s="3" t="s">
        <v>125</v>
      </c>
    </row>
    <row r="5" spans="1:12" x14ac:dyDescent="0.25">
      <c r="A5" t="s">
        <v>19</v>
      </c>
      <c r="B5" s="10">
        <v>0.107</v>
      </c>
      <c r="C5" s="2">
        <v>212.90600000000001</v>
      </c>
      <c r="E5" s="4" t="s">
        <v>126</v>
      </c>
      <c r="F5" s="4"/>
      <c r="G5" s="4"/>
      <c r="H5" s="4"/>
    </row>
    <row r="6" spans="1:12" x14ac:dyDescent="0.25">
      <c r="A6" t="s">
        <v>23</v>
      </c>
      <c r="B6" s="11">
        <v>3.0700000000000002E-2</v>
      </c>
      <c r="C6" s="12">
        <v>6.2E-2</v>
      </c>
      <c r="E6" s="5" t="s">
        <v>127</v>
      </c>
      <c r="F6" s="6"/>
      <c r="G6" s="6"/>
      <c r="H6" s="6"/>
      <c r="I6" s="6"/>
      <c r="J6" s="6"/>
      <c r="K6" s="6"/>
      <c r="L6" s="6"/>
    </row>
    <row r="7" spans="1:12" x14ac:dyDescent="0.25">
      <c r="A7" t="s">
        <v>27</v>
      </c>
      <c r="B7" s="7" t="s">
        <v>32</v>
      </c>
      <c r="C7" s="7" t="s">
        <v>32</v>
      </c>
    </row>
    <row r="8" spans="1:12" x14ac:dyDescent="0.25">
      <c r="A8" t="s">
        <v>31</v>
      </c>
      <c r="B8" s="7" t="s">
        <v>32</v>
      </c>
      <c r="C8" s="7" t="s">
        <v>32</v>
      </c>
    </row>
    <row r="9" spans="1:12" x14ac:dyDescent="0.25">
      <c r="A9" t="s">
        <v>33</v>
      </c>
      <c r="B9" s="7" t="s">
        <v>32</v>
      </c>
      <c r="C9" s="7" t="s">
        <v>32</v>
      </c>
    </row>
    <row r="10" spans="1:12" x14ac:dyDescent="0.25">
      <c r="A10" t="s">
        <v>34</v>
      </c>
      <c r="B10" s="11">
        <v>14.316000000000001</v>
      </c>
      <c r="C10" s="12">
        <v>1.2869999999999999</v>
      </c>
    </row>
    <row r="11" spans="1:12" x14ac:dyDescent="0.25">
      <c r="A11" t="s">
        <v>38</v>
      </c>
      <c r="B11" s="11">
        <v>0.497</v>
      </c>
      <c r="C11" s="12">
        <v>9.8000000000000004E-2</v>
      </c>
    </row>
    <row r="12" spans="1:12" x14ac:dyDescent="0.25">
      <c r="A12" t="s">
        <v>42</v>
      </c>
      <c r="B12" s="11">
        <v>3.5999999999999997E-2</v>
      </c>
      <c r="C12" s="12">
        <v>6.0000000000000001E-3</v>
      </c>
    </row>
    <row r="13" spans="1:12" x14ac:dyDescent="0.25">
      <c r="A13" t="s">
        <v>46</v>
      </c>
      <c r="B13" s="11">
        <v>65.23</v>
      </c>
      <c r="C13" s="12">
        <v>0.71799999999999997</v>
      </c>
    </row>
    <row r="14" spans="1:12" x14ac:dyDescent="0.25">
      <c r="A14" t="s">
        <v>50</v>
      </c>
      <c r="B14" s="11">
        <v>0.06</v>
      </c>
      <c r="C14" s="12">
        <v>1.4999999999999999E-2</v>
      </c>
    </row>
    <row r="15" spans="1:12" x14ac:dyDescent="0.25">
      <c r="A15" t="s">
        <v>54</v>
      </c>
      <c r="B15" s="7" t="s">
        <v>32</v>
      </c>
      <c r="C15" s="12">
        <v>16.495999999999999</v>
      </c>
    </row>
    <row r="16" spans="1:12" x14ac:dyDescent="0.25">
      <c r="A16" t="s">
        <v>55</v>
      </c>
      <c r="B16" s="10">
        <v>437.31900000000002</v>
      </c>
      <c r="C16" s="8" t="s">
        <v>32</v>
      </c>
    </row>
    <row r="17" spans="1:3" x14ac:dyDescent="0.25">
      <c r="A17" t="s">
        <v>59</v>
      </c>
      <c r="B17" s="10">
        <v>5.8000000000000003E-2</v>
      </c>
      <c r="C17" s="2">
        <v>1.1559999999999999</v>
      </c>
    </row>
    <row r="18" spans="1:3" x14ac:dyDescent="0.25">
      <c r="A18" t="s">
        <v>63</v>
      </c>
      <c r="B18" s="11">
        <v>1.7999999999999999E-2</v>
      </c>
      <c r="C18" s="12">
        <v>5.0000000000000001E-3</v>
      </c>
    </row>
    <row r="19" spans="1:3" x14ac:dyDescent="0.25">
      <c r="A19" t="s">
        <v>67</v>
      </c>
      <c r="B19" s="10">
        <v>20.582000000000001</v>
      </c>
      <c r="C19" s="8" t="s">
        <v>32</v>
      </c>
    </row>
    <row r="20" spans="1:3" x14ac:dyDescent="0.25">
      <c r="A20" t="s">
        <v>71</v>
      </c>
      <c r="B20" s="10">
        <v>179.99100000000001</v>
      </c>
      <c r="C20" s="9" t="s">
        <v>32</v>
      </c>
    </row>
    <row r="21" spans="1:3" x14ac:dyDescent="0.25">
      <c r="A21" t="s">
        <v>128</v>
      </c>
      <c r="B21" s="4">
        <f>SUM(B2:B6,B10:B14,B16:B20)/COUNT(B2:B6,B10:B14,B16:B20)</f>
        <v>115.85258</v>
      </c>
      <c r="C21" s="4">
        <f>SUM(C2:C6,C10:C15,C17:C18)/COUNT(C2:C6,C10:C15,C17:C18)</f>
        <v>41.187307692307677</v>
      </c>
    </row>
    <row r="22" spans="1:3" x14ac:dyDescent="0.25">
      <c r="A22" t="s">
        <v>129</v>
      </c>
      <c r="B22" s="13">
        <v>0</v>
      </c>
      <c r="C22" s="12">
        <f>100*(B21-C21)/B21</f>
        <v>64.448519236854565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selection activeCell="G20" sqref="G2:G20"/>
    </sheetView>
  </sheetViews>
  <sheetFormatPr defaultRowHeight="14" x14ac:dyDescent="0.25"/>
  <cols>
    <col min="1" max="1" width="20.08984375" customWidth="1"/>
    <col min="2" max="2" width="14.6328125" customWidth="1"/>
    <col min="4" max="4" width="13.7265625" customWidth="1"/>
    <col min="5" max="5" width="10.6328125" customWidth="1"/>
  </cols>
  <sheetData>
    <row r="1" spans="1:7" x14ac:dyDescent="0.25">
      <c r="A1" t="s">
        <v>0</v>
      </c>
      <c r="B1" t="s">
        <v>122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864053</v>
      </c>
      <c r="C2" t="s">
        <v>7</v>
      </c>
      <c r="D2">
        <v>477238</v>
      </c>
      <c r="E2" t="s">
        <v>8</v>
      </c>
      <c r="F2" t="s">
        <v>9</v>
      </c>
      <c r="G2" t="s">
        <v>10</v>
      </c>
    </row>
    <row r="3" spans="1:7" x14ac:dyDescent="0.25">
      <c r="A3" t="s">
        <v>11</v>
      </c>
      <c r="B3">
        <v>45754</v>
      </c>
      <c r="C3" t="s">
        <v>7</v>
      </c>
      <c r="D3">
        <v>32552.400000000001</v>
      </c>
      <c r="E3" t="s">
        <v>12</v>
      </c>
      <c r="F3" t="s">
        <v>13</v>
      </c>
      <c r="G3" t="s">
        <v>14</v>
      </c>
    </row>
    <row r="4" spans="1:7" x14ac:dyDescent="0.25">
      <c r="A4" t="s">
        <v>15</v>
      </c>
      <c r="B4">
        <v>109737</v>
      </c>
      <c r="C4" t="s">
        <v>7</v>
      </c>
      <c r="D4">
        <v>50938.7</v>
      </c>
      <c r="E4" t="s">
        <v>16</v>
      </c>
      <c r="F4" t="s">
        <v>17</v>
      </c>
      <c r="G4" t="s">
        <v>18</v>
      </c>
    </row>
    <row r="5" spans="1:7" x14ac:dyDescent="0.25">
      <c r="A5" t="s">
        <v>19</v>
      </c>
      <c r="B5">
        <v>107</v>
      </c>
      <c r="C5" t="s">
        <v>7</v>
      </c>
      <c r="D5">
        <v>25.047999999999998</v>
      </c>
      <c r="E5" t="s">
        <v>20</v>
      </c>
      <c r="F5" t="s">
        <v>21</v>
      </c>
      <c r="G5" t="s">
        <v>22</v>
      </c>
    </row>
    <row r="6" spans="1:7" x14ac:dyDescent="0.25">
      <c r="A6" t="s">
        <v>23</v>
      </c>
      <c r="B6">
        <v>30.701000000000001</v>
      </c>
      <c r="C6" t="s">
        <v>7</v>
      </c>
      <c r="D6">
        <v>5.3769999999999998</v>
      </c>
      <c r="E6" t="s">
        <v>24</v>
      </c>
      <c r="F6" t="s">
        <v>25</v>
      </c>
      <c r="G6" t="s">
        <v>26</v>
      </c>
    </row>
    <row r="7" spans="1:7" x14ac:dyDescent="0.25">
      <c r="A7" t="s">
        <v>27</v>
      </c>
      <c r="B7">
        <v>2431955</v>
      </c>
      <c r="C7" t="s">
        <v>7</v>
      </c>
      <c r="D7">
        <v>1468055</v>
      </c>
      <c r="E7" t="s">
        <v>28</v>
      </c>
      <c r="F7" t="s">
        <v>29</v>
      </c>
      <c r="G7" t="s">
        <v>30</v>
      </c>
    </row>
    <row r="8" spans="1:7" x14ac:dyDescent="0.25">
      <c r="A8" t="s">
        <v>31</v>
      </c>
      <c r="B8" t="s">
        <v>32</v>
      </c>
      <c r="C8" t="s">
        <v>32</v>
      </c>
    </row>
    <row r="9" spans="1:7" x14ac:dyDescent="0.25">
      <c r="A9" t="s">
        <v>33</v>
      </c>
      <c r="B9" t="s">
        <v>32</v>
      </c>
      <c r="C9" t="s">
        <v>32</v>
      </c>
    </row>
    <row r="10" spans="1:7" x14ac:dyDescent="0.25">
      <c r="A10" t="s">
        <v>34</v>
      </c>
      <c r="B10">
        <v>14316</v>
      </c>
      <c r="C10" t="s">
        <v>7</v>
      </c>
      <c r="D10">
        <v>7716.59</v>
      </c>
      <c r="E10" t="s">
        <v>35</v>
      </c>
      <c r="F10" t="s">
        <v>36</v>
      </c>
      <c r="G10" t="s">
        <v>37</v>
      </c>
    </row>
    <row r="11" spans="1:7" x14ac:dyDescent="0.25">
      <c r="A11" t="s">
        <v>38</v>
      </c>
      <c r="B11">
        <v>497</v>
      </c>
      <c r="C11" t="s">
        <v>7</v>
      </c>
      <c r="D11">
        <v>76.992999999999995</v>
      </c>
      <c r="E11" t="s">
        <v>39</v>
      </c>
      <c r="F11" t="s">
        <v>40</v>
      </c>
      <c r="G11" t="s">
        <v>41</v>
      </c>
    </row>
    <row r="12" spans="1:7" x14ac:dyDescent="0.25">
      <c r="A12" t="s">
        <v>42</v>
      </c>
      <c r="B12">
        <v>36</v>
      </c>
      <c r="C12" t="s">
        <v>7</v>
      </c>
      <c r="D12">
        <v>7.673</v>
      </c>
      <c r="E12" t="s">
        <v>43</v>
      </c>
      <c r="F12" t="s">
        <v>44</v>
      </c>
      <c r="G12" t="s">
        <v>45</v>
      </c>
    </row>
    <row r="13" spans="1:7" x14ac:dyDescent="0.25">
      <c r="A13" t="s">
        <v>46</v>
      </c>
      <c r="B13">
        <v>65230</v>
      </c>
      <c r="C13" t="s">
        <v>7</v>
      </c>
      <c r="D13">
        <v>45804</v>
      </c>
      <c r="E13" t="s">
        <v>47</v>
      </c>
      <c r="F13" t="s">
        <v>48</v>
      </c>
      <c r="G13" t="s">
        <v>49</v>
      </c>
    </row>
    <row r="14" spans="1:7" x14ac:dyDescent="0.25">
      <c r="A14" t="s">
        <v>50</v>
      </c>
      <c r="B14">
        <v>60</v>
      </c>
      <c r="C14" t="s">
        <v>7</v>
      </c>
      <c r="D14">
        <v>11.814</v>
      </c>
      <c r="E14" t="s">
        <v>51</v>
      </c>
      <c r="F14" t="s">
        <v>52</v>
      </c>
      <c r="G14" t="s">
        <v>53</v>
      </c>
    </row>
    <row r="15" spans="1:7" x14ac:dyDescent="0.25">
      <c r="A15" t="s">
        <v>54</v>
      </c>
      <c r="B15" t="s">
        <v>32</v>
      </c>
      <c r="C15" t="s">
        <v>32</v>
      </c>
    </row>
    <row r="16" spans="1:7" x14ac:dyDescent="0.25">
      <c r="A16" t="s">
        <v>55</v>
      </c>
      <c r="B16">
        <v>437319</v>
      </c>
      <c r="C16" t="s">
        <v>7</v>
      </c>
      <c r="D16">
        <v>111111</v>
      </c>
      <c r="E16" t="s">
        <v>56</v>
      </c>
      <c r="F16" t="s">
        <v>57</v>
      </c>
      <c r="G16" t="s">
        <v>58</v>
      </c>
    </row>
    <row r="17" spans="1:7" x14ac:dyDescent="0.25">
      <c r="A17" t="s">
        <v>59</v>
      </c>
      <c r="B17">
        <v>58</v>
      </c>
      <c r="C17" t="s">
        <v>7</v>
      </c>
      <c r="D17">
        <v>31.423999999999999</v>
      </c>
      <c r="E17" t="s">
        <v>60</v>
      </c>
      <c r="F17" t="s">
        <v>61</v>
      </c>
      <c r="G17" t="s">
        <v>62</v>
      </c>
    </row>
    <row r="18" spans="1:7" x14ac:dyDescent="0.25">
      <c r="A18" t="s">
        <v>63</v>
      </c>
      <c r="B18">
        <v>18</v>
      </c>
      <c r="C18" t="s">
        <v>7</v>
      </c>
      <c r="D18">
        <v>1.843</v>
      </c>
      <c r="E18" t="s">
        <v>64</v>
      </c>
      <c r="F18" t="s">
        <v>65</v>
      </c>
      <c r="G18" t="s">
        <v>66</v>
      </c>
    </row>
    <row r="19" spans="1:7" x14ac:dyDescent="0.25">
      <c r="A19" t="s">
        <v>67</v>
      </c>
      <c r="B19">
        <v>20582</v>
      </c>
      <c r="C19" t="s">
        <v>7</v>
      </c>
      <c r="D19">
        <v>6065.38</v>
      </c>
      <c r="E19" t="s">
        <v>68</v>
      </c>
      <c r="F19" t="s">
        <v>69</v>
      </c>
      <c r="G19" t="s">
        <v>70</v>
      </c>
    </row>
    <row r="20" spans="1:7" x14ac:dyDescent="0.25">
      <c r="A20" t="s">
        <v>71</v>
      </c>
      <c r="B20">
        <v>179991</v>
      </c>
      <c r="C20" t="s">
        <v>7</v>
      </c>
      <c r="D20">
        <v>49054.1</v>
      </c>
      <c r="E20">
        <v>123319</v>
      </c>
      <c r="F20">
        <v>51369</v>
      </c>
      <c r="G20">
        <v>147005</v>
      </c>
    </row>
  </sheetData>
  <sortState xmlns:xlrd2="http://schemas.microsoft.com/office/spreadsheetml/2017/richdata2" ref="A2:G20">
    <sortCondition ref="A2:A20"/>
  </sortState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58F2A-03EB-4DE1-B346-F05E69BB570D}">
  <dimension ref="A1:N20"/>
  <sheetViews>
    <sheetView workbookViewId="0">
      <selection activeCell="F2" sqref="F2:F20"/>
    </sheetView>
  </sheetViews>
  <sheetFormatPr defaultRowHeight="14" x14ac:dyDescent="0.25"/>
  <cols>
    <col min="1" max="1" width="15.90625" style="1" customWidth="1"/>
    <col min="2" max="5" width="8.7265625" style="1"/>
    <col min="6" max="6" width="10.81640625" style="1" customWidth="1"/>
    <col min="7" max="7" width="12.453125" style="1" customWidth="1"/>
    <col min="8" max="10" width="8.7265625" style="1"/>
    <col min="11" max="11" width="10.54296875" style="1" customWidth="1"/>
    <col min="12" max="12" width="12" style="1" customWidth="1"/>
    <col min="13" max="16384" width="8.7265625" style="1"/>
  </cols>
  <sheetData>
    <row r="1" spans="1:14" x14ac:dyDescent="0.25">
      <c r="A1" s="1" t="s">
        <v>120</v>
      </c>
      <c r="B1" s="1" t="s">
        <v>119</v>
      </c>
      <c r="C1" s="1" t="s">
        <v>118</v>
      </c>
      <c r="D1" s="1" t="s">
        <v>117</v>
      </c>
      <c r="E1" s="1" t="s">
        <v>116</v>
      </c>
      <c r="F1" s="1" t="s">
        <v>115</v>
      </c>
      <c r="G1" s="1" t="s">
        <v>114</v>
      </c>
      <c r="H1" s="1" t="s">
        <v>113</v>
      </c>
      <c r="I1" s="1" t="s">
        <v>112</v>
      </c>
      <c r="J1" s="1" t="s">
        <v>111</v>
      </c>
      <c r="K1" s="1" t="s">
        <v>110</v>
      </c>
      <c r="L1" s="1" t="s">
        <v>109</v>
      </c>
      <c r="M1" s="1" t="s">
        <v>108</v>
      </c>
      <c r="N1" s="1" t="s">
        <v>107</v>
      </c>
    </row>
    <row r="2" spans="1:14" x14ac:dyDescent="0.25">
      <c r="A2" s="1" t="s">
        <v>79</v>
      </c>
      <c r="B2" s="1">
        <v>6799</v>
      </c>
      <c r="C2" s="1" t="s">
        <v>7</v>
      </c>
      <c r="D2" s="1" t="s">
        <v>7</v>
      </c>
      <c r="E2" s="1" t="s">
        <v>78</v>
      </c>
      <c r="F2" s="1">
        <v>12662390</v>
      </c>
      <c r="G2" s="1">
        <v>108346</v>
      </c>
      <c r="H2" s="1">
        <v>10000</v>
      </c>
      <c r="I2" s="1">
        <v>100</v>
      </c>
      <c r="J2" s="1">
        <v>10000</v>
      </c>
      <c r="K2" s="1">
        <v>10000000000</v>
      </c>
      <c r="L2" s="1">
        <v>1800</v>
      </c>
      <c r="M2" s="1">
        <v>100000</v>
      </c>
      <c r="N2" s="1">
        <v>10000000</v>
      </c>
    </row>
    <row r="3" spans="1:14" x14ac:dyDescent="0.25">
      <c r="A3" s="1" t="s">
        <v>98</v>
      </c>
      <c r="B3" s="1">
        <v>873</v>
      </c>
      <c r="C3" s="1" t="s">
        <v>7</v>
      </c>
      <c r="D3" s="1" t="s">
        <v>7</v>
      </c>
      <c r="E3" s="1" t="s">
        <v>97</v>
      </c>
      <c r="F3" s="1">
        <v>30478</v>
      </c>
      <c r="G3" s="1">
        <v>10913</v>
      </c>
      <c r="H3" s="1">
        <v>9323</v>
      </c>
      <c r="I3" s="1">
        <v>100</v>
      </c>
      <c r="J3" s="1">
        <v>10000</v>
      </c>
      <c r="K3" s="1">
        <v>10000000000</v>
      </c>
      <c r="L3" s="1">
        <v>1800</v>
      </c>
      <c r="M3" s="1">
        <v>100000</v>
      </c>
      <c r="N3" s="1">
        <v>10000000</v>
      </c>
    </row>
    <row r="4" spans="1:14" x14ac:dyDescent="0.25">
      <c r="A4" s="1" t="s">
        <v>92</v>
      </c>
      <c r="B4" s="1">
        <v>1555</v>
      </c>
      <c r="C4" s="1" t="s">
        <v>7</v>
      </c>
      <c r="D4" s="1" t="s">
        <v>7</v>
      </c>
      <c r="E4" s="1" t="s">
        <v>91</v>
      </c>
      <c r="F4" s="1">
        <v>26740</v>
      </c>
      <c r="G4" s="1">
        <v>4347</v>
      </c>
      <c r="H4" s="1">
        <v>4320</v>
      </c>
      <c r="I4" s="1">
        <v>100</v>
      </c>
      <c r="J4" s="1">
        <v>10000</v>
      </c>
      <c r="K4" s="1">
        <v>10000000000</v>
      </c>
      <c r="L4" s="1">
        <v>1800</v>
      </c>
      <c r="M4" s="1">
        <v>100000</v>
      </c>
      <c r="N4" s="1">
        <v>10000000</v>
      </c>
    </row>
    <row r="5" spans="1:14" x14ac:dyDescent="0.25">
      <c r="A5" s="1" t="s">
        <v>88</v>
      </c>
      <c r="B5" s="1">
        <v>1964</v>
      </c>
      <c r="C5" s="1" t="s">
        <v>7</v>
      </c>
      <c r="D5" s="1" t="s">
        <v>7</v>
      </c>
      <c r="E5" s="1" t="s">
        <v>87</v>
      </c>
      <c r="F5" s="1">
        <v>1040334</v>
      </c>
      <c r="G5" s="1">
        <v>411638</v>
      </c>
      <c r="H5" s="1">
        <v>10000</v>
      </c>
      <c r="I5" s="1">
        <v>100</v>
      </c>
      <c r="J5" s="1">
        <v>10000</v>
      </c>
      <c r="K5" s="1">
        <v>10000000000</v>
      </c>
      <c r="L5" s="1">
        <v>1800</v>
      </c>
      <c r="M5" s="1">
        <v>100000</v>
      </c>
      <c r="N5" s="1">
        <v>10000000</v>
      </c>
    </row>
    <row r="6" spans="1:14" x14ac:dyDescent="0.25">
      <c r="A6" s="1" t="s">
        <v>106</v>
      </c>
      <c r="B6" s="1">
        <v>396</v>
      </c>
      <c r="C6" s="1" t="s">
        <v>7</v>
      </c>
      <c r="D6" s="1" t="s">
        <v>7</v>
      </c>
      <c r="E6" s="1" t="s">
        <v>105</v>
      </c>
      <c r="F6" s="1">
        <v>2090</v>
      </c>
      <c r="G6" s="1">
        <v>699</v>
      </c>
      <c r="H6" s="1">
        <v>682</v>
      </c>
      <c r="I6" s="1">
        <v>100</v>
      </c>
      <c r="J6" s="1">
        <v>10000</v>
      </c>
      <c r="K6" s="1">
        <v>10000000000</v>
      </c>
      <c r="L6" s="1">
        <v>1800</v>
      </c>
      <c r="M6" s="1">
        <v>100000</v>
      </c>
      <c r="N6" s="1">
        <v>10000000</v>
      </c>
    </row>
    <row r="7" spans="1:14" x14ac:dyDescent="0.25">
      <c r="A7" s="1" t="s">
        <v>84</v>
      </c>
      <c r="B7" s="1">
        <v>3559</v>
      </c>
      <c r="C7" s="1" t="s">
        <v>74</v>
      </c>
      <c r="D7" s="1" t="s">
        <v>73</v>
      </c>
      <c r="E7" s="1" t="s">
        <v>72</v>
      </c>
      <c r="F7" s="1">
        <v>8136756</v>
      </c>
      <c r="G7" s="1">
        <v>2205811</v>
      </c>
      <c r="H7" s="1">
        <v>5739</v>
      </c>
      <c r="I7" s="1">
        <v>100</v>
      </c>
      <c r="J7" s="1">
        <v>10000</v>
      </c>
      <c r="K7" s="1">
        <v>10000000000</v>
      </c>
      <c r="L7" s="1">
        <v>1800</v>
      </c>
      <c r="M7" s="1">
        <v>100000</v>
      </c>
      <c r="N7" s="1">
        <v>10000000</v>
      </c>
    </row>
    <row r="8" spans="1:14" x14ac:dyDescent="0.25">
      <c r="A8" s="1" t="s">
        <v>82</v>
      </c>
      <c r="B8" s="1">
        <v>4105</v>
      </c>
      <c r="C8" s="1" t="s">
        <v>74</v>
      </c>
      <c r="D8" s="1" t="s">
        <v>73</v>
      </c>
      <c r="E8" s="1" t="s">
        <v>72</v>
      </c>
      <c r="F8" s="1">
        <v>2663479</v>
      </c>
      <c r="G8" s="1">
        <v>1228041</v>
      </c>
      <c r="H8" s="1">
        <v>9489</v>
      </c>
      <c r="I8" s="1">
        <v>100</v>
      </c>
      <c r="J8" s="1">
        <v>10000</v>
      </c>
      <c r="K8" s="1">
        <v>10000000000</v>
      </c>
      <c r="L8" s="1">
        <v>1800</v>
      </c>
      <c r="M8" s="1">
        <v>100000</v>
      </c>
      <c r="N8" s="1">
        <v>10000000</v>
      </c>
    </row>
    <row r="9" spans="1:14" x14ac:dyDescent="0.25">
      <c r="A9" s="1" t="s">
        <v>83</v>
      </c>
      <c r="B9" s="1">
        <v>3771</v>
      </c>
      <c r="C9" s="1" t="s">
        <v>74</v>
      </c>
      <c r="D9" s="1" t="s">
        <v>73</v>
      </c>
      <c r="E9" s="1" t="s">
        <v>72</v>
      </c>
      <c r="F9" s="1">
        <v>9092145</v>
      </c>
      <c r="G9" s="1">
        <v>1154662</v>
      </c>
      <c r="H9" s="1">
        <v>10000</v>
      </c>
      <c r="I9" s="1">
        <v>100</v>
      </c>
      <c r="J9" s="1">
        <v>10000</v>
      </c>
      <c r="K9" s="1">
        <v>10000000000</v>
      </c>
      <c r="L9" s="1">
        <v>1800</v>
      </c>
      <c r="M9" s="1">
        <v>100000</v>
      </c>
      <c r="N9" s="1">
        <v>10000000</v>
      </c>
    </row>
    <row r="10" spans="1:14" x14ac:dyDescent="0.25">
      <c r="A10" s="1" t="s">
        <v>96</v>
      </c>
      <c r="B10" s="1">
        <v>696</v>
      </c>
      <c r="C10" s="1" t="s">
        <v>7</v>
      </c>
      <c r="D10" s="1" t="s">
        <v>7</v>
      </c>
      <c r="E10" s="1" t="s">
        <v>95</v>
      </c>
      <c r="F10" s="1">
        <v>18295</v>
      </c>
      <c r="G10" s="1">
        <v>5690</v>
      </c>
      <c r="H10" s="1">
        <v>5674</v>
      </c>
      <c r="I10" s="1">
        <v>100</v>
      </c>
      <c r="J10" s="1">
        <v>10000</v>
      </c>
      <c r="K10" s="1">
        <v>10000000000</v>
      </c>
      <c r="L10" s="1">
        <v>1800</v>
      </c>
      <c r="M10" s="1">
        <v>100000</v>
      </c>
      <c r="N10" s="1">
        <v>10000000</v>
      </c>
    </row>
    <row r="11" spans="1:14" x14ac:dyDescent="0.25">
      <c r="A11" s="1" t="s">
        <v>94</v>
      </c>
      <c r="B11" s="1">
        <v>1129</v>
      </c>
      <c r="C11" s="1" t="s">
        <v>7</v>
      </c>
      <c r="D11" s="1" t="s">
        <v>7</v>
      </c>
      <c r="E11" s="1" t="s">
        <v>93</v>
      </c>
      <c r="F11" s="1">
        <v>1496</v>
      </c>
      <c r="G11" s="1">
        <v>623</v>
      </c>
      <c r="H11" s="1">
        <v>615</v>
      </c>
      <c r="I11" s="1">
        <v>100</v>
      </c>
      <c r="J11" s="1">
        <v>10000</v>
      </c>
      <c r="K11" s="1">
        <v>10000000000</v>
      </c>
      <c r="L11" s="1">
        <v>1800</v>
      </c>
      <c r="M11" s="1">
        <v>100000</v>
      </c>
      <c r="N11" s="1">
        <v>10000000</v>
      </c>
    </row>
    <row r="12" spans="1:14" x14ac:dyDescent="0.25">
      <c r="A12" s="1" t="s">
        <v>104</v>
      </c>
      <c r="B12" s="1">
        <v>381</v>
      </c>
      <c r="C12" s="1" t="s">
        <v>7</v>
      </c>
      <c r="D12" s="1" t="s">
        <v>7</v>
      </c>
      <c r="E12" s="1" t="s">
        <v>103</v>
      </c>
      <c r="F12" s="1">
        <v>187</v>
      </c>
      <c r="G12" s="1">
        <v>72</v>
      </c>
      <c r="H12" s="1">
        <v>68</v>
      </c>
      <c r="I12" s="1">
        <v>100</v>
      </c>
      <c r="J12" s="1">
        <v>10000</v>
      </c>
      <c r="K12" s="1">
        <v>10000000000</v>
      </c>
      <c r="L12" s="1">
        <v>1800</v>
      </c>
      <c r="M12" s="1">
        <v>100000</v>
      </c>
      <c r="N12" s="1">
        <v>10000000</v>
      </c>
    </row>
    <row r="13" spans="1:14" x14ac:dyDescent="0.25">
      <c r="A13" s="1" t="s">
        <v>86</v>
      </c>
      <c r="B13" s="1">
        <v>2859</v>
      </c>
      <c r="C13" s="1" t="s">
        <v>7</v>
      </c>
      <c r="D13" s="1" t="s">
        <v>7</v>
      </c>
      <c r="E13" s="1" t="s">
        <v>85</v>
      </c>
      <c r="F13" s="1">
        <v>23858</v>
      </c>
      <c r="G13" s="1">
        <v>2254</v>
      </c>
      <c r="H13" s="1">
        <v>1730</v>
      </c>
      <c r="I13" s="1">
        <v>100</v>
      </c>
      <c r="J13" s="1">
        <v>10000</v>
      </c>
      <c r="K13" s="1">
        <v>10000000000</v>
      </c>
      <c r="L13" s="1">
        <v>1800</v>
      </c>
      <c r="M13" s="1">
        <v>100000</v>
      </c>
      <c r="N13" s="1">
        <v>10000000</v>
      </c>
    </row>
    <row r="14" spans="1:14" x14ac:dyDescent="0.25">
      <c r="A14" s="1" t="s">
        <v>102</v>
      </c>
      <c r="B14" s="1">
        <v>451</v>
      </c>
      <c r="C14" s="1" t="s">
        <v>7</v>
      </c>
      <c r="D14" s="1" t="s">
        <v>7</v>
      </c>
      <c r="E14" s="1" t="s">
        <v>101</v>
      </c>
      <c r="F14" s="1">
        <v>417</v>
      </c>
      <c r="G14" s="1">
        <v>179</v>
      </c>
      <c r="H14" s="1">
        <v>170</v>
      </c>
      <c r="I14" s="1">
        <v>100</v>
      </c>
      <c r="J14" s="1">
        <v>10000</v>
      </c>
      <c r="K14" s="1">
        <v>10000000000</v>
      </c>
      <c r="L14" s="1">
        <v>1800</v>
      </c>
      <c r="M14" s="1">
        <v>100000</v>
      </c>
      <c r="N14" s="1">
        <v>10000000</v>
      </c>
    </row>
    <row r="15" spans="1:14" x14ac:dyDescent="0.25">
      <c r="A15" s="1" t="s">
        <v>81</v>
      </c>
      <c r="B15" s="1">
        <v>6134</v>
      </c>
      <c r="C15" s="1" t="s">
        <v>7</v>
      </c>
      <c r="D15" s="1" t="s">
        <v>7</v>
      </c>
      <c r="E15" s="1" t="s">
        <v>80</v>
      </c>
      <c r="F15" s="1">
        <v>320567</v>
      </c>
      <c r="G15" s="1">
        <v>6192</v>
      </c>
      <c r="H15" s="1">
        <v>6105</v>
      </c>
      <c r="I15" s="1">
        <v>100</v>
      </c>
      <c r="J15" s="1">
        <v>10000</v>
      </c>
      <c r="K15" s="1">
        <v>10000000000</v>
      </c>
      <c r="L15" s="1">
        <v>1800</v>
      </c>
      <c r="M15" s="1">
        <v>100000</v>
      </c>
      <c r="N15" s="1">
        <v>10000000</v>
      </c>
    </row>
    <row r="16" spans="1:14" x14ac:dyDescent="0.25">
      <c r="A16" s="1" t="s">
        <v>75</v>
      </c>
      <c r="B16" s="1">
        <v>52007</v>
      </c>
      <c r="C16" s="1" t="s">
        <v>74</v>
      </c>
      <c r="D16" s="1" t="s">
        <v>73</v>
      </c>
      <c r="E16" s="1" t="s">
        <v>72</v>
      </c>
      <c r="F16" s="1">
        <v>1173831</v>
      </c>
      <c r="G16" s="1">
        <v>424457</v>
      </c>
      <c r="H16" s="1">
        <v>9379</v>
      </c>
      <c r="I16" s="1">
        <v>100</v>
      </c>
      <c r="J16" s="1">
        <v>10000</v>
      </c>
      <c r="K16" s="1">
        <v>10000000000</v>
      </c>
      <c r="L16" s="1">
        <v>1800</v>
      </c>
      <c r="M16" s="1">
        <v>100000</v>
      </c>
      <c r="N16" s="1">
        <v>10000000</v>
      </c>
    </row>
    <row r="17" spans="1:14" x14ac:dyDescent="0.25">
      <c r="A17" s="1" t="s">
        <v>90</v>
      </c>
      <c r="B17" s="1">
        <v>1749</v>
      </c>
      <c r="C17" s="1" t="s">
        <v>7</v>
      </c>
      <c r="D17" s="1" t="s">
        <v>7</v>
      </c>
      <c r="E17" s="1" t="s">
        <v>89</v>
      </c>
      <c r="F17" s="1">
        <v>17205</v>
      </c>
      <c r="G17" s="1">
        <v>2233</v>
      </c>
      <c r="H17" s="1">
        <v>2220</v>
      </c>
      <c r="I17" s="1">
        <v>100</v>
      </c>
      <c r="J17" s="1">
        <v>10000</v>
      </c>
      <c r="K17" s="1">
        <v>10000000000</v>
      </c>
      <c r="L17" s="1">
        <v>1800</v>
      </c>
      <c r="M17" s="1">
        <v>100000</v>
      </c>
      <c r="N17" s="1">
        <v>10000000</v>
      </c>
    </row>
    <row r="18" spans="1:14" x14ac:dyDescent="0.25">
      <c r="A18" s="1" t="s">
        <v>100</v>
      </c>
      <c r="B18" s="1">
        <v>489</v>
      </c>
      <c r="C18" s="1" t="s">
        <v>7</v>
      </c>
      <c r="D18" s="1" t="s">
        <v>7</v>
      </c>
      <c r="E18" s="1" t="s">
        <v>99</v>
      </c>
      <c r="F18" s="1">
        <v>142</v>
      </c>
      <c r="G18" s="1">
        <v>52</v>
      </c>
      <c r="H18" s="1">
        <v>42</v>
      </c>
      <c r="I18" s="1">
        <v>100</v>
      </c>
      <c r="J18" s="1">
        <v>10000</v>
      </c>
      <c r="K18" s="1">
        <v>10000000000</v>
      </c>
      <c r="L18" s="1">
        <v>1800</v>
      </c>
      <c r="M18" s="1">
        <v>100000</v>
      </c>
      <c r="N18" s="1">
        <v>10000000</v>
      </c>
    </row>
    <row r="19" spans="1:14" x14ac:dyDescent="0.25">
      <c r="A19" s="1" t="s">
        <v>76</v>
      </c>
      <c r="B19" s="1">
        <v>44303</v>
      </c>
      <c r="C19" s="1" t="s">
        <v>74</v>
      </c>
      <c r="D19" s="1" t="s">
        <v>73</v>
      </c>
      <c r="E19" s="1" t="s">
        <v>72</v>
      </c>
      <c r="F19" s="1">
        <v>2741716</v>
      </c>
      <c r="G19" s="1">
        <v>507076</v>
      </c>
      <c r="H19" s="1">
        <v>4546</v>
      </c>
      <c r="I19" s="1">
        <v>100</v>
      </c>
      <c r="J19" s="1">
        <v>10000</v>
      </c>
      <c r="K19" s="1">
        <v>10000000000</v>
      </c>
      <c r="L19" s="1">
        <v>1800</v>
      </c>
      <c r="M19" s="1">
        <v>100000</v>
      </c>
      <c r="N19" s="1">
        <v>10000000</v>
      </c>
    </row>
    <row r="20" spans="1:14" x14ac:dyDescent="0.25">
      <c r="A20" s="1" t="s">
        <v>77</v>
      </c>
      <c r="B20" s="1">
        <v>33226</v>
      </c>
      <c r="C20" s="1" t="s">
        <v>74</v>
      </c>
      <c r="D20" s="1" t="s">
        <v>73</v>
      </c>
      <c r="E20" s="1" t="s">
        <v>72</v>
      </c>
      <c r="F20" s="1">
        <v>891051</v>
      </c>
      <c r="G20" s="1">
        <v>355402</v>
      </c>
      <c r="H20" s="1">
        <v>10000</v>
      </c>
      <c r="I20" s="1">
        <v>100</v>
      </c>
      <c r="J20" s="1">
        <v>10000</v>
      </c>
      <c r="K20" s="1">
        <v>10000000000</v>
      </c>
      <c r="L20" s="1">
        <v>1800</v>
      </c>
      <c r="M20" s="1">
        <v>100000</v>
      </c>
      <c r="N20" s="1">
        <v>10000000</v>
      </c>
    </row>
  </sheetData>
  <sortState xmlns:xlrd2="http://schemas.microsoft.com/office/spreadsheetml/2017/richdata2" ref="A2:N20">
    <sortCondition ref="A2:A20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C108-1278-421E-8A87-2EE49A56AAFF}">
  <dimension ref="A1:E20"/>
  <sheetViews>
    <sheetView workbookViewId="0">
      <selection activeCell="A2" sqref="A2:A20"/>
    </sheetView>
  </sheetViews>
  <sheetFormatPr defaultRowHeight="14" x14ac:dyDescent="0.25"/>
  <cols>
    <col min="1" max="1" width="17.54296875" customWidth="1"/>
    <col min="2" max="2" width="16" customWidth="1"/>
    <col min="3" max="3" width="15.7265625" style="1" customWidth="1"/>
    <col min="4" max="4" width="12.7265625" customWidth="1"/>
    <col min="5" max="5" width="11.90625" customWidth="1"/>
  </cols>
  <sheetData>
    <row r="1" spans="1:5" x14ac:dyDescent="0.25">
      <c r="A1" t="s">
        <v>0</v>
      </c>
      <c r="B1" t="s">
        <v>131</v>
      </c>
      <c r="C1" s="1" t="s">
        <v>130</v>
      </c>
      <c r="D1" s="14" t="s">
        <v>132</v>
      </c>
      <c r="E1" s="14" t="s">
        <v>134</v>
      </c>
    </row>
    <row r="2" spans="1:5" x14ac:dyDescent="0.25">
      <c r="A2" t="s">
        <v>6</v>
      </c>
      <c r="B2">
        <v>319515</v>
      </c>
      <c r="C2" s="1">
        <v>108346</v>
      </c>
      <c r="D2">
        <f>B2-C2</f>
        <v>211169</v>
      </c>
      <c r="E2">
        <f>100*D2/B2</f>
        <v>66.090480885091466</v>
      </c>
    </row>
    <row r="3" spans="1:5" x14ac:dyDescent="0.25">
      <c r="A3" t="s">
        <v>11</v>
      </c>
      <c r="B3">
        <v>46068</v>
      </c>
      <c r="C3" s="1">
        <v>10913</v>
      </c>
      <c r="D3">
        <f t="shared" ref="D3:D20" si="0">B3-C3</f>
        <v>35155</v>
      </c>
      <c r="E3">
        <f t="shared" ref="E3:E20" si="1">100*D3/B3</f>
        <v>76.311105322566647</v>
      </c>
    </row>
    <row r="4" spans="1:5" x14ac:dyDescent="0.25">
      <c r="A4" t="s">
        <v>15</v>
      </c>
      <c r="B4">
        <v>175648</v>
      </c>
      <c r="C4" s="1">
        <v>4347</v>
      </c>
      <c r="D4">
        <f t="shared" si="0"/>
        <v>171301</v>
      </c>
      <c r="E4">
        <f t="shared" si="1"/>
        <v>97.525163964292219</v>
      </c>
    </row>
    <row r="5" spans="1:5" x14ac:dyDescent="0.25">
      <c r="A5" t="s">
        <v>19</v>
      </c>
      <c r="B5">
        <v>216</v>
      </c>
      <c r="C5" s="1">
        <v>411638</v>
      </c>
      <c r="D5">
        <f t="shared" si="0"/>
        <v>-411422</v>
      </c>
      <c r="E5">
        <f t="shared" si="1"/>
        <v>-190473.14814814815</v>
      </c>
    </row>
    <row r="6" spans="1:5" x14ac:dyDescent="0.25">
      <c r="A6" t="s">
        <v>23</v>
      </c>
      <c r="B6">
        <v>61</v>
      </c>
      <c r="C6" s="1">
        <v>699</v>
      </c>
      <c r="D6">
        <f t="shared" si="0"/>
        <v>-638</v>
      </c>
      <c r="E6">
        <f t="shared" si="1"/>
        <v>-1045.9016393442623</v>
      </c>
    </row>
    <row r="7" spans="1:5" x14ac:dyDescent="0.25">
      <c r="A7" t="s">
        <v>27</v>
      </c>
      <c r="B7">
        <v>6856124</v>
      </c>
      <c r="C7" s="1">
        <v>2205811</v>
      </c>
      <c r="D7">
        <f t="shared" si="0"/>
        <v>4650313</v>
      </c>
      <c r="E7">
        <f t="shared" si="1"/>
        <v>67.827142566266303</v>
      </c>
    </row>
    <row r="8" spans="1:5" x14ac:dyDescent="0.25">
      <c r="A8" t="s">
        <v>31</v>
      </c>
      <c r="B8" t="s">
        <v>133</v>
      </c>
      <c r="C8" s="1">
        <v>1228041</v>
      </c>
    </row>
    <row r="9" spans="1:5" x14ac:dyDescent="0.25">
      <c r="A9" t="s">
        <v>33</v>
      </c>
      <c r="B9" t="s">
        <v>133</v>
      </c>
      <c r="C9" s="1">
        <v>1154662</v>
      </c>
    </row>
    <row r="10" spans="1:5" x14ac:dyDescent="0.25">
      <c r="A10" t="s">
        <v>34</v>
      </c>
      <c r="B10">
        <v>39086</v>
      </c>
      <c r="C10" s="1">
        <v>5690</v>
      </c>
      <c r="D10">
        <f t="shared" si="0"/>
        <v>33396</v>
      </c>
      <c r="E10">
        <f t="shared" si="1"/>
        <v>85.442357877500896</v>
      </c>
    </row>
    <row r="11" spans="1:5" x14ac:dyDescent="0.25">
      <c r="A11" t="s">
        <v>38</v>
      </c>
      <c r="B11">
        <v>449</v>
      </c>
      <c r="C11" s="1">
        <v>623</v>
      </c>
      <c r="D11">
        <f t="shared" si="0"/>
        <v>-174</v>
      </c>
      <c r="E11">
        <f t="shared" si="1"/>
        <v>-38.752783964365257</v>
      </c>
    </row>
    <row r="12" spans="1:5" x14ac:dyDescent="0.25">
      <c r="A12" t="s">
        <v>42</v>
      </c>
      <c r="B12">
        <v>40</v>
      </c>
      <c r="C12" s="1">
        <v>72</v>
      </c>
      <c r="D12">
        <f t="shared" si="0"/>
        <v>-32</v>
      </c>
      <c r="E12">
        <f t="shared" si="1"/>
        <v>-80</v>
      </c>
    </row>
    <row r="13" spans="1:5" x14ac:dyDescent="0.25">
      <c r="A13" t="s">
        <v>46</v>
      </c>
      <c r="B13">
        <v>76723</v>
      </c>
      <c r="C13" s="1">
        <v>2254</v>
      </c>
      <c r="D13">
        <f t="shared" si="0"/>
        <v>74469</v>
      </c>
      <c r="E13">
        <f t="shared" si="1"/>
        <v>97.062158674712933</v>
      </c>
    </row>
    <row r="14" spans="1:5" x14ac:dyDescent="0.25">
      <c r="A14" t="s">
        <v>50</v>
      </c>
      <c r="B14">
        <v>108</v>
      </c>
      <c r="C14" s="1">
        <v>179</v>
      </c>
      <c r="D14">
        <f t="shared" si="0"/>
        <v>-71</v>
      </c>
      <c r="E14">
        <f t="shared" si="1"/>
        <v>-65.740740740740748</v>
      </c>
    </row>
    <row r="15" spans="1:5" x14ac:dyDescent="0.25">
      <c r="A15" t="s">
        <v>54</v>
      </c>
      <c r="B15" t="s">
        <v>133</v>
      </c>
      <c r="C15" s="1">
        <v>6192</v>
      </c>
    </row>
    <row r="16" spans="1:5" x14ac:dyDescent="0.25">
      <c r="A16" t="s">
        <v>55</v>
      </c>
      <c r="B16">
        <v>99404</v>
      </c>
      <c r="C16" s="1">
        <v>424457</v>
      </c>
      <c r="D16">
        <f t="shared" si="0"/>
        <v>-325053</v>
      </c>
      <c r="E16">
        <f t="shared" si="1"/>
        <v>-327.00193151181037</v>
      </c>
    </row>
    <row r="17" spans="1:5" x14ac:dyDescent="0.25">
      <c r="A17" t="s">
        <v>59</v>
      </c>
      <c r="B17">
        <v>4</v>
      </c>
      <c r="C17" s="1">
        <v>2233</v>
      </c>
      <c r="D17">
        <f t="shared" si="0"/>
        <v>-2229</v>
      </c>
      <c r="E17">
        <f t="shared" si="1"/>
        <v>-55725</v>
      </c>
    </row>
    <row r="18" spans="1:5" x14ac:dyDescent="0.25">
      <c r="A18" t="s">
        <v>63</v>
      </c>
      <c r="B18">
        <v>6</v>
      </c>
      <c r="C18" s="1">
        <v>52</v>
      </c>
      <c r="D18">
        <f t="shared" si="0"/>
        <v>-46</v>
      </c>
      <c r="E18">
        <f t="shared" si="1"/>
        <v>-766.66666666666663</v>
      </c>
    </row>
    <row r="19" spans="1:5" x14ac:dyDescent="0.25">
      <c r="A19" t="s">
        <v>67</v>
      </c>
      <c r="B19">
        <v>8247</v>
      </c>
      <c r="C19" s="1">
        <v>507076</v>
      </c>
      <c r="D19">
        <f t="shared" si="0"/>
        <v>-498829</v>
      </c>
      <c r="E19">
        <f t="shared" si="1"/>
        <v>-6048.611616345338</v>
      </c>
    </row>
    <row r="20" spans="1:5" x14ac:dyDescent="0.25">
      <c r="A20" t="s">
        <v>71</v>
      </c>
      <c r="B20">
        <v>51369</v>
      </c>
      <c r="C20" s="1">
        <v>355402</v>
      </c>
      <c r="D20">
        <f t="shared" si="0"/>
        <v>-304033</v>
      </c>
      <c r="E20">
        <f t="shared" si="1"/>
        <v>-591.86084992894553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0A25-79FC-45CF-9D43-1566B7E27DA0}">
  <dimension ref="A1:E20"/>
  <sheetViews>
    <sheetView workbookViewId="0">
      <selection activeCell="G6" sqref="G6"/>
    </sheetView>
  </sheetViews>
  <sheetFormatPr defaultRowHeight="14" x14ac:dyDescent="0.25"/>
  <cols>
    <col min="1" max="1" width="16.26953125" customWidth="1"/>
    <col min="2" max="2" width="13" customWidth="1"/>
    <col min="3" max="3" width="14.26953125" customWidth="1"/>
    <col min="4" max="4" width="13" customWidth="1"/>
    <col min="5" max="5" width="10.54296875" customWidth="1"/>
  </cols>
  <sheetData>
    <row r="1" spans="1:5" x14ac:dyDescent="0.25">
      <c r="A1" t="s">
        <v>0</v>
      </c>
      <c r="B1" t="s">
        <v>131</v>
      </c>
      <c r="C1" s="1" t="s">
        <v>130</v>
      </c>
      <c r="D1" s="14" t="s">
        <v>132</v>
      </c>
      <c r="E1" s="14" t="s">
        <v>134</v>
      </c>
    </row>
    <row r="2" spans="1:5" x14ac:dyDescent="0.25">
      <c r="A2" t="s">
        <v>6</v>
      </c>
      <c r="B2" s="14" t="s">
        <v>10</v>
      </c>
      <c r="C2" s="1">
        <v>12662390</v>
      </c>
      <c r="D2">
        <f>(B2-C2)</f>
        <v>-10942681</v>
      </c>
      <c r="E2">
        <f>100*D2/B2</f>
        <v>-636.31003850069987</v>
      </c>
    </row>
    <row r="3" spans="1:5" x14ac:dyDescent="0.25">
      <c r="A3" t="s">
        <v>11</v>
      </c>
      <c r="B3" s="14" t="s">
        <v>14</v>
      </c>
      <c r="C3" s="1">
        <v>30478</v>
      </c>
      <c r="D3">
        <f t="shared" ref="D3:D20" si="0">(B3-C3)</f>
        <v>84269</v>
      </c>
      <c r="E3">
        <f t="shared" ref="E3:E20" si="1">100*D3/B3</f>
        <v>73.438957009769325</v>
      </c>
    </row>
    <row r="4" spans="1:5" x14ac:dyDescent="0.25">
      <c r="A4" t="s">
        <v>15</v>
      </c>
      <c r="B4" s="14" t="s">
        <v>18</v>
      </c>
      <c r="C4" s="1">
        <v>26740</v>
      </c>
      <c r="D4">
        <f t="shared" si="0"/>
        <v>588279</v>
      </c>
      <c r="E4">
        <f t="shared" si="1"/>
        <v>95.652166843625963</v>
      </c>
    </row>
    <row r="5" spans="1:5" x14ac:dyDescent="0.25">
      <c r="A5" t="s">
        <v>19</v>
      </c>
      <c r="B5" s="14" t="s">
        <v>22</v>
      </c>
      <c r="C5" s="1">
        <v>1040334</v>
      </c>
      <c r="D5">
        <f t="shared" si="0"/>
        <v>-1039738</v>
      </c>
      <c r="E5">
        <f t="shared" si="1"/>
        <v>-174452.68456375838</v>
      </c>
    </row>
    <row r="6" spans="1:5" x14ac:dyDescent="0.25">
      <c r="A6" t="s">
        <v>23</v>
      </c>
      <c r="B6" s="14" t="s">
        <v>26</v>
      </c>
      <c r="C6" s="1">
        <v>2090</v>
      </c>
      <c r="D6">
        <f t="shared" si="0"/>
        <v>-1850</v>
      </c>
      <c r="E6">
        <f t="shared" si="1"/>
        <v>-770.83333333333337</v>
      </c>
    </row>
    <row r="7" spans="1:5" x14ac:dyDescent="0.25">
      <c r="A7" t="s">
        <v>27</v>
      </c>
      <c r="B7" s="14" t="s">
        <v>30</v>
      </c>
      <c r="C7" s="1">
        <v>8136756</v>
      </c>
      <c r="D7">
        <f t="shared" si="0"/>
        <v>7067385</v>
      </c>
      <c r="E7">
        <f t="shared" si="1"/>
        <v>46.483290308870458</v>
      </c>
    </row>
    <row r="8" spans="1:5" x14ac:dyDescent="0.25">
      <c r="A8" t="s">
        <v>31</v>
      </c>
      <c r="B8" s="14"/>
      <c r="C8" s="1">
        <v>2663479</v>
      </c>
      <c r="D8">
        <f t="shared" si="0"/>
        <v>-2663479</v>
      </c>
    </row>
    <row r="9" spans="1:5" x14ac:dyDescent="0.25">
      <c r="A9" t="s">
        <v>33</v>
      </c>
      <c r="B9" s="14"/>
      <c r="C9" s="1">
        <v>9092145</v>
      </c>
      <c r="D9">
        <f t="shared" si="0"/>
        <v>-9092145</v>
      </c>
    </row>
    <row r="10" spans="1:5" x14ac:dyDescent="0.25">
      <c r="A10" t="s">
        <v>34</v>
      </c>
      <c r="B10" s="14" t="s">
        <v>37</v>
      </c>
      <c r="C10" s="1">
        <v>18295</v>
      </c>
      <c r="D10">
        <f t="shared" si="0"/>
        <v>96431</v>
      </c>
      <c r="E10">
        <f t="shared" si="1"/>
        <v>84.053309624670959</v>
      </c>
    </row>
    <row r="11" spans="1:5" x14ac:dyDescent="0.25">
      <c r="A11" t="s">
        <v>38</v>
      </c>
      <c r="B11" s="14" t="s">
        <v>41</v>
      </c>
      <c r="C11" s="1">
        <v>1496</v>
      </c>
      <c r="D11">
        <f t="shared" si="0"/>
        <v>-407</v>
      </c>
      <c r="E11">
        <f t="shared" si="1"/>
        <v>-37.373737373737377</v>
      </c>
    </row>
    <row r="12" spans="1:5" x14ac:dyDescent="0.25">
      <c r="A12" t="s">
        <v>42</v>
      </c>
      <c r="B12" s="14" t="s">
        <v>45</v>
      </c>
      <c r="C12" s="1">
        <v>187</v>
      </c>
      <c r="D12">
        <f t="shared" si="0"/>
        <v>-58</v>
      </c>
      <c r="E12">
        <f t="shared" si="1"/>
        <v>-44.961240310077521</v>
      </c>
    </row>
    <row r="13" spans="1:5" x14ac:dyDescent="0.25">
      <c r="A13" t="s">
        <v>46</v>
      </c>
      <c r="B13" s="14" t="s">
        <v>49</v>
      </c>
      <c r="C13" s="1">
        <v>23858</v>
      </c>
      <c r="D13">
        <f t="shared" si="0"/>
        <v>242624</v>
      </c>
      <c r="E13">
        <f t="shared" si="1"/>
        <v>91.047050082181912</v>
      </c>
    </row>
    <row r="14" spans="1:5" x14ac:dyDescent="0.25">
      <c r="A14" t="s">
        <v>50</v>
      </c>
      <c r="B14" s="14" t="s">
        <v>53</v>
      </c>
      <c r="C14" s="1">
        <v>417</v>
      </c>
      <c r="D14">
        <f t="shared" si="0"/>
        <v>-151</v>
      </c>
      <c r="E14">
        <f t="shared" si="1"/>
        <v>-56.766917293233085</v>
      </c>
    </row>
    <row r="15" spans="1:5" x14ac:dyDescent="0.25">
      <c r="A15" t="s">
        <v>54</v>
      </c>
      <c r="B15" s="14"/>
      <c r="C15" s="1">
        <v>320567</v>
      </c>
      <c r="D15">
        <f t="shared" si="0"/>
        <v>-320567</v>
      </c>
    </row>
    <row r="16" spans="1:5" x14ac:dyDescent="0.25">
      <c r="A16" t="s">
        <v>55</v>
      </c>
      <c r="B16" s="14" t="s">
        <v>58</v>
      </c>
      <c r="C16" s="1">
        <v>1173831</v>
      </c>
      <c r="D16">
        <f t="shared" si="0"/>
        <v>-538185</v>
      </c>
      <c r="E16">
        <f t="shared" si="1"/>
        <v>-84.667409218338506</v>
      </c>
    </row>
    <row r="17" spans="1:5" x14ac:dyDescent="0.25">
      <c r="A17" t="s">
        <v>59</v>
      </c>
      <c r="B17" s="14" t="s">
        <v>62</v>
      </c>
      <c r="C17" s="1">
        <v>17205</v>
      </c>
      <c r="D17">
        <f t="shared" si="0"/>
        <v>-17190</v>
      </c>
      <c r="E17">
        <f t="shared" si="1"/>
        <v>-114600</v>
      </c>
    </row>
    <row r="18" spans="1:5" x14ac:dyDescent="0.25">
      <c r="A18" t="s">
        <v>63</v>
      </c>
      <c r="B18" s="14" t="s">
        <v>66</v>
      </c>
      <c r="C18" s="1">
        <v>142</v>
      </c>
      <c r="D18">
        <f t="shared" si="0"/>
        <v>-123</v>
      </c>
      <c r="E18">
        <f t="shared" si="1"/>
        <v>-647.36842105263156</v>
      </c>
    </row>
    <row r="19" spans="1:5" x14ac:dyDescent="0.25">
      <c r="A19" t="s">
        <v>67</v>
      </c>
      <c r="B19" s="14" t="s">
        <v>70</v>
      </c>
      <c r="C19" s="1">
        <v>2741716</v>
      </c>
      <c r="D19">
        <f t="shared" si="0"/>
        <v>-2698299</v>
      </c>
      <c r="E19">
        <f t="shared" si="1"/>
        <v>-6214.8444157818367</v>
      </c>
    </row>
    <row r="20" spans="1:5" x14ac:dyDescent="0.25">
      <c r="A20" t="s">
        <v>71</v>
      </c>
      <c r="B20" s="14">
        <v>147005</v>
      </c>
      <c r="C20" s="1">
        <v>891051</v>
      </c>
      <c r="D20">
        <f t="shared" si="0"/>
        <v>-744046</v>
      </c>
      <c r="E20">
        <f t="shared" si="1"/>
        <v>-506.13652596850449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运行时间对比</vt:lpstr>
      <vt:lpstr>储老师Cirsat</vt:lpstr>
      <vt:lpstr>黄意雯Cirsat</vt:lpstr>
      <vt:lpstr>冲突次数对比</vt:lpstr>
      <vt:lpstr>决策次数对比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润尧 陈</cp:lastModifiedBy>
  <dcterms:created xsi:type="dcterms:W3CDTF">2025-01-21T09:08:45Z</dcterms:created>
  <dcterms:modified xsi:type="dcterms:W3CDTF">2025-01-23T01:42:45Z</dcterms:modified>
</cp:coreProperties>
</file>