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7.xml"/>
  <Override ContentType="application/vnd.openxmlformats-officedocument.spreadsheetml.table+xml" PartName="/xl/tables/table6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istorias de Usuario" sheetId="1" r:id="rId4"/>
    <sheet state="visible" name="Tablas de Sprint" sheetId="2" r:id="rId5"/>
  </sheets>
  <definedNames>
    <definedName hidden="1" localSheetId="0" name="_xlnm._FilterDatabase">'Historias de Usuario'!$C$11:$P$73</definedName>
  </definedNames>
  <calcPr/>
</workbook>
</file>

<file path=xl/sharedStrings.xml><?xml version="1.0" encoding="utf-8"?>
<sst xmlns="http://schemas.openxmlformats.org/spreadsheetml/2006/main" count="600" uniqueCount="183">
  <si>
    <t>MF-</t>
  </si>
  <si>
    <t>Abreviación</t>
  </si>
  <si>
    <t>Tipo de Historia</t>
  </si>
  <si>
    <t>HU</t>
  </si>
  <si>
    <t>Historia de usuario</t>
  </si>
  <si>
    <t>Procesos que conversan con la Visión</t>
  </si>
  <si>
    <t>HT</t>
  </si>
  <si>
    <t>Historia técnica</t>
  </si>
  <si>
    <t>Más importantes</t>
  </si>
  <si>
    <t>SP</t>
  </si>
  <si>
    <t>Spike</t>
  </si>
  <si>
    <t>TA</t>
  </si>
  <si>
    <t>Tarea</t>
  </si>
  <si>
    <t>Nro</t>
  </si>
  <si>
    <t>ID</t>
  </si>
  <si>
    <t>Tipo</t>
  </si>
  <si>
    <t>Prioridad</t>
  </si>
  <si>
    <t>Prerrequisito</t>
  </si>
  <si>
    <t>Nombre</t>
  </si>
  <si>
    <t>Descripción</t>
  </si>
  <si>
    <t>Estimación</t>
  </si>
  <si>
    <t>Comentario</t>
  </si>
  <si>
    <t>Estado</t>
  </si>
  <si>
    <t>Encargado</t>
  </si>
  <si>
    <t>Visión</t>
  </si>
  <si>
    <t>10 Importantes</t>
  </si>
  <si>
    <t>Sprint</t>
  </si>
  <si>
    <t>Alta</t>
  </si>
  <si>
    <t>N/A</t>
  </si>
  <si>
    <t>Registro de Usuarios</t>
  </si>
  <si>
    <t>Registrarse como usuario</t>
  </si>
  <si>
    <t>Finalizado</t>
  </si>
  <si>
    <t>David</t>
  </si>
  <si>
    <t>NO</t>
  </si>
  <si>
    <t>Sprint 1</t>
  </si>
  <si>
    <t>Media</t>
  </si>
  <si>
    <t>Inicio de sesión</t>
  </si>
  <si>
    <t>Iniciar Sesión</t>
  </si>
  <si>
    <t>Baja</t>
  </si>
  <si>
    <t>Recuperación de contraseña</t>
  </si>
  <si>
    <t>Recuperar contraseña</t>
  </si>
  <si>
    <t>Backlog</t>
  </si>
  <si>
    <t>Cerrar sesión</t>
  </si>
  <si>
    <t>Finalizar sesión activa en la aplicación</t>
  </si>
  <si>
    <t>Exploración de instituciones</t>
  </si>
  <si>
    <t>Visualizar las distintas instituciones de chile</t>
  </si>
  <si>
    <t>SI</t>
  </si>
  <si>
    <t>POC scrapping</t>
  </si>
  <si>
    <t>Probar el scrapping para extraer información</t>
  </si>
  <si>
    <t>Sprint 0</t>
  </si>
  <si>
    <t>Scrapping a webs de las instituciones</t>
  </si>
  <si>
    <t>Realización del web scrapping</t>
  </si>
  <si>
    <t>Pendiente</t>
  </si>
  <si>
    <t>Región metropolitana</t>
  </si>
  <si>
    <t>Cancelado</t>
  </si>
  <si>
    <t>-</t>
  </si>
  <si>
    <t>Configuración del entorno de programación</t>
  </si>
  <si>
    <t>Preparación del ambiente para trabajar</t>
  </si>
  <si>
    <t>Equipo</t>
  </si>
  <si>
    <t>Integración de API de autenticación</t>
  </si>
  <si>
    <t>Uso de api para la creación cuentas</t>
  </si>
  <si>
    <t>Aplicación responsive</t>
  </si>
  <si>
    <t>Aplicación adaptable a dispositivos.</t>
  </si>
  <si>
    <t>Marcadores de carreras</t>
  </si>
  <si>
    <t>Marcadores de rapido accesos a las carreras a gusto</t>
  </si>
  <si>
    <t>Filtro de carreras y escuelas</t>
  </si>
  <si>
    <t>Buscar entre las distintas carreras y escuelas existentes</t>
  </si>
  <si>
    <t>Perfiles de egreso</t>
  </si>
  <si>
    <t>Información de los perfiles de egreso por carrera</t>
  </si>
  <si>
    <t>FAQ</t>
  </si>
  <si>
    <t>Preguntas más frecuentes</t>
  </si>
  <si>
    <t>Inteligencia artificial</t>
  </si>
  <si>
    <t>Implementación de IA mediante machine learning</t>
  </si>
  <si>
    <t>Información sobre instituciones acreditadas</t>
  </si>
  <si>
    <t>Permite mostrar instituciones acreditadas y por cuánto tiempo</t>
  </si>
  <si>
    <t>Recomendaciones basadas en los intereses</t>
  </si>
  <si>
    <t>Permite crear un algoritmo que recomiende carreras e instituciones ideales en base a preferencias</t>
  </si>
  <si>
    <t>Información sobre becas y ayudas financieras</t>
  </si>
  <si>
    <t>Muestra información sobre becas y otros beneficios en la institución y/o carrera</t>
  </si>
  <si>
    <t>Sección de soporte para usuarios</t>
  </si>
  <si>
    <t>Soporte para resolver dudas y reclamos</t>
  </si>
  <si>
    <t>Comparación entre carreras</t>
  </si>
  <si>
    <t>Permite comparar entre una carrera y otra</t>
  </si>
  <si>
    <t>Información de costos de la carrera</t>
  </si>
  <si>
    <t>Muestra los costos de cada carrera</t>
  </si>
  <si>
    <t>Información del campo laboral de la carrera</t>
  </si>
  <si>
    <t>Muestra información del campo laboral de la carrera</t>
  </si>
  <si>
    <t>Información de la duración de la carrera</t>
  </si>
  <si>
    <t>Muestra cuantos semestres dura la carrera</t>
  </si>
  <si>
    <t>Información de la empleabilidad de la carrera</t>
  </si>
  <si>
    <t>Muestra la cantidad de contratados titulados de la carrera</t>
  </si>
  <si>
    <t>Información de ingresos esperados de la carrera</t>
  </si>
  <si>
    <t>Muestra la cantidad de ingresos que tendría un titulado de la carrera</t>
  </si>
  <si>
    <t>Configuración de herramientas de gestión de versiones</t>
  </si>
  <si>
    <t>Preparación de herramientas de control de versiones</t>
  </si>
  <si>
    <t>Creación de Mockups de aplicación</t>
  </si>
  <si>
    <t>Generación de Mockups</t>
  </si>
  <si>
    <t>Llenado de datos en el Json de Carreras</t>
  </si>
  <si>
    <t>Ingresar la información completa y actualizada de las carreras en el archivo JSON.</t>
  </si>
  <si>
    <t>Llenado de datos en el Json de Instituciones</t>
  </si>
  <si>
    <t>Completar el archivo JSON con los datos de las instituciones que serán visualizadas en el sistema.</t>
  </si>
  <si>
    <t>Exploración de Longitud y Latitud de Instituciones</t>
  </si>
  <si>
    <t>Buscar y registrar las coordenadas (longitud y latitud) de las instituciones para su representación en el mapa.</t>
  </si>
  <si>
    <t>Implementación de API para visualización de mapas</t>
  </si>
  <si>
    <t>Crear una API que permita visualizar mapas con las ubicaciones de las instituciones.</t>
  </si>
  <si>
    <t>Visualización de instituciones en el Mapa</t>
  </si>
  <si>
    <t>Mostrar las ubicaciones de las instituciones en un mapa interactivo dentro de la aplicación.</t>
  </si>
  <si>
    <t>Redirección desde Favoritos a Carreras</t>
  </si>
  <si>
    <t>Permitir que los usuarios puedan redirigirse desde sus favoritos hacia la página de detalles de las carreras.</t>
  </si>
  <si>
    <t>Creación de Menú comparativo</t>
  </si>
  <si>
    <t>Desarrollar la estructura básica del menú que permitirá comparar carreras.</t>
  </si>
  <si>
    <t>Implementación de Menú comparativo</t>
  </si>
  <si>
    <t>Implementar la funcionalidad para que los usuarios seleccionen y comparen carreras desde el menú.</t>
  </si>
  <si>
    <t>Cargar carreras en el Menú comparativo</t>
  </si>
  <si>
    <t>Añadir las carreras seleccionadas por el usuario al menú comparativo.</t>
  </si>
  <si>
    <t>Enviar información a comparar a Page "Comparación"</t>
  </si>
  <si>
    <t>Enviar los datos de las carreras seleccionadas a la página de comparación para mostrar las diferencias.</t>
  </si>
  <si>
    <t>Eliminación de favoritos desde Escuelas</t>
  </si>
  <si>
    <t>Permitir que los usuarios eliminen carreras de sus favoritos desde la vista de Escuelas.</t>
  </si>
  <si>
    <t>Eliminación de favoritos desde favoritos</t>
  </si>
  <si>
    <t>Permitir la eliminación de carreras de la lista de favoritos desde la página de favoritos.</t>
  </si>
  <si>
    <t>Creación de propuesta de Perfil</t>
  </si>
  <si>
    <t>Desarrollar una propuesta de diseño para la página de perfil del usuario.</t>
  </si>
  <si>
    <t>Mostrar información de la cuenta en el Perfil</t>
  </si>
  <si>
    <t>Mostrar la información del usuario (como nombre, correo, etc.) en la página de perfil.</t>
  </si>
  <si>
    <t>Creación de modelos de Datos "Escuela"</t>
  </si>
  <si>
    <t>Crear la estructura de datos para representar las escuelas dentro del sistema.</t>
  </si>
  <si>
    <t>Creación de modelos de Datos "Carrera"</t>
  </si>
  <si>
    <t>Definir el modelo de datos para las carreras, incluyendo sus propiedades y relaciones.</t>
  </si>
  <si>
    <t>Creación de modelos de Datos "Instituciones"</t>
  </si>
  <si>
    <t>Crear un modelo de datos que defina cómo se estructuran las instituciones en el sistema.</t>
  </si>
  <si>
    <t>Creación de modelos de Datos "Sedes"</t>
  </si>
  <si>
    <t>Desarrollar un modelo de datos para representar las sedes y sus detalles asociados.</t>
  </si>
  <si>
    <t>Implementación de Guards de sesión</t>
  </si>
  <si>
    <t>Implementar un sistema de guards para proteger las rutas y asegurarse de que el usuario esté autenticado.</t>
  </si>
  <si>
    <t>Implementación de Cookie de sesión</t>
  </si>
  <si>
    <t>Implementar una cookie que almacene la sesión del usuario y permita mantenerlo autenticado.</t>
  </si>
  <si>
    <t>Eliminación de carreras seleccionadas a comparar</t>
  </si>
  <si>
    <t>Permitir que los usuarios eliminen las carreras seleccionadas para comparar desde el menú comparativo.</t>
  </si>
  <si>
    <t>Creación de API de inicio de sesión</t>
  </si>
  <si>
    <t>Desarrollar una API que gestione el inicio de sesión y autenticación de usuarios.</t>
  </si>
  <si>
    <t>Creación de estructura de usuarios</t>
  </si>
  <si>
    <t>Crear una estructura para los usuarios que contenga toda la información relevante, como nombre, correo y marcadores.</t>
  </si>
  <si>
    <t>Implementación de Marcadores en page usuarios</t>
  </si>
  <si>
    <t>Implementar la funcionalidad de marcadores para que los usuarios puedan añadir carreras a su lista de favoritos.</t>
  </si>
  <si>
    <t>Subir API a servidor de MongoDB</t>
  </si>
  <si>
    <t>Subir la API al servidor MongoDB para asegurar el almacenamiento de datos en la nube.</t>
  </si>
  <si>
    <t>Json Carreras Institución "AIEP"</t>
  </si>
  <si>
    <t>Ingresar la información completa y actualizada de la carrera en el archivo JSON.</t>
  </si>
  <si>
    <t>Json Carreras Institución "Duoc UC"</t>
  </si>
  <si>
    <t>Json Carreras Institución "Inacap"</t>
  </si>
  <si>
    <t>Json Carreras Institución "IP Chile"</t>
  </si>
  <si>
    <t>Json Carreras Institución "IP los leones"</t>
  </si>
  <si>
    <t>Json Carreras Institución 'U de Chile'</t>
  </si>
  <si>
    <t>Json Carreras Institución 'U Católica de Chile'</t>
  </si>
  <si>
    <t>Json Carreras Institución 'U Andrés Bello'</t>
  </si>
  <si>
    <t>Json Carreras Institución 'U Técnica Federico Santa María'</t>
  </si>
  <si>
    <t>Json Carreras Institución 'U Diego Portales'</t>
  </si>
  <si>
    <t>https://www.alog.cl/wp-content/uploads/2021/10/Logo-Duoc-UC.png,</t>
  </si>
  <si>
    <t>https://www.alog.cl/wp-content/uploads/2024/04/LOGO-WEB-INACAP-768x768.png,</t>
  </si>
  <si>
    <t>https://www.curriculumnacional.cl/614/articles-180962_imagen_portada.thumb_iNormal.jpg,</t>
  </si>
  <si>
    <t>https://saba.cl/wp-content/uploads/2021/04/logos-ipchile.png,</t>
  </si>
  <si>
    <t>https://yt3.googleusercontent.com/ytc/AIdro_letfEClXlSHOuz8CBQZPWYjO3kCEIX_xi-H1qZkVnXd1E=s900-c-k-c0x00ffffff-no-rj,</t>
  </si>
  <si>
    <t>https://uchile.cl/dam/imagenes/Uchile/imagenes-contenidos-generales/LogoUdeChile/02-escudo-uchile-jpg/escudo-uchile-vertical-color.jpg,</t>
  </si>
  <si>
    <t>https://upload.wikimedia.org/wikipedia/commons/thumb/8/84/Escudo_de_la_Pontificia_Universidad_Cat%C3%B3lica_de_Chile.svg/800px-Escudo_de_la_Pontificia_Universidad_Cat%C3%B3lica_de_Chile.svg.png,</t>
  </si>
  <si>
    <t>https://upload.wikimedia.org/wikipedia/commons/thumb/0/0a/Logo-unab.svg/220px-Logo-unab.svg.png,</t>
  </si>
  <si>
    <t>https://upload.wikimedia.org/wikipedia/commons/4/47/Logo_UTFSM.png,</t>
  </si>
  <si>
    <t>https://arquitectura.usach.cl/wp-content/uploads/2024/08/PERFIL-imagotipo-USACH-relleno-turquesa.png,</t>
  </si>
  <si>
    <t>Historia de Usuario</t>
  </si>
  <si>
    <t>Estimacion</t>
  </si>
  <si>
    <r>
      <rPr>
        <rFont val="Arial"/>
        <b/>
        <color theme="1"/>
        <sz val="11.0"/>
      </rPr>
      <t xml:space="preserve">Hito: </t>
    </r>
    <r>
      <rPr>
        <rFont val="Arial"/>
        <color theme="1"/>
        <sz val="11.0"/>
      </rPr>
      <t>Se configura el entorno de programación, completa una prueba de viabilidad de scrapping, integran herramientas de gestión de versiones como Git, y crean mockups de la aplicación para visualizar su interfaz.</t>
    </r>
  </si>
  <si>
    <t>Como desarrollador, quiero preparar el ambiente para trabajar para poder iniciar el desarrollo de la aplicación.</t>
  </si>
  <si>
    <t>Pts</t>
  </si>
  <si>
    <t>Como desarrollador, quiero probar el scrapping para extraer información para validar la viabilidad de esta funcionalidad.</t>
  </si>
  <si>
    <t>Como desarrollador, quiero configurar herramientas de gestión de versiones (como Git) para poder gestionar el código de manera eficiente.</t>
  </si>
  <si>
    <t>Como desarrollador, quiero crear mockups de la aplicación para visualizar la interfaz y facilitar el proceso de desarrollo.</t>
  </si>
  <si>
    <t xml:space="preserve">Hito: </t>
  </si>
  <si>
    <t>Como usuario, quiero registrarme en la aplicación para poder acceder a sus funcionalidades personalizadas.</t>
  </si>
  <si>
    <t>Como usuario, quiero iniciar sesión en la aplicación para acceder a mi cuenta y a mis datos.</t>
  </si>
  <si>
    <t>Como usuario, quiero cerrar sesión en la aplicación para asegurar que mi información esté protegida.</t>
  </si>
  <si>
    <t>Como usuario, quiero que la aplicación sea adaptable a dispositivos para poder acceder a ella desde cualquier lugar.</t>
  </si>
  <si>
    <t>Como usuario, quiero recuperar mi contraseña en caso de olvidarla para poder acceder nuevamente a mi cuenta.</t>
  </si>
  <si>
    <t>Como usuario, quiero visualizar las distintas instituciones de Chile para poder conocer mis opciones.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</si>
</sst>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color theme="1"/>
      <name val="Arial"/>
      <scheme val="minor"/>
    </font>
    <font/>
    <font>
      <sz val="12.0"/>
      <color rgb="FF000000"/>
      <name val="&quot;Aptos Narrow&quot;"/>
    </font>
    <font>
      <u/>
      <color rgb="FF0000FF"/>
    </font>
    <font>
      <sz val="15.0"/>
      <color theme="1"/>
      <name val="Arial"/>
      <scheme val="minor"/>
    </font>
    <font>
      <sz val="11.0"/>
      <color theme="1"/>
      <name val="Arial"/>
    </font>
    <font>
      <color rgb="FFFFFFFF"/>
      <name val="Arial"/>
      <scheme val="minor"/>
    </font>
    <font>
      <b/>
      <sz val="11.0"/>
      <color theme="1"/>
      <name val="Arial"/>
    </font>
    <font>
      <b/>
      <sz val="12.0"/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356854"/>
        <bgColor rgb="FF356854"/>
      </patternFill>
    </fill>
    <fill>
      <patternFill patternType="solid">
        <fgColor rgb="FFFFFFFF"/>
        <bgColor rgb="FFFFFFFF"/>
      </patternFill>
    </fill>
  </fills>
  <borders count="2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356854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</borders>
  <cellStyleXfs count="1">
    <xf borderId="0" fillId="0" fontId="0" numFmtId="0" applyAlignment="1" applyFont="1"/>
  </cellStyleXfs>
  <cellXfs count="7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3" fillId="0" fontId="1" numFmtId="0" xfId="0" applyAlignment="1" applyBorder="1" applyFont="1">
      <alignment readingOrder="0" shrinkToFit="0" vertical="center" wrapText="0"/>
    </xf>
    <xf borderId="4" fillId="0" fontId="1" numFmtId="0" xfId="0" applyAlignment="1" applyBorder="1" applyFont="1">
      <alignment horizontal="center" readingOrder="0"/>
    </xf>
    <xf borderId="5" fillId="0" fontId="2" numFmtId="0" xfId="0" applyBorder="1" applyFont="1"/>
    <xf borderId="3" fillId="0" fontId="1" numFmtId="0" xfId="0" applyAlignment="1" applyBorder="1" applyFont="1">
      <alignment horizontal="center"/>
    </xf>
    <xf borderId="0" fillId="0" fontId="1" numFmtId="0" xfId="0" applyFont="1"/>
    <xf borderId="6" fillId="0" fontId="1" numFmtId="0" xfId="0" applyAlignment="1" applyBorder="1" applyFont="1">
      <alignment horizontal="left" readingOrder="0" shrinkToFit="0" vertical="center" wrapText="0"/>
    </xf>
    <xf borderId="6" fillId="0" fontId="1" numFmtId="49" xfId="0" applyAlignment="1" applyBorder="1" applyFont="1" applyNumberFormat="1">
      <alignment horizontal="left" readingOrder="0" shrinkToFit="0" vertical="center" wrapText="0"/>
    </xf>
    <xf borderId="6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horizontal="center"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11" fillId="0" fontId="1" numFmtId="0" xfId="0" applyAlignment="1" applyBorder="1" applyFont="1">
      <alignment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11" fillId="0" fontId="1" numFmtId="0" xfId="0" applyAlignment="1" applyBorder="1" applyFont="1">
      <alignment horizontal="center" readingOrder="0" shrinkToFit="0" vertical="center" wrapText="0"/>
    </xf>
    <xf borderId="12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12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13" fillId="0" fontId="1" numFmtId="0" xfId="0" applyAlignment="1" applyBorder="1" applyFont="1">
      <alignment readingOrder="0" shrinkToFit="0" vertical="center" wrapText="0"/>
    </xf>
    <xf borderId="14" fillId="0" fontId="1" numFmtId="0" xfId="0" applyAlignment="1" applyBorder="1" applyFont="1">
      <alignment shrinkToFit="0" vertical="center" wrapText="0"/>
    </xf>
    <xf borderId="14" fillId="0" fontId="1" numFmtId="0" xfId="0" applyAlignment="1" applyBorder="1" applyFont="1">
      <alignment readingOrder="0" shrinkToFit="0" vertical="center" wrapText="0"/>
    </xf>
    <xf borderId="14" fillId="0" fontId="1" numFmtId="0" xfId="0" applyAlignment="1" applyBorder="1" applyFont="1">
      <alignment readingOrder="0" shrinkToFit="0" vertical="center" wrapText="0"/>
    </xf>
    <xf borderId="14" fillId="0" fontId="1" numFmtId="0" xfId="0" applyAlignment="1" applyBorder="1" applyFont="1">
      <alignment readingOrder="0" shrinkToFit="0" vertical="center" wrapText="0"/>
    </xf>
    <xf borderId="14" fillId="0" fontId="1" numFmtId="0" xfId="0" applyAlignment="1" applyBorder="1" applyFont="1">
      <alignment horizontal="center" readingOrder="0" shrinkToFit="0" vertical="center" wrapText="0"/>
    </xf>
    <xf borderId="15" fillId="0" fontId="1" numFmtId="0" xfId="0" applyAlignment="1" applyBorder="1" applyFont="1">
      <alignment readingOrder="0" shrinkToFit="0" vertical="center" wrapText="0"/>
    </xf>
    <xf borderId="0" fillId="0" fontId="3" numFmtId="0" xfId="0" applyAlignment="1" applyFont="1">
      <alignment readingOrder="0" shrinkToFit="0" vertical="bottom" wrapText="0"/>
    </xf>
    <xf borderId="0" fillId="0" fontId="4" numFmtId="0" xfId="0" applyAlignment="1" applyFont="1">
      <alignment readingOrder="0"/>
    </xf>
    <xf borderId="0" fillId="0" fontId="5" numFmtId="0" xfId="0" applyAlignment="1" applyFont="1">
      <alignment horizontal="left"/>
    </xf>
    <xf borderId="0" fillId="0" fontId="1" numFmtId="0" xfId="0" applyAlignment="1" applyFont="1">
      <alignment horizontal="left"/>
    </xf>
    <xf borderId="1" fillId="0" fontId="1" numFmtId="0" xfId="0" applyAlignment="1" applyBorder="1" applyFont="1">
      <alignment horizontal="left" readingOrder="0" shrinkToFit="0" vertical="center" wrapText="0"/>
    </xf>
    <xf borderId="16" fillId="0" fontId="6" numFmtId="0" xfId="0" applyAlignment="1" applyBorder="1" applyFont="1">
      <alignment readingOrder="0" shrinkToFit="0" vertical="top" wrapText="1"/>
    </xf>
    <xf borderId="17" fillId="0" fontId="2" numFmtId="0" xfId="0" applyBorder="1" applyFont="1"/>
    <xf borderId="7" fillId="0" fontId="1" numFmtId="0" xfId="0" applyAlignment="1" applyBorder="1" applyFont="1">
      <alignment shrinkToFit="0" vertical="center" wrapText="0"/>
    </xf>
    <xf borderId="9" fillId="0" fontId="1" numFmtId="0" xfId="0" applyAlignment="1" applyBorder="1" applyFont="1">
      <alignment horizontal="center" shrinkToFit="0" vertical="center" wrapText="0"/>
    </xf>
    <xf borderId="18" fillId="0" fontId="2" numFmtId="0" xfId="0" applyBorder="1" applyFont="1"/>
    <xf borderId="19" fillId="0" fontId="2" numFmtId="0" xfId="0" applyBorder="1" applyFont="1"/>
    <xf borderId="0" fillId="0" fontId="1" numFmtId="0" xfId="0" applyAlignment="1" applyFont="1">
      <alignment horizontal="left" readingOrder="0"/>
    </xf>
    <xf borderId="0" fillId="0" fontId="1" numFmtId="0" xfId="0" applyAlignment="1" applyFont="1">
      <alignment readingOrder="0"/>
    </xf>
    <xf borderId="10" fillId="0" fontId="1" numFmtId="0" xfId="0" applyAlignment="1" applyBorder="1" applyFont="1">
      <alignment shrinkToFit="0" vertical="center" wrapText="0"/>
    </xf>
    <xf borderId="12" fillId="0" fontId="1" numFmtId="0" xfId="0" applyAlignment="1" applyBorder="1" applyFont="1">
      <alignment horizontal="center" shrinkToFit="0" vertical="center" wrapText="0"/>
    </xf>
    <xf borderId="7" fillId="0" fontId="1" numFmtId="0" xfId="0" applyAlignment="1" applyBorder="1" applyFont="1">
      <alignment horizontal="center" readingOrder="0" shrinkToFit="0" vertical="center" wrapText="0"/>
    </xf>
    <xf borderId="10" fillId="0" fontId="1" numFmtId="0" xfId="0" applyAlignment="1" applyBorder="1" applyFont="1">
      <alignment horizontal="center" readingOrder="0" shrinkToFit="0" vertical="center" wrapText="0"/>
    </xf>
    <xf borderId="20" fillId="0" fontId="2" numFmtId="0" xfId="0" applyBorder="1" applyFont="1"/>
    <xf borderId="21" fillId="0" fontId="2" numFmtId="0" xfId="0" applyBorder="1" applyFont="1"/>
    <xf borderId="9" fillId="0" fontId="1" numFmtId="0" xfId="0" applyAlignment="1" applyBorder="1" applyFont="1">
      <alignment shrinkToFit="0" vertical="center" wrapText="0"/>
    </xf>
    <xf borderId="22" fillId="0" fontId="1" numFmtId="0" xfId="0" applyAlignment="1" applyBorder="1" applyFont="1">
      <alignment shrinkToFit="0" vertical="center" wrapText="0"/>
    </xf>
    <xf borderId="23" fillId="0" fontId="1" numFmtId="0" xfId="0" applyAlignment="1" applyBorder="1" applyFont="1">
      <alignment shrinkToFit="0" vertical="center" wrapText="0"/>
    </xf>
    <xf borderId="24" fillId="2" fontId="7" numFmtId="0" xfId="0" applyAlignment="1" applyBorder="1" applyFill="1" applyFont="1">
      <alignment horizontal="center" readingOrder="0" shrinkToFit="0" vertical="center" wrapText="0"/>
    </xf>
    <xf borderId="12" fillId="0" fontId="1" numFmtId="0" xfId="0" applyAlignment="1" applyBorder="1" applyFont="1">
      <alignment shrinkToFit="0" vertical="center" wrapText="0"/>
    </xf>
    <xf borderId="0" fillId="0" fontId="1" numFmtId="0" xfId="0" applyFont="1"/>
    <xf borderId="0" fillId="3" fontId="7" numFmtId="0" xfId="0" applyAlignment="1" applyFill="1" applyFont="1">
      <alignment horizontal="center" readingOrder="0"/>
    </xf>
    <xf borderId="22" fillId="0" fontId="1" numFmtId="0" xfId="0" applyAlignment="1" applyBorder="1" applyFont="1">
      <alignment horizontal="center" readingOrder="0" shrinkToFit="0" vertical="center" wrapText="0"/>
    </xf>
    <xf borderId="25" fillId="0" fontId="1" numFmtId="0" xfId="0" applyAlignment="1" applyBorder="1" applyFont="1">
      <alignment shrinkToFit="0" vertical="center" wrapText="0"/>
    </xf>
    <xf borderId="0" fillId="2" fontId="7" numFmtId="0" xfId="0" applyAlignment="1" applyFont="1">
      <alignment horizontal="center" readingOrder="0"/>
    </xf>
    <xf borderId="2" fillId="0" fontId="1" numFmtId="0" xfId="0" applyAlignment="1" applyBorder="1" applyFont="1">
      <alignment horizontal="center" readingOrder="0" shrinkToFit="0" vertical="center" wrapText="0"/>
    </xf>
    <xf borderId="16" fillId="0" fontId="8" numFmtId="0" xfId="0" applyAlignment="1" applyBorder="1" applyFont="1">
      <alignment readingOrder="0" shrinkToFit="0" vertical="top" wrapText="1"/>
    </xf>
    <xf borderId="9" fillId="0" fontId="1" numFmtId="0" xfId="0" applyAlignment="1" applyBorder="1" applyFont="1">
      <alignment horizontal="center" readingOrder="0" shrinkToFit="0" vertical="center" wrapText="0"/>
    </xf>
    <xf borderId="12" fillId="0" fontId="1" numFmtId="0" xfId="0" applyAlignment="1" applyBorder="1" applyFont="1">
      <alignment horizontal="center" readingOrder="0" shrinkToFit="0" vertical="center" wrapText="0"/>
    </xf>
    <xf borderId="0" fillId="0" fontId="9" numFmtId="0" xfId="0" applyAlignment="1" applyFont="1">
      <alignment horizontal="left"/>
    </xf>
    <xf borderId="0" fillId="0" fontId="1" numFmtId="0" xfId="0" applyAlignment="1" applyFont="1">
      <alignment horizontal="center" readingOrder="0"/>
    </xf>
    <xf borderId="0" fillId="0" fontId="9" numFmtId="0" xfId="0" applyAlignment="1" applyFont="1">
      <alignment horizontal="left" readingOrder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7">
    <tableStyle count="3" pivot="0" name="Historias de Usuario-style">
      <tableStyleElement dxfId="1" type="headerRow"/>
      <tableStyleElement dxfId="2" type="firstRowStripe"/>
      <tableStyleElement dxfId="3" type="secondRowStripe"/>
    </tableStyle>
    <tableStyle count="2" pivot="0" name="Historias de Usuario-style 2">
      <tableStyleElement dxfId="2" type="firstRowStripe"/>
      <tableStyleElement dxfId="3" type="secondRowStripe"/>
    </tableStyle>
    <tableStyle count="3" pivot="0" name="Historias de Usuario-style 3">
      <tableStyleElement dxfId="1" type="headerRow"/>
      <tableStyleElement dxfId="2" type="firstRowStripe"/>
      <tableStyleElement dxfId="3" type="secondRowStripe"/>
    </tableStyle>
    <tableStyle count="3" pivot="0" name="Tablas de Sprint-style">
      <tableStyleElement dxfId="1" type="headerRow"/>
      <tableStyleElement dxfId="2" type="firstRowStripe"/>
      <tableStyleElement dxfId="3" type="secondRowStripe"/>
    </tableStyle>
    <tableStyle count="3" pivot="0" name="Tablas de Sprint-style 2">
      <tableStyleElement dxfId="1" type="headerRow"/>
      <tableStyleElement dxfId="2" type="firstRowStripe"/>
      <tableStyleElement dxfId="3" type="secondRowStripe"/>
    </tableStyle>
    <tableStyle count="2" pivot="0" name="Tablas de Sprint-style 3">
      <tableStyleElement dxfId="2" type="firstRowStripe"/>
      <tableStyleElement dxfId="3" type="secondRowStripe"/>
    </tableStyle>
    <tableStyle count="3" pivot="0" name="Tablas de Sprint-style 4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D2:E6" displayName="Clasificación" name="Clasificación" id="1">
  <tableColumns count="2">
    <tableColumn name="Abreviación" id="1"/>
    <tableColumn name="Tipo de Historia" id="2"/>
  </tableColumns>
  <tableStyleInfo name="Historias de Usuario-style" showColumnStripes="0" showFirstColumn="1" showLastColumn="1" showRowStripes="1"/>
</table>
</file>

<file path=xl/tables/table2.xml><?xml version="1.0" encoding="utf-8"?>
<table xmlns="http://schemas.openxmlformats.org/spreadsheetml/2006/main" headerRowCount="0" ref="G2:G8" displayName="Table_1" name="Table_1" id="2">
  <tableColumns count="1">
    <tableColumn name="Column1" id="1"/>
  </tableColumns>
  <tableStyleInfo name="Historias de Usuario-style 2" showColumnStripes="0" showFirstColumn="1" showLastColumn="1" showRowStripes="1"/>
</table>
</file>

<file path=xl/tables/table3.xml><?xml version="1.0" encoding="utf-8"?>
<table xmlns="http://schemas.openxmlformats.org/spreadsheetml/2006/main" ref="C11:P73" displayName="Backlog" name="Backlog" id="3">
  <autoFilter ref="$C$11:$P$73"/>
  <tableColumns count="14">
    <tableColumn name="Nro" id="1"/>
    <tableColumn name="ID" id="2"/>
    <tableColumn name="Tipo" id="3"/>
    <tableColumn name="Prioridad" id="4"/>
    <tableColumn name="Prerrequisito" id="5"/>
    <tableColumn name="Nombre" id="6"/>
    <tableColumn name="Descripción" id="7"/>
    <tableColumn name="Estimación" id="8"/>
    <tableColumn name="Comentario" id="9"/>
    <tableColumn name="Estado" id="10"/>
    <tableColumn name="Encargado" id="11"/>
    <tableColumn name="Visión" id="12"/>
    <tableColumn name="10 Importantes" id="13"/>
    <tableColumn name="Sprint" id="14"/>
  </tableColumns>
  <tableStyleInfo name="Historias de Usuario-style 3" showColumnStripes="0" showFirstColumn="1" showLastColumn="1" showRowStripes="1"/>
</table>
</file>

<file path=xl/tables/table4.xml><?xml version="1.0" encoding="utf-8"?>
<table xmlns="http://schemas.openxmlformats.org/spreadsheetml/2006/main" ref="B3:D8" displayName="Sprint_0" name="Sprint_0" id="4">
  <tableColumns count="3">
    <tableColumn name="Historia de Usuario" id="1"/>
    <tableColumn name="Descripción" id="2"/>
    <tableColumn name="Estimacion" id="3"/>
  </tableColumns>
  <tableStyleInfo name="Tablas de Sprint-style" showColumnStripes="0" showFirstColumn="1" showLastColumn="1" showRowStripes="1"/>
</table>
</file>

<file path=xl/tables/table5.xml><?xml version="1.0" encoding="utf-8"?>
<table xmlns="http://schemas.openxmlformats.org/spreadsheetml/2006/main" ref="I4:J9" displayName="Tabla_1" name="Tabla_1" id="5">
  <tableColumns count="2">
    <tableColumn name="Sprint" id="1"/>
    <tableColumn name="Pts" id="2"/>
  </tableColumns>
  <tableStyleInfo name="Tablas de Sprint-style 2" showColumnStripes="0" showFirstColumn="1" showLastColumn="1" showRowStripes="1"/>
</table>
</file>

<file path=xl/tables/table6.xml><?xml version="1.0" encoding="utf-8"?>
<table xmlns="http://schemas.openxmlformats.org/spreadsheetml/2006/main" headerRowCount="0" ref="B10:D10" displayName="Table_2" name="Table_2" id="6">
  <tableColumns count="3">
    <tableColumn name="Column1" id="1"/>
    <tableColumn name="Column2" id="2"/>
    <tableColumn name="Column3" id="3"/>
  </tableColumns>
  <tableStyleInfo name="Tablas de Sprint-style 3" showColumnStripes="0" showFirstColumn="1" showLastColumn="1" showRowStripes="1"/>
</table>
</file>

<file path=xl/tables/table7.xml><?xml version="1.0" encoding="utf-8"?>
<table xmlns="http://schemas.openxmlformats.org/spreadsheetml/2006/main" ref="B12:D19" displayName="Sprint_1" name="Sprint_1" id="7">
  <tableColumns count="3">
    <tableColumn name="Historia de Usuario" id="1"/>
    <tableColumn name="Descripción" id="2"/>
    <tableColumn name="Estimacion" id="3"/>
  </tableColumns>
  <tableStyleInfo name="Tablas de Sprint-style 4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drawing" Target="../drawings/drawing1.xml"/><Relationship Id="rId10" Type="http://schemas.openxmlformats.org/officeDocument/2006/relationships/hyperlink" Target="https://arquitectura.usach.cl/wp-content/uploads/2024/08/PERFIL-imagotipo-USACH-relleno-turquesa.png," TargetMode="External"/><Relationship Id="rId1" Type="http://schemas.openxmlformats.org/officeDocument/2006/relationships/hyperlink" Target="https://www.alog.cl/wp-content/uploads/2021/10/Logo-Duoc-UC.png," TargetMode="External"/><Relationship Id="rId2" Type="http://schemas.openxmlformats.org/officeDocument/2006/relationships/hyperlink" Target="https://www.alog.cl/wp-content/uploads/2024/04/LOGO-WEB-INACAP-768x768.png," TargetMode="External"/><Relationship Id="rId3" Type="http://schemas.openxmlformats.org/officeDocument/2006/relationships/hyperlink" Target="https://www.curriculumnacional.cl/614/articles-180962_imagen_portada.thumb_iNormal.jpg," TargetMode="External"/><Relationship Id="rId4" Type="http://schemas.openxmlformats.org/officeDocument/2006/relationships/hyperlink" Target="https://saba.cl/wp-content/uploads/2021/04/logos-ipchile.png," TargetMode="External"/><Relationship Id="rId9" Type="http://schemas.openxmlformats.org/officeDocument/2006/relationships/hyperlink" Target="https://upload.wikimedia.org/wikipedia/commons/4/47/Logo_UTFSM.png," TargetMode="External"/><Relationship Id="rId15" Type="http://schemas.openxmlformats.org/officeDocument/2006/relationships/table" Target="../tables/table1.xml"/><Relationship Id="rId17" Type="http://schemas.openxmlformats.org/officeDocument/2006/relationships/table" Target="../tables/table3.xml"/><Relationship Id="rId16" Type="http://schemas.openxmlformats.org/officeDocument/2006/relationships/table" Target="../tables/table2.xml"/><Relationship Id="rId5" Type="http://schemas.openxmlformats.org/officeDocument/2006/relationships/hyperlink" Target="https://yt3.googleusercontent.com/ytc/AIdro_letfEClXlSHOuz8CBQZPWYjO3kCEIX_xi-H1qZkVnXd1E=s900-c-k-c0x00ffffff-no-rj," TargetMode="External"/><Relationship Id="rId6" Type="http://schemas.openxmlformats.org/officeDocument/2006/relationships/hyperlink" Target="https://uchile.cl/dam/imagenes/Uchile/imagenes-contenidos-generales/LogoUdeChile/02-escudo-uchile-jpg/escudo-uchile-vertical-color.jpg," TargetMode="External"/><Relationship Id="rId7" Type="http://schemas.openxmlformats.org/officeDocument/2006/relationships/hyperlink" Target="https://upload.wikimedia.org/wikipedia/commons/thumb/8/84/Escudo_de_la_Pontificia_Universidad_Cat%C3%B3lica_de_Chile.svg/800px-Escudo_de_la_Pontificia_Universidad_Cat%C3%B3lica_de_Chile.svg.png," TargetMode="External"/><Relationship Id="rId8" Type="http://schemas.openxmlformats.org/officeDocument/2006/relationships/hyperlink" Target="https://upload.wikimedia.org/wikipedia/commons/thumb/0/0a/Logo-unab.svg/220px-Logo-unab.svg.png,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9" Type="http://schemas.openxmlformats.org/officeDocument/2006/relationships/table" Target="../tables/table7.xml"/><Relationship Id="rId6" Type="http://schemas.openxmlformats.org/officeDocument/2006/relationships/table" Target="../tables/table4.xml"/><Relationship Id="rId7" Type="http://schemas.openxmlformats.org/officeDocument/2006/relationships/table" Target="../tables/table5.xml"/><Relationship Id="rId8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hidden="1" min="1" max="1" width="6.88"/>
    <col customWidth="1" min="3" max="3" width="4.13"/>
    <col customWidth="1" min="4" max="4" width="14.25"/>
    <col customWidth="1" min="5" max="5" width="17.25"/>
    <col customWidth="1" min="6" max="6" width="15.5"/>
    <col customWidth="1" min="7" max="7" width="15.0"/>
    <col customWidth="1" min="8" max="8" width="42.88"/>
    <col customWidth="1" min="9" max="9" width="51.88"/>
    <col customWidth="1" min="10" max="10" width="13.88"/>
    <col customWidth="1" min="11" max="11" width="18.13"/>
    <col customWidth="1" min="12" max="12" width="10.63"/>
    <col customWidth="1" min="13" max="13" width="16.63"/>
    <col customWidth="1" min="14" max="14" width="13.38"/>
    <col customWidth="1" min="15" max="15" width="16.88"/>
  </cols>
  <sheetData>
    <row r="1">
      <c r="A1" s="1" t="s">
        <v>0</v>
      </c>
      <c r="B1" s="1"/>
    </row>
    <row r="2">
      <c r="A2" s="1"/>
      <c r="B2" s="1"/>
      <c r="D2" s="2" t="s">
        <v>1</v>
      </c>
      <c r="E2" s="3" t="s">
        <v>2</v>
      </c>
      <c r="I2" s="4"/>
      <c r="J2" s="4"/>
      <c r="K2" s="5"/>
    </row>
    <row r="3">
      <c r="A3" s="1"/>
      <c r="B3" s="1"/>
      <c r="D3" s="6" t="s">
        <v>3</v>
      </c>
      <c r="E3" s="6" t="s">
        <v>4</v>
      </c>
      <c r="I3" s="7" t="s">
        <v>5</v>
      </c>
      <c r="J3" s="8"/>
      <c r="K3" s="9">
        <f>COUNTIF(N:N,"=SI")</f>
        <v>30</v>
      </c>
    </row>
    <row r="4">
      <c r="A4" s="1"/>
      <c r="B4" s="1"/>
      <c r="D4" s="6" t="s">
        <v>6</v>
      </c>
      <c r="E4" s="6" t="s">
        <v>7</v>
      </c>
      <c r="I4" s="7" t="s">
        <v>8</v>
      </c>
      <c r="J4" s="8"/>
      <c r="K4" s="9">
        <f>COUNTIF(O:O,"=SI")</f>
        <v>11</v>
      </c>
    </row>
    <row r="5">
      <c r="A5" s="1"/>
      <c r="D5" s="6" t="s">
        <v>9</v>
      </c>
      <c r="E5" s="6" t="s">
        <v>10</v>
      </c>
    </row>
    <row r="6">
      <c r="D6" s="6" t="s">
        <v>11</v>
      </c>
      <c r="E6" s="6" t="s">
        <v>12</v>
      </c>
    </row>
    <row r="9">
      <c r="I9" s="10">
        <f>LEN(I28)</f>
        <v>97</v>
      </c>
    </row>
    <row r="11">
      <c r="A11" s="1"/>
      <c r="B11" s="1"/>
      <c r="C11" s="2" t="s">
        <v>13</v>
      </c>
      <c r="D11" s="11" t="s">
        <v>14</v>
      </c>
      <c r="E11" s="11" t="s">
        <v>15</v>
      </c>
      <c r="F11" s="12" t="s">
        <v>16</v>
      </c>
      <c r="G11" s="11" t="s">
        <v>17</v>
      </c>
      <c r="H11" s="11" t="s">
        <v>18</v>
      </c>
      <c r="I11" s="11" t="s">
        <v>19</v>
      </c>
      <c r="J11" s="11" t="s">
        <v>20</v>
      </c>
      <c r="K11" s="11" t="s">
        <v>21</v>
      </c>
      <c r="L11" s="11" t="s">
        <v>22</v>
      </c>
      <c r="M11" s="11" t="s">
        <v>23</v>
      </c>
      <c r="N11" s="11" t="s">
        <v>24</v>
      </c>
      <c r="O11" s="13" t="s">
        <v>25</v>
      </c>
      <c r="P11" s="14" t="s">
        <v>26</v>
      </c>
    </row>
    <row r="12">
      <c r="A12" s="1"/>
      <c r="B12" s="1"/>
      <c r="C12" s="15">
        <v>1.0</v>
      </c>
      <c r="D12" s="16" t="str">
        <f t="shared" ref="D12:D73" si="1">CONCATENATE($A$1,C12)</f>
        <v>MF-1</v>
      </c>
      <c r="E12" s="17" t="s">
        <v>3</v>
      </c>
      <c r="F12" s="17" t="s">
        <v>27</v>
      </c>
      <c r="G12" s="18" t="s">
        <v>28</v>
      </c>
      <c r="H12" s="18" t="s">
        <v>29</v>
      </c>
      <c r="I12" s="18" t="s">
        <v>30</v>
      </c>
      <c r="J12" s="19">
        <v>8.0</v>
      </c>
      <c r="K12" s="16"/>
      <c r="L12" s="18" t="s">
        <v>31</v>
      </c>
      <c r="M12" s="17" t="s">
        <v>32</v>
      </c>
      <c r="N12" s="17" t="s">
        <v>33</v>
      </c>
      <c r="O12" s="17" t="s">
        <v>33</v>
      </c>
      <c r="P12" s="20" t="s">
        <v>34</v>
      </c>
    </row>
    <row r="13">
      <c r="A13" s="1"/>
      <c r="B13" s="1"/>
      <c r="C13" s="21">
        <v>2.0</v>
      </c>
      <c r="D13" s="22" t="str">
        <f t="shared" si="1"/>
        <v>MF-2</v>
      </c>
      <c r="E13" s="23" t="s">
        <v>3</v>
      </c>
      <c r="F13" s="23" t="s">
        <v>35</v>
      </c>
      <c r="G13" s="24" t="s">
        <v>28</v>
      </c>
      <c r="H13" s="24" t="s">
        <v>36</v>
      </c>
      <c r="I13" s="24" t="s">
        <v>37</v>
      </c>
      <c r="J13" s="25">
        <v>5.0</v>
      </c>
      <c r="K13" s="22"/>
      <c r="L13" s="24" t="s">
        <v>31</v>
      </c>
      <c r="M13" s="23" t="s">
        <v>32</v>
      </c>
      <c r="N13" s="23" t="s">
        <v>33</v>
      </c>
      <c r="O13" s="23" t="s">
        <v>33</v>
      </c>
      <c r="P13" s="26" t="s">
        <v>34</v>
      </c>
    </row>
    <row r="14">
      <c r="A14" s="1"/>
      <c r="B14" s="1"/>
      <c r="C14" s="15">
        <v>3.0</v>
      </c>
      <c r="D14" s="16" t="str">
        <f t="shared" si="1"/>
        <v>MF-3</v>
      </c>
      <c r="E14" s="17" t="s">
        <v>3</v>
      </c>
      <c r="F14" s="17" t="s">
        <v>38</v>
      </c>
      <c r="G14" s="18" t="s">
        <v>28</v>
      </c>
      <c r="H14" s="18" t="s">
        <v>39</v>
      </c>
      <c r="I14" s="18" t="s">
        <v>40</v>
      </c>
      <c r="J14" s="19">
        <v>8.0</v>
      </c>
      <c r="K14" s="16"/>
      <c r="L14" s="18" t="s">
        <v>41</v>
      </c>
      <c r="M14" s="17" t="s">
        <v>32</v>
      </c>
      <c r="N14" s="17" t="s">
        <v>33</v>
      </c>
      <c r="O14" s="17" t="s">
        <v>33</v>
      </c>
      <c r="P14" s="27"/>
    </row>
    <row r="15">
      <c r="A15" s="1"/>
      <c r="B15" s="1"/>
      <c r="C15" s="21">
        <v>4.0</v>
      </c>
      <c r="D15" s="22" t="str">
        <f t="shared" si="1"/>
        <v>MF-4</v>
      </c>
      <c r="E15" s="23" t="s">
        <v>3</v>
      </c>
      <c r="F15" s="23" t="s">
        <v>38</v>
      </c>
      <c r="G15" s="24" t="s">
        <v>28</v>
      </c>
      <c r="H15" s="24" t="s">
        <v>42</v>
      </c>
      <c r="I15" s="24" t="s">
        <v>43</v>
      </c>
      <c r="J15" s="25">
        <v>5.0</v>
      </c>
      <c r="K15" s="22"/>
      <c r="L15" s="24" t="s">
        <v>41</v>
      </c>
      <c r="M15" s="28"/>
      <c r="N15" s="23" t="s">
        <v>33</v>
      </c>
      <c r="O15" s="23" t="s">
        <v>33</v>
      </c>
      <c r="P15" s="29"/>
    </row>
    <row r="16">
      <c r="A16" s="1"/>
      <c r="B16" s="1"/>
      <c r="C16" s="15">
        <v>5.0</v>
      </c>
      <c r="D16" s="16" t="str">
        <f t="shared" si="1"/>
        <v>MF-5</v>
      </c>
      <c r="E16" s="17" t="s">
        <v>3</v>
      </c>
      <c r="F16" s="17" t="s">
        <v>27</v>
      </c>
      <c r="G16" s="18" t="s">
        <v>28</v>
      </c>
      <c r="H16" s="18" t="s">
        <v>44</v>
      </c>
      <c r="I16" s="18" t="s">
        <v>45</v>
      </c>
      <c r="J16" s="19">
        <v>3.0</v>
      </c>
      <c r="K16" s="16"/>
      <c r="L16" s="18" t="s">
        <v>31</v>
      </c>
      <c r="M16" s="17" t="s">
        <v>32</v>
      </c>
      <c r="N16" s="17" t="s">
        <v>46</v>
      </c>
      <c r="O16" s="17" t="s">
        <v>46</v>
      </c>
      <c r="P16" s="20" t="s">
        <v>34</v>
      </c>
    </row>
    <row r="17">
      <c r="A17" s="1"/>
      <c r="B17" s="1"/>
      <c r="C17" s="21">
        <v>6.0</v>
      </c>
      <c r="D17" s="22" t="str">
        <f t="shared" si="1"/>
        <v>MF-6</v>
      </c>
      <c r="E17" s="23" t="s">
        <v>9</v>
      </c>
      <c r="F17" s="23" t="s">
        <v>38</v>
      </c>
      <c r="G17" s="24" t="s">
        <v>28</v>
      </c>
      <c r="H17" s="24" t="s">
        <v>47</v>
      </c>
      <c r="I17" s="24" t="s">
        <v>48</v>
      </c>
      <c r="J17" s="25">
        <v>13.0</v>
      </c>
      <c r="K17" s="22"/>
      <c r="L17" s="24" t="s">
        <v>31</v>
      </c>
      <c r="M17" s="23" t="s">
        <v>32</v>
      </c>
      <c r="N17" s="23" t="s">
        <v>33</v>
      </c>
      <c r="O17" s="23" t="s">
        <v>33</v>
      </c>
      <c r="P17" s="26" t="s">
        <v>49</v>
      </c>
    </row>
    <row r="18">
      <c r="A18" s="1"/>
      <c r="B18" s="1"/>
      <c r="C18" s="15">
        <v>7.0</v>
      </c>
      <c r="D18" s="16" t="str">
        <f t="shared" si="1"/>
        <v>MF-7</v>
      </c>
      <c r="E18" s="17" t="s">
        <v>6</v>
      </c>
      <c r="F18" s="17" t="s">
        <v>27</v>
      </c>
      <c r="G18" s="18" t="str">
        <f>D17</f>
        <v>MF-6</v>
      </c>
      <c r="H18" s="18" t="s">
        <v>50</v>
      </c>
      <c r="I18" s="18" t="s">
        <v>51</v>
      </c>
      <c r="J18" s="19" t="s">
        <v>52</v>
      </c>
      <c r="K18" s="18" t="s">
        <v>53</v>
      </c>
      <c r="L18" s="18" t="s">
        <v>54</v>
      </c>
      <c r="M18" s="30"/>
      <c r="N18" s="17" t="s">
        <v>33</v>
      </c>
      <c r="O18" s="17" t="s">
        <v>33</v>
      </c>
      <c r="P18" s="20" t="s">
        <v>55</v>
      </c>
    </row>
    <row r="19">
      <c r="A19" s="1"/>
      <c r="B19" s="1"/>
      <c r="C19" s="21">
        <v>8.0</v>
      </c>
      <c r="D19" s="22" t="str">
        <f t="shared" si="1"/>
        <v>MF-8</v>
      </c>
      <c r="E19" s="23" t="s">
        <v>11</v>
      </c>
      <c r="F19" s="23" t="s">
        <v>38</v>
      </c>
      <c r="G19" s="24" t="s">
        <v>28</v>
      </c>
      <c r="H19" s="24" t="s">
        <v>56</v>
      </c>
      <c r="I19" s="24" t="s">
        <v>57</v>
      </c>
      <c r="J19" s="25">
        <v>2.0</v>
      </c>
      <c r="K19" s="22"/>
      <c r="L19" s="24" t="s">
        <v>31</v>
      </c>
      <c r="M19" s="23" t="s">
        <v>58</v>
      </c>
      <c r="N19" s="23" t="s">
        <v>33</v>
      </c>
      <c r="O19" s="23" t="s">
        <v>33</v>
      </c>
      <c r="P19" s="26" t="s">
        <v>49</v>
      </c>
    </row>
    <row r="20">
      <c r="A20" s="1"/>
      <c r="B20" s="1"/>
      <c r="C20" s="15">
        <v>9.0</v>
      </c>
      <c r="D20" s="16" t="str">
        <f t="shared" si="1"/>
        <v>MF-9</v>
      </c>
      <c r="E20" s="17" t="s">
        <v>6</v>
      </c>
      <c r="F20" s="17" t="s">
        <v>35</v>
      </c>
      <c r="G20" s="18" t="s">
        <v>28</v>
      </c>
      <c r="H20" s="18" t="s">
        <v>59</v>
      </c>
      <c r="I20" s="18" t="s">
        <v>60</v>
      </c>
      <c r="J20" s="19">
        <v>13.0</v>
      </c>
      <c r="K20" s="16"/>
      <c r="L20" s="18" t="s">
        <v>31</v>
      </c>
      <c r="M20" s="17" t="s">
        <v>32</v>
      </c>
      <c r="N20" s="17" t="s">
        <v>33</v>
      </c>
      <c r="O20" s="17" t="s">
        <v>33</v>
      </c>
      <c r="P20" s="20" t="s">
        <v>34</v>
      </c>
    </row>
    <row r="21">
      <c r="A21" s="1"/>
      <c r="B21" s="1"/>
      <c r="C21" s="21">
        <v>10.0</v>
      </c>
      <c r="D21" s="22" t="str">
        <f t="shared" si="1"/>
        <v>MF-10</v>
      </c>
      <c r="E21" s="23" t="s">
        <v>3</v>
      </c>
      <c r="F21" s="23" t="s">
        <v>35</v>
      </c>
      <c r="G21" s="24" t="s">
        <v>28</v>
      </c>
      <c r="H21" s="24" t="s">
        <v>61</v>
      </c>
      <c r="I21" s="24" t="s">
        <v>62</v>
      </c>
      <c r="J21" s="25">
        <v>3.0</v>
      </c>
      <c r="K21" s="22"/>
      <c r="L21" s="24" t="s">
        <v>31</v>
      </c>
      <c r="M21" s="23" t="s">
        <v>32</v>
      </c>
      <c r="N21" s="23" t="s">
        <v>33</v>
      </c>
      <c r="O21" s="23" t="s">
        <v>33</v>
      </c>
      <c r="P21" s="26" t="s">
        <v>34</v>
      </c>
    </row>
    <row r="22">
      <c r="A22" s="1"/>
      <c r="B22" s="1"/>
      <c r="C22" s="15">
        <v>11.0</v>
      </c>
      <c r="D22" s="16" t="str">
        <f t="shared" si="1"/>
        <v>MF-11</v>
      </c>
      <c r="E22" s="17" t="s">
        <v>3</v>
      </c>
      <c r="F22" s="17" t="s">
        <v>27</v>
      </c>
      <c r="G22" s="18" t="s">
        <v>28</v>
      </c>
      <c r="H22" s="18" t="s">
        <v>63</v>
      </c>
      <c r="I22" s="18" t="s">
        <v>64</v>
      </c>
      <c r="J22" s="19">
        <v>13.0</v>
      </c>
      <c r="K22" s="16"/>
      <c r="L22" s="18" t="s">
        <v>31</v>
      </c>
      <c r="M22" s="17" t="s">
        <v>32</v>
      </c>
      <c r="N22" s="17" t="s">
        <v>46</v>
      </c>
      <c r="O22" s="17" t="s">
        <v>46</v>
      </c>
      <c r="P22" s="20" t="s">
        <v>34</v>
      </c>
    </row>
    <row r="23">
      <c r="A23" s="1"/>
      <c r="B23" s="1"/>
      <c r="C23" s="21">
        <v>12.0</v>
      </c>
      <c r="D23" s="22" t="str">
        <f t="shared" si="1"/>
        <v>MF-12</v>
      </c>
      <c r="E23" s="23" t="s">
        <v>3</v>
      </c>
      <c r="F23" s="23" t="s">
        <v>27</v>
      </c>
      <c r="G23" s="24" t="s">
        <v>28</v>
      </c>
      <c r="H23" s="24" t="s">
        <v>65</v>
      </c>
      <c r="I23" s="24" t="s">
        <v>66</v>
      </c>
      <c r="J23" s="25">
        <v>8.0</v>
      </c>
      <c r="K23" s="22"/>
      <c r="L23" s="24" t="s">
        <v>41</v>
      </c>
      <c r="M23" s="28"/>
      <c r="N23" s="23" t="s">
        <v>46</v>
      </c>
      <c r="O23" s="23" t="s">
        <v>33</v>
      </c>
      <c r="P23" s="29"/>
    </row>
    <row r="24">
      <c r="A24" s="1"/>
      <c r="B24" s="1"/>
      <c r="C24" s="15">
        <v>13.0</v>
      </c>
      <c r="D24" s="16" t="str">
        <f t="shared" si="1"/>
        <v>MF-13</v>
      </c>
      <c r="E24" s="17" t="s">
        <v>3</v>
      </c>
      <c r="F24" s="17" t="s">
        <v>27</v>
      </c>
      <c r="G24" s="18" t="s">
        <v>28</v>
      </c>
      <c r="H24" s="18" t="s">
        <v>67</v>
      </c>
      <c r="I24" s="18" t="s">
        <v>68</v>
      </c>
      <c r="J24" s="19">
        <v>3.0</v>
      </c>
      <c r="K24" s="16"/>
      <c r="L24" s="18" t="s">
        <v>31</v>
      </c>
      <c r="M24" s="17" t="s">
        <v>32</v>
      </c>
      <c r="N24" s="17" t="s">
        <v>46</v>
      </c>
      <c r="O24" s="17" t="s">
        <v>33</v>
      </c>
      <c r="P24" s="20" t="s">
        <v>34</v>
      </c>
    </row>
    <row r="25">
      <c r="A25" s="1"/>
      <c r="B25" s="1"/>
      <c r="C25" s="21">
        <v>14.0</v>
      </c>
      <c r="D25" s="22" t="str">
        <f t="shared" si="1"/>
        <v>MF-14</v>
      </c>
      <c r="E25" s="23" t="s">
        <v>3</v>
      </c>
      <c r="F25" s="23" t="s">
        <v>35</v>
      </c>
      <c r="G25" s="24" t="s">
        <v>28</v>
      </c>
      <c r="H25" s="24" t="s">
        <v>69</v>
      </c>
      <c r="I25" s="24" t="s">
        <v>70</v>
      </c>
      <c r="J25" s="25">
        <v>5.0</v>
      </c>
      <c r="K25" s="22"/>
      <c r="L25" s="24" t="s">
        <v>41</v>
      </c>
      <c r="M25" s="28"/>
      <c r="N25" s="23" t="s">
        <v>46</v>
      </c>
      <c r="O25" s="23" t="s">
        <v>33</v>
      </c>
      <c r="P25" s="29"/>
    </row>
    <row r="26">
      <c r="C26" s="15">
        <v>15.0</v>
      </c>
      <c r="D26" s="16" t="str">
        <f t="shared" si="1"/>
        <v>MF-15</v>
      </c>
      <c r="E26" s="17" t="s">
        <v>3</v>
      </c>
      <c r="F26" s="17" t="s">
        <v>38</v>
      </c>
      <c r="G26" s="18" t="s">
        <v>28</v>
      </c>
      <c r="H26" s="18" t="s">
        <v>71</v>
      </c>
      <c r="I26" s="18" t="s">
        <v>72</v>
      </c>
      <c r="J26" s="19">
        <v>13.0</v>
      </c>
      <c r="K26" s="16"/>
      <c r="L26" s="18" t="s">
        <v>41</v>
      </c>
      <c r="M26" s="30"/>
      <c r="N26" s="17" t="s">
        <v>33</v>
      </c>
      <c r="O26" s="17" t="s">
        <v>33</v>
      </c>
      <c r="P26" s="27"/>
    </row>
    <row r="27">
      <c r="C27" s="21">
        <v>16.0</v>
      </c>
      <c r="D27" s="22" t="str">
        <f t="shared" si="1"/>
        <v>MF-16</v>
      </c>
      <c r="E27" s="23" t="s">
        <v>3</v>
      </c>
      <c r="F27" s="23" t="s">
        <v>27</v>
      </c>
      <c r="G27" s="24" t="s">
        <v>28</v>
      </c>
      <c r="H27" s="24" t="s">
        <v>73</v>
      </c>
      <c r="I27" s="24" t="s">
        <v>74</v>
      </c>
      <c r="J27" s="25">
        <v>5.0</v>
      </c>
      <c r="K27" s="22"/>
      <c r="L27" s="24" t="s">
        <v>41</v>
      </c>
      <c r="M27" s="28"/>
      <c r="N27" s="23" t="s">
        <v>46</v>
      </c>
      <c r="O27" s="23" t="s">
        <v>46</v>
      </c>
      <c r="P27" s="29"/>
    </row>
    <row r="28">
      <c r="C28" s="15">
        <v>17.0</v>
      </c>
      <c r="D28" s="16" t="str">
        <f t="shared" si="1"/>
        <v>MF-17</v>
      </c>
      <c r="E28" s="17" t="s">
        <v>3</v>
      </c>
      <c r="F28" s="17" t="s">
        <v>27</v>
      </c>
      <c r="G28" s="18" t="s">
        <v>28</v>
      </c>
      <c r="H28" s="18" t="s">
        <v>75</v>
      </c>
      <c r="I28" s="18" t="s">
        <v>76</v>
      </c>
      <c r="J28" s="19">
        <v>13.0</v>
      </c>
      <c r="K28" s="16"/>
      <c r="L28" s="18" t="s">
        <v>41</v>
      </c>
      <c r="M28" s="30"/>
      <c r="N28" s="17" t="s">
        <v>46</v>
      </c>
      <c r="O28" s="17" t="s">
        <v>46</v>
      </c>
      <c r="P28" s="27"/>
    </row>
    <row r="29">
      <c r="C29" s="21">
        <v>18.0</v>
      </c>
      <c r="D29" s="22" t="str">
        <f t="shared" si="1"/>
        <v>MF-18</v>
      </c>
      <c r="E29" s="23" t="s">
        <v>3</v>
      </c>
      <c r="F29" s="23" t="s">
        <v>35</v>
      </c>
      <c r="G29" s="24" t="s">
        <v>28</v>
      </c>
      <c r="H29" s="24" t="s">
        <v>77</v>
      </c>
      <c r="I29" s="24" t="s">
        <v>78</v>
      </c>
      <c r="J29" s="25">
        <v>5.0</v>
      </c>
      <c r="K29" s="22"/>
      <c r="L29" s="24" t="s">
        <v>41</v>
      </c>
      <c r="M29" s="28"/>
      <c r="N29" s="23" t="s">
        <v>46</v>
      </c>
      <c r="O29" s="23" t="s">
        <v>46</v>
      </c>
      <c r="P29" s="29"/>
    </row>
    <row r="30">
      <c r="C30" s="15">
        <v>19.0</v>
      </c>
      <c r="D30" s="16" t="str">
        <f t="shared" si="1"/>
        <v>MF-19</v>
      </c>
      <c r="E30" s="17" t="s">
        <v>3</v>
      </c>
      <c r="F30" s="17" t="s">
        <v>35</v>
      </c>
      <c r="G30" s="18" t="s">
        <v>28</v>
      </c>
      <c r="H30" s="18" t="s">
        <v>79</v>
      </c>
      <c r="I30" s="18" t="s">
        <v>80</v>
      </c>
      <c r="J30" s="19">
        <v>8.0</v>
      </c>
      <c r="K30" s="16"/>
      <c r="L30" s="18" t="s">
        <v>41</v>
      </c>
      <c r="M30" s="30"/>
      <c r="N30" s="17" t="s">
        <v>46</v>
      </c>
      <c r="O30" s="17" t="s">
        <v>33</v>
      </c>
      <c r="P30" s="27"/>
    </row>
    <row r="31">
      <c r="C31" s="21">
        <v>20.0</v>
      </c>
      <c r="D31" s="22" t="str">
        <f t="shared" si="1"/>
        <v>MF-20</v>
      </c>
      <c r="E31" s="23" t="s">
        <v>3</v>
      </c>
      <c r="F31" s="23" t="s">
        <v>27</v>
      </c>
      <c r="G31" s="24" t="s">
        <v>28</v>
      </c>
      <c r="H31" s="24" t="s">
        <v>81</v>
      </c>
      <c r="I31" s="24" t="s">
        <v>82</v>
      </c>
      <c r="J31" s="25">
        <v>13.0</v>
      </c>
      <c r="K31" s="22"/>
      <c r="L31" s="24" t="s">
        <v>31</v>
      </c>
      <c r="M31" s="23" t="s">
        <v>32</v>
      </c>
      <c r="N31" s="23" t="s">
        <v>46</v>
      </c>
      <c r="O31" s="23" t="s">
        <v>46</v>
      </c>
      <c r="P31" s="26" t="s">
        <v>34</v>
      </c>
    </row>
    <row r="32">
      <c r="C32" s="15">
        <v>21.0</v>
      </c>
      <c r="D32" s="16" t="str">
        <f t="shared" si="1"/>
        <v>MF-21</v>
      </c>
      <c r="E32" s="17" t="s">
        <v>3</v>
      </c>
      <c r="F32" s="17" t="s">
        <v>38</v>
      </c>
      <c r="G32" s="18" t="s">
        <v>28</v>
      </c>
      <c r="H32" s="18" t="s">
        <v>83</v>
      </c>
      <c r="I32" s="18" t="s">
        <v>84</v>
      </c>
      <c r="J32" s="19">
        <v>5.0</v>
      </c>
      <c r="K32" s="16"/>
      <c r="L32" s="18" t="s">
        <v>31</v>
      </c>
      <c r="M32" s="17" t="s">
        <v>32</v>
      </c>
      <c r="N32" s="17" t="s">
        <v>46</v>
      </c>
      <c r="O32" s="17" t="s">
        <v>46</v>
      </c>
      <c r="P32" s="20" t="s">
        <v>34</v>
      </c>
    </row>
    <row r="33">
      <c r="C33" s="21">
        <f t="shared" ref="C33:C36" si="2">C32+1</f>
        <v>22</v>
      </c>
      <c r="D33" s="22" t="str">
        <f t="shared" si="1"/>
        <v>MF-22</v>
      </c>
      <c r="E33" s="23" t="s">
        <v>3</v>
      </c>
      <c r="F33" s="23" t="s">
        <v>35</v>
      </c>
      <c r="G33" s="24" t="s">
        <v>28</v>
      </c>
      <c r="H33" s="24" t="s">
        <v>85</v>
      </c>
      <c r="I33" s="24" t="s">
        <v>86</v>
      </c>
      <c r="J33" s="25">
        <v>5.0</v>
      </c>
      <c r="K33" s="22"/>
      <c r="L33" s="24" t="s">
        <v>31</v>
      </c>
      <c r="M33" s="23" t="s">
        <v>32</v>
      </c>
      <c r="N33" s="23" t="s">
        <v>46</v>
      </c>
      <c r="O33" s="23" t="s">
        <v>46</v>
      </c>
      <c r="P33" s="26" t="s">
        <v>34</v>
      </c>
    </row>
    <row r="34">
      <c r="C34" s="15">
        <f t="shared" si="2"/>
        <v>23</v>
      </c>
      <c r="D34" s="16" t="str">
        <f t="shared" si="1"/>
        <v>MF-23</v>
      </c>
      <c r="E34" s="17" t="s">
        <v>3</v>
      </c>
      <c r="F34" s="17" t="s">
        <v>35</v>
      </c>
      <c r="G34" s="18" t="s">
        <v>28</v>
      </c>
      <c r="H34" s="18" t="s">
        <v>87</v>
      </c>
      <c r="I34" s="18" t="s">
        <v>88</v>
      </c>
      <c r="J34" s="19">
        <v>5.0</v>
      </c>
      <c r="K34" s="16"/>
      <c r="L34" s="18" t="s">
        <v>31</v>
      </c>
      <c r="M34" s="17" t="s">
        <v>32</v>
      </c>
      <c r="N34" s="17" t="s">
        <v>46</v>
      </c>
      <c r="O34" s="17" t="s">
        <v>46</v>
      </c>
      <c r="P34" s="20" t="s">
        <v>34</v>
      </c>
    </row>
    <row r="35">
      <c r="C35" s="21">
        <f t="shared" si="2"/>
        <v>24</v>
      </c>
      <c r="D35" s="22" t="str">
        <f t="shared" si="1"/>
        <v>MF-24</v>
      </c>
      <c r="E35" s="23" t="s">
        <v>3</v>
      </c>
      <c r="F35" s="23" t="s">
        <v>38</v>
      </c>
      <c r="G35" s="24" t="s">
        <v>28</v>
      </c>
      <c r="H35" s="24" t="s">
        <v>89</v>
      </c>
      <c r="I35" s="24" t="s">
        <v>90</v>
      </c>
      <c r="J35" s="25">
        <v>8.0</v>
      </c>
      <c r="K35" s="22"/>
      <c r="L35" s="24" t="s">
        <v>31</v>
      </c>
      <c r="M35" s="23" t="s">
        <v>32</v>
      </c>
      <c r="N35" s="23" t="s">
        <v>46</v>
      </c>
      <c r="O35" s="23" t="s">
        <v>46</v>
      </c>
      <c r="P35" s="26" t="s">
        <v>34</v>
      </c>
    </row>
    <row r="36">
      <c r="C36" s="15">
        <f t="shared" si="2"/>
        <v>25</v>
      </c>
      <c r="D36" s="16" t="str">
        <f t="shared" si="1"/>
        <v>MF-25</v>
      </c>
      <c r="E36" s="17" t="s">
        <v>3</v>
      </c>
      <c r="F36" s="17" t="s">
        <v>38</v>
      </c>
      <c r="G36" s="18" t="s">
        <v>28</v>
      </c>
      <c r="H36" s="18" t="s">
        <v>91</v>
      </c>
      <c r="I36" s="18" t="s">
        <v>92</v>
      </c>
      <c r="J36" s="19">
        <v>8.0</v>
      </c>
      <c r="K36" s="16"/>
      <c r="L36" s="18" t="s">
        <v>31</v>
      </c>
      <c r="M36" s="17" t="s">
        <v>32</v>
      </c>
      <c r="N36" s="17" t="s">
        <v>46</v>
      </c>
      <c r="O36" s="17" t="s">
        <v>46</v>
      </c>
      <c r="P36" s="20" t="s">
        <v>34</v>
      </c>
    </row>
    <row r="37">
      <c r="C37" s="21">
        <v>26.0</v>
      </c>
      <c r="D37" s="22" t="str">
        <f t="shared" si="1"/>
        <v>MF-26</v>
      </c>
      <c r="E37" s="23" t="s">
        <v>11</v>
      </c>
      <c r="F37" s="23" t="s">
        <v>35</v>
      </c>
      <c r="G37" s="24" t="s">
        <v>28</v>
      </c>
      <c r="H37" s="22" t="s">
        <v>93</v>
      </c>
      <c r="I37" s="24" t="s">
        <v>94</v>
      </c>
      <c r="J37" s="25">
        <v>2.0</v>
      </c>
      <c r="K37" s="22"/>
      <c r="L37" s="24" t="s">
        <v>31</v>
      </c>
      <c r="M37" s="23" t="s">
        <v>58</v>
      </c>
      <c r="N37" s="23" t="s">
        <v>33</v>
      </c>
      <c r="O37" s="23" t="s">
        <v>33</v>
      </c>
      <c r="P37" s="26" t="s">
        <v>49</v>
      </c>
    </row>
    <row r="38">
      <c r="C38" s="15">
        <v>27.0</v>
      </c>
      <c r="D38" s="16" t="str">
        <f t="shared" si="1"/>
        <v>MF-27</v>
      </c>
      <c r="E38" s="17" t="s">
        <v>11</v>
      </c>
      <c r="F38" s="17" t="s">
        <v>27</v>
      </c>
      <c r="G38" s="18" t="s">
        <v>28</v>
      </c>
      <c r="H38" s="18" t="s">
        <v>95</v>
      </c>
      <c r="I38" s="18" t="s">
        <v>96</v>
      </c>
      <c r="J38" s="19">
        <v>2.0</v>
      </c>
      <c r="K38" s="16"/>
      <c r="L38" s="18" t="s">
        <v>31</v>
      </c>
      <c r="M38" s="17" t="s">
        <v>32</v>
      </c>
      <c r="N38" s="17" t="s">
        <v>33</v>
      </c>
      <c r="O38" s="17" t="s">
        <v>33</v>
      </c>
      <c r="P38" s="20" t="s">
        <v>49</v>
      </c>
    </row>
    <row r="39">
      <c r="C39" s="21">
        <v>28.0</v>
      </c>
      <c r="D39" s="22" t="str">
        <f t="shared" si="1"/>
        <v>MF-28</v>
      </c>
      <c r="E39" s="23" t="s">
        <v>11</v>
      </c>
      <c r="F39" s="23" t="s">
        <v>35</v>
      </c>
      <c r="G39" s="24" t="s">
        <v>28</v>
      </c>
      <c r="H39" s="24" t="s">
        <v>97</v>
      </c>
      <c r="I39" s="31" t="s">
        <v>98</v>
      </c>
      <c r="J39" s="25">
        <v>5.0</v>
      </c>
      <c r="K39" s="22"/>
      <c r="L39" s="24" t="s">
        <v>52</v>
      </c>
      <c r="M39" s="23"/>
      <c r="N39" s="23" t="s">
        <v>46</v>
      </c>
      <c r="O39" s="23" t="s">
        <v>33</v>
      </c>
      <c r="P39" s="26" t="s">
        <v>34</v>
      </c>
    </row>
    <row r="40">
      <c r="C40" s="15">
        <v>29.0</v>
      </c>
      <c r="D40" s="16" t="str">
        <f t="shared" si="1"/>
        <v>MF-29</v>
      </c>
      <c r="E40" s="17" t="s">
        <v>11</v>
      </c>
      <c r="F40" s="17" t="s">
        <v>35</v>
      </c>
      <c r="G40" s="18"/>
      <c r="H40" s="18" t="s">
        <v>99</v>
      </c>
      <c r="I40" s="32" t="s">
        <v>100</v>
      </c>
      <c r="J40" s="19">
        <v>5.0</v>
      </c>
      <c r="K40" s="16"/>
      <c r="L40" s="18" t="s">
        <v>52</v>
      </c>
      <c r="M40" s="17"/>
      <c r="N40" s="17" t="s">
        <v>46</v>
      </c>
      <c r="O40" s="17" t="s">
        <v>33</v>
      </c>
      <c r="P40" s="20" t="s">
        <v>34</v>
      </c>
    </row>
    <row r="41">
      <c r="C41" s="21">
        <v>30.0</v>
      </c>
      <c r="D41" s="22" t="str">
        <f t="shared" si="1"/>
        <v>MF-30</v>
      </c>
      <c r="E41" s="23" t="s">
        <v>11</v>
      </c>
      <c r="F41" s="23" t="s">
        <v>35</v>
      </c>
      <c r="G41" s="24" t="str">
        <f>D40</f>
        <v>MF-29</v>
      </c>
      <c r="H41" s="24" t="s">
        <v>101</v>
      </c>
      <c r="I41" s="31" t="s">
        <v>102</v>
      </c>
      <c r="J41" s="25">
        <v>1.0</v>
      </c>
      <c r="K41" s="22"/>
      <c r="L41" s="24" t="s">
        <v>52</v>
      </c>
      <c r="M41" s="23"/>
      <c r="N41" s="23" t="s">
        <v>46</v>
      </c>
      <c r="O41" s="23" t="s">
        <v>33</v>
      </c>
      <c r="P41" s="26" t="s">
        <v>34</v>
      </c>
    </row>
    <row r="42">
      <c r="C42" s="15">
        <v>31.0</v>
      </c>
      <c r="D42" s="16" t="str">
        <f t="shared" si="1"/>
        <v>MF-31</v>
      </c>
      <c r="E42" s="17" t="s">
        <v>6</v>
      </c>
      <c r="F42" s="17" t="s">
        <v>35</v>
      </c>
      <c r="G42" s="18"/>
      <c r="H42" s="18" t="s">
        <v>103</v>
      </c>
      <c r="I42" s="32" t="s">
        <v>104</v>
      </c>
      <c r="J42" s="19">
        <v>5.0</v>
      </c>
      <c r="K42" s="16"/>
      <c r="L42" s="18" t="s">
        <v>52</v>
      </c>
      <c r="M42" s="17"/>
      <c r="N42" s="17" t="s">
        <v>46</v>
      </c>
      <c r="O42" s="17" t="s">
        <v>33</v>
      </c>
      <c r="P42" s="20" t="s">
        <v>34</v>
      </c>
    </row>
    <row r="43">
      <c r="C43" s="21">
        <f t="shared" ref="C43:C73" si="3">C42+1</f>
        <v>32</v>
      </c>
      <c r="D43" s="22" t="str">
        <f t="shared" si="1"/>
        <v>MF-32</v>
      </c>
      <c r="E43" s="23" t="s">
        <v>3</v>
      </c>
      <c r="F43" s="23" t="s">
        <v>35</v>
      </c>
      <c r="G43" s="24" t="str">
        <f>D42</f>
        <v>MF-31</v>
      </c>
      <c r="H43" s="24" t="s">
        <v>105</v>
      </c>
      <c r="I43" s="31" t="s">
        <v>106</v>
      </c>
      <c r="J43" s="25">
        <v>5.0</v>
      </c>
      <c r="K43" s="22"/>
      <c r="L43" s="24" t="s">
        <v>52</v>
      </c>
      <c r="M43" s="23"/>
      <c r="N43" s="23" t="s">
        <v>46</v>
      </c>
      <c r="O43" s="23" t="s">
        <v>33</v>
      </c>
      <c r="P43" s="26" t="s">
        <v>34</v>
      </c>
    </row>
    <row r="44">
      <c r="C44" s="15">
        <f t="shared" si="3"/>
        <v>33</v>
      </c>
      <c r="D44" s="16" t="str">
        <f t="shared" si="1"/>
        <v>MF-33</v>
      </c>
      <c r="E44" s="17" t="s">
        <v>3</v>
      </c>
      <c r="F44" s="17" t="s">
        <v>27</v>
      </c>
      <c r="G44" s="18"/>
      <c r="H44" s="18" t="s">
        <v>107</v>
      </c>
      <c r="I44" s="32" t="s">
        <v>108</v>
      </c>
      <c r="J44" s="19">
        <v>5.0</v>
      </c>
      <c r="K44" s="16"/>
      <c r="L44" s="18" t="s">
        <v>52</v>
      </c>
      <c r="M44" s="17"/>
      <c r="N44" s="17" t="s">
        <v>46</v>
      </c>
      <c r="O44" s="17" t="s">
        <v>33</v>
      </c>
      <c r="P44" s="20" t="s">
        <v>34</v>
      </c>
    </row>
    <row r="45">
      <c r="C45" s="21">
        <f t="shared" si="3"/>
        <v>34</v>
      </c>
      <c r="D45" s="22" t="str">
        <f t="shared" si="1"/>
        <v>MF-34</v>
      </c>
      <c r="E45" s="23" t="s">
        <v>6</v>
      </c>
      <c r="F45" s="23" t="s">
        <v>27</v>
      </c>
      <c r="G45" s="24"/>
      <c r="H45" s="31" t="s">
        <v>109</v>
      </c>
      <c r="I45" s="31" t="s">
        <v>110</v>
      </c>
      <c r="J45" s="25">
        <v>3.0</v>
      </c>
      <c r="K45" s="22"/>
      <c r="L45" s="24" t="s">
        <v>52</v>
      </c>
      <c r="M45" s="23"/>
      <c r="N45" s="23" t="s">
        <v>46</v>
      </c>
      <c r="O45" s="23" t="s">
        <v>33</v>
      </c>
      <c r="P45" s="26" t="s">
        <v>34</v>
      </c>
    </row>
    <row r="46">
      <c r="C46" s="15">
        <f t="shared" si="3"/>
        <v>35</v>
      </c>
      <c r="D46" s="16" t="str">
        <f t="shared" si="1"/>
        <v>MF-35</v>
      </c>
      <c r="E46" s="17" t="s">
        <v>6</v>
      </c>
      <c r="F46" s="17" t="s">
        <v>27</v>
      </c>
      <c r="G46" s="18"/>
      <c r="H46" s="18" t="s">
        <v>111</v>
      </c>
      <c r="I46" s="32" t="s">
        <v>112</v>
      </c>
      <c r="J46" s="19">
        <v>3.0</v>
      </c>
      <c r="K46" s="16"/>
      <c r="L46" s="18" t="s">
        <v>52</v>
      </c>
      <c r="M46" s="17"/>
      <c r="N46" s="17" t="s">
        <v>46</v>
      </c>
      <c r="O46" s="17" t="s">
        <v>33</v>
      </c>
      <c r="P46" s="20" t="s">
        <v>34</v>
      </c>
    </row>
    <row r="47">
      <c r="C47" s="21">
        <f t="shared" si="3"/>
        <v>36</v>
      </c>
      <c r="D47" s="22" t="str">
        <f t="shared" si="1"/>
        <v>MF-36</v>
      </c>
      <c r="E47" s="23" t="s">
        <v>3</v>
      </c>
      <c r="F47" s="23" t="s">
        <v>27</v>
      </c>
      <c r="G47" s="24"/>
      <c r="H47" s="24" t="s">
        <v>113</v>
      </c>
      <c r="I47" s="31" t="s">
        <v>114</v>
      </c>
      <c r="J47" s="25">
        <v>3.0</v>
      </c>
      <c r="K47" s="22"/>
      <c r="L47" s="24" t="s">
        <v>52</v>
      </c>
      <c r="M47" s="23"/>
      <c r="N47" s="23" t="s">
        <v>46</v>
      </c>
      <c r="O47" s="23" t="s">
        <v>33</v>
      </c>
      <c r="P47" s="26" t="s">
        <v>34</v>
      </c>
    </row>
    <row r="48">
      <c r="C48" s="15">
        <f t="shared" si="3"/>
        <v>37</v>
      </c>
      <c r="D48" s="16" t="str">
        <f t="shared" si="1"/>
        <v>MF-37</v>
      </c>
      <c r="E48" s="17" t="s">
        <v>3</v>
      </c>
      <c r="F48" s="17" t="s">
        <v>27</v>
      </c>
      <c r="G48" s="18"/>
      <c r="H48" s="32" t="s">
        <v>115</v>
      </c>
      <c r="I48" s="32" t="s">
        <v>116</v>
      </c>
      <c r="J48" s="19">
        <v>5.0</v>
      </c>
      <c r="K48" s="16"/>
      <c r="L48" s="18" t="s">
        <v>52</v>
      </c>
      <c r="M48" s="17"/>
      <c r="N48" s="17" t="s">
        <v>46</v>
      </c>
      <c r="O48" s="17" t="s">
        <v>33</v>
      </c>
      <c r="P48" s="20" t="s">
        <v>34</v>
      </c>
    </row>
    <row r="49">
      <c r="C49" s="21">
        <f t="shared" si="3"/>
        <v>38</v>
      </c>
      <c r="D49" s="22" t="str">
        <f t="shared" si="1"/>
        <v>MF-38</v>
      </c>
      <c r="E49" s="23" t="s">
        <v>3</v>
      </c>
      <c r="F49" s="23" t="s">
        <v>35</v>
      </c>
      <c r="G49" s="24"/>
      <c r="H49" s="24" t="s">
        <v>117</v>
      </c>
      <c r="I49" s="31" t="s">
        <v>118</v>
      </c>
      <c r="J49" s="25">
        <v>1.0</v>
      </c>
      <c r="K49" s="22"/>
      <c r="L49" s="24" t="s">
        <v>52</v>
      </c>
      <c r="M49" s="23"/>
      <c r="N49" s="23" t="s">
        <v>46</v>
      </c>
      <c r="O49" s="23" t="s">
        <v>33</v>
      </c>
      <c r="P49" s="26" t="s">
        <v>34</v>
      </c>
    </row>
    <row r="50">
      <c r="C50" s="15">
        <f t="shared" si="3"/>
        <v>39</v>
      </c>
      <c r="D50" s="16" t="str">
        <f t="shared" si="1"/>
        <v>MF-39</v>
      </c>
      <c r="E50" s="17" t="s">
        <v>3</v>
      </c>
      <c r="F50" s="17" t="s">
        <v>35</v>
      </c>
      <c r="G50" s="18"/>
      <c r="H50" s="18" t="s">
        <v>119</v>
      </c>
      <c r="I50" s="32" t="s">
        <v>120</v>
      </c>
      <c r="J50" s="19">
        <v>1.0</v>
      </c>
      <c r="K50" s="16"/>
      <c r="L50" s="18" t="s">
        <v>52</v>
      </c>
      <c r="M50" s="17"/>
      <c r="N50" s="17" t="s">
        <v>46</v>
      </c>
      <c r="O50" s="17" t="s">
        <v>33</v>
      </c>
      <c r="P50" s="20" t="s">
        <v>34</v>
      </c>
    </row>
    <row r="51">
      <c r="C51" s="21">
        <f t="shared" si="3"/>
        <v>40</v>
      </c>
      <c r="D51" s="22" t="str">
        <f t="shared" si="1"/>
        <v>MF-40</v>
      </c>
      <c r="E51" s="23" t="s">
        <v>3</v>
      </c>
      <c r="F51" s="23" t="s">
        <v>35</v>
      </c>
      <c r="G51" s="24"/>
      <c r="H51" s="24" t="s">
        <v>121</v>
      </c>
      <c r="I51" s="31" t="s">
        <v>122</v>
      </c>
      <c r="J51" s="25">
        <v>1.0</v>
      </c>
      <c r="K51" s="22"/>
      <c r="L51" s="24" t="s">
        <v>52</v>
      </c>
      <c r="M51" s="23"/>
      <c r="N51" s="23" t="s">
        <v>33</v>
      </c>
      <c r="O51" s="23" t="s">
        <v>33</v>
      </c>
      <c r="P51" s="26" t="s">
        <v>34</v>
      </c>
    </row>
    <row r="52">
      <c r="C52" s="15">
        <f t="shared" si="3"/>
        <v>41</v>
      </c>
      <c r="D52" s="16" t="str">
        <f t="shared" si="1"/>
        <v>MF-41</v>
      </c>
      <c r="E52" s="17" t="s">
        <v>3</v>
      </c>
      <c r="F52" s="17" t="s">
        <v>27</v>
      </c>
      <c r="G52" s="18"/>
      <c r="H52" s="18" t="s">
        <v>123</v>
      </c>
      <c r="I52" s="32" t="s">
        <v>124</v>
      </c>
      <c r="J52" s="19">
        <v>3.0</v>
      </c>
      <c r="K52" s="16"/>
      <c r="L52" s="18" t="s">
        <v>52</v>
      </c>
      <c r="M52" s="17"/>
      <c r="N52" s="17" t="s">
        <v>46</v>
      </c>
      <c r="O52" s="17" t="s">
        <v>33</v>
      </c>
      <c r="P52" s="20" t="s">
        <v>34</v>
      </c>
    </row>
    <row r="53">
      <c r="C53" s="21">
        <f t="shared" si="3"/>
        <v>42</v>
      </c>
      <c r="D53" s="22" t="str">
        <f t="shared" si="1"/>
        <v>MF-42</v>
      </c>
      <c r="E53" s="23" t="s">
        <v>6</v>
      </c>
      <c r="F53" s="23" t="s">
        <v>35</v>
      </c>
      <c r="G53" s="24"/>
      <c r="H53" s="24" t="s">
        <v>125</v>
      </c>
      <c r="I53" s="31" t="s">
        <v>126</v>
      </c>
      <c r="J53" s="25">
        <v>1.0</v>
      </c>
      <c r="K53" s="22"/>
      <c r="L53" s="24" t="s">
        <v>52</v>
      </c>
      <c r="M53" s="23"/>
      <c r="N53" s="23" t="s">
        <v>33</v>
      </c>
      <c r="O53" s="23" t="s">
        <v>33</v>
      </c>
      <c r="P53" s="26" t="s">
        <v>34</v>
      </c>
    </row>
    <row r="54">
      <c r="C54" s="15">
        <f t="shared" si="3"/>
        <v>43</v>
      </c>
      <c r="D54" s="16" t="str">
        <f t="shared" si="1"/>
        <v>MF-43</v>
      </c>
      <c r="E54" s="17" t="s">
        <v>6</v>
      </c>
      <c r="F54" s="17" t="s">
        <v>35</v>
      </c>
      <c r="G54" s="18"/>
      <c r="H54" s="18" t="s">
        <v>127</v>
      </c>
      <c r="I54" s="32" t="s">
        <v>128</v>
      </c>
      <c r="J54" s="19">
        <v>1.0</v>
      </c>
      <c r="K54" s="16"/>
      <c r="L54" s="18" t="s">
        <v>52</v>
      </c>
      <c r="M54" s="17"/>
      <c r="N54" s="17" t="s">
        <v>33</v>
      </c>
      <c r="O54" s="17" t="s">
        <v>33</v>
      </c>
      <c r="P54" s="20" t="s">
        <v>34</v>
      </c>
    </row>
    <row r="55">
      <c r="C55" s="21">
        <f t="shared" si="3"/>
        <v>44</v>
      </c>
      <c r="D55" s="22" t="str">
        <f t="shared" si="1"/>
        <v>MF-44</v>
      </c>
      <c r="E55" s="23" t="s">
        <v>6</v>
      </c>
      <c r="F55" s="23" t="s">
        <v>35</v>
      </c>
      <c r="G55" s="24"/>
      <c r="H55" s="24" t="s">
        <v>129</v>
      </c>
      <c r="I55" s="31" t="s">
        <v>130</v>
      </c>
      <c r="J55" s="25">
        <v>1.0</v>
      </c>
      <c r="K55" s="22"/>
      <c r="L55" s="24" t="s">
        <v>52</v>
      </c>
      <c r="M55" s="23"/>
      <c r="N55" s="23" t="s">
        <v>33</v>
      </c>
      <c r="O55" s="23" t="s">
        <v>33</v>
      </c>
      <c r="P55" s="26" t="s">
        <v>34</v>
      </c>
    </row>
    <row r="56">
      <c r="C56" s="15">
        <f t="shared" si="3"/>
        <v>45</v>
      </c>
      <c r="D56" s="16" t="str">
        <f t="shared" si="1"/>
        <v>MF-45</v>
      </c>
      <c r="E56" s="17" t="s">
        <v>6</v>
      </c>
      <c r="F56" s="17" t="s">
        <v>35</v>
      </c>
      <c r="G56" s="18"/>
      <c r="H56" s="18" t="s">
        <v>131</v>
      </c>
      <c r="I56" s="32" t="s">
        <v>132</v>
      </c>
      <c r="J56" s="19">
        <v>1.0</v>
      </c>
      <c r="K56" s="16"/>
      <c r="L56" s="18" t="s">
        <v>52</v>
      </c>
      <c r="M56" s="17"/>
      <c r="N56" s="17" t="s">
        <v>33</v>
      </c>
      <c r="O56" s="17" t="s">
        <v>33</v>
      </c>
      <c r="P56" s="20" t="s">
        <v>34</v>
      </c>
    </row>
    <row r="57">
      <c r="C57" s="21">
        <f t="shared" si="3"/>
        <v>46</v>
      </c>
      <c r="D57" s="22" t="str">
        <f t="shared" si="1"/>
        <v>MF-46</v>
      </c>
      <c r="E57" s="23" t="s">
        <v>6</v>
      </c>
      <c r="F57" s="23" t="s">
        <v>27</v>
      </c>
      <c r="G57" s="24"/>
      <c r="H57" s="24" t="s">
        <v>133</v>
      </c>
      <c r="I57" s="31" t="s">
        <v>134</v>
      </c>
      <c r="J57" s="25">
        <v>3.0</v>
      </c>
      <c r="K57" s="22"/>
      <c r="L57" s="24" t="s">
        <v>52</v>
      </c>
      <c r="M57" s="23"/>
      <c r="N57" s="23" t="s">
        <v>33</v>
      </c>
      <c r="O57" s="23" t="s">
        <v>33</v>
      </c>
      <c r="P57" s="26" t="s">
        <v>34</v>
      </c>
    </row>
    <row r="58">
      <c r="C58" s="15">
        <f t="shared" si="3"/>
        <v>47</v>
      </c>
      <c r="D58" s="16" t="str">
        <f t="shared" si="1"/>
        <v>MF-47</v>
      </c>
      <c r="E58" s="17" t="s">
        <v>6</v>
      </c>
      <c r="F58" s="17" t="s">
        <v>27</v>
      </c>
      <c r="G58" s="18"/>
      <c r="H58" s="18" t="s">
        <v>135</v>
      </c>
      <c r="I58" s="32" t="s">
        <v>136</v>
      </c>
      <c r="J58" s="19">
        <v>5.0</v>
      </c>
      <c r="K58" s="16"/>
      <c r="L58" s="18" t="s">
        <v>52</v>
      </c>
      <c r="M58" s="17"/>
      <c r="N58" s="17" t="s">
        <v>33</v>
      </c>
      <c r="O58" s="17" t="s">
        <v>33</v>
      </c>
      <c r="P58" s="20" t="s">
        <v>34</v>
      </c>
    </row>
    <row r="59">
      <c r="C59" s="21">
        <f t="shared" si="3"/>
        <v>48</v>
      </c>
      <c r="D59" s="22" t="str">
        <f t="shared" si="1"/>
        <v>MF-48</v>
      </c>
      <c r="E59" s="23" t="s">
        <v>3</v>
      </c>
      <c r="F59" s="23" t="s">
        <v>27</v>
      </c>
      <c r="G59" s="24"/>
      <c r="H59" s="24" t="s">
        <v>137</v>
      </c>
      <c r="I59" s="31" t="s">
        <v>138</v>
      </c>
      <c r="J59" s="25">
        <v>3.0</v>
      </c>
      <c r="K59" s="22"/>
      <c r="L59" s="24" t="s">
        <v>52</v>
      </c>
      <c r="M59" s="23"/>
      <c r="N59" s="23" t="s">
        <v>46</v>
      </c>
      <c r="O59" s="23" t="s">
        <v>33</v>
      </c>
      <c r="P59" s="26" t="s">
        <v>34</v>
      </c>
    </row>
    <row r="60">
      <c r="C60" s="15">
        <f t="shared" si="3"/>
        <v>49</v>
      </c>
      <c r="D60" s="16" t="str">
        <f t="shared" si="1"/>
        <v>MF-49</v>
      </c>
      <c r="E60" s="17" t="s">
        <v>6</v>
      </c>
      <c r="F60" s="17" t="s">
        <v>27</v>
      </c>
      <c r="G60" s="18"/>
      <c r="H60" s="18" t="s">
        <v>139</v>
      </c>
      <c r="I60" s="32" t="s">
        <v>140</v>
      </c>
      <c r="J60" s="19">
        <v>8.0</v>
      </c>
      <c r="K60" s="16"/>
      <c r="L60" s="18" t="s">
        <v>52</v>
      </c>
      <c r="M60" s="17"/>
      <c r="N60" s="17" t="s">
        <v>33</v>
      </c>
      <c r="O60" s="17" t="s">
        <v>33</v>
      </c>
      <c r="P60" s="20" t="s">
        <v>34</v>
      </c>
    </row>
    <row r="61">
      <c r="C61" s="21">
        <f t="shared" si="3"/>
        <v>50</v>
      </c>
      <c r="D61" s="22" t="str">
        <f t="shared" si="1"/>
        <v>MF-50</v>
      </c>
      <c r="E61" s="23" t="s">
        <v>6</v>
      </c>
      <c r="F61" s="23" t="s">
        <v>35</v>
      </c>
      <c r="G61" s="24"/>
      <c r="H61" s="24" t="s">
        <v>141</v>
      </c>
      <c r="I61" s="31" t="s">
        <v>142</v>
      </c>
      <c r="J61" s="25">
        <v>3.0</v>
      </c>
      <c r="K61" s="22"/>
      <c r="L61" s="24" t="s">
        <v>52</v>
      </c>
      <c r="M61" s="23"/>
      <c r="N61" s="23" t="s">
        <v>33</v>
      </c>
      <c r="O61" s="23" t="s">
        <v>33</v>
      </c>
      <c r="P61" s="26" t="s">
        <v>34</v>
      </c>
    </row>
    <row r="62">
      <c r="C62" s="15">
        <f t="shared" si="3"/>
        <v>51</v>
      </c>
      <c r="D62" s="16" t="str">
        <f t="shared" si="1"/>
        <v>MF-51</v>
      </c>
      <c r="E62" s="17" t="s">
        <v>6</v>
      </c>
      <c r="F62" s="17" t="s">
        <v>27</v>
      </c>
      <c r="G62" s="18"/>
      <c r="H62" s="18" t="s">
        <v>143</v>
      </c>
      <c r="I62" s="32" t="s">
        <v>144</v>
      </c>
      <c r="J62" s="19">
        <v>1.0</v>
      </c>
      <c r="K62" s="16"/>
      <c r="L62" s="18" t="s">
        <v>52</v>
      </c>
      <c r="M62" s="17"/>
      <c r="N62" s="17" t="s">
        <v>46</v>
      </c>
      <c r="O62" s="17" t="s">
        <v>33</v>
      </c>
      <c r="P62" s="20" t="s">
        <v>34</v>
      </c>
    </row>
    <row r="63">
      <c r="C63" s="21">
        <f t="shared" si="3"/>
        <v>52</v>
      </c>
      <c r="D63" s="22" t="str">
        <f t="shared" si="1"/>
        <v>MF-52</v>
      </c>
      <c r="E63" s="23" t="s">
        <v>6</v>
      </c>
      <c r="F63" s="23" t="s">
        <v>35</v>
      </c>
      <c r="G63" s="24"/>
      <c r="H63" s="24" t="s">
        <v>145</v>
      </c>
      <c r="I63" s="31" t="s">
        <v>146</v>
      </c>
      <c r="J63" s="25">
        <v>13.0</v>
      </c>
      <c r="K63" s="22"/>
      <c r="L63" s="24" t="s">
        <v>52</v>
      </c>
      <c r="M63" s="23"/>
      <c r="N63" s="23" t="s">
        <v>33</v>
      </c>
      <c r="O63" s="23" t="s">
        <v>33</v>
      </c>
      <c r="P63" s="26"/>
    </row>
    <row r="64">
      <c r="C64" s="15">
        <f t="shared" si="3"/>
        <v>53</v>
      </c>
      <c r="D64" s="16" t="str">
        <f t="shared" si="1"/>
        <v>MF-53</v>
      </c>
      <c r="E64" s="17" t="s">
        <v>11</v>
      </c>
      <c r="F64" s="17" t="s">
        <v>35</v>
      </c>
      <c r="G64" s="18" t="str">
        <f>D39</f>
        <v>MF-28</v>
      </c>
      <c r="H64" s="18" t="s">
        <v>147</v>
      </c>
      <c r="I64" s="32" t="s">
        <v>148</v>
      </c>
      <c r="J64" s="19">
        <v>8.0</v>
      </c>
      <c r="K64" s="16"/>
      <c r="L64" s="18" t="s">
        <v>52</v>
      </c>
      <c r="M64" s="17" t="s">
        <v>58</v>
      </c>
      <c r="N64" s="17" t="s">
        <v>33</v>
      </c>
      <c r="O64" s="17" t="s">
        <v>33</v>
      </c>
      <c r="P64" s="20"/>
    </row>
    <row r="65">
      <c r="C65" s="21">
        <f t="shared" si="3"/>
        <v>54</v>
      </c>
      <c r="D65" s="22" t="str">
        <f t="shared" si="1"/>
        <v>MF-54</v>
      </c>
      <c r="E65" s="23" t="s">
        <v>11</v>
      </c>
      <c r="F65" s="23" t="s">
        <v>35</v>
      </c>
      <c r="G65" s="24" t="str">
        <f>D39</f>
        <v>MF-28</v>
      </c>
      <c r="H65" s="24" t="s">
        <v>149</v>
      </c>
      <c r="I65" s="31" t="s">
        <v>148</v>
      </c>
      <c r="J65" s="25">
        <v>8.0</v>
      </c>
      <c r="K65" s="22"/>
      <c r="L65" s="24" t="s">
        <v>52</v>
      </c>
      <c r="M65" s="23" t="s">
        <v>58</v>
      </c>
      <c r="N65" s="23" t="s">
        <v>33</v>
      </c>
      <c r="O65" s="23" t="s">
        <v>33</v>
      </c>
      <c r="P65" s="26"/>
    </row>
    <row r="66">
      <c r="C66" s="15">
        <f t="shared" si="3"/>
        <v>55</v>
      </c>
      <c r="D66" s="16" t="str">
        <f t="shared" si="1"/>
        <v>MF-55</v>
      </c>
      <c r="E66" s="17" t="s">
        <v>11</v>
      </c>
      <c r="F66" s="17" t="s">
        <v>35</v>
      </c>
      <c r="G66" s="18" t="str">
        <f>D39</f>
        <v>MF-28</v>
      </c>
      <c r="H66" s="18" t="s">
        <v>150</v>
      </c>
      <c r="I66" s="32" t="s">
        <v>148</v>
      </c>
      <c r="J66" s="19">
        <v>8.0</v>
      </c>
      <c r="K66" s="16"/>
      <c r="L66" s="18" t="s">
        <v>52</v>
      </c>
      <c r="M66" s="17" t="s">
        <v>58</v>
      </c>
      <c r="N66" s="17" t="s">
        <v>33</v>
      </c>
      <c r="O66" s="17" t="s">
        <v>33</v>
      </c>
      <c r="P66" s="20"/>
    </row>
    <row r="67">
      <c r="C67" s="21">
        <f t="shared" si="3"/>
        <v>56</v>
      </c>
      <c r="D67" s="22" t="str">
        <f t="shared" si="1"/>
        <v>MF-56</v>
      </c>
      <c r="E67" s="23" t="s">
        <v>11</v>
      </c>
      <c r="F67" s="23" t="s">
        <v>35</v>
      </c>
      <c r="G67" s="24" t="str">
        <f>D39</f>
        <v>MF-28</v>
      </c>
      <c r="H67" s="24" t="s">
        <v>151</v>
      </c>
      <c r="I67" s="31" t="s">
        <v>148</v>
      </c>
      <c r="J67" s="25">
        <v>8.0</v>
      </c>
      <c r="K67" s="22"/>
      <c r="L67" s="24" t="s">
        <v>52</v>
      </c>
      <c r="M67" s="23" t="s">
        <v>58</v>
      </c>
      <c r="N67" s="23" t="s">
        <v>33</v>
      </c>
      <c r="O67" s="23" t="s">
        <v>33</v>
      </c>
      <c r="P67" s="26"/>
    </row>
    <row r="68">
      <c r="C68" s="15">
        <f t="shared" si="3"/>
        <v>57</v>
      </c>
      <c r="D68" s="16" t="str">
        <f t="shared" si="1"/>
        <v>MF-57</v>
      </c>
      <c r="E68" s="17" t="s">
        <v>11</v>
      </c>
      <c r="F68" s="17" t="s">
        <v>35</v>
      </c>
      <c r="G68" s="18" t="str">
        <f>D39</f>
        <v>MF-28</v>
      </c>
      <c r="H68" s="18" t="s">
        <v>152</v>
      </c>
      <c r="I68" s="32" t="s">
        <v>148</v>
      </c>
      <c r="J68" s="19">
        <v>8.0</v>
      </c>
      <c r="K68" s="16"/>
      <c r="L68" s="18" t="s">
        <v>52</v>
      </c>
      <c r="M68" s="17" t="s">
        <v>58</v>
      </c>
      <c r="N68" s="17" t="s">
        <v>33</v>
      </c>
      <c r="O68" s="17" t="s">
        <v>33</v>
      </c>
      <c r="P68" s="20"/>
    </row>
    <row r="69">
      <c r="C69" s="21">
        <f t="shared" si="3"/>
        <v>58</v>
      </c>
      <c r="D69" s="22" t="str">
        <f t="shared" si="1"/>
        <v>MF-58</v>
      </c>
      <c r="E69" s="23" t="s">
        <v>11</v>
      </c>
      <c r="F69" s="23" t="s">
        <v>35</v>
      </c>
      <c r="G69" s="24" t="str">
        <f>D39</f>
        <v>MF-28</v>
      </c>
      <c r="H69" s="24" t="s">
        <v>153</v>
      </c>
      <c r="I69" s="31" t="s">
        <v>148</v>
      </c>
      <c r="J69" s="25">
        <v>8.0</v>
      </c>
      <c r="K69" s="22"/>
      <c r="L69" s="24" t="s">
        <v>52</v>
      </c>
      <c r="M69" s="23" t="s">
        <v>58</v>
      </c>
      <c r="N69" s="23" t="s">
        <v>33</v>
      </c>
      <c r="O69" s="23" t="s">
        <v>33</v>
      </c>
      <c r="P69" s="26"/>
    </row>
    <row r="70">
      <c r="C70" s="15">
        <f t="shared" si="3"/>
        <v>59</v>
      </c>
      <c r="D70" s="16" t="str">
        <f t="shared" si="1"/>
        <v>MF-59</v>
      </c>
      <c r="E70" s="17" t="s">
        <v>11</v>
      </c>
      <c r="F70" s="17" t="s">
        <v>35</v>
      </c>
      <c r="G70" s="18" t="str">
        <f>D39</f>
        <v>MF-28</v>
      </c>
      <c r="H70" s="18" t="s">
        <v>154</v>
      </c>
      <c r="I70" s="32" t="s">
        <v>148</v>
      </c>
      <c r="J70" s="19">
        <v>8.0</v>
      </c>
      <c r="K70" s="16"/>
      <c r="L70" s="18" t="s">
        <v>52</v>
      </c>
      <c r="M70" s="17" t="s">
        <v>58</v>
      </c>
      <c r="N70" s="17" t="s">
        <v>33</v>
      </c>
      <c r="O70" s="17" t="s">
        <v>33</v>
      </c>
      <c r="P70" s="20"/>
    </row>
    <row r="71">
      <c r="C71" s="21">
        <f t="shared" si="3"/>
        <v>60</v>
      </c>
      <c r="D71" s="22" t="str">
        <f t="shared" si="1"/>
        <v>MF-60</v>
      </c>
      <c r="E71" s="23" t="s">
        <v>11</v>
      </c>
      <c r="F71" s="23" t="s">
        <v>35</v>
      </c>
      <c r="G71" s="24" t="str">
        <f>D39</f>
        <v>MF-28</v>
      </c>
      <c r="H71" s="24" t="s">
        <v>155</v>
      </c>
      <c r="I71" s="31" t="s">
        <v>148</v>
      </c>
      <c r="J71" s="25">
        <v>8.0</v>
      </c>
      <c r="K71" s="22"/>
      <c r="L71" s="24" t="s">
        <v>52</v>
      </c>
      <c r="M71" s="23" t="s">
        <v>58</v>
      </c>
      <c r="N71" s="23" t="s">
        <v>33</v>
      </c>
      <c r="O71" s="23" t="s">
        <v>33</v>
      </c>
      <c r="P71" s="26"/>
    </row>
    <row r="72">
      <c r="C72" s="15">
        <f t="shared" si="3"/>
        <v>61</v>
      </c>
      <c r="D72" s="16" t="str">
        <f t="shared" si="1"/>
        <v>MF-61</v>
      </c>
      <c r="E72" s="17" t="s">
        <v>11</v>
      </c>
      <c r="F72" s="17" t="s">
        <v>35</v>
      </c>
      <c r="G72" s="18" t="str">
        <f>D39</f>
        <v>MF-28</v>
      </c>
      <c r="H72" s="18" t="s">
        <v>156</v>
      </c>
      <c r="I72" s="32" t="s">
        <v>148</v>
      </c>
      <c r="J72" s="19">
        <v>8.0</v>
      </c>
      <c r="K72" s="16"/>
      <c r="L72" s="18" t="s">
        <v>52</v>
      </c>
      <c r="M72" s="17" t="s">
        <v>58</v>
      </c>
      <c r="N72" s="17" t="s">
        <v>33</v>
      </c>
      <c r="O72" s="17" t="s">
        <v>33</v>
      </c>
      <c r="P72" s="20"/>
    </row>
    <row r="73">
      <c r="C73" s="33">
        <f t="shared" si="3"/>
        <v>62</v>
      </c>
      <c r="D73" s="34" t="str">
        <f t="shared" si="1"/>
        <v>MF-62</v>
      </c>
      <c r="E73" s="35" t="s">
        <v>11</v>
      </c>
      <c r="F73" s="35" t="s">
        <v>35</v>
      </c>
      <c r="G73" s="36" t="str">
        <f>D39</f>
        <v>MF-28</v>
      </c>
      <c r="H73" s="36" t="s">
        <v>157</v>
      </c>
      <c r="I73" s="37" t="s">
        <v>148</v>
      </c>
      <c r="J73" s="38">
        <v>8.0</v>
      </c>
      <c r="K73" s="34"/>
      <c r="L73" s="36" t="s">
        <v>52</v>
      </c>
      <c r="M73" s="35" t="s">
        <v>58</v>
      </c>
      <c r="N73" s="35" t="s">
        <v>33</v>
      </c>
      <c r="O73" s="35" t="s">
        <v>33</v>
      </c>
      <c r="P73" s="39"/>
    </row>
    <row r="77">
      <c r="I77" s="40"/>
    </row>
    <row r="78">
      <c r="I78" s="40"/>
    </row>
    <row r="79">
      <c r="I79" s="40"/>
    </row>
    <row r="80">
      <c r="I80" s="40"/>
    </row>
    <row r="81">
      <c r="I81" s="40"/>
    </row>
    <row r="84">
      <c r="G84" s="41" t="s">
        <v>158</v>
      </c>
    </row>
    <row r="85">
      <c r="G85" s="41" t="s">
        <v>159</v>
      </c>
    </row>
    <row r="86">
      <c r="G86" s="41" t="s">
        <v>160</v>
      </c>
    </row>
    <row r="87">
      <c r="G87" s="41" t="s">
        <v>161</v>
      </c>
    </row>
    <row r="88">
      <c r="G88" s="41" t="s">
        <v>162</v>
      </c>
    </row>
    <row r="89">
      <c r="G89" s="41" t="s">
        <v>163</v>
      </c>
    </row>
    <row r="90">
      <c r="G90" s="41" t="s">
        <v>164</v>
      </c>
    </row>
    <row r="91">
      <c r="G91" s="41" t="s">
        <v>165</v>
      </c>
    </row>
    <row r="92">
      <c r="G92" s="41" t="s">
        <v>166</v>
      </c>
    </row>
    <row r="93">
      <c r="G93" s="41" t="s">
        <v>167</v>
      </c>
    </row>
  </sheetData>
  <mergeCells count="2">
    <mergeCell ref="I3:J3"/>
    <mergeCell ref="I4:J4"/>
  </mergeCells>
  <dataValidations>
    <dataValidation type="list" allowBlank="1" showErrorMessage="1" sqref="N12:N73">
      <formula1>"SI,NO"</formula1>
    </dataValidation>
    <dataValidation type="list" allowBlank="1" showErrorMessage="1" sqref="O12:O73">
      <formula1>"SI,NO"</formula1>
    </dataValidation>
    <dataValidation type="list" allowBlank="1" sqref="M12:M73">
      <formula1>"Ailyne,Javier,David,Equipo"</formula1>
    </dataValidation>
    <dataValidation type="list" allowBlank="1" sqref="F12:F73">
      <formula1>"Alta,Media,Baja"</formula1>
    </dataValidation>
    <dataValidation type="list" allowBlank="1" showErrorMessage="1" sqref="E12:E73">
      <formula1>"HU,SP,HT,TA"</formula1>
    </dataValidation>
  </dataValidations>
  <hyperlinks>
    <hyperlink r:id="rId1" ref="G84"/>
    <hyperlink r:id="rId2" ref="G85"/>
    <hyperlink r:id="rId3" ref="G86"/>
    <hyperlink r:id="rId4" ref="G87"/>
    <hyperlink r:id="rId5" ref="G88"/>
    <hyperlink r:id="rId6" ref="G89"/>
    <hyperlink r:id="rId7" ref="G90"/>
    <hyperlink r:id="rId8" ref="G91"/>
    <hyperlink r:id="rId9" ref="G92"/>
    <hyperlink r:id="rId10" ref="G93"/>
  </hyperlinks>
  <drawing r:id="rId11"/>
  <tableParts count="3">
    <tablePart r:id="rId15"/>
    <tablePart r:id="rId16"/>
    <tablePart r:id="rId1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42.88"/>
    <col customWidth="1" min="3" max="3" width="104.88"/>
    <col customWidth="1" min="4" max="8" width="13.75"/>
  </cols>
  <sheetData>
    <row r="2">
      <c r="B2" s="42"/>
      <c r="C2" s="42"/>
      <c r="D2" s="42"/>
      <c r="I2" s="43"/>
      <c r="J2" s="43"/>
      <c r="K2" s="43"/>
      <c r="L2" s="43"/>
    </row>
    <row r="3">
      <c r="B3" s="44" t="s">
        <v>168</v>
      </c>
      <c r="C3" s="13" t="s">
        <v>19</v>
      </c>
      <c r="D3" s="14" t="s">
        <v>169</v>
      </c>
      <c r="F3" s="45" t="s">
        <v>170</v>
      </c>
      <c r="G3" s="46"/>
      <c r="I3" s="43"/>
      <c r="J3" s="43"/>
      <c r="K3" s="43"/>
      <c r="L3" s="43"/>
    </row>
    <row r="4">
      <c r="B4" s="47" t="s">
        <v>56</v>
      </c>
      <c r="C4" s="16" t="s">
        <v>171</v>
      </c>
      <c r="D4" s="48">
        <v>2.0</v>
      </c>
      <c r="F4" s="49"/>
      <c r="G4" s="50"/>
      <c r="I4" s="2" t="s">
        <v>26</v>
      </c>
      <c r="J4" s="3" t="s">
        <v>172</v>
      </c>
      <c r="K4" s="51"/>
      <c r="L4" s="43"/>
      <c r="N4" s="52"/>
    </row>
    <row r="5">
      <c r="B5" s="53" t="s">
        <v>47</v>
      </c>
      <c r="C5" s="22" t="s">
        <v>173</v>
      </c>
      <c r="D5" s="54">
        <v>13.0</v>
      </c>
      <c r="F5" s="49"/>
      <c r="G5" s="50"/>
      <c r="I5" s="55">
        <v>0.0</v>
      </c>
      <c r="J5" s="20">
        <f>SUM(D4:D7)</f>
        <v>19</v>
      </c>
      <c r="K5" s="51"/>
      <c r="L5" s="43"/>
      <c r="N5" s="52"/>
    </row>
    <row r="6">
      <c r="B6" s="47" t="s">
        <v>93</v>
      </c>
      <c r="C6" s="16" t="s">
        <v>174</v>
      </c>
      <c r="D6" s="48">
        <v>2.0</v>
      </c>
      <c r="F6" s="49"/>
      <c r="G6" s="50"/>
      <c r="I6" s="56">
        <v>1.0</v>
      </c>
      <c r="J6" s="26">
        <f>SUM(D13:D18)</f>
        <v>32</v>
      </c>
      <c r="K6" s="51"/>
      <c r="L6" s="43"/>
      <c r="N6" s="52"/>
    </row>
    <row r="7">
      <c r="B7" s="21" t="s">
        <v>95</v>
      </c>
      <c r="C7" s="31" t="s">
        <v>175</v>
      </c>
      <c r="D7" s="54">
        <v>2.0</v>
      </c>
      <c r="F7" s="57"/>
      <c r="G7" s="58"/>
      <c r="I7" s="55">
        <v>2.0</v>
      </c>
      <c r="J7" s="59"/>
      <c r="K7" s="51"/>
      <c r="L7" s="43"/>
      <c r="N7" s="52"/>
    </row>
    <row r="8">
      <c r="B8" s="60"/>
      <c r="C8" s="61"/>
      <c r="D8" s="62" t="str">
        <f>CONCATENATE("Total Pts: ",SUM(D4:D7))</f>
        <v>Total Pts: 19</v>
      </c>
      <c r="I8" s="56">
        <v>3.0</v>
      </c>
      <c r="J8" s="63"/>
      <c r="K8" s="51"/>
      <c r="L8" s="43"/>
      <c r="N8" s="52"/>
    </row>
    <row r="9" ht="19.5" customHeight="1">
      <c r="B9" s="64"/>
      <c r="C9" s="64"/>
      <c r="D9" s="65"/>
      <c r="I9" s="66">
        <v>4.0</v>
      </c>
      <c r="J9" s="67"/>
      <c r="K9" s="51"/>
      <c r="L9" s="43"/>
      <c r="N9" s="52"/>
    </row>
    <row r="10" ht="19.5" customHeight="1">
      <c r="B10" s="64"/>
      <c r="C10" s="64"/>
      <c r="D10" s="65"/>
      <c r="K10" s="51"/>
      <c r="L10" s="43"/>
      <c r="N10" s="52"/>
    </row>
    <row r="11">
      <c r="B11" s="42"/>
      <c r="C11" s="42"/>
      <c r="D11" s="42"/>
      <c r="I11" s="43"/>
      <c r="J11" s="68" t="str">
        <f>CONCATENATE("Total Pts: ",SUM(J5:J9))</f>
        <v>Total Pts: 51</v>
      </c>
      <c r="K11" s="51"/>
      <c r="L11" s="43"/>
      <c r="N11" s="52"/>
    </row>
    <row r="12">
      <c r="B12" s="44" t="s">
        <v>168</v>
      </c>
      <c r="C12" s="13" t="s">
        <v>19</v>
      </c>
      <c r="D12" s="69" t="s">
        <v>169</v>
      </c>
      <c r="F12" s="70" t="s">
        <v>176</v>
      </c>
      <c r="G12" s="46"/>
      <c r="I12" s="43"/>
      <c r="J12" s="43"/>
      <c r="K12" s="51"/>
      <c r="L12" s="43"/>
      <c r="N12" s="52"/>
    </row>
    <row r="13">
      <c r="B13" s="15" t="s">
        <v>29</v>
      </c>
      <c r="C13" s="16" t="s">
        <v>177</v>
      </c>
      <c r="D13" s="48">
        <v>8.0</v>
      </c>
      <c r="F13" s="49"/>
      <c r="G13" s="50"/>
      <c r="I13" s="43"/>
      <c r="J13" s="43"/>
      <c r="K13" s="51"/>
      <c r="L13" s="43"/>
      <c r="N13" s="52"/>
    </row>
    <row r="14">
      <c r="B14" s="21" t="s">
        <v>36</v>
      </c>
      <c r="C14" s="22" t="s">
        <v>178</v>
      </c>
      <c r="D14" s="54">
        <v>5.0</v>
      </c>
      <c r="E14" s="51"/>
      <c r="F14" s="49"/>
      <c r="G14" s="50"/>
      <c r="H14" s="51"/>
      <c r="I14" s="43"/>
      <c r="J14" s="43"/>
      <c r="K14" s="51"/>
      <c r="L14" s="43"/>
      <c r="N14" s="52"/>
    </row>
    <row r="15">
      <c r="B15" s="15" t="s">
        <v>42</v>
      </c>
      <c r="C15" s="16" t="s">
        <v>179</v>
      </c>
      <c r="D15" s="48">
        <v>5.0</v>
      </c>
      <c r="E15" s="51"/>
      <c r="F15" s="49"/>
      <c r="G15" s="50"/>
      <c r="H15" s="51"/>
      <c r="I15" s="43"/>
      <c r="J15" s="43"/>
      <c r="K15" s="51"/>
      <c r="L15" s="43"/>
      <c r="N15" s="52"/>
    </row>
    <row r="16">
      <c r="B16" s="21" t="s">
        <v>61</v>
      </c>
      <c r="C16" s="22" t="s">
        <v>180</v>
      </c>
      <c r="D16" s="54">
        <v>3.0</v>
      </c>
      <c r="E16" s="51"/>
      <c r="F16" s="57"/>
      <c r="G16" s="58"/>
      <c r="H16" s="51"/>
      <c r="I16" s="43"/>
      <c r="J16" s="43"/>
      <c r="K16" s="51"/>
      <c r="L16" s="43"/>
      <c r="N16" s="52"/>
    </row>
    <row r="17">
      <c r="B17" s="15" t="s">
        <v>39</v>
      </c>
      <c r="C17" s="16" t="s">
        <v>181</v>
      </c>
      <c r="D17" s="71">
        <v>8.0</v>
      </c>
      <c r="E17" s="51"/>
      <c r="F17" s="51"/>
      <c r="G17" s="51"/>
      <c r="H17" s="51"/>
      <c r="I17" s="43"/>
      <c r="J17" s="43"/>
      <c r="K17" s="51"/>
      <c r="L17" s="43"/>
      <c r="N17" s="52"/>
    </row>
    <row r="18">
      <c r="B18" s="21" t="s">
        <v>44</v>
      </c>
      <c r="C18" s="22" t="s">
        <v>182</v>
      </c>
      <c r="D18" s="72">
        <v>3.0</v>
      </c>
      <c r="E18" s="51"/>
      <c r="F18" s="51"/>
      <c r="G18" s="51"/>
      <c r="H18" s="51"/>
      <c r="I18" s="43"/>
      <c r="J18" s="43"/>
      <c r="K18" s="51"/>
      <c r="L18" s="43"/>
      <c r="N18" s="52"/>
    </row>
    <row r="19">
      <c r="B19" s="60"/>
      <c r="C19" s="61"/>
      <c r="D19" s="62" t="str">
        <f>CONCATENATE("Total Pts: ",SUM(D13,D14,D15,D16,D17,D18,))</f>
        <v>Total Pts: 32</v>
      </c>
      <c r="E19" s="51"/>
      <c r="F19" s="51"/>
      <c r="G19" s="51"/>
      <c r="H19" s="51"/>
      <c r="I19" s="51"/>
      <c r="J19" s="51"/>
      <c r="K19" s="51"/>
      <c r="L19" s="51"/>
      <c r="M19" s="51"/>
    </row>
    <row r="20">
      <c r="B20" s="73"/>
      <c r="C20" s="73"/>
      <c r="D20" s="74"/>
      <c r="E20" s="51"/>
      <c r="F20" s="51"/>
      <c r="G20" s="51"/>
      <c r="H20" s="51"/>
      <c r="I20" s="51"/>
      <c r="J20" s="51"/>
      <c r="K20" s="51"/>
      <c r="L20" s="51"/>
      <c r="M20" s="51"/>
    </row>
    <row r="21">
      <c r="B21" s="43"/>
      <c r="C21" s="43"/>
      <c r="D21" s="74"/>
    </row>
    <row r="22">
      <c r="B22" s="43"/>
      <c r="C22" s="43"/>
      <c r="D22" s="43"/>
    </row>
    <row r="23">
      <c r="B23" s="43"/>
      <c r="C23" s="43"/>
    </row>
    <row r="24">
      <c r="B24" s="43"/>
    </row>
    <row r="25">
      <c r="B25" s="43"/>
    </row>
    <row r="26">
      <c r="B26" s="43"/>
    </row>
    <row r="27">
      <c r="B27" s="43"/>
    </row>
    <row r="28">
      <c r="B28" s="43"/>
    </row>
    <row r="29">
      <c r="B29" s="43"/>
    </row>
    <row r="30">
      <c r="B30" s="43"/>
    </row>
    <row r="31">
      <c r="B31" s="43"/>
    </row>
    <row r="32">
      <c r="B32" s="51"/>
    </row>
    <row r="33">
      <c r="B33" s="75"/>
    </row>
    <row r="34">
      <c r="B34" s="51"/>
    </row>
    <row r="35">
      <c r="B35" s="51"/>
    </row>
    <row r="36">
      <c r="B36" s="51"/>
    </row>
    <row r="37">
      <c r="B37" s="51"/>
    </row>
    <row r="38">
      <c r="B38" s="75"/>
    </row>
    <row r="39">
      <c r="B39" s="51"/>
    </row>
    <row r="40">
      <c r="B40" s="51"/>
    </row>
    <row r="41">
      <c r="B41" s="51"/>
    </row>
    <row r="43">
      <c r="B43" s="75"/>
    </row>
    <row r="44">
      <c r="B44" s="51"/>
    </row>
  </sheetData>
  <mergeCells count="2">
    <mergeCell ref="F3:G7"/>
    <mergeCell ref="F12:G16"/>
  </mergeCells>
  <drawing r:id="rId1"/>
  <tableParts count="4">
    <tablePart r:id="rId6"/>
    <tablePart r:id="rId7"/>
    <tablePart r:id="rId8"/>
    <tablePart r:id="rId9"/>
  </tableParts>
</worksheet>
</file>