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MATLAB_Bar&amp;Hinge\02_Bar&amp;HingeWithContact&amp;CompliantCrease&amp;Thermal&amp;Dynamic\02_Verification\"/>
    </mc:Choice>
  </mc:AlternateContent>
  <xr:revisionPtr revIDLastSave="0" documentId="13_ncr:1_{D6016BC7-43AD-42A9-8E40-84A24C22C7EA}" xr6:coauthVersionLast="44" xr6:coauthVersionMax="44" xr10:uidLastSave="{00000000-0000-0000-0000-000000000000}"/>
  <bookViews>
    <workbookView xWindow="-38520" yWindow="-5415" windowWidth="38640" windowHeight="21240" xr2:uid="{BEF0F6F7-3E94-4D1E-A78C-1E55AA5C2993}"/>
  </bookViews>
  <sheets>
    <sheet name="Sheet1" sheetId="1" r:id="rId1"/>
    <sheet name="UnequalL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2" l="1"/>
  <c r="K17" i="2" s="1"/>
  <c r="K18" i="2" s="1"/>
  <c r="L13" i="2"/>
  <c r="L17" i="2" s="1"/>
  <c r="L15" i="2" s="1"/>
  <c r="M13" i="2"/>
  <c r="M17" i="2" s="1"/>
  <c r="M15" i="2" s="1"/>
  <c r="N13" i="2"/>
  <c r="N17" i="2" s="1"/>
  <c r="N18" i="2" s="1"/>
  <c r="O13" i="2"/>
  <c r="O17" i="2" s="1"/>
  <c r="P13" i="2"/>
  <c r="P17" i="2" s="1"/>
  <c r="P15" i="2" s="1"/>
  <c r="J13" i="2"/>
  <c r="J17" i="2" s="1"/>
  <c r="S13" i="2"/>
  <c r="T13" i="2"/>
  <c r="T17" i="2" s="1"/>
  <c r="U13" i="2"/>
  <c r="U17" i="2" s="1"/>
  <c r="U18" i="2" s="1"/>
  <c r="V13" i="2"/>
  <c r="V17" i="2" s="1"/>
  <c r="V18" i="2" s="1"/>
  <c r="W13" i="2"/>
  <c r="W17" i="2" s="1"/>
  <c r="W18" i="2" s="1"/>
  <c r="X13" i="2"/>
  <c r="X17" i="2" s="1"/>
  <c r="X15" i="2" s="1"/>
  <c r="R13" i="2"/>
  <c r="R17" i="2" s="1"/>
  <c r="R15" i="2" s="1"/>
  <c r="K14" i="2"/>
  <c r="L14" i="2"/>
  <c r="M14" i="2"/>
  <c r="N14" i="2"/>
  <c r="O14" i="2"/>
  <c r="P14" i="2"/>
  <c r="J14" i="2"/>
  <c r="S14" i="2"/>
  <c r="T14" i="2"/>
  <c r="U14" i="2"/>
  <c r="V14" i="2"/>
  <c r="W14" i="2"/>
  <c r="X14" i="2"/>
  <c r="R14" i="2"/>
  <c r="D13" i="2"/>
  <c r="D17" i="2" s="1"/>
  <c r="D18" i="2" s="1"/>
  <c r="E13" i="2"/>
  <c r="F13" i="2"/>
  <c r="G13" i="2"/>
  <c r="H13" i="2"/>
  <c r="H17" i="2" s="1"/>
  <c r="B13" i="2"/>
  <c r="B17" i="2" s="1"/>
  <c r="D14" i="2"/>
  <c r="E14" i="2"/>
  <c r="F14" i="2"/>
  <c r="G14" i="2"/>
  <c r="H14" i="2"/>
  <c r="B14" i="2"/>
  <c r="C14" i="2"/>
  <c r="C13" i="2"/>
  <c r="AF35" i="2"/>
  <c r="AE35" i="2"/>
  <c r="AD35" i="2"/>
  <c r="AC35" i="2"/>
  <c r="AB35" i="2"/>
  <c r="AA35" i="2"/>
  <c r="R35" i="2"/>
  <c r="X35" i="2"/>
  <c r="X36" i="2" s="1"/>
  <c r="W35" i="2"/>
  <c r="W36" i="2" s="1"/>
  <c r="V35" i="2"/>
  <c r="V36" i="2" s="1"/>
  <c r="U35" i="2"/>
  <c r="U36" i="2" s="1"/>
  <c r="T35" i="2"/>
  <c r="T36" i="2" s="1"/>
  <c r="S35" i="2"/>
  <c r="S36" i="2" s="1"/>
  <c r="P35" i="2"/>
  <c r="P36" i="2" s="1"/>
  <c r="O35" i="2"/>
  <c r="O36" i="2" s="1"/>
  <c r="N35" i="2"/>
  <c r="N36" i="2" s="1"/>
  <c r="M35" i="2"/>
  <c r="M36" i="2" s="1"/>
  <c r="L35" i="2"/>
  <c r="L36" i="2" s="1"/>
  <c r="K35" i="2"/>
  <c r="K36" i="2" s="1"/>
  <c r="B35" i="2"/>
  <c r="H35" i="2"/>
  <c r="H36" i="2" s="1"/>
  <c r="G35" i="2"/>
  <c r="G36" i="2" s="1"/>
  <c r="F35" i="2"/>
  <c r="F36" i="2" s="1"/>
  <c r="E35" i="2"/>
  <c r="E36" i="2" s="1"/>
  <c r="D35" i="2"/>
  <c r="D36" i="2" s="1"/>
  <c r="C35" i="2"/>
  <c r="C36" i="2" s="1"/>
  <c r="Z32" i="2"/>
  <c r="AF32" i="2"/>
  <c r="AE32" i="2"/>
  <c r="AD32" i="2"/>
  <c r="AC32" i="2"/>
  <c r="AB32" i="2"/>
  <c r="AA32" i="2"/>
  <c r="R32" i="2"/>
  <c r="X32" i="2"/>
  <c r="W32" i="2"/>
  <c r="V32" i="2"/>
  <c r="U32" i="2"/>
  <c r="T32" i="2"/>
  <c r="S32" i="2"/>
  <c r="J32" i="2"/>
  <c r="P32" i="2"/>
  <c r="O32" i="2"/>
  <c r="N32" i="2"/>
  <c r="M32" i="2"/>
  <c r="L32" i="2"/>
  <c r="K32" i="2"/>
  <c r="B32" i="2"/>
  <c r="H32" i="2"/>
  <c r="G32" i="2"/>
  <c r="F32" i="2"/>
  <c r="E32" i="2"/>
  <c r="D32" i="2"/>
  <c r="C32" i="2"/>
  <c r="R12" i="2"/>
  <c r="X12" i="2"/>
  <c r="W12" i="2"/>
  <c r="V12" i="2"/>
  <c r="U12" i="2"/>
  <c r="T12" i="2"/>
  <c r="S12" i="2"/>
  <c r="J12" i="2"/>
  <c r="P12" i="2"/>
  <c r="O12" i="2"/>
  <c r="N12" i="2"/>
  <c r="M12" i="2"/>
  <c r="L12" i="2"/>
  <c r="K12" i="2"/>
  <c r="B12" i="2"/>
  <c r="H12" i="2"/>
  <c r="G12" i="2"/>
  <c r="F12" i="2"/>
  <c r="E12" i="2"/>
  <c r="D12" i="2"/>
  <c r="C12" i="2"/>
  <c r="L16" i="2" l="1"/>
  <c r="L21" i="2" s="1"/>
  <c r="X16" i="2"/>
  <c r="X21" i="2" s="1"/>
  <c r="P16" i="2"/>
  <c r="P21" i="2" s="1"/>
  <c r="P18" i="2"/>
  <c r="T15" i="2"/>
  <c r="T16" i="2" s="1"/>
  <c r="T21" i="2" s="1"/>
  <c r="T18" i="2"/>
  <c r="B15" i="2"/>
  <c r="B16" i="2" s="1"/>
  <c r="B18" i="2"/>
  <c r="H15" i="2"/>
  <c r="H16" i="2" s="1"/>
  <c r="H21" i="2" s="1"/>
  <c r="H18" i="2"/>
  <c r="J18" i="2"/>
  <c r="J15" i="2"/>
  <c r="J16" i="2" s="1"/>
  <c r="V15" i="2"/>
  <c r="V16" i="2" s="1"/>
  <c r="V21" i="2" s="1"/>
  <c r="U15" i="2"/>
  <c r="U16" i="2" s="1"/>
  <c r="U21" i="2" s="1"/>
  <c r="M16" i="2"/>
  <c r="M21" i="2" s="1"/>
  <c r="O15" i="2"/>
  <c r="O16" i="2" s="1"/>
  <c r="O21" i="2" s="1"/>
  <c r="O18" i="2"/>
  <c r="R16" i="2"/>
  <c r="N15" i="2"/>
  <c r="N16" i="2" s="1"/>
  <c r="N21" i="2" s="1"/>
  <c r="R18" i="2"/>
  <c r="M18" i="2"/>
  <c r="X18" i="2"/>
  <c r="L18" i="2"/>
  <c r="K15" i="2"/>
  <c r="K16" i="2" s="1"/>
  <c r="K21" i="2" s="1"/>
  <c r="W15" i="2"/>
  <c r="W16" i="2" s="1"/>
  <c r="W21" i="2" s="1"/>
  <c r="S17" i="2"/>
  <c r="S18" i="2" s="1"/>
  <c r="E17" i="2"/>
  <c r="E18" i="2" s="1"/>
  <c r="D15" i="2"/>
  <c r="D16" i="2" s="1"/>
  <c r="D21" i="2" s="1"/>
  <c r="F17" i="2"/>
  <c r="F18" i="2" s="1"/>
  <c r="G17" i="2"/>
  <c r="G18" i="2" s="1"/>
  <c r="C17" i="2"/>
  <c r="AF29" i="1"/>
  <c r="AE29" i="1"/>
  <c r="AD29" i="1"/>
  <c r="AC29" i="1"/>
  <c r="AB29" i="1"/>
  <c r="AA29" i="1"/>
  <c r="Z29" i="1"/>
  <c r="AF26" i="1"/>
  <c r="AE26" i="1"/>
  <c r="AD26" i="1"/>
  <c r="AC26" i="1"/>
  <c r="AB26" i="1"/>
  <c r="AA26" i="1"/>
  <c r="Z26" i="1"/>
  <c r="S29" i="1"/>
  <c r="T29" i="1"/>
  <c r="U29" i="1"/>
  <c r="V29" i="1"/>
  <c r="W29" i="1"/>
  <c r="X29" i="1"/>
  <c r="R29" i="1"/>
  <c r="K29" i="1"/>
  <c r="L29" i="1"/>
  <c r="M29" i="1"/>
  <c r="N29" i="1"/>
  <c r="O29" i="1"/>
  <c r="P29" i="1"/>
  <c r="J29" i="1"/>
  <c r="C29" i="1"/>
  <c r="D29" i="1"/>
  <c r="E29" i="1"/>
  <c r="F29" i="1"/>
  <c r="G29" i="1"/>
  <c r="H29" i="1"/>
  <c r="B29" i="1"/>
  <c r="J26" i="1"/>
  <c r="K26" i="1"/>
  <c r="L26" i="1"/>
  <c r="M26" i="1"/>
  <c r="N26" i="1"/>
  <c r="O26" i="1"/>
  <c r="P26" i="1"/>
  <c r="R26" i="1"/>
  <c r="S26" i="1"/>
  <c r="T26" i="1"/>
  <c r="U26" i="1"/>
  <c r="V26" i="1"/>
  <c r="W26" i="1"/>
  <c r="X26" i="1"/>
  <c r="C26" i="1"/>
  <c r="D26" i="1"/>
  <c r="E26" i="1"/>
  <c r="F26" i="1"/>
  <c r="G26" i="1"/>
  <c r="H26" i="1"/>
  <c r="B26" i="1"/>
  <c r="AH15" i="1"/>
  <c r="AN15" i="1"/>
  <c r="AM15" i="1"/>
  <c r="AL15" i="1"/>
  <c r="AK15" i="1"/>
  <c r="AJ15" i="1"/>
  <c r="AI15" i="1"/>
  <c r="AH12" i="1"/>
  <c r="AN12" i="1"/>
  <c r="AM12" i="1"/>
  <c r="AL12" i="1"/>
  <c r="AK12" i="1"/>
  <c r="AJ12" i="1"/>
  <c r="AI12" i="1"/>
  <c r="D15" i="1"/>
  <c r="E15" i="1"/>
  <c r="F15" i="1"/>
  <c r="G15" i="1"/>
  <c r="H15" i="1"/>
  <c r="J15" i="1"/>
  <c r="K15" i="1"/>
  <c r="L15" i="1"/>
  <c r="M15" i="1"/>
  <c r="N15" i="1"/>
  <c r="O15" i="1"/>
  <c r="P15" i="1"/>
  <c r="R15" i="1"/>
  <c r="S15" i="1"/>
  <c r="T15" i="1"/>
  <c r="U15" i="1"/>
  <c r="V15" i="1"/>
  <c r="W15" i="1"/>
  <c r="X15" i="1"/>
  <c r="AA15" i="1"/>
  <c r="AB15" i="1"/>
  <c r="AC15" i="1"/>
  <c r="AD15" i="1"/>
  <c r="AE15" i="1"/>
  <c r="AF15" i="1"/>
  <c r="Z15" i="1"/>
  <c r="C15" i="1"/>
  <c r="D12" i="1"/>
  <c r="E12" i="1"/>
  <c r="F12" i="1"/>
  <c r="G12" i="1"/>
  <c r="H12" i="1"/>
  <c r="B12" i="1"/>
  <c r="J12" i="1"/>
  <c r="K12" i="1"/>
  <c r="L12" i="1"/>
  <c r="M12" i="1"/>
  <c r="N12" i="1"/>
  <c r="O12" i="1"/>
  <c r="P12" i="1"/>
  <c r="R12" i="1"/>
  <c r="S12" i="1"/>
  <c r="T12" i="1"/>
  <c r="U12" i="1"/>
  <c r="V12" i="1"/>
  <c r="W12" i="1"/>
  <c r="X12" i="1"/>
  <c r="AA12" i="1"/>
  <c r="AB12" i="1"/>
  <c r="AC12" i="1"/>
  <c r="AD12" i="1"/>
  <c r="AE12" i="1"/>
  <c r="AF12" i="1"/>
  <c r="Z12" i="1"/>
  <c r="C12" i="1"/>
  <c r="S15" i="2" l="1"/>
  <c r="S16" i="2" s="1"/>
  <c r="S21" i="2" s="1"/>
  <c r="E15" i="2"/>
  <c r="E16" i="2" s="1"/>
  <c r="E21" i="2" s="1"/>
  <c r="F15" i="2"/>
  <c r="F16" i="2" s="1"/>
  <c r="F21" i="2" s="1"/>
  <c r="G15" i="2"/>
  <c r="G16" i="2" s="1"/>
  <c r="G21" i="2" s="1"/>
  <c r="C15" i="2"/>
  <c r="C16" i="2" s="1"/>
  <c r="C21" i="2" s="1"/>
  <c r="C18" i="2"/>
</calcChain>
</file>

<file path=xl/sharedStrings.xml><?xml version="1.0" encoding="utf-8"?>
<sst xmlns="http://schemas.openxmlformats.org/spreadsheetml/2006/main" count="234" uniqueCount="64">
  <si>
    <t xml:space="preserve">Testing for comparison </t>
  </si>
  <si>
    <t>Heat Transfer with bar and hinge model</t>
  </si>
  <si>
    <t>W</t>
  </si>
  <si>
    <t>L</t>
  </si>
  <si>
    <t>L2</t>
  </si>
  <si>
    <t>L1</t>
  </si>
  <si>
    <t>tc</t>
  </si>
  <si>
    <t>tp1</t>
  </si>
  <si>
    <t>tp2</t>
  </si>
  <si>
    <t>Tmax FE</t>
  </si>
  <si>
    <t>L1/L=1   tc/tp1=0.1</t>
  </si>
  <si>
    <t>L1/L=1   tc/tp1=0.2</t>
  </si>
  <si>
    <t>L1/L=1   tc/tp1=0.3</t>
  </si>
  <si>
    <t>L1/L=1   tc/tp1=0.4</t>
  </si>
  <si>
    <t>L1/L=1.5   tc/tp1=0.1</t>
  </si>
  <si>
    <t>W/L</t>
  </si>
  <si>
    <t>Q</t>
  </si>
  <si>
    <t>Tave BH tc/tp1=0.1</t>
  </si>
  <si>
    <t>Tmax BH tc/tp1=0.1</t>
  </si>
  <si>
    <t>Tmax ana tc/tp1=0.1</t>
  </si>
  <si>
    <t>Tave BH tc/tp1=0.2</t>
  </si>
  <si>
    <t>Tmax BH tc/tp1=0.2</t>
  </si>
  <si>
    <t>Tmax ana tc/tp1=0.2</t>
  </si>
  <si>
    <t>Tave BH tc/tp1=0.3</t>
  </si>
  <si>
    <t>Tmax BH  tc/tp1=0.3</t>
  </si>
  <si>
    <t>Tmax ana  tc/tp1=0.3</t>
  </si>
  <si>
    <t>Tave BH tc/tp1=0.4</t>
  </si>
  <si>
    <t>Tmax BH tc/tp1=0.4</t>
  </si>
  <si>
    <t>Tmax ana tc/tp1=0.4</t>
  </si>
  <si>
    <t>L1/L=1   tc/tp1=0.8</t>
  </si>
  <si>
    <t>Tave BH tc/tp1=0.8</t>
  </si>
  <si>
    <t>Tmax BH tc/tp1=0.8</t>
  </si>
  <si>
    <t>Tmax ana tc/tp1=0.8</t>
  </si>
  <si>
    <t>Tave BH L1/L=1</t>
  </si>
  <si>
    <t>Tmax BH L1/L=1</t>
  </si>
  <si>
    <t>Tmax ana L1/L=1</t>
  </si>
  <si>
    <t>Tave BH L1/L=1.5</t>
  </si>
  <si>
    <t>Tmax BH L1/L=1.5</t>
  </si>
  <si>
    <t>Tmax ana L1/L=1.5</t>
  </si>
  <si>
    <t>Tave BH L1/L=0.3</t>
  </si>
  <si>
    <t>Tmax BH L1/L=0.3</t>
  </si>
  <si>
    <t>Tmax ana L1/L=0.3</t>
  </si>
  <si>
    <t>Tave BH L1/L=3</t>
  </si>
  <si>
    <t>Tmax BH L1/L=3</t>
  </si>
  <si>
    <t>Tmax ana L1/L=3</t>
  </si>
  <si>
    <t>L1/L=3   tc/tp1=0.1</t>
  </si>
  <si>
    <t>L1/L=0.3   tc/tp1=0.1</t>
  </si>
  <si>
    <t xml:space="preserve"> </t>
  </si>
  <si>
    <t>a</t>
  </si>
  <si>
    <t>b</t>
  </si>
  <si>
    <t>c</t>
  </si>
  <si>
    <t>d</t>
  </si>
  <si>
    <t>e</t>
  </si>
  <si>
    <t>f</t>
  </si>
  <si>
    <t>Tave BH  L1/L2=1</t>
  </si>
  <si>
    <t>Tmax BH L1/L2=1</t>
  </si>
  <si>
    <t>Tmax ana L1/L2=1</t>
  </si>
  <si>
    <t>Tave BH L1/L2=0.5</t>
  </si>
  <si>
    <t>Tmax BH  L1/L2=0.5</t>
  </si>
  <si>
    <t>Tmax ana  L1/L2=0.5</t>
  </si>
  <si>
    <t>Tave BH L1/L2=2</t>
  </si>
  <si>
    <t>Tmax BH L1/L2=2</t>
  </si>
  <si>
    <t>Tmax ana L1/L2=2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</si>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</sst>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8924072811196"/>
          <c:y val="3.0375759230904041E-2"/>
          <c:w val="0.84605117928405349"/>
          <c:h val="0.8470074984855607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Sheet1!$AG$14</c:f>
              <c:strCache>
                <c:ptCount val="1"/>
                <c:pt idx="0">
                  <c:v>Tmax BH tc/tp1=0.8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Sheet1!$AI$12:$AN$12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Sheet1!$AI$14:$AN$14</c:f>
              <c:numCache>
                <c:formatCode>General</c:formatCode>
                <c:ptCount val="6"/>
                <c:pt idx="0">
                  <c:v>0.42209999999999998</c:v>
                </c:pt>
                <c:pt idx="1">
                  <c:v>0.88719999999999999</c:v>
                </c:pt>
                <c:pt idx="2">
                  <c:v>1.3924000000000001</c:v>
                </c:pt>
                <c:pt idx="3">
                  <c:v>1.9339999999999999</c:v>
                </c:pt>
                <c:pt idx="4">
                  <c:v>3.1162999999999998</c:v>
                </c:pt>
                <c:pt idx="5">
                  <c:v>4.4226000000000001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3416-4B72-970B-E1075276D745}"/>
            </c:ext>
          </c:extLst>
        </c:ser>
        <c:ser>
          <c:idx val="0"/>
          <c:order val="1"/>
          <c:tx>
            <c:strRef>
              <c:f>Sheet1!$AG$13</c:f>
              <c:strCache>
                <c:ptCount val="1"/>
                <c:pt idx="0">
                  <c:v>Tave BH tc/tp1=0.8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Sheet1!$AI$12:$AN$12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Sheet1!$AI$13:$AN$13</c:f>
              <c:numCache>
                <c:formatCode>General</c:formatCode>
                <c:ptCount val="6"/>
                <c:pt idx="0">
                  <c:v>0.41489999999999999</c:v>
                </c:pt>
                <c:pt idx="1">
                  <c:v>0.85980000000000001</c:v>
                </c:pt>
                <c:pt idx="2">
                  <c:v>1.3359000000000001</c:v>
                </c:pt>
                <c:pt idx="3">
                  <c:v>1.8442000000000001</c:v>
                </c:pt>
                <c:pt idx="4">
                  <c:v>2.9611999999999998</c:v>
                </c:pt>
                <c:pt idx="5">
                  <c:v>4.2146999999999997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416-4B72-970B-E1075276D745}"/>
            </c:ext>
          </c:extLst>
        </c:ser>
        <c:ser>
          <c:idx val="2"/>
          <c:order val="2"/>
          <c:tx>
            <c:strRef>
              <c:f>Sheet1!$AG$15</c:f>
              <c:strCache>
                <c:ptCount val="1"/>
                <c:pt idx="0">
                  <c:v>Tmax ana tc/tp1=0.8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Sheet1!$AI$12:$AN$12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Sheet1!$AI$15:$AN$15</c:f>
              <c:numCache>
                <c:formatCode>General</c:formatCode>
                <c:ptCount val="6"/>
                <c:pt idx="0">
                  <c:v>0.41250000000000003</c:v>
                </c:pt>
                <c:pt idx="1">
                  <c:v>0.85000000000000009</c:v>
                </c:pt>
                <c:pt idx="2">
                  <c:v>1.3124999999999998</c:v>
                </c:pt>
                <c:pt idx="3">
                  <c:v>1.7999999999999998</c:v>
                </c:pt>
                <c:pt idx="4">
                  <c:v>2.8499999999999996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3416-4B72-970B-E1075276D745}"/>
            </c:ext>
          </c:extLst>
        </c:ser>
        <c:ser>
          <c:idx val="7"/>
          <c:order val="3"/>
          <c:tx>
            <c:strRef>
              <c:f>Sheet1!$Y$14</c:f>
              <c:strCache>
                <c:ptCount val="1"/>
                <c:pt idx="0">
                  <c:v>Tmax BH tc/tp1=0.4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Sheet1!$AA$12:$AF$12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Sheet1!$AA$14:$AF$14</c:f>
              <c:numCache>
                <c:formatCode>General</c:formatCode>
                <c:ptCount val="6"/>
                <c:pt idx="0">
                  <c:v>0.22209999999999999</c:v>
                </c:pt>
                <c:pt idx="1">
                  <c:v>0.48720000000000002</c:v>
                </c:pt>
                <c:pt idx="2">
                  <c:v>0.79239999999999999</c:v>
                </c:pt>
                <c:pt idx="3">
                  <c:v>1.1339999999999999</c:v>
                </c:pt>
                <c:pt idx="4">
                  <c:v>1.9162999999999999</c:v>
                </c:pt>
                <c:pt idx="5">
                  <c:v>2.8226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3416-4B72-970B-E1075276D745}"/>
            </c:ext>
          </c:extLst>
        </c:ser>
        <c:ser>
          <c:idx val="6"/>
          <c:order val="4"/>
          <c:tx>
            <c:strRef>
              <c:f>Sheet1!$Y$13</c:f>
              <c:strCache>
                <c:ptCount val="1"/>
                <c:pt idx="0">
                  <c:v>Tave BH tc/tp1=0.4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Sheet1!$AA$12:$AF$12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Sheet1!$AA$13:$AF$13</c:f>
              <c:numCache>
                <c:formatCode>General</c:formatCode>
                <c:ptCount val="6"/>
                <c:pt idx="0">
                  <c:v>0.21490000000000001</c:v>
                </c:pt>
                <c:pt idx="1">
                  <c:v>0.45979999999999999</c:v>
                </c:pt>
                <c:pt idx="2">
                  <c:v>0.7359</c:v>
                </c:pt>
                <c:pt idx="3">
                  <c:v>1.0442</c:v>
                </c:pt>
                <c:pt idx="4">
                  <c:v>1.7612000000000001</c:v>
                </c:pt>
                <c:pt idx="5">
                  <c:v>2.6147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3416-4B72-970B-E1075276D745}"/>
            </c:ext>
          </c:extLst>
        </c:ser>
        <c:ser>
          <c:idx val="8"/>
          <c:order val="5"/>
          <c:tx>
            <c:strRef>
              <c:f>Sheet1!$Y$15</c:f>
              <c:strCache>
                <c:ptCount val="1"/>
                <c:pt idx="0">
                  <c:v>Tmax ana tc/tp1=0.4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Sheet1!$AA$12:$AF$12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Sheet1!$AA$15:$AF$15</c:f>
              <c:numCache>
                <c:formatCode>General</c:formatCode>
                <c:ptCount val="6"/>
                <c:pt idx="0">
                  <c:v>0.21250000000000002</c:v>
                </c:pt>
                <c:pt idx="1">
                  <c:v>0.44999999999999996</c:v>
                </c:pt>
                <c:pt idx="2">
                  <c:v>0.71249999999999991</c:v>
                </c:pt>
                <c:pt idx="3">
                  <c:v>1</c:v>
                </c:pt>
                <c:pt idx="4">
                  <c:v>1.65</c:v>
                </c:pt>
                <c:pt idx="5">
                  <c:v>2.4000000000000004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3416-4B72-970B-E1075276D745}"/>
            </c:ext>
          </c:extLst>
        </c:ser>
        <c:ser>
          <c:idx val="4"/>
          <c:order val="6"/>
          <c:tx>
            <c:strRef>
              <c:f>Sheet1!$A$14</c:f>
              <c:strCache>
                <c:ptCount val="1"/>
                <c:pt idx="0">
                  <c:v>Tmax BH tc/tp1=0.1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Sheet1!$C$12:$H$12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Sheet1!$C$14:$H$14</c:f>
              <c:numCache>
                <c:formatCode>General</c:formatCode>
                <c:ptCount val="6"/>
                <c:pt idx="0">
                  <c:v>7.2099999999999997E-2</c:v>
                </c:pt>
                <c:pt idx="1">
                  <c:v>0.18720000000000001</c:v>
                </c:pt>
                <c:pt idx="2">
                  <c:v>0.34239999999999998</c:v>
                </c:pt>
                <c:pt idx="3">
                  <c:v>0.53400000000000003</c:v>
                </c:pt>
                <c:pt idx="4">
                  <c:v>1.0163</c:v>
                </c:pt>
                <c:pt idx="5">
                  <c:v>1.6226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3416-4B72-970B-E1075276D745}"/>
            </c:ext>
          </c:extLst>
        </c:ser>
        <c:ser>
          <c:idx val="3"/>
          <c:order val="7"/>
          <c:tx>
            <c:strRef>
              <c:f>Sheet1!$A$13</c:f>
              <c:strCache>
                <c:ptCount val="1"/>
                <c:pt idx="0">
                  <c:v>Tave BH tc/tp1=0.1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Sheet1!$C$12:$H$12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Sheet1!$C$13:$H$13</c:f>
              <c:numCache>
                <c:formatCode>General</c:formatCode>
                <c:ptCount val="6"/>
                <c:pt idx="0">
                  <c:v>6.4899999999999999E-2</c:v>
                </c:pt>
                <c:pt idx="1">
                  <c:v>0.1598</c:v>
                </c:pt>
                <c:pt idx="2">
                  <c:v>0.28589999999999999</c:v>
                </c:pt>
                <c:pt idx="3">
                  <c:v>0.44419999999999998</c:v>
                </c:pt>
                <c:pt idx="4">
                  <c:v>0.86119999999999997</c:v>
                </c:pt>
                <c:pt idx="5">
                  <c:v>1.4147000000000001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3416-4B72-970B-E1075276D745}"/>
            </c:ext>
          </c:extLst>
        </c:ser>
        <c:ser>
          <c:idx val="5"/>
          <c:order val="8"/>
          <c:tx>
            <c:strRef>
              <c:f>Sheet1!$A$15</c:f>
              <c:strCache>
                <c:ptCount val="1"/>
                <c:pt idx="0">
                  <c:v>Tmax ana tc/tp1=0.1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Sheet1!$C$12:$H$12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Sheet1!$C$15:$H$15</c:f>
              <c:numCache>
                <c:formatCode>General</c:formatCode>
                <c:ptCount val="6"/>
                <c:pt idx="0">
                  <c:v>6.25E-2</c:v>
                </c:pt>
                <c:pt idx="1">
                  <c:v>0.15000000000000002</c:v>
                </c:pt>
                <c:pt idx="2">
                  <c:v>0.26249999999999996</c:v>
                </c:pt>
                <c:pt idx="3">
                  <c:v>0.40000000000000008</c:v>
                </c:pt>
                <c:pt idx="4">
                  <c:v>0.75</c:v>
                </c:pt>
                <c:pt idx="5">
                  <c:v>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3416-4B72-970B-E1075276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08383"/>
        <c:axId val="651313263"/>
      </c:scatterChart>
      <c:valAx>
        <c:axId val="353008383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1313263"/>
        <c:crosses val="autoZero"/>
        <c:crossBetween val="midCat"/>
      </c:valAx>
      <c:valAx>
        <c:axId val="651313263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300838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08318141230746"/>
          <c:y val="3.9648757090700919E-2"/>
          <c:w val="0.39612299092194359"/>
          <c:h val="0.46800258357714675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251807078202"/>
          <c:y val="2.973633639821233E-2"/>
          <c:w val="0.85530980746157215"/>
          <c:h val="0.85022805662718004"/>
        </c:manualLayout>
      </c:layout>
      <c:scatterChart>
        <c:scatterStyle val="lineMarker"/>
        <c:varyColors val="0"/>
        <c:ser>
          <c:idx val="8"/>
          <c:order val="0"/>
          <c:tx>
            <c:strRef>
              <c:f>Sheet1!$Q$28</c:f>
              <c:strCache>
                <c:ptCount val="1"/>
                <c:pt idx="0">
                  <c:v>Tmax BH L1/L=3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Sheet1!$R$28:$X$28</c:f>
              <c:numCache>
                <c:formatCode>General</c:formatCode>
                <c:ptCount val="7"/>
                <c:pt idx="0">
                  <c:v>0.1721</c:v>
                </c:pt>
                <c:pt idx="1">
                  <c:v>0.38719999999999999</c:v>
                </c:pt>
                <c:pt idx="2">
                  <c:v>0.64239999999999997</c:v>
                </c:pt>
                <c:pt idx="3">
                  <c:v>0.93400000000000005</c:v>
                </c:pt>
                <c:pt idx="4">
                  <c:v>1.6163000000000001</c:v>
                </c:pt>
                <c:pt idx="5">
                  <c:v>2.4226000000000001</c:v>
                </c:pt>
                <c:pt idx="6">
                  <c:v>3.3519000000000001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D-4C5B-91E4-1717252DBAF9}"/>
            </c:ext>
          </c:extLst>
        </c:ser>
        <c:ser>
          <c:idx val="1"/>
          <c:order val="1"/>
          <c:tx>
            <c:strRef>
              <c:f>Sheet1!$Q$27</c:f>
              <c:strCache>
                <c:ptCount val="1"/>
                <c:pt idx="0">
                  <c:v>Tave BH L1/L=3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Sheet1!$R$27:$X$27</c:f>
              <c:numCache>
                <c:formatCode>General</c:formatCode>
                <c:ptCount val="7"/>
                <c:pt idx="0">
                  <c:v>0.16489999999999999</c:v>
                </c:pt>
                <c:pt idx="1">
                  <c:v>0.35980000000000001</c:v>
                </c:pt>
                <c:pt idx="2">
                  <c:v>0.58589999999999998</c:v>
                </c:pt>
                <c:pt idx="3">
                  <c:v>0.84419999999999995</c:v>
                </c:pt>
                <c:pt idx="4">
                  <c:v>1.4612000000000001</c:v>
                </c:pt>
                <c:pt idx="5">
                  <c:v>2.2147000000000001</c:v>
                </c:pt>
                <c:pt idx="6">
                  <c:v>3.1049000000000002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D-4C5B-91E4-1717252DBAF9}"/>
            </c:ext>
          </c:extLst>
        </c:ser>
        <c:ser>
          <c:idx val="3"/>
          <c:order val="2"/>
          <c:tx>
            <c:strRef>
              <c:f>Sheet1!$Q$29</c:f>
              <c:strCache>
                <c:ptCount val="1"/>
                <c:pt idx="0">
                  <c:v>Tmax ana L1/L=3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Sheet1!$R$29:$X$29</c:f>
              <c:numCache>
                <c:formatCode>General</c:formatCode>
                <c:ptCount val="7"/>
                <c:pt idx="0">
                  <c:v>0.16250000000000001</c:v>
                </c:pt>
                <c:pt idx="1">
                  <c:v>0.35000000000000003</c:v>
                </c:pt>
                <c:pt idx="2">
                  <c:v>0.5625</c:v>
                </c:pt>
                <c:pt idx="3">
                  <c:v>0.80000000000000016</c:v>
                </c:pt>
                <c:pt idx="4">
                  <c:v>1.35</c:v>
                </c:pt>
                <c:pt idx="5">
                  <c:v>2</c:v>
                </c:pt>
                <c:pt idx="6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D-4C5B-91E4-1717252DBAF9}"/>
            </c:ext>
          </c:extLst>
        </c:ser>
        <c:ser>
          <c:idx val="6"/>
          <c:order val="3"/>
          <c:tx>
            <c:strRef>
              <c:f>Sheet1!$I$28</c:f>
              <c:strCache>
                <c:ptCount val="1"/>
                <c:pt idx="0">
                  <c:v>Tmax BH L1/L=1.5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Sheet1!$J$26:$P$26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Sheet1!$J$28:$P$28</c:f>
              <c:numCache>
                <c:formatCode>General</c:formatCode>
                <c:ptCount val="7"/>
                <c:pt idx="0">
                  <c:v>9.7100000000000006E-2</c:v>
                </c:pt>
                <c:pt idx="1">
                  <c:v>0.23719999999999999</c:v>
                </c:pt>
                <c:pt idx="2">
                  <c:v>0.41739999999999999</c:v>
                </c:pt>
                <c:pt idx="3">
                  <c:v>0.63400000000000001</c:v>
                </c:pt>
                <c:pt idx="4">
                  <c:v>1.1662999999999999</c:v>
                </c:pt>
                <c:pt idx="5">
                  <c:v>1.8226</c:v>
                </c:pt>
                <c:pt idx="6">
                  <c:v>2.6019000000000001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D-4C5B-91E4-1717252DBAF9}"/>
            </c:ext>
          </c:extLst>
        </c:ser>
        <c:ser>
          <c:idx val="0"/>
          <c:order val="4"/>
          <c:tx>
            <c:strRef>
              <c:f>Sheet1!$I$27</c:f>
              <c:strCache>
                <c:ptCount val="1"/>
                <c:pt idx="0">
                  <c:v>Tave BH L1/L=1.5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Sheet1!$J$26:$P$26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Sheet1!$J$27:$P$27</c:f>
              <c:numCache>
                <c:formatCode>General</c:formatCode>
                <c:ptCount val="7"/>
                <c:pt idx="0">
                  <c:v>8.9899999999999994E-2</c:v>
                </c:pt>
                <c:pt idx="1">
                  <c:v>0.20979999999999999</c:v>
                </c:pt>
                <c:pt idx="2">
                  <c:v>0.3609</c:v>
                </c:pt>
                <c:pt idx="3">
                  <c:v>0.54420000000000002</c:v>
                </c:pt>
                <c:pt idx="4">
                  <c:v>1.0112000000000001</c:v>
                </c:pt>
                <c:pt idx="5">
                  <c:v>1.6147</c:v>
                </c:pt>
                <c:pt idx="6">
                  <c:v>2.3549000000000002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D-4C5B-91E4-1717252DBAF9}"/>
            </c:ext>
          </c:extLst>
        </c:ser>
        <c:ser>
          <c:idx val="2"/>
          <c:order val="5"/>
          <c:tx>
            <c:strRef>
              <c:f>Sheet1!$I$29</c:f>
              <c:strCache>
                <c:ptCount val="1"/>
                <c:pt idx="0">
                  <c:v>Tmax ana L1/L=1.5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Sheet1!$J$26:$P$26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Sheet1!$J$29:$P$29</c:f>
              <c:numCache>
                <c:formatCode>General</c:formatCode>
                <c:ptCount val="7"/>
                <c:pt idx="0">
                  <c:v>8.7500000000000008E-2</c:v>
                </c:pt>
                <c:pt idx="1">
                  <c:v>0.20000000000000004</c:v>
                </c:pt>
                <c:pt idx="2">
                  <c:v>0.33750000000000002</c:v>
                </c:pt>
                <c:pt idx="3">
                  <c:v>0.5</c:v>
                </c:pt>
                <c:pt idx="4">
                  <c:v>0.89999999999999991</c:v>
                </c:pt>
                <c:pt idx="5">
                  <c:v>1.4000000000000001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FD-4C5B-91E4-1717252DBAF9}"/>
            </c:ext>
          </c:extLst>
        </c:ser>
        <c:ser>
          <c:idx val="7"/>
          <c:order val="6"/>
          <c:tx>
            <c:strRef>
              <c:f>Sheet1!$A$28</c:f>
              <c:strCache>
                <c:ptCount val="1"/>
                <c:pt idx="0">
                  <c:v>Tmax BH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Sheet1!$B$28:$H$28</c:f>
              <c:numCache>
                <c:formatCode>General</c:formatCode>
                <c:ptCount val="7"/>
                <c:pt idx="0">
                  <c:v>3.7100000000000001E-2</c:v>
                </c:pt>
                <c:pt idx="1">
                  <c:v>0.1172</c:v>
                </c:pt>
                <c:pt idx="2">
                  <c:v>0.2374</c:v>
                </c:pt>
                <c:pt idx="3">
                  <c:v>0.39400000000000002</c:v>
                </c:pt>
                <c:pt idx="4">
                  <c:v>0.80630000000000002</c:v>
                </c:pt>
                <c:pt idx="5">
                  <c:v>1.3426</c:v>
                </c:pt>
                <c:pt idx="6">
                  <c:v>2.0019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FD-4C5B-91E4-1717252DBAF9}"/>
            </c:ext>
          </c:extLst>
        </c:ser>
        <c:ser>
          <c:idx val="4"/>
          <c:order val="7"/>
          <c:tx>
            <c:strRef>
              <c:f>Sheet1!$A$27</c:f>
              <c:strCache>
                <c:ptCount val="1"/>
                <c:pt idx="0">
                  <c:v>Tave BH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Sheet1!$B$27:$H$27</c:f>
              <c:numCache>
                <c:formatCode>General</c:formatCode>
                <c:ptCount val="7"/>
                <c:pt idx="0">
                  <c:v>2.9899999999999999E-2</c:v>
                </c:pt>
                <c:pt idx="1">
                  <c:v>8.9800000000000005E-2</c:v>
                </c:pt>
                <c:pt idx="2">
                  <c:v>0.18090000000000001</c:v>
                </c:pt>
                <c:pt idx="3">
                  <c:v>0.30420000000000003</c:v>
                </c:pt>
                <c:pt idx="4">
                  <c:v>0.6512</c:v>
                </c:pt>
                <c:pt idx="5">
                  <c:v>1.1347</c:v>
                </c:pt>
                <c:pt idx="6">
                  <c:v>1.7548999999999999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FD-4C5B-91E4-1717252DBAF9}"/>
            </c:ext>
          </c:extLst>
        </c:ser>
        <c:ser>
          <c:idx val="5"/>
          <c:order val="8"/>
          <c:tx>
            <c:strRef>
              <c:f>Sheet1!$A$29</c:f>
              <c:strCache>
                <c:ptCount val="1"/>
                <c:pt idx="0">
                  <c:v>Tmax ana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2.7500000000000004E-2</c:v>
                </c:pt>
                <c:pt idx="1">
                  <c:v>0.08</c:v>
                </c:pt>
                <c:pt idx="2">
                  <c:v>0.1575</c:v>
                </c:pt>
                <c:pt idx="3">
                  <c:v>0.26</c:v>
                </c:pt>
                <c:pt idx="4">
                  <c:v>0.54</c:v>
                </c:pt>
                <c:pt idx="5">
                  <c:v>0.92000000000000015</c:v>
                </c:pt>
                <c:pt idx="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FD-4C5B-91E4-1717252D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68607"/>
        <c:axId val="1045013583"/>
      </c:scatterChart>
      <c:valAx>
        <c:axId val="1047768607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5013583"/>
        <c:crosses val="autoZero"/>
        <c:crossBetween val="midCat"/>
      </c:valAx>
      <c:valAx>
        <c:axId val="1045013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7768607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1297172423504537"/>
          <c:y val="4.238788105684136E-2"/>
          <c:w val="0.38083388384061317"/>
          <c:h val="0.4690530273603598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8924072811196"/>
          <c:y val="3.0375759230904041E-2"/>
          <c:w val="0.84605117928405349"/>
          <c:h val="0.84700749848556078"/>
        </c:manualLayout>
      </c:layout>
      <c:scatterChart>
        <c:scatterStyle val="lineMarker"/>
        <c:varyColors val="0"/>
        <c:ser>
          <c:idx val="1"/>
          <c:order val="0"/>
          <c:tx>
            <c:strRef>
              <c:f>UnequalLength!$Q$20</c:f>
              <c:strCache>
                <c:ptCount val="1"/>
                <c:pt idx="0">
                  <c:v>Tmax BH L1/L2=2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UnequalLength!$S$12:$X$12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UnequalLength!$R$20:$X$20</c:f>
              <c:numCache>
                <c:formatCode>General</c:formatCode>
                <c:ptCount val="7"/>
                <c:pt idx="0">
                  <c:v>0</c:v>
                </c:pt>
                <c:pt idx="1">
                  <c:v>9.0899999999999995E-2</c:v>
                </c:pt>
                <c:pt idx="2">
                  <c:v>0.22720000000000001</c:v>
                </c:pt>
                <c:pt idx="3">
                  <c:v>0.40489999999999998</c:v>
                </c:pt>
                <c:pt idx="4">
                  <c:v>0.61670000000000003</c:v>
                </c:pt>
                <c:pt idx="5">
                  <c:v>1.1496</c:v>
                </c:pt>
                <c:pt idx="6">
                  <c:v>1.8044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B-42A8-B08F-D40242CE2351}"/>
            </c:ext>
          </c:extLst>
        </c:ser>
        <c:ser>
          <c:idx val="0"/>
          <c:order val="1"/>
          <c:tx>
            <c:strRef>
              <c:f>UnequalLength!$Q$19</c:f>
              <c:strCache>
                <c:ptCount val="1"/>
                <c:pt idx="0">
                  <c:v>Tave BH L1/L2=2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UnequalLength!$S$12:$X$12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UnequalLength!$S$19:$X$19</c:f>
              <c:numCache>
                <c:formatCode>General</c:formatCode>
                <c:ptCount val="6"/>
                <c:pt idx="0">
                  <c:v>8.3599999999999994E-2</c:v>
                </c:pt>
                <c:pt idx="1">
                  <c:v>0.19980000000000001</c:v>
                </c:pt>
                <c:pt idx="2">
                  <c:v>0.34839999999999999</c:v>
                </c:pt>
                <c:pt idx="3">
                  <c:v>0.52990000000000004</c:v>
                </c:pt>
                <c:pt idx="4">
                  <c:v>0.99460000000000004</c:v>
                </c:pt>
                <c:pt idx="5">
                  <c:v>1.5965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B-42A8-B08F-D40242CE2351}"/>
            </c:ext>
          </c:extLst>
        </c:ser>
        <c:ser>
          <c:idx val="2"/>
          <c:order val="2"/>
          <c:tx>
            <c:strRef>
              <c:f>UnequalLength!$Q$21</c:f>
              <c:strCache>
                <c:ptCount val="1"/>
                <c:pt idx="0">
                  <c:v>Tmax ana L1/L2=2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UnequalLength!$S$12:$X$12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UnequalLength!$S$21:$X$21</c:f>
              <c:numCache>
                <c:formatCode>General</c:formatCode>
                <c:ptCount val="6"/>
                <c:pt idx="0">
                  <c:v>7.9166666666665719E-2</c:v>
                </c:pt>
                <c:pt idx="1">
                  <c:v>0.18333333333333002</c:v>
                </c:pt>
                <c:pt idx="2">
                  <c:v>0.3125</c:v>
                </c:pt>
                <c:pt idx="3">
                  <c:v>0.46666666666666501</c:v>
                </c:pt>
                <c:pt idx="4">
                  <c:v>0.84999999999999787</c:v>
                </c:pt>
                <c:pt idx="5">
                  <c:v>1.3333333333333286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9B-42A8-B08F-D40242CE2351}"/>
            </c:ext>
          </c:extLst>
        </c:ser>
        <c:ser>
          <c:idx val="7"/>
          <c:order val="3"/>
          <c:tx>
            <c:strRef>
              <c:f>UnequalLength!$I$20</c:f>
              <c:strCache>
                <c:ptCount val="1"/>
                <c:pt idx="0">
                  <c:v>Tmax BH  L1/L2=0.5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UnequalLength!$K$12:$P$12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UnequalLength!$K$20:$P$20</c:f>
              <c:numCache>
                <c:formatCode>General</c:formatCode>
                <c:ptCount val="6"/>
                <c:pt idx="0">
                  <c:v>5.7099999999999998E-2</c:v>
                </c:pt>
                <c:pt idx="1">
                  <c:v>0.15870000000000001</c:v>
                </c:pt>
                <c:pt idx="2">
                  <c:v>0.30070000000000002</c:v>
                </c:pt>
                <c:pt idx="3">
                  <c:v>0.47949999999999998</c:v>
                </c:pt>
                <c:pt idx="4">
                  <c:v>0.93630000000000002</c:v>
                </c:pt>
                <c:pt idx="5">
                  <c:v>1.5173000000000001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9B-42A8-B08F-D40242CE2351}"/>
            </c:ext>
          </c:extLst>
        </c:ser>
        <c:ser>
          <c:idx val="6"/>
          <c:order val="4"/>
          <c:tx>
            <c:strRef>
              <c:f>UnequalLength!$I$19</c:f>
              <c:strCache>
                <c:ptCount val="1"/>
                <c:pt idx="0">
                  <c:v>Tave BH L1/L2=0.5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UnequalLength!$K$12:$P$12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UnequalLength!$K$19:$P$19</c:f>
              <c:numCache>
                <c:formatCode>General</c:formatCode>
                <c:ptCount val="6"/>
                <c:pt idx="0">
                  <c:v>4.99E-2</c:v>
                </c:pt>
                <c:pt idx="1">
                  <c:v>0.13120000000000001</c:v>
                </c:pt>
                <c:pt idx="2">
                  <c:v>0.2442</c:v>
                </c:pt>
                <c:pt idx="3">
                  <c:v>0.38969999999999999</c:v>
                </c:pt>
                <c:pt idx="4">
                  <c:v>0.78120000000000001</c:v>
                </c:pt>
                <c:pt idx="5">
                  <c:v>1.3093999999999999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9B-42A8-B08F-D40242CE2351}"/>
            </c:ext>
          </c:extLst>
        </c:ser>
        <c:ser>
          <c:idx val="8"/>
          <c:order val="5"/>
          <c:tx>
            <c:strRef>
              <c:f>UnequalLength!$I$21</c:f>
              <c:strCache>
                <c:ptCount val="1"/>
                <c:pt idx="0">
                  <c:v>Tmax ana  L1/L2=0.5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UnequalLength!$K$12:$P$12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UnequalLength!$K$21:$P$21</c:f>
              <c:numCache>
                <c:formatCode>General</c:formatCode>
                <c:ptCount val="6"/>
                <c:pt idx="0">
                  <c:v>4.5833333333333171E-2</c:v>
                </c:pt>
                <c:pt idx="1">
                  <c:v>0.11666666666666647</c:v>
                </c:pt>
                <c:pt idx="2">
                  <c:v>0.21250000000000036</c:v>
                </c:pt>
                <c:pt idx="3">
                  <c:v>0.33333333333333304</c:v>
                </c:pt>
                <c:pt idx="4">
                  <c:v>0.65000000000000036</c:v>
                </c:pt>
                <c:pt idx="5">
                  <c:v>1.0666666666666664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9B-42A8-B08F-D40242CE2351}"/>
            </c:ext>
          </c:extLst>
        </c:ser>
        <c:ser>
          <c:idx val="4"/>
          <c:order val="6"/>
          <c:tx>
            <c:strRef>
              <c:f>UnequalLength!$A$20</c:f>
              <c:strCache>
                <c:ptCount val="1"/>
                <c:pt idx="0">
                  <c:v>Tmax BH L1/L2=1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UnequalLength!$C$12:$H$12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UnequalLength!$C$20:$H$20</c:f>
              <c:numCache>
                <c:formatCode>General</c:formatCode>
                <c:ptCount val="6"/>
                <c:pt idx="0">
                  <c:v>7.2099999999999997E-2</c:v>
                </c:pt>
                <c:pt idx="1">
                  <c:v>0.18720000000000001</c:v>
                </c:pt>
                <c:pt idx="2">
                  <c:v>0.34239999999999998</c:v>
                </c:pt>
                <c:pt idx="3">
                  <c:v>0.53400000000000003</c:v>
                </c:pt>
                <c:pt idx="4">
                  <c:v>1.0163</c:v>
                </c:pt>
                <c:pt idx="5">
                  <c:v>1.6226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9B-42A8-B08F-D40242CE2351}"/>
            </c:ext>
          </c:extLst>
        </c:ser>
        <c:ser>
          <c:idx val="3"/>
          <c:order val="7"/>
          <c:tx>
            <c:strRef>
              <c:f>UnequalLength!$A$19</c:f>
              <c:strCache>
                <c:ptCount val="1"/>
                <c:pt idx="0">
                  <c:v>Tave BH  L1/L2=1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UnequalLength!$C$12:$H$12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UnequalLength!$C$19:$H$19</c:f>
              <c:numCache>
                <c:formatCode>General</c:formatCode>
                <c:ptCount val="6"/>
                <c:pt idx="0">
                  <c:v>6.4899999999999999E-2</c:v>
                </c:pt>
                <c:pt idx="1">
                  <c:v>0.1598</c:v>
                </c:pt>
                <c:pt idx="2">
                  <c:v>0.28589999999999999</c:v>
                </c:pt>
                <c:pt idx="3">
                  <c:v>0.44419999999999998</c:v>
                </c:pt>
                <c:pt idx="4">
                  <c:v>0.86119999999999997</c:v>
                </c:pt>
                <c:pt idx="5">
                  <c:v>1.4147000000000001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9B-42A8-B08F-D40242CE2351}"/>
            </c:ext>
          </c:extLst>
        </c:ser>
        <c:ser>
          <c:idx val="5"/>
          <c:order val="8"/>
          <c:tx>
            <c:strRef>
              <c:f>UnequalLength!$A$21</c:f>
              <c:strCache>
                <c:ptCount val="1"/>
                <c:pt idx="0">
                  <c:v>Tmax ana L1/L2=1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UnequalLength!$C$12:$H$12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UnequalLength!$C$21:$H$21</c:f>
              <c:numCache>
                <c:formatCode>General</c:formatCode>
                <c:ptCount val="6"/>
                <c:pt idx="0">
                  <c:v>6.25E-2</c:v>
                </c:pt>
                <c:pt idx="1">
                  <c:v>0.14999999999999947</c:v>
                </c:pt>
                <c:pt idx="2">
                  <c:v>0.26250000000000018</c:v>
                </c:pt>
                <c:pt idx="3">
                  <c:v>0.39999999999999947</c:v>
                </c:pt>
                <c:pt idx="4">
                  <c:v>0.74999999999999911</c:v>
                </c:pt>
                <c:pt idx="5">
                  <c:v>1.1999999999999993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9B-42A8-B08F-D40242CE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08383"/>
        <c:axId val="651313263"/>
      </c:scatterChart>
      <c:valAx>
        <c:axId val="353008383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1313263"/>
        <c:crosses val="autoZero"/>
        <c:crossBetween val="midCat"/>
      </c:valAx>
      <c:valAx>
        <c:axId val="651313263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300838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08318141230746"/>
          <c:y val="3.9648757090700919E-2"/>
          <c:w val="0.39612299092194359"/>
          <c:h val="0.46800258357714675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UnequalLength!$I$19</c:f>
              <c:strCache>
                <c:ptCount val="1"/>
                <c:pt idx="0">
                  <c:v>Tave BH L1/L2=0.5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UnequalLength!$K$12:$P$12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UnequalLength!$K$19:$P$19</c:f>
              <c:numCache>
                <c:formatCode>General</c:formatCode>
                <c:ptCount val="6"/>
                <c:pt idx="0">
                  <c:v>4.99E-2</c:v>
                </c:pt>
                <c:pt idx="1">
                  <c:v>0.13120000000000001</c:v>
                </c:pt>
                <c:pt idx="2">
                  <c:v>0.2442</c:v>
                </c:pt>
                <c:pt idx="3">
                  <c:v>0.38969999999999999</c:v>
                </c:pt>
                <c:pt idx="4">
                  <c:v>0.78120000000000001</c:v>
                </c:pt>
                <c:pt idx="5">
                  <c:v>1.3093999999999999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4-44A7-941B-48B777BCB611}"/>
            </c:ext>
          </c:extLst>
        </c:ser>
        <c:ser>
          <c:idx val="1"/>
          <c:order val="1"/>
          <c:tx>
            <c:strRef>
              <c:f>UnequalLength!$I$20</c:f>
              <c:strCache>
                <c:ptCount val="1"/>
                <c:pt idx="0">
                  <c:v>Tmax BH  L1/L2=0.5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UnequalLength!$K$12:$P$12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UnequalLength!$K$20:$P$20</c:f>
              <c:numCache>
                <c:formatCode>General</c:formatCode>
                <c:ptCount val="6"/>
                <c:pt idx="0">
                  <c:v>5.7099999999999998E-2</c:v>
                </c:pt>
                <c:pt idx="1">
                  <c:v>0.15870000000000001</c:v>
                </c:pt>
                <c:pt idx="2">
                  <c:v>0.30070000000000002</c:v>
                </c:pt>
                <c:pt idx="3">
                  <c:v>0.47949999999999998</c:v>
                </c:pt>
                <c:pt idx="4">
                  <c:v>0.93630000000000002</c:v>
                </c:pt>
                <c:pt idx="5">
                  <c:v>1.5173000000000001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4-44A7-941B-48B777BCB611}"/>
            </c:ext>
          </c:extLst>
        </c:ser>
        <c:ser>
          <c:idx val="2"/>
          <c:order val="2"/>
          <c:tx>
            <c:strRef>
              <c:f>UnequalLength!$I$21</c:f>
              <c:strCache>
                <c:ptCount val="1"/>
                <c:pt idx="0">
                  <c:v>Tmax ana  L1/L2=0.5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UnequalLength!$K$12:$P$12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UnequalLength!$K$21:$P$21</c:f>
              <c:numCache>
                <c:formatCode>General</c:formatCode>
                <c:ptCount val="6"/>
                <c:pt idx="0">
                  <c:v>4.5833333333333171E-2</c:v>
                </c:pt>
                <c:pt idx="1">
                  <c:v>0.11666666666666647</c:v>
                </c:pt>
                <c:pt idx="2">
                  <c:v>0.21250000000000036</c:v>
                </c:pt>
                <c:pt idx="3">
                  <c:v>0.33333333333333304</c:v>
                </c:pt>
                <c:pt idx="4">
                  <c:v>0.65000000000000036</c:v>
                </c:pt>
                <c:pt idx="5">
                  <c:v>1.0666666666666664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4-44A7-941B-48B777BC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87455"/>
        <c:axId val="647561407"/>
      </c:scatterChart>
      <c:valAx>
        <c:axId val="10491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1407"/>
        <c:crosses val="autoZero"/>
        <c:crossBetween val="midCat"/>
      </c:valAx>
      <c:valAx>
        <c:axId val="6475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8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UnequalLength!$Q$19</c:f>
              <c:strCache>
                <c:ptCount val="1"/>
                <c:pt idx="0">
                  <c:v>Tave BH L1/L2=2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UnequalLength!$S$12:$X$12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UnequalLength!$S$19:$X$19</c:f>
              <c:numCache>
                <c:formatCode>General</c:formatCode>
                <c:ptCount val="6"/>
                <c:pt idx="0">
                  <c:v>8.3599999999999994E-2</c:v>
                </c:pt>
                <c:pt idx="1">
                  <c:v>0.19980000000000001</c:v>
                </c:pt>
                <c:pt idx="2">
                  <c:v>0.34839999999999999</c:v>
                </c:pt>
                <c:pt idx="3">
                  <c:v>0.52990000000000004</c:v>
                </c:pt>
                <c:pt idx="4">
                  <c:v>0.99460000000000004</c:v>
                </c:pt>
                <c:pt idx="5">
                  <c:v>1.5965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E-4F42-9C37-5385E2729813}"/>
            </c:ext>
          </c:extLst>
        </c:ser>
        <c:ser>
          <c:idx val="1"/>
          <c:order val="1"/>
          <c:tx>
            <c:strRef>
              <c:f>UnequalLength!$Q$20</c:f>
              <c:strCache>
                <c:ptCount val="1"/>
                <c:pt idx="0">
                  <c:v>Tmax BH L1/L2=2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UnequalLength!$S$12:$X$12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UnequalLength!$S$20:$X$20</c:f>
              <c:numCache>
                <c:formatCode>General</c:formatCode>
                <c:ptCount val="6"/>
                <c:pt idx="0">
                  <c:v>9.0899999999999995E-2</c:v>
                </c:pt>
                <c:pt idx="1">
                  <c:v>0.22720000000000001</c:v>
                </c:pt>
                <c:pt idx="2">
                  <c:v>0.40489999999999998</c:v>
                </c:pt>
                <c:pt idx="3">
                  <c:v>0.61670000000000003</c:v>
                </c:pt>
                <c:pt idx="4">
                  <c:v>1.1496</c:v>
                </c:pt>
                <c:pt idx="5">
                  <c:v>1.8044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E-4F42-9C37-5385E2729813}"/>
            </c:ext>
          </c:extLst>
        </c:ser>
        <c:ser>
          <c:idx val="2"/>
          <c:order val="2"/>
          <c:tx>
            <c:strRef>
              <c:f>UnequalLength!$Q$21</c:f>
              <c:strCache>
                <c:ptCount val="1"/>
                <c:pt idx="0">
                  <c:v>Tmax ana L1/L2=2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UnequalLength!$S$12:$X$12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UnequalLength!$S$21:$X$21</c:f>
              <c:numCache>
                <c:formatCode>General</c:formatCode>
                <c:ptCount val="6"/>
                <c:pt idx="0">
                  <c:v>7.9166666666665719E-2</c:v>
                </c:pt>
                <c:pt idx="1">
                  <c:v>0.18333333333333002</c:v>
                </c:pt>
                <c:pt idx="2">
                  <c:v>0.3125</c:v>
                </c:pt>
                <c:pt idx="3">
                  <c:v>0.46666666666666501</c:v>
                </c:pt>
                <c:pt idx="4">
                  <c:v>0.84999999999999787</c:v>
                </c:pt>
                <c:pt idx="5">
                  <c:v>1.3333333333333286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E-4F42-9C37-5385E272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08383"/>
        <c:axId val="651313263"/>
      </c:scatterChart>
      <c:valAx>
        <c:axId val="3530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13263"/>
        <c:crosses val="autoZero"/>
        <c:crossBetween val="midCat"/>
      </c:valAx>
      <c:valAx>
        <c:axId val="6513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UnequalLength!$Q$33</c:f>
              <c:strCache>
                <c:ptCount val="1"/>
                <c:pt idx="0">
                  <c:v>Tave BH L1/L=3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UnequalLength!$S$32:$X$32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UnequalLength!$S$33:$X$33</c:f>
              <c:numCache>
                <c:formatCode>General</c:formatCode>
                <c:ptCount val="6"/>
                <c:pt idx="0">
                  <c:v>0.16489999999999999</c:v>
                </c:pt>
                <c:pt idx="1">
                  <c:v>0.35980000000000001</c:v>
                </c:pt>
                <c:pt idx="2">
                  <c:v>0.58589999999999998</c:v>
                </c:pt>
                <c:pt idx="3">
                  <c:v>0.84419999999999995</c:v>
                </c:pt>
                <c:pt idx="4">
                  <c:v>1.4612000000000001</c:v>
                </c:pt>
                <c:pt idx="5">
                  <c:v>2.2147000000000001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D-4E0F-990A-B63CEC116A3D}"/>
            </c:ext>
          </c:extLst>
        </c:ser>
        <c:ser>
          <c:idx val="1"/>
          <c:order val="1"/>
          <c:tx>
            <c:strRef>
              <c:f>UnequalLength!$Q$34</c:f>
              <c:strCache>
                <c:ptCount val="1"/>
                <c:pt idx="0">
                  <c:v>Tmax BH L1/L=3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UnequalLength!$S$32:$X$32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UnequalLength!$S$34:$X$34</c:f>
              <c:numCache>
                <c:formatCode>General</c:formatCode>
                <c:ptCount val="6"/>
                <c:pt idx="0">
                  <c:v>0.1721</c:v>
                </c:pt>
                <c:pt idx="1">
                  <c:v>0.38719999999999999</c:v>
                </c:pt>
                <c:pt idx="2">
                  <c:v>0.64239999999999997</c:v>
                </c:pt>
                <c:pt idx="3">
                  <c:v>0.93400000000000005</c:v>
                </c:pt>
                <c:pt idx="4">
                  <c:v>1.6163000000000001</c:v>
                </c:pt>
                <c:pt idx="5">
                  <c:v>2.4226000000000001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D-4E0F-990A-B63CEC116A3D}"/>
            </c:ext>
          </c:extLst>
        </c:ser>
        <c:ser>
          <c:idx val="2"/>
          <c:order val="2"/>
          <c:tx>
            <c:strRef>
              <c:f>UnequalLength!$Q$35</c:f>
              <c:strCache>
                <c:ptCount val="1"/>
                <c:pt idx="0">
                  <c:v>Tmax ana L1/L=3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UnequalLength!$S$32:$X$32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UnequalLength!$S$35:$X$35</c:f>
              <c:numCache>
                <c:formatCode>General</c:formatCode>
                <c:ptCount val="6"/>
                <c:pt idx="0">
                  <c:v>0.16250000000000001</c:v>
                </c:pt>
                <c:pt idx="1">
                  <c:v>0.35000000000000003</c:v>
                </c:pt>
                <c:pt idx="2">
                  <c:v>0.5625</c:v>
                </c:pt>
                <c:pt idx="3">
                  <c:v>0.80000000000000016</c:v>
                </c:pt>
                <c:pt idx="4">
                  <c:v>1.35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D-4E0F-990A-B63CEC11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51247"/>
        <c:axId val="648896383"/>
      </c:scatterChart>
      <c:valAx>
        <c:axId val="84175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6383"/>
        <c:crosses val="autoZero"/>
        <c:crossBetween val="midCat"/>
      </c:valAx>
      <c:valAx>
        <c:axId val="6488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5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UnequalLength!$A$33</c:f>
              <c:strCache>
                <c:ptCount val="1"/>
                <c:pt idx="0">
                  <c:v>Tave BH L1/L=0.3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UnequalLength!$C$32:$H$32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UnequalLength!$C$33:$H$33</c:f>
              <c:numCache>
                <c:formatCode>General</c:formatCode>
                <c:ptCount val="6"/>
                <c:pt idx="0">
                  <c:v>2.9899999999999999E-2</c:v>
                </c:pt>
                <c:pt idx="1">
                  <c:v>8.9800000000000005E-2</c:v>
                </c:pt>
                <c:pt idx="2">
                  <c:v>0.18090000000000001</c:v>
                </c:pt>
                <c:pt idx="3">
                  <c:v>0.30420000000000003</c:v>
                </c:pt>
                <c:pt idx="4">
                  <c:v>0.6512</c:v>
                </c:pt>
                <c:pt idx="5">
                  <c:v>1.1347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0-4BD7-AE63-724A8DD7B15A}"/>
            </c:ext>
          </c:extLst>
        </c:ser>
        <c:ser>
          <c:idx val="1"/>
          <c:order val="1"/>
          <c:tx>
            <c:strRef>
              <c:f>UnequalLength!$A$34</c:f>
              <c:strCache>
                <c:ptCount val="1"/>
                <c:pt idx="0">
                  <c:v>Tmax BH L1/L=0.3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UnequalLength!$C$32:$H$32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UnequalLength!$C$34:$H$34</c:f>
              <c:numCache>
                <c:formatCode>General</c:formatCode>
                <c:ptCount val="6"/>
                <c:pt idx="0">
                  <c:v>3.7100000000000001E-2</c:v>
                </c:pt>
                <c:pt idx="1">
                  <c:v>0.1172</c:v>
                </c:pt>
                <c:pt idx="2">
                  <c:v>0.2374</c:v>
                </c:pt>
                <c:pt idx="3">
                  <c:v>0.39400000000000002</c:v>
                </c:pt>
                <c:pt idx="4">
                  <c:v>0.80630000000000002</c:v>
                </c:pt>
                <c:pt idx="5">
                  <c:v>1.3426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0-4BD7-AE63-724A8DD7B15A}"/>
            </c:ext>
          </c:extLst>
        </c:ser>
        <c:ser>
          <c:idx val="2"/>
          <c:order val="2"/>
          <c:tx>
            <c:strRef>
              <c:f>UnequalLength!$A$35</c:f>
              <c:strCache>
                <c:ptCount val="1"/>
                <c:pt idx="0">
                  <c:v>Tmax ana L1/L=0.3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UnequalLength!$C$32:$H$32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UnequalLength!$C$35:$H$35</c:f>
              <c:numCache>
                <c:formatCode>General</c:formatCode>
                <c:ptCount val="6"/>
                <c:pt idx="0">
                  <c:v>2.7500000000000004E-2</c:v>
                </c:pt>
                <c:pt idx="1">
                  <c:v>0.08</c:v>
                </c:pt>
                <c:pt idx="2">
                  <c:v>0.1575</c:v>
                </c:pt>
                <c:pt idx="3">
                  <c:v>0.26</c:v>
                </c:pt>
                <c:pt idx="4">
                  <c:v>0.54</c:v>
                </c:pt>
                <c:pt idx="5">
                  <c:v>0.92000000000000015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0-4BD7-AE63-724A8DD7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71647"/>
        <c:axId val="842598959"/>
      </c:scatterChart>
      <c:valAx>
        <c:axId val="84177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98959"/>
        <c:crosses val="autoZero"/>
        <c:crossBetween val="midCat"/>
      </c:valAx>
      <c:valAx>
        <c:axId val="8425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7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9836127491094"/>
          <c:y val="2.973633639821233E-2"/>
          <c:w val="0.840627042546642"/>
          <c:h val="0.85022805662718004"/>
        </c:manualLayout>
      </c:layout>
      <c:scatterChart>
        <c:scatterStyle val="lineMarker"/>
        <c:varyColors val="0"/>
        <c:ser>
          <c:idx val="8"/>
          <c:order val="0"/>
          <c:tx>
            <c:strRef>
              <c:f>UnequalLength!$Q$34</c:f>
              <c:strCache>
                <c:ptCount val="1"/>
                <c:pt idx="0">
                  <c:v>Tmax BH L1/L=3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UnequalLength!$S$32:$X$32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UnequalLength!$S$34:$X$34</c:f>
              <c:numCache>
                <c:formatCode>General</c:formatCode>
                <c:ptCount val="6"/>
                <c:pt idx="0">
                  <c:v>0.1721</c:v>
                </c:pt>
                <c:pt idx="1">
                  <c:v>0.38719999999999999</c:v>
                </c:pt>
                <c:pt idx="2">
                  <c:v>0.64239999999999997</c:v>
                </c:pt>
                <c:pt idx="3">
                  <c:v>0.93400000000000005</c:v>
                </c:pt>
                <c:pt idx="4">
                  <c:v>1.6163000000000001</c:v>
                </c:pt>
                <c:pt idx="5">
                  <c:v>2.4226000000000001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E-44EB-8242-5A47606762BC}"/>
            </c:ext>
          </c:extLst>
        </c:ser>
        <c:ser>
          <c:idx val="1"/>
          <c:order val="1"/>
          <c:tx>
            <c:strRef>
              <c:f>UnequalLength!$Q$33</c:f>
              <c:strCache>
                <c:ptCount val="1"/>
                <c:pt idx="0">
                  <c:v>Tave BH L1/L=3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UnequalLength!$S$32:$X$32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UnequalLength!$S$33:$X$33</c:f>
              <c:numCache>
                <c:formatCode>General</c:formatCode>
                <c:ptCount val="6"/>
                <c:pt idx="0">
                  <c:v>0.16489999999999999</c:v>
                </c:pt>
                <c:pt idx="1">
                  <c:v>0.35980000000000001</c:v>
                </c:pt>
                <c:pt idx="2">
                  <c:v>0.58589999999999998</c:v>
                </c:pt>
                <c:pt idx="3">
                  <c:v>0.84419999999999995</c:v>
                </c:pt>
                <c:pt idx="4">
                  <c:v>1.4612000000000001</c:v>
                </c:pt>
                <c:pt idx="5">
                  <c:v>2.2147000000000001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E-44EB-8242-5A47606762BC}"/>
            </c:ext>
          </c:extLst>
        </c:ser>
        <c:ser>
          <c:idx val="3"/>
          <c:order val="2"/>
          <c:tx>
            <c:strRef>
              <c:f>UnequalLength!$Q$35</c:f>
              <c:strCache>
                <c:ptCount val="1"/>
                <c:pt idx="0">
                  <c:v>Tmax ana L1/L=3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UnequalLength!$S$32:$X$32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UnequalLength!$S$35:$X$35</c:f>
              <c:numCache>
                <c:formatCode>General</c:formatCode>
                <c:ptCount val="6"/>
                <c:pt idx="0">
                  <c:v>0.16250000000000001</c:v>
                </c:pt>
                <c:pt idx="1">
                  <c:v>0.35000000000000003</c:v>
                </c:pt>
                <c:pt idx="2">
                  <c:v>0.5625</c:v>
                </c:pt>
                <c:pt idx="3">
                  <c:v>0.80000000000000016</c:v>
                </c:pt>
                <c:pt idx="4">
                  <c:v>1.35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E-44EB-8242-5A47606762BC}"/>
            </c:ext>
          </c:extLst>
        </c:ser>
        <c:ser>
          <c:idx val="6"/>
          <c:order val="3"/>
          <c:tx>
            <c:strRef>
              <c:f>UnequalLength!$I$34</c:f>
              <c:strCache>
                <c:ptCount val="1"/>
                <c:pt idx="0">
                  <c:v>Tmax BH L1/L=1.5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UnequalLength!$K$32:$P$32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UnequalLength!$K$34:$P$34</c:f>
              <c:numCache>
                <c:formatCode>General</c:formatCode>
                <c:ptCount val="6"/>
                <c:pt idx="0">
                  <c:v>9.7100000000000006E-2</c:v>
                </c:pt>
                <c:pt idx="1">
                  <c:v>0.23719999999999999</c:v>
                </c:pt>
                <c:pt idx="2">
                  <c:v>0.41739999999999999</c:v>
                </c:pt>
                <c:pt idx="3">
                  <c:v>0.63400000000000001</c:v>
                </c:pt>
                <c:pt idx="4">
                  <c:v>1.1662999999999999</c:v>
                </c:pt>
                <c:pt idx="5">
                  <c:v>1.8226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E-44EB-8242-5A47606762BC}"/>
            </c:ext>
          </c:extLst>
        </c:ser>
        <c:ser>
          <c:idx val="0"/>
          <c:order val="4"/>
          <c:tx>
            <c:strRef>
              <c:f>UnequalLength!$I$33</c:f>
              <c:strCache>
                <c:ptCount val="1"/>
                <c:pt idx="0">
                  <c:v>Tave BH L1/L=1.5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UnequalLength!$K$32:$P$32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UnequalLength!$K$33:$P$33</c:f>
              <c:numCache>
                <c:formatCode>General</c:formatCode>
                <c:ptCount val="6"/>
                <c:pt idx="0">
                  <c:v>8.9899999999999994E-2</c:v>
                </c:pt>
                <c:pt idx="1">
                  <c:v>0.20979999999999999</c:v>
                </c:pt>
                <c:pt idx="2">
                  <c:v>0.3609</c:v>
                </c:pt>
                <c:pt idx="3">
                  <c:v>0.54420000000000002</c:v>
                </c:pt>
                <c:pt idx="4">
                  <c:v>1.0112000000000001</c:v>
                </c:pt>
                <c:pt idx="5">
                  <c:v>1.6147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6E-44EB-8242-5A47606762BC}"/>
            </c:ext>
          </c:extLst>
        </c:ser>
        <c:ser>
          <c:idx val="2"/>
          <c:order val="5"/>
          <c:tx>
            <c:strRef>
              <c:f>UnequalLength!$I$35</c:f>
              <c:strCache>
                <c:ptCount val="1"/>
                <c:pt idx="0">
                  <c:v>Tmax ana L1/L=1.5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UnequalLength!$K$32:$P$32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UnequalLength!$K$35:$P$35</c:f>
              <c:numCache>
                <c:formatCode>General</c:formatCode>
                <c:ptCount val="6"/>
                <c:pt idx="0">
                  <c:v>8.7500000000000008E-2</c:v>
                </c:pt>
                <c:pt idx="1">
                  <c:v>0.20000000000000004</c:v>
                </c:pt>
                <c:pt idx="2">
                  <c:v>0.33750000000000002</c:v>
                </c:pt>
                <c:pt idx="3">
                  <c:v>0.5</c:v>
                </c:pt>
                <c:pt idx="4">
                  <c:v>0.89999999999999991</c:v>
                </c:pt>
                <c:pt idx="5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6E-44EB-8242-5A47606762BC}"/>
            </c:ext>
          </c:extLst>
        </c:ser>
        <c:ser>
          <c:idx val="7"/>
          <c:order val="6"/>
          <c:tx>
            <c:strRef>
              <c:f>UnequalLength!$A$34</c:f>
              <c:strCache>
                <c:ptCount val="1"/>
                <c:pt idx="0">
                  <c:v>Tmax BH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UnequalLength!$C$32:$H$32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UnequalLength!$C$34:$H$34</c:f>
              <c:numCache>
                <c:formatCode>General</c:formatCode>
                <c:ptCount val="6"/>
                <c:pt idx="0">
                  <c:v>3.7100000000000001E-2</c:v>
                </c:pt>
                <c:pt idx="1">
                  <c:v>0.1172</c:v>
                </c:pt>
                <c:pt idx="2">
                  <c:v>0.2374</c:v>
                </c:pt>
                <c:pt idx="3">
                  <c:v>0.39400000000000002</c:v>
                </c:pt>
                <c:pt idx="4">
                  <c:v>0.80630000000000002</c:v>
                </c:pt>
                <c:pt idx="5">
                  <c:v>1.3426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6E-44EB-8242-5A47606762BC}"/>
            </c:ext>
          </c:extLst>
        </c:ser>
        <c:ser>
          <c:idx val="4"/>
          <c:order val="7"/>
          <c:tx>
            <c:strRef>
              <c:f>UnequalLength!$A$33</c:f>
              <c:strCache>
                <c:ptCount val="1"/>
                <c:pt idx="0">
                  <c:v>Tave BH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UnequalLength!$C$32:$H$32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UnequalLength!$C$33:$H$33</c:f>
              <c:numCache>
                <c:formatCode>General</c:formatCode>
                <c:ptCount val="6"/>
                <c:pt idx="0">
                  <c:v>2.9899999999999999E-2</c:v>
                </c:pt>
                <c:pt idx="1">
                  <c:v>8.9800000000000005E-2</c:v>
                </c:pt>
                <c:pt idx="2">
                  <c:v>0.18090000000000001</c:v>
                </c:pt>
                <c:pt idx="3">
                  <c:v>0.30420000000000003</c:v>
                </c:pt>
                <c:pt idx="4">
                  <c:v>0.6512</c:v>
                </c:pt>
                <c:pt idx="5">
                  <c:v>1.1347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6E-44EB-8242-5A47606762BC}"/>
            </c:ext>
          </c:extLst>
        </c:ser>
        <c:ser>
          <c:idx val="5"/>
          <c:order val="8"/>
          <c:tx>
            <c:strRef>
              <c:f>UnequalLength!$A$35</c:f>
              <c:strCache>
                <c:ptCount val="1"/>
                <c:pt idx="0">
                  <c:v>Tmax ana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UnequalLength!$C$32:$H$32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UnequalLength!$C$35:$H$35</c:f>
              <c:numCache>
                <c:formatCode>General</c:formatCode>
                <c:ptCount val="6"/>
                <c:pt idx="0">
                  <c:v>2.7500000000000004E-2</c:v>
                </c:pt>
                <c:pt idx="1">
                  <c:v>0.08</c:v>
                </c:pt>
                <c:pt idx="2">
                  <c:v>0.1575</c:v>
                </c:pt>
                <c:pt idx="3">
                  <c:v>0.26</c:v>
                </c:pt>
                <c:pt idx="4">
                  <c:v>0.54</c:v>
                </c:pt>
                <c:pt idx="5">
                  <c:v>0.92000000000000015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6E-44EB-8242-5A476067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68607"/>
        <c:axId val="1045013583"/>
      </c:scatterChart>
      <c:valAx>
        <c:axId val="1047768607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5013583"/>
        <c:crosses val="autoZero"/>
        <c:crossBetween val="midCat"/>
      </c:valAx>
      <c:valAx>
        <c:axId val="1045013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7768607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5408347142905016"/>
          <c:y val="6.6681459704846402E-2"/>
          <c:w val="0.35440498186028041"/>
          <c:h val="0.4690530273603598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8924072811196"/>
          <c:y val="3.0375759230904041E-2"/>
          <c:w val="0.84605117928405349"/>
          <c:h val="0.84700749848556078"/>
        </c:manualLayout>
      </c:layout>
      <c:scatterChart>
        <c:scatterStyle val="lineMarker"/>
        <c:varyColors val="0"/>
        <c:ser>
          <c:idx val="1"/>
          <c:order val="0"/>
          <c:tx>
            <c:strRef>
              <c:f>UnequalLength!$Q$20</c:f>
              <c:strCache>
                <c:ptCount val="1"/>
                <c:pt idx="0">
                  <c:v>Tmax BH L1/L2=2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UnequalLength!$R$12:$X$12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UnequalLength!$R$20:$X$20</c:f>
              <c:numCache>
                <c:formatCode>General</c:formatCode>
                <c:ptCount val="7"/>
                <c:pt idx="0">
                  <c:v>0</c:v>
                </c:pt>
                <c:pt idx="1">
                  <c:v>9.0899999999999995E-2</c:v>
                </c:pt>
                <c:pt idx="2">
                  <c:v>0.22720000000000001</c:v>
                </c:pt>
                <c:pt idx="3">
                  <c:v>0.40489999999999998</c:v>
                </c:pt>
                <c:pt idx="4">
                  <c:v>0.61670000000000003</c:v>
                </c:pt>
                <c:pt idx="5">
                  <c:v>1.1496</c:v>
                </c:pt>
                <c:pt idx="6">
                  <c:v>1.8044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8-4435-B6A7-4A075FC7BC79}"/>
            </c:ext>
          </c:extLst>
        </c:ser>
        <c:ser>
          <c:idx val="0"/>
          <c:order val="1"/>
          <c:tx>
            <c:strRef>
              <c:f>UnequalLength!$Q$19</c:f>
              <c:strCache>
                <c:ptCount val="1"/>
                <c:pt idx="0">
                  <c:v>Tave BH L1/L2=2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UnequalLength!$R$12:$X$12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UnequalLength!$R$19:$X$19</c:f>
              <c:numCache>
                <c:formatCode>General</c:formatCode>
                <c:ptCount val="7"/>
                <c:pt idx="0">
                  <c:v>0</c:v>
                </c:pt>
                <c:pt idx="1">
                  <c:v>8.3599999999999994E-2</c:v>
                </c:pt>
                <c:pt idx="2">
                  <c:v>0.19980000000000001</c:v>
                </c:pt>
                <c:pt idx="3">
                  <c:v>0.34839999999999999</c:v>
                </c:pt>
                <c:pt idx="4">
                  <c:v>0.52990000000000004</c:v>
                </c:pt>
                <c:pt idx="5">
                  <c:v>0.99460000000000004</c:v>
                </c:pt>
                <c:pt idx="6">
                  <c:v>1.5965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8-4435-B6A7-4A075FC7BC79}"/>
            </c:ext>
          </c:extLst>
        </c:ser>
        <c:ser>
          <c:idx val="2"/>
          <c:order val="2"/>
          <c:tx>
            <c:strRef>
              <c:f>UnequalLength!$Q$21</c:f>
              <c:strCache>
                <c:ptCount val="1"/>
                <c:pt idx="0">
                  <c:v>Tmax ana L1/L2=2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UnequalLength!$R$12:$X$12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UnequalLength!$R$21:$X$21</c:f>
              <c:numCache>
                <c:formatCode>General</c:formatCode>
                <c:ptCount val="7"/>
                <c:pt idx="0">
                  <c:v>0</c:v>
                </c:pt>
                <c:pt idx="1">
                  <c:v>7.9166666666665719E-2</c:v>
                </c:pt>
                <c:pt idx="2">
                  <c:v>0.18333333333333002</c:v>
                </c:pt>
                <c:pt idx="3">
                  <c:v>0.3125</c:v>
                </c:pt>
                <c:pt idx="4">
                  <c:v>0.46666666666666501</c:v>
                </c:pt>
                <c:pt idx="5">
                  <c:v>0.84999999999999787</c:v>
                </c:pt>
                <c:pt idx="6">
                  <c:v>1.3333333333333286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8-4435-B6A7-4A075FC7BC79}"/>
            </c:ext>
          </c:extLst>
        </c:ser>
        <c:ser>
          <c:idx val="4"/>
          <c:order val="3"/>
          <c:tx>
            <c:strRef>
              <c:f>UnequalLength!$A$20</c:f>
              <c:strCache>
                <c:ptCount val="1"/>
                <c:pt idx="0">
                  <c:v>Tmax BH L1/L2=1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UnequalLength!$B$12:$H$12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UnequalLength!$B$20:$H$20</c:f>
              <c:numCache>
                <c:formatCode>General</c:formatCode>
                <c:ptCount val="7"/>
                <c:pt idx="0">
                  <c:v>0</c:v>
                </c:pt>
                <c:pt idx="1">
                  <c:v>7.2099999999999997E-2</c:v>
                </c:pt>
                <c:pt idx="2">
                  <c:v>0.18720000000000001</c:v>
                </c:pt>
                <c:pt idx="3">
                  <c:v>0.34239999999999998</c:v>
                </c:pt>
                <c:pt idx="4">
                  <c:v>0.53400000000000003</c:v>
                </c:pt>
                <c:pt idx="5">
                  <c:v>1.0163</c:v>
                </c:pt>
                <c:pt idx="6">
                  <c:v>1.6226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28-4435-B6A7-4A075FC7BC79}"/>
            </c:ext>
          </c:extLst>
        </c:ser>
        <c:ser>
          <c:idx val="3"/>
          <c:order val="4"/>
          <c:tx>
            <c:strRef>
              <c:f>UnequalLength!$A$19</c:f>
              <c:strCache>
                <c:ptCount val="1"/>
                <c:pt idx="0">
                  <c:v>Tave BH  L1/L2=1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UnequalLength!$B$12:$H$12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UnequalLength!$B$19:$H$19</c:f>
              <c:numCache>
                <c:formatCode>General</c:formatCode>
                <c:ptCount val="7"/>
                <c:pt idx="0">
                  <c:v>0</c:v>
                </c:pt>
                <c:pt idx="1">
                  <c:v>6.4899999999999999E-2</c:v>
                </c:pt>
                <c:pt idx="2">
                  <c:v>0.1598</c:v>
                </c:pt>
                <c:pt idx="3">
                  <c:v>0.28589999999999999</c:v>
                </c:pt>
                <c:pt idx="4">
                  <c:v>0.44419999999999998</c:v>
                </c:pt>
                <c:pt idx="5">
                  <c:v>0.86119999999999997</c:v>
                </c:pt>
                <c:pt idx="6">
                  <c:v>1.4147000000000001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28-4435-B6A7-4A075FC7BC79}"/>
            </c:ext>
          </c:extLst>
        </c:ser>
        <c:ser>
          <c:idx val="5"/>
          <c:order val="5"/>
          <c:tx>
            <c:strRef>
              <c:f>UnequalLength!$A$21</c:f>
              <c:strCache>
                <c:ptCount val="1"/>
                <c:pt idx="0">
                  <c:v>Tmax ana L1/L2=1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UnequalLength!$B$12:$H$12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UnequalLength!$B$21:$H$21</c:f>
              <c:numCache>
                <c:formatCode>General</c:formatCode>
                <c:ptCount val="7"/>
                <c:pt idx="0">
                  <c:v>0</c:v>
                </c:pt>
                <c:pt idx="1">
                  <c:v>6.25E-2</c:v>
                </c:pt>
                <c:pt idx="2">
                  <c:v>0.14999999999999947</c:v>
                </c:pt>
                <c:pt idx="3">
                  <c:v>0.26250000000000018</c:v>
                </c:pt>
                <c:pt idx="4">
                  <c:v>0.39999999999999947</c:v>
                </c:pt>
                <c:pt idx="5">
                  <c:v>0.74999999999999911</c:v>
                </c:pt>
                <c:pt idx="6">
                  <c:v>1.1999999999999993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28-4435-B6A7-4A075FC7BC79}"/>
            </c:ext>
          </c:extLst>
        </c:ser>
        <c:ser>
          <c:idx val="7"/>
          <c:order val="6"/>
          <c:tx>
            <c:strRef>
              <c:f>UnequalLength!$I$20</c:f>
              <c:strCache>
                <c:ptCount val="1"/>
                <c:pt idx="0">
                  <c:v>Tmax BH  L1/L2=0.5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UnequalLength!$J$12:$P$12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UnequalLength!$J$20:$P$20</c:f>
              <c:numCache>
                <c:formatCode>General</c:formatCode>
                <c:ptCount val="7"/>
                <c:pt idx="0">
                  <c:v>0</c:v>
                </c:pt>
                <c:pt idx="1">
                  <c:v>5.7099999999999998E-2</c:v>
                </c:pt>
                <c:pt idx="2">
                  <c:v>0.15870000000000001</c:v>
                </c:pt>
                <c:pt idx="3">
                  <c:v>0.30070000000000002</c:v>
                </c:pt>
                <c:pt idx="4">
                  <c:v>0.47949999999999998</c:v>
                </c:pt>
                <c:pt idx="5">
                  <c:v>0.93630000000000002</c:v>
                </c:pt>
                <c:pt idx="6">
                  <c:v>1.5173000000000001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28-4435-B6A7-4A075FC7BC79}"/>
            </c:ext>
          </c:extLst>
        </c:ser>
        <c:ser>
          <c:idx val="6"/>
          <c:order val="7"/>
          <c:tx>
            <c:strRef>
              <c:f>UnequalLength!$I$19</c:f>
              <c:strCache>
                <c:ptCount val="1"/>
                <c:pt idx="0">
                  <c:v>Tave BH L1/L2=0.5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UnequalLength!$J$12:$P$12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UnequalLength!$J$19:$P$19</c:f>
              <c:numCache>
                <c:formatCode>General</c:formatCode>
                <c:ptCount val="7"/>
                <c:pt idx="0">
                  <c:v>0</c:v>
                </c:pt>
                <c:pt idx="1">
                  <c:v>4.99E-2</c:v>
                </c:pt>
                <c:pt idx="2">
                  <c:v>0.13120000000000001</c:v>
                </c:pt>
                <c:pt idx="3">
                  <c:v>0.2442</c:v>
                </c:pt>
                <c:pt idx="4">
                  <c:v>0.38969999999999999</c:v>
                </c:pt>
                <c:pt idx="5">
                  <c:v>0.78120000000000001</c:v>
                </c:pt>
                <c:pt idx="6">
                  <c:v>1.3093999999999999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28-4435-B6A7-4A075FC7BC79}"/>
            </c:ext>
          </c:extLst>
        </c:ser>
        <c:ser>
          <c:idx val="8"/>
          <c:order val="8"/>
          <c:tx>
            <c:strRef>
              <c:f>UnequalLength!$I$21</c:f>
              <c:strCache>
                <c:ptCount val="1"/>
                <c:pt idx="0">
                  <c:v>Tmax ana  L1/L2=0.5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UnequalLength!$J$12:$P$12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UnequalLength!$J$21:$P$21</c:f>
              <c:numCache>
                <c:formatCode>General</c:formatCode>
                <c:ptCount val="7"/>
                <c:pt idx="0">
                  <c:v>0</c:v>
                </c:pt>
                <c:pt idx="1">
                  <c:v>4.5833333333333171E-2</c:v>
                </c:pt>
                <c:pt idx="2">
                  <c:v>0.11666666666666647</c:v>
                </c:pt>
                <c:pt idx="3">
                  <c:v>0.21250000000000036</c:v>
                </c:pt>
                <c:pt idx="4">
                  <c:v>0.33333333333333304</c:v>
                </c:pt>
                <c:pt idx="5">
                  <c:v>0.65000000000000036</c:v>
                </c:pt>
                <c:pt idx="6">
                  <c:v>1.0666666666666664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28-4435-B6A7-4A075FC7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08383"/>
        <c:axId val="651313263"/>
      </c:scatterChart>
      <c:valAx>
        <c:axId val="353008383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1313263"/>
        <c:crosses val="autoZero"/>
        <c:crossBetween val="midCat"/>
      </c:valAx>
      <c:valAx>
        <c:axId val="65131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3008383"/>
        <c:crosses val="autoZero"/>
        <c:crossBetween val="midCat"/>
        <c:majorUnit val="0.25"/>
      </c:valAx>
    </c:plotArea>
    <c:legend>
      <c:legendPos val="r"/>
      <c:layout>
        <c:manualLayout>
          <c:xMode val="edge"/>
          <c:yMode val="edge"/>
          <c:x val="0.11108318141230746"/>
          <c:y val="3.9648757090700919E-2"/>
          <c:w val="0.39612299092194359"/>
          <c:h val="0.46800258357714675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251807078202"/>
          <c:y val="2.973633639821233E-2"/>
          <c:w val="0.85530980746157215"/>
          <c:h val="0.85022805662718004"/>
        </c:manualLayout>
      </c:layout>
      <c:scatterChart>
        <c:scatterStyle val="lineMarker"/>
        <c:varyColors val="0"/>
        <c:ser>
          <c:idx val="8"/>
          <c:order val="0"/>
          <c:tx>
            <c:strRef>
              <c:f>UnequalLength!$Q$34</c:f>
              <c:strCache>
                <c:ptCount val="1"/>
                <c:pt idx="0">
                  <c:v>Tmax BH L1/L=3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UnequalLength!$R$32:$X$32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UnequalLength!$R$34:$X$34</c:f>
              <c:numCache>
                <c:formatCode>General</c:formatCode>
                <c:ptCount val="7"/>
                <c:pt idx="0">
                  <c:v>0</c:v>
                </c:pt>
                <c:pt idx="1">
                  <c:v>0.1721</c:v>
                </c:pt>
                <c:pt idx="2">
                  <c:v>0.38719999999999999</c:v>
                </c:pt>
                <c:pt idx="3">
                  <c:v>0.64239999999999997</c:v>
                </c:pt>
                <c:pt idx="4">
                  <c:v>0.93400000000000005</c:v>
                </c:pt>
                <c:pt idx="5">
                  <c:v>1.6163000000000001</c:v>
                </c:pt>
                <c:pt idx="6">
                  <c:v>2.4226000000000001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A-497B-BB58-B32531DBB633}"/>
            </c:ext>
          </c:extLst>
        </c:ser>
        <c:ser>
          <c:idx val="1"/>
          <c:order val="1"/>
          <c:tx>
            <c:strRef>
              <c:f>UnequalLength!$Q$33</c:f>
              <c:strCache>
                <c:ptCount val="1"/>
                <c:pt idx="0">
                  <c:v>Tave BH L1/L=3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UnequalLength!$R$32:$X$32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UnequalLength!$R$33:$X$33</c:f>
              <c:numCache>
                <c:formatCode>General</c:formatCode>
                <c:ptCount val="7"/>
                <c:pt idx="0">
                  <c:v>0</c:v>
                </c:pt>
                <c:pt idx="1">
                  <c:v>0.16489999999999999</c:v>
                </c:pt>
                <c:pt idx="2">
                  <c:v>0.35980000000000001</c:v>
                </c:pt>
                <c:pt idx="3">
                  <c:v>0.58589999999999998</c:v>
                </c:pt>
                <c:pt idx="4">
                  <c:v>0.84419999999999995</c:v>
                </c:pt>
                <c:pt idx="5">
                  <c:v>1.4612000000000001</c:v>
                </c:pt>
                <c:pt idx="6">
                  <c:v>2.2147000000000001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A-497B-BB58-B32531DBB633}"/>
            </c:ext>
          </c:extLst>
        </c:ser>
        <c:ser>
          <c:idx val="3"/>
          <c:order val="2"/>
          <c:tx>
            <c:strRef>
              <c:f>UnequalLength!$Q$35</c:f>
              <c:strCache>
                <c:ptCount val="1"/>
                <c:pt idx="0">
                  <c:v>Tmax ana L1/L=3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UnequalLength!$R$32:$X$32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UnequalLength!$R$35:$X$35</c:f>
              <c:numCache>
                <c:formatCode>General</c:formatCode>
                <c:ptCount val="7"/>
                <c:pt idx="0">
                  <c:v>0</c:v>
                </c:pt>
                <c:pt idx="1">
                  <c:v>0.16250000000000001</c:v>
                </c:pt>
                <c:pt idx="2">
                  <c:v>0.35000000000000003</c:v>
                </c:pt>
                <c:pt idx="3">
                  <c:v>0.5625</c:v>
                </c:pt>
                <c:pt idx="4">
                  <c:v>0.80000000000000016</c:v>
                </c:pt>
                <c:pt idx="5">
                  <c:v>1.35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A-497B-BB58-B32531DBB633}"/>
            </c:ext>
          </c:extLst>
        </c:ser>
        <c:ser>
          <c:idx val="6"/>
          <c:order val="3"/>
          <c:tx>
            <c:strRef>
              <c:f>UnequalLength!$I$34</c:f>
              <c:strCache>
                <c:ptCount val="1"/>
                <c:pt idx="0">
                  <c:v>Tmax BH L1/L=1.5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UnequalLength!$J$32:$P$32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UnequalLength!$J$34:$P$34</c:f>
              <c:numCache>
                <c:formatCode>General</c:formatCode>
                <c:ptCount val="7"/>
                <c:pt idx="0">
                  <c:v>0</c:v>
                </c:pt>
                <c:pt idx="1">
                  <c:v>9.7100000000000006E-2</c:v>
                </c:pt>
                <c:pt idx="2">
                  <c:v>0.23719999999999999</c:v>
                </c:pt>
                <c:pt idx="3">
                  <c:v>0.41739999999999999</c:v>
                </c:pt>
                <c:pt idx="4">
                  <c:v>0.63400000000000001</c:v>
                </c:pt>
                <c:pt idx="5">
                  <c:v>1.1662999999999999</c:v>
                </c:pt>
                <c:pt idx="6">
                  <c:v>1.8226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A-497B-BB58-B32531DBB633}"/>
            </c:ext>
          </c:extLst>
        </c:ser>
        <c:ser>
          <c:idx val="0"/>
          <c:order val="4"/>
          <c:tx>
            <c:strRef>
              <c:f>UnequalLength!$I$33</c:f>
              <c:strCache>
                <c:ptCount val="1"/>
                <c:pt idx="0">
                  <c:v>Tave BH L1/L=1.5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UnequalLength!$J$32:$P$32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UnequalLength!$J$33:$P$33</c:f>
              <c:numCache>
                <c:formatCode>General</c:formatCode>
                <c:ptCount val="7"/>
                <c:pt idx="0">
                  <c:v>0</c:v>
                </c:pt>
                <c:pt idx="1">
                  <c:v>8.9899999999999994E-2</c:v>
                </c:pt>
                <c:pt idx="2">
                  <c:v>0.20979999999999999</c:v>
                </c:pt>
                <c:pt idx="3">
                  <c:v>0.3609</c:v>
                </c:pt>
                <c:pt idx="4">
                  <c:v>0.54420000000000002</c:v>
                </c:pt>
                <c:pt idx="5">
                  <c:v>1.0112000000000001</c:v>
                </c:pt>
                <c:pt idx="6">
                  <c:v>1.6147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A-497B-BB58-B32531DBB633}"/>
            </c:ext>
          </c:extLst>
        </c:ser>
        <c:ser>
          <c:idx val="2"/>
          <c:order val="5"/>
          <c:tx>
            <c:strRef>
              <c:f>UnequalLength!$I$35</c:f>
              <c:strCache>
                <c:ptCount val="1"/>
                <c:pt idx="0">
                  <c:v>Tmax ana L1/L=1.5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UnequalLength!$J$32:$P$32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UnequalLength!$J$35:$P$35</c:f>
              <c:numCache>
                <c:formatCode>General</c:formatCode>
                <c:ptCount val="7"/>
                <c:pt idx="0">
                  <c:v>0</c:v>
                </c:pt>
                <c:pt idx="1">
                  <c:v>8.7500000000000008E-2</c:v>
                </c:pt>
                <c:pt idx="2">
                  <c:v>0.20000000000000004</c:v>
                </c:pt>
                <c:pt idx="3">
                  <c:v>0.33750000000000002</c:v>
                </c:pt>
                <c:pt idx="4">
                  <c:v>0.5</c:v>
                </c:pt>
                <c:pt idx="5">
                  <c:v>0.89999999999999991</c:v>
                </c:pt>
                <c:pt idx="6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4A-497B-BB58-B32531DBB633}"/>
            </c:ext>
          </c:extLst>
        </c:ser>
        <c:ser>
          <c:idx val="7"/>
          <c:order val="6"/>
          <c:tx>
            <c:strRef>
              <c:f>UnequalLength!$A$34</c:f>
              <c:strCache>
                <c:ptCount val="1"/>
                <c:pt idx="0">
                  <c:v>Tmax BH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UnequalLength!$B$32:$H$32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UnequalLength!$B$34:$H$34</c:f>
              <c:numCache>
                <c:formatCode>General</c:formatCode>
                <c:ptCount val="7"/>
                <c:pt idx="0">
                  <c:v>0</c:v>
                </c:pt>
                <c:pt idx="1">
                  <c:v>3.7100000000000001E-2</c:v>
                </c:pt>
                <c:pt idx="2">
                  <c:v>0.1172</c:v>
                </c:pt>
                <c:pt idx="3">
                  <c:v>0.2374</c:v>
                </c:pt>
                <c:pt idx="4">
                  <c:v>0.39400000000000002</c:v>
                </c:pt>
                <c:pt idx="5">
                  <c:v>0.80630000000000002</c:v>
                </c:pt>
                <c:pt idx="6">
                  <c:v>1.3426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4A-497B-BB58-B32531DBB633}"/>
            </c:ext>
          </c:extLst>
        </c:ser>
        <c:ser>
          <c:idx val="4"/>
          <c:order val="7"/>
          <c:tx>
            <c:strRef>
              <c:f>UnequalLength!$A$33</c:f>
              <c:strCache>
                <c:ptCount val="1"/>
                <c:pt idx="0">
                  <c:v>Tave BH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UnequalLength!$B$32:$H$32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UnequalLength!$B$33:$H$33</c:f>
              <c:numCache>
                <c:formatCode>General</c:formatCode>
                <c:ptCount val="7"/>
                <c:pt idx="0">
                  <c:v>0</c:v>
                </c:pt>
                <c:pt idx="1">
                  <c:v>2.9899999999999999E-2</c:v>
                </c:pt>
                <c:pt idx="2">
                  <c:v>8.9800000000000005E-2</c:v>
                </c:pt>
                <c:pt idx="3">
                  <c:v>0.18090000000000001</c:v>
                </c:pt>
                <c:pt idx="4">
                  <c:v>0.30420000000000003</c:v>
                </c:pt>
                <c:pt idx="5">
                  <c:v>0.6512</c:v>
                </c:pt>
                <c:pt idx="6">
                  <c:v>1.1347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4A-497B-BB58-B32531DBB633}"/>
            </c:ext>
          </c:extLst>
        </c:ser>
        <c:ser>
          <c:idx val="5"/>
          <c:order val="8"/>
          <c:tx>
            <c:strRef>
              <c:f>UnequalLength!$A$35</c:f>
              <c:strCache>
                <c:ptCount val="1"/>
                <c:pt idx="0">
                  <c:v>Tmax ana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UnequalLength!$B$32:$H$32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UnequalLength!$B$35:$H$35</c:f>
              <c:numCache>
                <c:formatCode>General</c:formatCode>
                <c:ptCount val="7"/>
                <c:pt idx="0">
                  <c:v>0</c:v>
                </c:pt>
                <c:pt idx="1">
                  <c:v>2.7500000000000004E-2</c:v>
                </c:pt>
                <c:pt idx="2">
                  <c:v>0.08</c:v>
                </c:pt>
                <c:pt idx="3">
                  <c:v>0.1575</c:v>
                </c:pt>
                <c:pt idx="4">
                  <c:v>0.26</c:v>
                </c:pt>
                <c:pt idx="5">
                  <c:v>0.54</c:v>
                </c:pt>
                <c:pt idx="6">
                  <c:v>0.92000000000000015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4A-497B-BB58-B32531DB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68607"/>
        <c:axId val="1045013583"/>
      </c:scatterChart>
      <c:valAx>
        <c:axId val="1047768607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5013583"/>
        <c:crosses val="autoZero"/>
        <c:crossBetween val="midCat"/>
      </c:valAx>
      <c:valAx>
        <c:axId val="1045013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7768607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1297172423504537"/>
          <c:y val="4.238788105684136E-2"/>
          <c:w val="0.38083388384061317"/>
          <c:h val="0.4690530273603598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Tave BH tc/tp1=0.2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Sheet1!$J$12:$P$12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Sheet1!$J$13:$P$13</c:f>
              <c:numCache>
                <c:formatCode>General</c:formatCode>
                <c:ptCount val="7"/>
                <c:pt idx="0">
                  <c:v>0.1149</c:v>
                </c:pt>
                <c:pt idx="1">
                  <c:v>0.25979999999999998</c:v>
                </c:pt>
                <c:pt idx="2">
                  <c:v>0.43590000000000001</c:v>
                </c:pt>
                <c:pt idx="3">
                  <c:v>0.64419999999999999</c:v>
                </c:pt>
                <c:pt idx="4">
                  <c:v>1.1612</c:v>
                </c:pt>
                <c:pt idx="5">
                  <c:v>1.8147</c:v>
                </c:pt>
                <c:pt idx="6">
                  <c:v>2.6049000000000002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521-BA91-8538248E765D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Tmax BH tc/tp1=0.2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Sheet1!$J$12:$P$12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Sheet1!$J$14:$P$14</c:f>
              <c:numCache>
                <c:formatCode>General</c:formatCode>
                <c:ptCount val="7"/>
                <c:pt idx="0">
                  <c:v>0.1221</c:v>
                </c:pt>
                <c:pt idx="1">
                  <c:v>0.28720000000000001</c:v>
                </c:pt>
                <c:pt idx="2">
                  <c:v>0.4924</c:v>
                </c:pt>
                <c:pt idx="3">
                  <c:v>0.73399999999999999</c:v>
                </c:pt>
                <c:pt idx="4">
                  <c:v>1.3163</c:v>
                </c:pt>
                <c:pt idx="5">
                  <c:v>2.0226000000000002</c:v>
                </c:pt>
                <c:pt idx="6">
                  <c:v>2.8519000000000001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0-4521-BA91-8538248E765D}"/>
            </c:ext>
          </c:extLst>
        </c:ser>
        <c:ser>
          <c:idx val="2"/>
          <c:order val="2"/>
          <c:tx>
            <c:strRef>
              <c:f>Sheet1!$I$15</c:f>
              <c:strCache>
                <c:ptCount val="1"/>
                <c:pt idx="0">
                  <c:v>Tmax ana tc/tp1=0.2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Sheet1!$J$12:$P$12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Sheet1!$J$15:$P$15</c:f>
              <c:numCache>
                <c:formatCode>General</c:formatCode>
                <c:ptCount val="7"/>
                <c:pt idx="0">
                  <c:v>0.11249999999999999</c:v>
                </c:pt>
                <c:pt idx="1">
                  <c:v>0.25</c:v>
                </c:pt>
                <c:pt idx="2">
                  <c:v>0.41249999999999998</c:v>
                </c:pt>
                <c:pt idx="3">
                  <c:v>0.60000000000000009</c:v>
                </c:pt>
                <c:pt idx="4">
                  <c:v>1.0499999999999998</c:v>
                </c:pt>
                <c:pt idx="5">
                  <c:v>1.6000000000000003</c:v>
                </c:pt>
                <c:pt idx="6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0-4521-BA91-8538248E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85551"/>
        <c:axId val="651109327"/>
      </c:scatterChart>
      <c:valAx>
        <c:axId val="65108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09327"/>
        <c:crosses val="autoZero"/>
        <c:crossBetween val="midCat"/>
      </c:valAx>
      <c:valAx>
        <c:axId val="651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8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Sheet1!$Q$13</c:f>
              <c:strCache>
                <c:ptCount val="1"/>
                <c:pt idx="0">
                  <c:v>Tave BH tc/tp1=0.3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Sheet1!$R$12:$X$12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Sheet1!$R$13:$X$13</c:f>
              <c:numCache>
                <c:formatCode>General</c:formatCode>
                <c:ptCount val="7"/>
                <c:pt idx="0">
                  <c:v>0.16489999999999999</c:v>
                </c:pt>
                <c:pt idx="1">
                  <c:v>0.35980000000000001</c:v>
                </c:pt>
                <c:pt idx="2">
                  <c:v>0.58589999999999998</c:v>
                </c:pt>
                <c:pt idx="3">
                  <c:v>0.84419999999999995</c:v>
                </c:pt>
                <c:pt idx="4">
                  <c:v>1.4612000000000001</c:v>
                </c:pt>
                <c:pt idx="5">
                  <c:v>2.2147000000000001</c:v>
                </c:pt>
                <c:pt idx="6">
                  <c:v>3.1049000000000002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5-4C45-BD6C-ABACCD859005}"/>
            </c:ext>
          </c:extLst>
        </c:ser>
        <c:ser>
          <c:idx val="1"/>
          <c:order val="1"/>
          <c:tx>
            <c:strRef>
              <c:f>Sheet1!$Q$14</c:f>
              <c:strCache>
                <c:ptCount val="1"/>
                <c:pt idx="0">
                  <c:v>Tmax BH  tc/tp1=0.3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Sheet1!$R$12:$X$12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Sheet1!$R$14:$X$14</c:f>
              <c:numCache>
                <c:formatCode>General</c:formatCode>
                <c:ptCount val="7"/>
                <c:pt idx="0">
                  <c:v>0.1721</c:v>
                </c:pt>
                <c:pt idx="1">
                  <c:v>0.38719999999999999</c:v>
                </c:pt>
                <c:pt idx="2">
                  <c:v>0.64239999999999997</c:v>
                </c:pt>
                <c:pt idx="3">
                  <c:v>0.93400000000000005</c:v>
                </c:pt>
                <c:pt idx="4">
                  <c:v>1.6163000000000001</c:v>
                </c:pt>
                <c:pt idx="5">
                  <c:v>2.4226000000000001</c:v>
                </c:pt>
                <c:pt idx="6">
                  <c:v>3.3519000000000001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5-4C45-BD6C-ABACCD859005}"/>
            </c:ext>
          </c:extLst>
        </c:ser>
        <c:ser>
          <c:idx val="2"/>
          <c:order val="2"/>
          <c:tx>
            <c:strRef>
              <c:f>Sheet1!$Q$15</c:f>
              <c:strCache>
                <c:ptCount val="1"/>
                <c:pt idx="0">
                  <c:v>Tmax ana  tc/tp1=0.3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Sheet1!$R$12:$X$12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Sheet1!$R$15:$X$15</c:f>
              <c:numCache>
                <c:formatCode>General</c:formatCode>
                <c:ptCount val="7"/>
                <c:pt idx="0">
                  <c:v>0.16250000000000001</c:v>
                </c:pt>
                <c:pt idx="1">
                  <c:v>0.35000000000000003</c:v>
                </c:pt>
                <c:pt idx="2">
                  <c:v>0.5625</c:v>
                </c:pt>
                <c:pt idx="3">
                  <c:v>0.80000000000000016</c:v>
                </c:pt>
                <c:pt idx="4">
                  <c:v>1.35</c:v>
                </c:pt>
                <c:pt idx="5">
                  <c:v>2</c:v>
                </c:pt>
                <c:pt idx="6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5-4C45-BD6C-ABACCD85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26927"/>
        <c:axId val="1046158255"/>
      </c:scatterChart>
      <c:valAx>
        <c:axId val="10439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58255"/>
        <c:crosses val="autoZero"/>
        <c:crossBetween val="midCat"/>
      </c:valAx>
      <c:valAx>
        <c:axId val="10461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2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Sheet1!$Y$13</c:f>
              <c:strCache>
                <c:ptCount val="1"/>
                <c:pt idx="0">
                  <c:v>Tave BH tc/tp1=0.4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Sheet1!$AA$12:$AF$12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Sheet1!$AA$13:$AF$13</c:f>
              <c:numCache>
                <c:formatCode>General</c:formatCode>
                <c:ptCount val="6"/>
                <c:pt idx="0">
                  <c:v>0.21490000000000001</c:v>
                </c:pt>
                <c:pt idx="1">
                  <c:v>0.45979999999999999</c:v>
                </c:pt>
                <c:pt idx="2">
                  <c:v>0.7359</c:v>
                </c:pt>
                <c:pt idx="3">
                  <c:v>1.0442</c:v>
                </c:pt>
                <c:pt idx="4">
                  <c:v>1.7612000000000001</c:v>
                </c:pt>
                <c:pt idx="5">
                  <c:v>2.6147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D-4BFC-9D29-4627F31CD577}"/>
            </c:ext>
          </c:extLst>
        </c:ser>
        <c:ser>
          <c:idx val="1"/>
          <c:order val="1"/>
          <c:tx>
            <c:strRef>
              <c:f>Sheet1!$Y$14</c:f>
              <c:strCache>
                <c:ptCount val="1"/>
                <c:pt idx="0">
                  <c:v>Tmax BH tc/tp1=0.4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Sheet1!$AA$12:$AF$12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Sheet1!$AA$14:$AF$14</c:f>
              <c:numCache>
                <c:formatCode>General</c:formatCode>
                <c:ptCount val="6"/>
                <c:pt idx="0">
                  <c:v>0.22209999999999999</c:v>
                </c:pt>
                <c:pt idx="1">
                  <c:v>0.48720000000000002</c:v>
                </c:pt>
                <c:pt idx="2">
                  <c:v>0.79239999999999999</c:v>
                </c:pt>
                <c:pt idx="3">
                  <c:v>1.1339999999999999</c:v>
                </c:pt>
                <c:pt idx="4">
                  <c:v>1.9162999999999999</c:v>
                </c:pt>
                <c:pt idx="5">
                  <c:v>2.8226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D-4BFC-9D29-4627F31CD577}"/>
            </c:ext>
          </c:extLst>
        </c:ser>
        <c:ser>
          <c:idx val="2"/>
          <c:order val="2"/>
          <c:tx>
            <c:strRef>
              <c:f>Sheet1!$Y$15</c:f>
              <c:strCache>
                <c:ptCount val="1"/>
                <c:pt idx="0">
                  <c:v>Tmax ana tc/tp1=0.4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Sheet1!$AA$12:$AF$12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Sheet1!$AA$15:$AF$15</c:f>
              <c:numCache>
                <c:formatCode>General</c:formatCode>
                <c:ptCount val="6"/>
                <c:pt idx="0">
                  <c:v>0.21250000000000002</c:v>
                </c:pt>
                <c:pt idx="1">
                  <c:v>0.44999999999999996</c:v>
                </c:pt>
                <c:pt idx="2">
                  <c:v>0.71249999999999991</c:v>
                </c:pt>
                <c:pt idx="3">
                  <c:v>1</c:v>
                </c:pt>
                <c:pt idx="4">
                  <c:v>1.65</c:v>
                </c:pt>
                <c:pt idx="5">
                  <c:v>2.4000000000000004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D-4BFC-9D29-4627F31C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87455"/>
        <c:axId val="647561407"/>
      </c:scatterChart>
      <c:valAx>
        <c:axId val="10491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1407"/>
        <c:crosses val="autoZero"/>
        <c:crossBetween val="midCat"/>
      </c:valAx>
      <c:valAx>
        <c:axId val="6475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8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Sheet1!$AG$13</c:f>
              <c:strCache>
                <c:ptCount val="1"/>
                <c:pt idx="0">
                  <c:v>Tave BH tc/tp1=0.8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Sheet1!$AI$12:$AN$12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Sheet1!$AI$13:$AN$13</c:f>
              <c:numCache>
                <c:formatCode>General</c:formatCode>
                <c:ptCount val="6"/>
                <c:pt idx="0">
                  <c:v>0.41489999999999999</c:v>
                </c:pt>
                <c:pt idx="1">
                  <c:v>0.85980000000000001</c:v>
                </c:pt>
                <c:pt idx="2">
                  <c:v>1.3359000000000001</c:v>
                </c:pt>
                <c:pt idx="3">
                  <c:v>1.8442000000000001</c:v>
                </c:pt>
                <c:pt idx="4">
                  <c:v>2.9611999999999998</c:v>
                </c:pt>
                <c:pt idx="5">
                  <c:v>4.2146999999999997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C-4A6D-941F-FA025678A56C}"/>
            </c:ext>
          </c:extLst>
        </c:ser>
        <c:ser>
          <c:idx val="1"/>
          <c:order val="1"/>
          <c:tx>
            <c:strRef>
              <c:f>Sheet1!$AG$14</c:f>
              <c:strCache>
                <c:ptCount val="1"/>
                <c:pt idx="0">
                  <c:v>Tmax BH tc/tp1=0.8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Sheet1!$AI$12:$AN$12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Sheet1!$AI$14:$AN$14</c:f>
              <c:numCache>
                <c:formatCode>General</c:formatCode>
                <c:ptCount val="6"/>
                <c:pt idx="0">
                  <c:v>0.42209999999999998</c:v>
                </c:pt>
                <c:pt idx="1">
                  <c:v>0.88719999999999999</c:v>
                </c:pt>
                <c:pt idx="2">
                  <c:v>1.3924000000000001</c:v>
                </c:pt>
                <c:pt idx="3">
                  <c:v>1.9339999999999999</c:v>
                </c:pt>
                <c:pt idx="4">
                  <c:v>3.1162999999999998</c:v>
                </c:pt>
                <c:pt idx="5">
                  <c:v>4.4226000000000001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C-4A6D-941F-FA025678A56C}"/>
            </c:ext>
          </c:extLst>
        </c:ser>
        <c:ser>
          <c:idx val="2"/>
          <c:order val="2"/>
          <c:tx>
            <c:strRef>
              <c:f>Sheet1!$AG$15</c:f>
              <c:strCache>
                <c:ptCount val="1"/>
                <c:pt idx="0">
                  <c:v>Tmax ana tc/tp1=0.8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Sheet1!$AI$12:$AN$12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Sheet1!$AI$15:$AN$15</c:f>
              <c:numCache>
                <c:formatCode>General</c:formatCode>
                <c:ptCount val="6"/>
                <c:pt idx="0">
                  <c:v>0.41250000000000003</c:v>
                </c:pt>
                <c:pt idx="1">
                  <c:v>0.85000000000000009</c:v>
                </c:pt>
                <c:pt idx="2">
                  <c:v>1.3124999999999998</c:v>
                </c:pt>
                <c:pt idx="3">
                  <c:v>1.7999999999999998</c:v>
                </c:pt>
                <c:pt idx="4">
                  <c:v>2.8499999999999996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C-4A6D-941F-FA025678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08383"/>
        <c:axId val="651313263"/>
      </c:scatterChart>
      <c:valAx>
        <c:axId val="3530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13263"/>
        <c:crosses val="autoZero"/>
        <c:crossBetween val="midCat"/>
      </c:valAx>
      <c:valAx>
        <c:axId val="6513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Tave BH L1/L=3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Sheet1!$R$27:$X$27</c:f>
              <c:numCache>
                <c:formatCode>General</c:formatCode>
                <c:ptCount val="7"/>
                <c:pt idx="0">
                  <c:v>0.16489999999999999</c:v>
                </c:pt>
                <c:pt idx="1">
                  <c:v>0.35980000000000001</c:v>
                </c:pt>
                <c:pt idx="2">
                  <c:v>0.58589999999999998</c:v>
                </c:pt>
                <c:pt idx="3">
                  <c:v>0.84419999999999995</c:v>
                </c:pt>
                <c:pt idx="4">
                  <c:v>1.4612000000000001</c:v>
                </c:pt>
                <c:pt idx="5">
                  <c:v>2.2147000000000001</c:v>
                </c:pt>
                <c:pt idx="6">
                  <c:v>3.1049000000000002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B-43A5-BB3E-D28C0F849DBD}"/>
            </c:ext>
          </c:extLst>
        </c:ser>
        <c:ser>
          <c:idx val="1"/>
          <c:order val="1"/>
          <c:tx>
            <c:strRef>
              <c:f>Sheet1!$Q$28</c:f>
              <c:strCache>
                <c:ptCount val="1"/>
                <c:pt idx="0">
                  <c:v>Tmax BH L1/L=3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Sheet1!$R$28:$X$28</c:f>
              <c:numCache>
                <c:formatCode>General</c:formatCode>
                <c:ptCount val="7"/>
                <c:pt idx="0">
                  <c:v>0.1721</c:v>
                </c:pt>
                <c:pt idx="1">
                  <c:v>0.38719999999999999</c:v>
                </c:pt>
                <c:pt idx="2">
                  <c:v>0.64239999999999997</c:v>
                </c:pt>
                <c:pt idx="3">
                  <c:v>0.93400000000000005</c:v>
                </c:pt>
                <c:pt idx="4">
                  <c:v>1.6163000000000001</c:v>
                </c:pt>
                <c:pt idx="5">
                  <c:v>2.4226000000000001</c:v>
                </c:pt>
                <c:pt idx="6">
                  <c:v>3.3519000000000001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B-43A5-BB3E-D28C0F849DBD}"/>
            </c:ext>
          </c:extLst>
        </c:ser>
        <c:ser>
          <c:idx val="2"/>
          <c:order val="2"/>
          <c:tx>
            <c:strRef>
              <c:f>Sheet1!$Q$29</c:f>
              <c:strCache>
                <c:ptCount val="1"/>
                <c:pt idx="0">
                  <c:v>Tmax ana L1/L=3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Sheet1!$R$29:$X$29</c:f>
              <c:numCache>
                <c:formatCode>General</c:formatCode>
                <c:ptCount val="7"/>
                <c:pt idx="0">
                  <c:v>0.16250000000000001</c:v>
                </c:pt>
                <c:pt idx="1">
                  <c:v>0.35000000000000003</c:v>
                </c:pt>
                <c:pt idx="2">
                  <c:v>0.5625</c:v>
                </c:pt>
                <c:pt idx="3">
                  <c:v>0.80000000000000016</c:v>
                </c:pt>
                <c:pt idx="4">
                  <c:v>1.35</c:v>
                </c:pt>
                <c:pt idx="5">
                  <c:v>2</c:v>
                </c:pt>
                <c:pt idx="6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B-43A5-BB3E-D28C0F849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51247"/>
        <c:axId val="648896383"/>
      </c:scatterChart>
      <c:valAx>
        <c:axId val="84175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6383"/>
        <c:crosses val="autoZero"/>
        <c:crossBetween val="midCat"/>
      </c:valAx>
      <c:valAx>
        <c:axId val="6488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5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Tave BH L1/L=0.3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Sheet1!$B$27:$H$27</c:f>
              <c:numCache>
                <c:formatCode>General</c:formatCode>
                <c:ptCount val="7"/>
                <c:pt idx="0">
                  <c:v>2.9899999999999999E-2</c:v>
                </c:pt>
                <c:pt idx="1">
                  <c:v>8.9800000000000005E-2</c:v>
                </c:pt>
                <c:pt idx="2">
                  <c:v>0.18090000000000001</c:v>
                </c:pt>
                <c:pt idx="3">
                  <c:v>0.30420000000000003</c:v>
                </c:pt>
                <c:pt idx="4">
                  <c:v>0.6512</c:v>
                </c:pt>
                <c:pt idx="5">
                  <c:v>1.1347</c:v>
                </c:pt>
                <c:pt idx="6">
                  <c:v>1.7548999999999999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F-4E22-A430-00577F4C7FB3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Tmax BH L1/L=0.3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Sheet1!$B$28:$H$28</c:f>
              <c:numCache>
                <c:formatCode>General</c:formatCode>
                <c:ptCount val="7"/>
                <c:pt idx="0">
                  <c:v>3.7100000000000001E-2</c:v>
                </c:pt>
                <c:pt idx="1">
                  <c:v>0.1172</c:v>
                </c:pt>
                <c:pt idx="2">
                  <c:v>0.2374</c:v>
                </c:pt>
                <c:pt idx="3">
                  <c:v>0.39400000000000002</c:v>
                </c:pt>
                <c:pt idx="4">
                  <c:v>0.80630000000000002</c:v>
                </c:pt>
                <c:pt idx="5">
                  <c:v>1.3426</c:v>
                </c:pt>
                <c:pt idx="6">
                  <c:v>2.0019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F-4E22-A430-00577F4C7FB3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Tmax ana L1/L=0.3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2.7500000000000004E-2</c:v>
                </c:pt>
                <c:pt idx="1">
                  <c:v>0.08</c:v>
                </c:pt>
                <c:pt idx="2">
                  <c:v>0.1575</c:v>
                </c:pt>
                <c:pt idx="3">
                  <c:v>0.26</c:v>
                </c:pt>
                <c:pt idx="4">
                  <c:v>0.54</c:v>
                </c:pt>
                <c:pt idx="5">
                  <c:v>0.92000000000000015</c:v>
                </c:pt>
                <c:pt idx="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F-4E22-A430-00577F4C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71647"/>
        <c:axId val="842598959"/>
      </c:scatterChart>
      <c:valAx>
        <c:axId val="84177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98959"/>
        <c:crosses val="autoZero"/>
        <c:crossBetween val="midCat"/>
      </c:valAx>
      <c:valAx>
        <c:axId val="8425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7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9836127491094"/>
          <c:y val="2.973633639821233E-2"/>
          <c:w val="0.840627042546642"/>
          <c:h val="0.85022805662718004"/>
        </c:manualLayout>
      </c:layout>
      <c:scatterChart>
        <c:scatterStyle val="lineMarker"/>
        <c:varyColors val="0"/>
        <c:ser>
          <c:idx val="8"/>
          <c:order val="0"/>
          <c:tx>
            <c:strRef>
              <c:f>Sheet1!$Q$28</c:f>
              <c:strCache>
                <c:ptCount val="1"/>
                <c:pt idx="0">
                  <c:v>Tmax BH L1/L=3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Sheet1!$R$28:$X$28</c:f>
              <c:numCache>
                <c:formatCode>General</c:formatCode>
                <c:ptCount val="7"/>
                <c:pt idx="0">
                  <c:v>0.1721</c:v>
                </c:pt>
                <c:pt idx="1">
                  <c:v>0.38719999999999999</c:v>
                </c:pt>
                <c:pt idx="2">
                  <c:v>0.64239999999999997</c:v>
                </c:pt>
                <c:pt idx="3">
                  <c:v>0.93400000000000005</c:v>
                </c:pt>
                <c:pt idx="4">
                  <c:v>1.6163000000000001</c:v>
                </c:pt>
                <c:pt idx="5">
                  <c:v>2.4226000000000001</c:v>
                </c:pt>
                <c:pt idx="6">
                  <c:v>3.3519000000000001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4AB-4B41-9EFD-1B2E7967D593}"/>
            </c:ext>
          </c:extLst>
        </c:ser>
        <c:ser>
          <c:idx val="1"/>
          <c:order val="1"/>
          <c:tx>
            <c:strRef>
              <c:f>Sheet1!$Q$27</c:f>
              <c:strCache>
                <c:ptCount val="1"/>
                <c:pt idx="0">
                  <c:v>Tave BH L1/L=3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Sheet1!$R$27:$X$27</c:f>
              <c:numCache>
                <c:formatCode>General</c:formatCode>
                <c:ptCount val="7"/>
                <c:pt idx="0">
                  <c:v>0.16489999999999999</c:v>
                </c:pt>
                <c:pt idx="1">
                  <c:v>0.35980000000000001</c:v>
                </c:pt>
                <c:pt idx="2">
                  <c:v>0.58589999999999998</c:v>
                </c:pt>
                <c:pt idx="3">
                  <c:v>0.84419999999999995</c:v>
                </c:pt>
                <c:pt idx="4">
                  <c:v>1.4612000000000001</c:v>
                </c:pt>
                <c:pt idx="5">
                  <c:v>2.2147000000000001</c:v>
                </c:pt>
                <c:pt idx="6">
                  <c:v>3.1049000000000002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AB-4B41-9EFD-1B2E7967D593}"/>
            </c:ext>
          </c:extLst>
        </c:ser>
        <c:ser>
          <c:idx val="3"/>
          <c:order val="2"/>
          <c:tx>
            <c:strRef>
              <c:f>Sheet1!$Q$29</c:f>
              <c:strCache>
                <c:ptCount val="1"/>
                <c:pt idx="0">
                  <c:v>Tmax ana L1/L=3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Sheet1!$R$26:$X$26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Sheet1!$R$29:$X$29</c:f>
              <c:numCache>
                <c:formatCode>General</c:formatCode>
                <c:ptCount val="7"/>
                <c:pt idx="0">
                  <c:v>0.16250000000000001</c:v>
                </c:pt>
                <c:pt idx="1">
                  <c:v>0.35000000000000003</c:v>
                </c:pt>
                <c:pt idx="2">
                  <c:v>0.5625</c:v>
                </c:pt>
                <c:pt idx="3">
                  <c:v>0.80000000000000016</c:v>
                </c:pt>
                <c:pt idx="4">
                  <c:v>1.35</c:v>
                </c:pt>
                <c:pt idx="5">
                  <c:v>2</c:v>
                </c:pt>
                <c:pt idx="6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4AB-4B41-9EFD-1B2E7967D593}"/>
            </c:ext>
          </c:extLst>
        </c:ser>
        <c:ser>
          <c:idx val="6"/>
          <c:order val="3"/>
          <c:tx>
            <c:strRef>
              <c:f>Sheet1!$I$28</c:f>
              <c:strCache>
                <c:ptCount val="1"/>
                <c:pt idx="0">
                  <c:v>Tmax BH L1/L=1.5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Sheet1!$J$26:$P$26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Sheet1!$J$28:$P$28</c:f>
              <c:numCache>
                <c:formatCode>General</c:formatCode>
                <c:ptCount val="7"/>
                <c:pt idx="0">
                  <c:v>9.7100000000000006E-2</c:v>
                </c:pt>
                <c:pt idx="1">
                  <c:v>0.23719999999999999</c:v>
                </c:pt>
                <c:pt idx="2">
                  <c:v>0.41739999999999999</c:v>
                </c:pt>
                <c:pt idx="3">
                  <c:v>0.63400000000000001</c:v>
                </c:pt>
                <c:pt idx="4">
                  <c:v>1.1662999999999999</c:v>
                </c:pt>
                <c:pt idx="5">
                  <c:v>1.8226</c:v>
                </c:pt>
                <c:pt idx="6">
                  <c:v>2.6019000000000001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4AB-4B41-9EFD-1B2E7967D593}"/>
            </c:ext>
          </c:extLst>
        </c:ser>
        <c:ser>
          <c:idx val="0"/>
          <c:order val="4"/>
          <c:tx>
            <c:strRef>
              <c:f>Sheet1!$I$27</c:f>
              <c:strCache>
                <c:ptCount val="1"/>
                <c:pt idx="0">
                  <c:v>Tave BH L1/L=1.5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Sheet1!$J$26:$P$26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Sheet1!$J$27:$P$27</c:f>
              <c:numCache>
                <c:formatCode>General</c:formatCode>
                <c:ptCount val="7"/>
                <c:pt idx="0">
                  <c:v>8.9899999999999994E-2</c:v>
                </c:pt>
                <c:pt idx="1">
                  <c:v>0.20979999999999999</c:v>
                </c:pt>
                <c:pt idx="2">
                  <c:v>0.3609</c:v>
                </c:pt>
                <c:pt idx="3">
                  <c:v>0.54420000000000002</c:v>
                </c:pt>
                <c:pt idx="4">
                  <c:v>1.0112000000000001</c:v>
                </c:pt>
                <c:pt idx="5">
                  <c:v>1.6147</c:v>
                </c:pt>
                <c:pt idx="6">
                  <c:v>2.3549000000000002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4AB-4B41-9EFD-1B2E7967D593}"/>
            </c:ext>
          </c:extLst>
        </c:ser>
        <c:ser>
          <c:idx val="2"/>
          <c:order val="5"/>
          <c:tx>
            <c:strRef>
              <c:f>Sheet1!$I$29</c:f>
              <c:strCache>
                <c:ptCount val="1"/>
                <c:pt idx="0">
                  <c:v>Tmax ana L1/L=1.5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Sheet1!$J$26:$P$26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Sheet1!$J$29:$P$29</c:f>
              <c:numCache>
                <c:formatCode>General</c:formatCode>
                <c:ptCount val="7"/>
                <c:pt idx="0">
                  <c:v>8.7500000000000008E-2</c:v>
                </c:pt>
                <c:pt idx="1">
                  <c:v>0.20000000000000004</c:v>
                </c:pt>
                <c:pt idx="2">
                  <c:v>0.33750000000000002</c:v>
                </c:pt>
                <c:pt idx="3">
                  <c:v>0.5</c:v>
                </c:pt>
                <c:pt idx="4">
                  <c:v>0.89999999999999991</c:v>
                </c:pt>
                <c:pt idx="5">
                  <c:v>1.4000000000000001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4AB-4B41-9EFD-1B2E7967D593}"/>
            </c:ext>
          </c:extLst>
        </c:ser>
        <c:ser>
          <c:idx val="7"/>
          <c:order val="6"/>
          <c:tx>
            <c:strRef>
              <c:f>Sheet1!$A$28</c:f>
              <c:strCache>
                <c:ptCount val="1"/>
                <c:pt idx="0">
                  <c:v>Tmax BH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Sheet1!$B$28:$H$28</c:f>
              <c:numCache>
                <c:formatCode>General</c:formatCode>
                <c:ptCount val="7"/>
                <c:pt idx="0">
                  <c:v>3.7100000000000001E-2</c:v>
                </c:pt>
                <c:pt idx="1">
                  <c:v>0.1172</c:v>
                </c:pt>
                <c:pt idx="2">
                  <c:v>0.2374</c:v>
                </c:pt>
                <c:pt idx="3">
                  <c:v>0.39400000000000002</c:v>
                </c:pt>
                <c:pt idx="4">
                  <c:v>0.80630000000000002</c:v>
                </c:pt>
                <c:pt idx="5">
                  <c:v>1.3426</c:v>
                </c:pt>
                <c:pt idx="6">
                  <c:v>2.0019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4AB-4B41-9EFD-1B2E7967D593}"/>
            </c:ext>
          </c:extLst>
        </c:ser>
        <c:ser>
          <c:idx val="4"/>
          <c:order val="7"/>
          <c:tx>
            <c:strRef>
              <c:f>Sheet1!$A$27</c:f>
              <c:strCache>
                <c:ptCount val="1"/>
                <c:pt idx="0">
                  <c:v>Tave BH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Sheet1!$B$27:$H$27</c:f>
              <c:numCache>
                <c:formatCode>General</c:formatCode>
                <c:ptCount val="7"/>
                <c:pt idx="0">
                  <c:v>2.9899999999999999E-2</c:v>
                </c:pt>
                <c:pt idx="1">
                  <c:v>8.9800000000000005E-2</c:v>
                </c:pt>
                <c:pt idx="2">
                  <c:v>0.18090000000000001</c:v>
                </c:pt>
                <c:pt idx="3">
                  <c:v>0.30420000000000003</c:v>
                </c:pt>
                <c:pt idx="4">
                  <c:v>0.6512</c:v>
                </c:pt>
                <c:pt idx="5">
                  <c:v>1.1347</c:v>
                </c:pt>
                <c:pt idx="6">
                  <c:v>1.7548999999999999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4AB-4B41-9EFD-1B2E7967D593}"/>
            </c:ext>
          </c:extLst>
        </c:ser>
        <c:ser>
          <c:idx val="5"/>
          <c:order val="8"/>
          <c:tx>
            <c:strRef>
              <c:f>Sheet1!$A$29</c:f>
              <c:strCache>
                <c:ptCount val="1"/>
                <c:pt idx="0">
                  <c:v>Tmax ana L1/L=0.3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Sheet1!$B$26:$H$26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2.7500000000000004E-2</c:v>
                </c:pt>
                <c:pt idx="1">
                  <c:v>0.08</c:v>
                </c:pt>
                <c:pt idx="2">
                  <c:v>0.1575</c:v>
                </c:pt>
                <c:pt idx="3">
                  <c:v>0.26</c:v>
                </c:pt>
                <c:pt idx="4">
                  <c:v>0.54</c:v>
                </c:pt>
                <c:pt idx="5">
                  <c:v>0.92000000000000015</c:v>
                </c:pt>
                <c:pt idx="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4AB-4B41-9EFD-1B2E7967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68607"/>
        <c:axId val="1045013583"/>
      </c:scatterChart>
      <c:valAx>
        <c:axId val="1047768607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5013583"/>
        <c:crosses val="autoZero"/>
        <c:crossBetween val="midCat"/>
      </c:valAx>
      <c:valAx>
        <c:axId val="1045013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7768607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5408347142905016"/>
          <c:y val="6.6681459704846402E-2"/>
          <c:w val="0.35440498186028041"/>
          <c:h val="0.4690530273603598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8924072811196"/>
          <c:y val="3.0375759230904041E-2"/>
          <c:w val="0.84605117928405349"/>
          <c:h val="0.8470074984855607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Sheet1!$AG$14</c:f>
              <c:strCache>
                <c:ptCount val="1"/>
                <c:pt idx="0">
                  <c:v>Tmax BH tc/tp1=0.8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Sheet1!$AH$12:$AN$12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Sheet1!$AH$14:$AN$14</c:f>
              <c:numCache>
                <c:formatCode>General</c:formatCode>
                <c:ptCount val="7"/>
                <c:pt idx="0">
                  <c:v>0</c:v>
                </c:pt>
                <c:pt idx="1">
                  <c:v>0.42209999999999998</c:v>
                </c:pt>
                <c:pt idx="2">
                  <c:v>0.88719999999999999</c:v>
                </c:pt>
                <c:pt idx="3">
                  <c:v>1.3924000000000001</c:v>
                </c:pt>
                <c:pt idx="4">
                  <c:v>1.9339999999999999</c:v>
                </c:pt>
                <c:pt idx="5">
                  <c:v>3.1162999999999998</c:v>
                </c:pt>
                <c:pt idx="6">
                  <c:v>4.4226000000000001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D-4F4F-91DC-F8A0708AB68D}"/>
            </c:ext>
          </c:extLst>
        </c:ser>
        <c:ser>
          <c:idx val="0"/>
          <c:order val="1"/>
          <c:tx>
            <c:strRef>
              <c:f>Sheet1!$AG$13</c:f>
              <c:strCache>
                <c:ptCount val="1"/>
                <c:pt idx="0">
                  <c:v>Tave BH tc/tp1=0.8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Sheet1!$AH$12:$AN$12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Sheet1!$AH$13:$AN$13</c:f>
              <c:numCache>
                <c:formatCode>General</c:formatCode>
                <c:ptCount val="7"/>
                <c:pt idx="0">
                  <c:v>0</c:v>
                </c:pt>
                <c:pt idx="1">
                  <c:v>0.41489999999999999</c:v>
                </c:pt>
                <c:pt idx="2">
                  <c:v>0.85980000000000001</c:v>
                </c:pt>
                <c:pt idx="3">
                  <c:v>1.3359000000000001</c:v>
                </c:pt>
                <c:pt idx="4">
                  <c:v>1.8442000000000001</c:v>
                </c:pt>
                <c:pt idx="5">
                  <c:v>2.9611999999999998</c:v>
                </c:pt>
                <c:pt idx="6">
                  <c:v>4.2146999999999997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D-4F4F-91DC-F8A0708AB68D}"/>
            </c:ext>
          </c:extLst>
        </c:ser>
        <c:ser>
          <c:idx val="2"/>
          <c:order val="2"/>
          <c:tx>
            <c:strRef>
              <c:f>Sheet1!$AG$15</c:f>
              <c:strCache>
                <c:ptCount val="1"/>
                <c:pt idx="0">
                  <c:v>Tmax ana tc/tp1=0.8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Sheet1!$AH$12:$AN$12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Sheet1!$AH$15:$AN$15</c:f>
              <c:numCache>
                <c:formatCode>General</c:formatCode>
                <c:ptCount val="7"/>
                <c:pt idx="0">
                  <c:v>0</c:v>
                </c:pt>
                <c:pt idx="1">
                  <c:v>0.41250000000000003</c:v>
                </c:pt>
                <c:pt idx="2">
                  <c:v>0.85000000000000009</c:v>
                </c:pt>
                <c:pt idx="3">
                  <c:v>1.3124999999999998</c:v>
                </c:pt>
                <c:pt idx="4">
                  <c:v>1.7999999999999998</c:v>
                </c:pt>
                <c:pt idx="5">
                  <c:v>2.8499999999999996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D-4F4F-91DC-F8A0708AB68D}"/>
            </c:ext>
          </c:extLst>
        </c:ser>
        <c:ser>
          <c:idx val="7"/>
          <c:order val="3"/>
          <c:tx>
            <c:strRef>
              <c:f>Sheet1!$Y$14</c:f>
              <c:strCache>
                <c:ptCount val="1"/>
                <c:pt idx="0">
                  <c:v>Tmax BH tc/tp1=0.4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Sheet1!$Z$12:$AF$12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Sheet1!$Z$14:$AF$14</c:f>
              <c:numCache>
                <c:formatCode>General</c:formatCode>
                <c:ptCount val="7"/>
                <c:pt idx="0">
                  <c:v>0</c:v>
                </c:pt>
                <c:pt idx="1">
                  <c:v>0.22209999999999999</c:v>
                </c:pt>
                <c:pt idx="2">
                  <c:v>0.48720000000000002</c:v>
                </c:pt>
                <c:pt idx="3">
                  <c:v>0.79239999999999999</c:v>
                </c:pt>
                <c:pt idx="4">
                  <c:v>1.1339999999999999</c:v>
                </c:pt>
                <c:pt idx="5">
                  <c:v>1.9162999999999999</c:v>
                </c:pt>
                <c:pt idx="6">
                  <c:v>2.8226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D-4F4F-91DC-F8A0708AB68D}"/>
            </c:ext>
          </c:extLst>
        </c:ser>
        <c:ser>
          <c:idx val="6"/>
          <c:order val="4"/>
          <c:tx>
            <c:strRef>
              <c:f>Sheet1!$Y$13</c:f>
              <c:strCache>
                <c:ptCount val="1"/>
                <c:pt idx="0">
                  <c:v>Tave BH tc/tp1=0.4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Sheet1!$Z$12:$AF$12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Sheet1!$Z$13:$AF$13</c:f>
              <c:numCache>
                <c:formatCode>General</c:formatCode>
                <c:ptCount val="7"/>
                <c:pt idx="0">
                  <c:v>0</c:v>
                </c:pt>
                <c:pt idx="1">
                  <c:v>0.21490000000000001</c:v>
                </c:pt>
                <c:pt idx="2">
                  <c:v>0.45979999999999999</c:v>
                </c:pt>
                <c:pt idx="3">
                  <c:v>0.7359</c:v>
                </c:pt>
                <c:pt idx="4">
                  <c:v>1.0442</c:v>
                </c:pt>
                <c:pt idx="5">
                  <c:v>1.7612000000000001</c:v>
                </c:pt>
                <c:pt idx="6">
                  <c:v>2.6147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D-4F4F-91DC-F8A0708AB68D}"/>
            </c:ext>
          </c:extLst>
        </c:ser>
        <c:ser>
          <c:idx val="8"/>
          <c:order val="5"/>
          <c:tx>
            <c:strRef>
              <c:f>Sheet1!$Y$15</c:f>
              <c:strCache>
                <c:ptCount val="1"/>
                <c:pt idx="0">
                  <c:v>Tmax ana tc/tp1=0.4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Sheet1!$Z$12:$AF$12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Sheet1!$Z$15:$AF$15</c:f>
              <c:numCache>
                <c:formatCode>General</c:formatCode>
                <c:ptCount val="7"/>
                <c:pt idx="0">
                  <c:v>0</c:v>
                </c:pt>
                <c:pt idx="1">
                  <c:v>0.21250000000000002</c:v>
                </c:pt>
                <c:pt idx="2">
                  <c:v>0.44999999999999996</c:v>
                </c:pt>
                <c:pt idx="3">
                  <c:v>0.71249999999999991</c:v>
                </c:pt>
                <c:pt idx="4">
                  <c:v>1</c:v>
                </c:pt>
                <c:pt idx="5">
                  <c:v>1.65</c:v>
                </c:pt>
                <c:pt idx="6">
                  <c:v>2.4000000000000004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6D-4F4F-91DC-F8A0708AB68D}"/>
            </c:ext>
          </c:extLst>
        </c:ser>
        <c:ser>
          <c:idx val="4"/>
          <c:order val="6"/>
          <c:tx>
            <c:strRef>
              <c:f>Sheet1!$A$14</c:f>
              <c:strCache>
                <c:ptCount val="1"/>
                <c:pt idx="0">
                  <c:v>Tmax BH tc/tp1=0.1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Sheet1!$B$12:$H$12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0</c:v>
                </c:pt>
                <c:pt idx="1">
                  <c:v>7.2099999999999997E-2</c:v>
                </c:pt>
                <c:pt idx="2">
                  <c:v>0.18720000000000001</c:v>
                </c:pt>
                <c:pt idx="3">
                  <c:v>0.34239999999999998</c:v>
                </c:pt>
                <c:pt idx="4">
                  <c:v>0.53400000000000003</c:v>
                </c:pt>
                <c:pt idx="5">
                  <c:v>1.0163</c:v>
                </c:pt>
                <c:pt idx="6">
                  <c:v>1.6226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D-4F4F-91DC-F8A0708AB68D}"/>
            </c:ext>
          </c:extLst>
        </c:ser>
        <c:ser>
          <c:idx val="3"/>
          <c:order val="7"/>
          <c:tx>
            <c:strRef>
              <c:f>Sheet1!$A$13</c:f>
              <c:strCache>
                <c:ptCount val="1"/>
                <c:pt idx="0">
                  <c:v>Tave BH tc/tp1=0.1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Sheet1!$B$12:$H$12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0</c:v>
                </c:pt>
                <c:pt idx="1">
                  <c:v>6.4899999999999999E-2</c:v>
                </c:pt>
                <c:pt idx="2">
                  <c:v>0.1598</c:v>
                </c:pt>
                <c:pt idx="3">
                  <c:v>0.28589999999999999</c:v>
                </c:pt>
                <c:pt idx="4">
                  <c:v>0.44419999999999998</c:v>
                </c:pt>
                <c:pt idx="5">
                  <c:v>0.86119999999999997</c:v>
                </c:pt>
                <c:pt idx="6">
                  <c:v>1.4147000000000001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6D-4F4F-91DC-F8A0708AB68D}"/>
            </c:ext>
          </c:extLst>
        </c:ser>
        <c:ser>
          <c:idx val="5"/>
          <c:order val="8"/>
          <c:tx>
            <c:strRef>
              <c:f>Sheet1!$A$15</c:f>
              <c:strCache>
                <c:ptCount val="1"/>
                <c:pt idx="0">
                  <c:v>Tmax ana tc/tp1=0.1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Sheet1!$B$12:$H$12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0</c:v>
                </c:pt>
                <c:pt idx="1">
                  <c:v>6.25E-2</c:v>
                </c:pt>
                <c:pt idx="2">
                  <c:v>0.15000000000000002</c:v>
                </c:pt>
                <c:pt idx="3">
                  <c:v>0.26249999999999996</c:v>
                </c:pt>
                <c:pt idx="4">
                  <c:v>0.40000000000000008</c:v>
                </c:pt>
                <c:pt idx="5">
                  <c:v>0.75</c:v>
                </c:pt>
                <c:pt idx="6">
                  <c:v>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6D-4F4F-91DC-F8A0708A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08383"/>
        <c:axId val="651313263"/>
      </c:scatterChart>
      <c:valAx>
        <c:axId val="353008383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1313263"/>
        <c:crosses val="autoZero"/>
        <c:crossBetween val="midCat"/>
      </c:valAx>
      <c:valAx>
        <c:axId val="651313263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300838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08318141230746"/>
          <c:y val="3.9648757090700919E-2"/>
          <c:w val="0.39612299092194359"/>
          <c:h val="0.46800258357714675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245298</xdr:colOff>
      <xdr:row>31</xdr:row>
      <xdr:rowOff>22412</xdr:rowOff>
    </xdr:from>
    <xdr:to>
      <xdr:col>6</xdr:col>
      <xdr:colOff>130660</xdr:colOff>
      <xdr:row>51</xdr:row>
      <xdr:rowOff>11205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0B849-4E29-4CC1-BAF9-04978EE09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620470</xdr:colOff>
      <xdr:row>32</xdr:row>
      <xdr:rowOff>18770</xdr:rowOff>
    </xdr:from>
    <xdr:to>
      <xdr:col>13</xdr:col>
      <xdr:colOff>470647</xdr:colOff>
      <xdr:row>47</xdr:row>
      <xdr:rowOff>60680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F493A-AC2B-4EDB-BC89-F0094CDE5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31713</xdr:colOff>
      <xdr:row>32</xdr:row>
      <xdr:rowOff>35131</xdr:rowOff>
    </xdr:from>
    <xdr:to>
      <xdr:col>18</xdr:col>
      <xdr:colOff>280147</xdr:colOff>
      <xdr:row>47</xdr:row>
      <xdr:rowOff>35131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3CAD1-7533-4428-A20A-EE43BBD9E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475353</xdr:colOff>
      <xdr:row>32</xdr:row>
      <xdr:rowOff>49697</xdr:rowOff>
    </xdr:from>
    <xdr:to>
      <xdr:col>24</xdr:col>
      <xdr:colOff>123265</xdr:colOff>
      <xdr:row>47</xdr:row>
      <xdr:rowOff>74462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133698-9B46-4882-ACA2-F17B4900D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360940</xdr:colOff>
      <xdr:row>32</xdr:row>
      <xdr:rowOff>98498</xdr:rowOff>
    </xdr:from>
    <xdr:to>
      <xdr:col>28</xdr:col>
      <xdr:colOff>134470</xdr:colOff>
      <xdr:row>47</xdr:row>
      <xdr:rowOff>156095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1E7A60-4E2A-4B0F-952A-9FD8F3A3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256056</xdr:colOff>
      <xdr:row>58</xdr:row>
      <xdr:rowOff>142538</xdr:rowOff>
    </xdr:from>
    <xdr:to>
      <xdr:col>18</xdr:col>
      <xdr:colOff>560295</xdr:colOff>
      <xdr:row>74</xdr:row>
      <xdr:rowOff>143771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1B9EB7-44BF-42DE-8941-3B18E9A9D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1004720</xdr:colOff>
      <xdr:row>58</xdr:row>
      <xdr:rowOff>92447</xdr:rowOff>
    </xdr:from>
    <xdr:to>
      <xdr:col>14</xdr:col>
      <xdr:colOff>48635</xdr:colOff>
      <xdr:row>75</xdr:row>
      <xdr:rowOff>29806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ACBE0C-B8FC-455E-84D0-DC5815A3C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185345</xdr:colOff>
      <xdr:row>55</xdr:row>
      <xdr:rowOff>159570</xdr:rowOff>
    </xdr:from>
    <xdr:to>
      <xdr:col>6</xdr:col>
      <xdr:colOff>304800</xdr:colOff>
      <xdr:row>76</xdr:row>
      <xdr:rowOff>53788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07C50E-0AF8-499F-BADC-121314E78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564173</xdr:colOff>
      <xdr:row>37</xdr:row>
      <xdr:rowOff>43962</xdr:rowOff>
    </xdr:from>
    <xdr:to>
      <xdr:col>8</xdr:col>
      <xdr:colOff>1233515</xdr:colOff>
      <xdr:row>57</xdr:row>
      <xdr:rowOff>34661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62DFE3-864D-4E46-96D4-9188A3964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542365</xdr:colOff>
      <xdr:row>57</xdr:row>
      <xdr:rowOff>115307</xdr:rowOff>
    </xdr:from>
    <xdr:to>
      <xdr:col>8</xdr:col>
      <xdr:colOff>1228838</xdr:colOff>
      <xdr:row>77</xdr:row>
      <xdr:rowOff>115869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5CE08B-3772-4382-85A0-410554B26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245298</xdr:colOff>
      <xdr:row>37</xdr:row>
      <xdr:rowOff>22412</xdr:rowOff>
    </xdr:from>
    <xdr:to>
      <xdr:col>6</xdr:col>
      <xdr:colOff>130660</xdr:colOff>
      <xdr:row>57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54D98-A54C-443B-B4D6-C20EEB4B1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1336412</xdr:colOff>
      <xdr:row>38</xdr:row>
      <xdr:rowOff>121543</xdr:rowOff>
    </xdr:from>
    <xdr:to>
      <xdr:col>14</xdr:col>
      <xdr:colOff>288455</xdr:colOff>
      <xdr:row>53</xdr:row>
      <xdr:rowOff>142498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9F972-FD79-49EB-8F8C-279F63482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378357</xdr:colOff>
      <xdr:row>38</xdr:row>
      <xdr:rowOff>121903</xdr:rowOff>
    </xdr:from>
    <xdr:to>
      <xdr:col>18</xdr:col>
      <xdr:colOff>375589</xdr:colOff>
      <xdr:row>54</xdr:row>
      <xdr:rowOff>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2F6473-3BC3-470C-BC3D-7310C41DA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567115</xdr:colOff>
      <xdr:row>64</xdr:row>
      <xdr:rowOff>99811</xdr:rowOff>
    </xdr:from>
    <xdr:to>
      <xdr:col>19</xdr:col>
      <xdr:colOff>259032</xdr:colOff>
      <xdr:row>80</xdr:row>
      <xdr:rowOff>101044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6C52DA-50AC-43A7-AF08-080C57690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1284484</xdr:colOff>
      <xdr:row>64</xdr:row>
      <xdr:rowOff>67138</xdr:rowOff>
    </xdr:from>
    <xdr:to>
      <xdr:col>14</xdr:col>
      <xdr:colOff>318874</xdr:colOff>
      <xdr:row>81</xdr:row>
      <xdr:rowOff>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E8EFAF-18BE-45D8-9BAB-22EACF80C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185345</xdr:colOff>
      <xdr:row>61</xdr:row>
      <xdr:rowOff>159570</xdr:rowOff>
    </xdr:from>
    <xdr:to>
      <xdr:col>6</xdr:col>
      <xdr:colOff>304800</xdr:colOff>
      <xdr:row>82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EA8B9C-0A37-427E-BB2F-75D074D82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562268</xdr:colOff>
      <xdr:row>43</xdr:row>
      <xdr:rowOff>45867</xdr:rowOff>
    </xdr:from>
    <xdr:to>
      <xdr:col>8</xdr:col>
      <xdr:colOff>1237325</xdr:colOff>
      <xdr:row>63</xdr:row>
      <xdr:rowOff>34661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0627C7-AE7A-42A7-AEE2-2CCE35BBC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542365</xdr:colOff>
      <xdr:row>63</xdr:row>
      <xdr:rowOff>115307</xdr:rowOff>
    </xdr:from>
    <xdr:to>
      <xdr:col>8</xdr:col>
      <xdr:colOff>1228838</xdr:colOff>
      <xdr:row>83</xdr:row>
      <xdr:rowOff>115869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004556-4C24-42F5-8B09-80B7989C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1758-8AF2-4A2E-ACD5-0C3A6B9268C1}">
  <dimension ref="A1:AN55"/>
  <sheetViews>
    <sheetView tabSelected="1" topLeftCell="A29" zoomScale="145" zoomScaleNormal="145" workbookViewId="0">
      <selection activeCell="M55" sqref="M55"/>
    </sheetView>
  </sheetViews>
  <sheetFormatPr defaultRowHeight="14.4" x14ac:dyDescent="0.3"/>
  <cols>
    <col min="1" max="1" width="20.21875" customWidth="1"/>
    <col min="9" max="9" width="19.77734375" customWidth="1"/>
    <col min="17" max="17" width="19.6640625" customWidth="1"/>
    <col min="22" max="24" width="9" customWidth="1"/>
    <col min="25" max="25" width="23.109375" customWidth="1"/>
    <col min="33" max="33" width="21.109375" customWidth="1"/>
  </cols>
  <sheetData>
    <row r="1" spans="1:40" x14ac:dyDescent="0.3">
      <c r="A1" s="3" t="s">
        <v>0</v>
      </c>
      <c r="B1" s="3"/>
      <c r="C1" s="3"/>
      <c r="D1" s="3"/>
    </row>
    <row r="2" spans="1:40" x14ac:dyDescent="0.3">
      <c r="A2" s="3" t="s">
        <v>1</v>
      </c>
      <c r="B2" s="3"/>
      <c r="C2" s="3"/>
      <c r="D2" s="3"/>
    </row>
    <row r="3" spans="1:40" x14ac:dyDescent="0.3">
      <c r="A3" t="s">
        <v>16</v>
      </c>
      <c r="B3">
        <v>10</v>
      </c>
    </row>
    <row r="4" spans="1:40" x14ac:dyDescent="0.3">
      <c r="A4" s="3"/>
      <c r="B4" s="4" t="s">
        <v>10</v>
      </c>
      <c r="C4" s="4"/>
      <c r="D4" s="4"/>
      <c r="E4" s="4"/>
      <c r="F4" s="4"/>
      <c r="G4" s="4"/>
      <c r="H4" s="4"/>
      <c r="I4" s="3"/>
      <c r="J4" s="5" t="s">
        <v>11</v>
      </c>
      <c r="K4" s="5"/>
      <c r="L4" s="5"/>
      <c r="M4" s="5"/>
      <c r="N4" s="5"/>
      <c r="O4" s="5"/>
      <c r="P4" s="5"/>
      <c r="Q4" s="3"/>
      <c r="R4" s="4" t="s">
        <v>12</v>
      </c>
      <c r="S4" s="4"/>
      <c r="T4" s="4"/>
      <c r="U4" s="4"/>
      <c r="V4" s="4"/>
      <c r="W4" s="4"/>
      <c r="X4" s="4"/>
      <c r="Y4" s="3"/>
      <c r="Z4" s="5" t="s">
        <v>13</v>
      </c>
      <c r="AA4" s="5"/>
      <c r="AB4" s="5"/>
      <c r="AC4" s="5"/>
      <c r="AD4" s="5"/>
      <c r="AE4" s="5"/>
      <c r="AF4" s="5"/>
      <c r="AG4" s="3"/>
      <c r="AH4" s="4" t="s">
        <v>29</v>
      </c>
      <c r="AI4" s="4"/>
      <c r="AJ4" s="4"/>
      <c r="AK4" s="4"/>
      <c r="AL4" s="4"/>
      <c r="AM4" s="4"/>
      <c r="AN4" s="4"/>
    </row>
    <row r="5" spans="1:40" x14ac:dyDescent="0.3">
      <c r="A5" s="3" t="s">
        <v>2</v>
      </c>
      <c r="B5" s="1">
        <v>0</v>
      </c>
      <c r="C5" s="1">
        <v>0.1</v>
      </c>
      <c r="D5" s="1">
        <v>0.2</v>
      </c>
      <c r="E5" s="1">
        <v>0.3</v>
      </c>
      <c r="F5" s="1">
        <v>0.4</v>
      </c>
      <c r="G5" s="1">
        <v>0.6</v>
      </c>
      <c r="H5" s="1">
        <v>0.8</v>
      </c>
      <c r="I5" s="3" t="s">
        <v>2</v>
      </c>
      <c r="J5" s="2">
        <v>0.1</v>
      </c>
      <c r="K5" s="2">
        <v>0.2</v>
      </c>
      <c r="L5" s="2">
        <v>0.3</v>
      </c>
      <c r="M5" s="2">
        <v>0.4</v>
      </c>
      <c r="N5" s="2">
        <v>0.6</v>
      </c>
      <c r="O5" s="2">
        <v>0.8</v>
      </c>
      <c r="P5" s="2">
        <v>1</v>
      </c>
      <c r="Q5" s="3" t="s">
        <v>2</v>
      </c>
      <c r="R5" s="1">
        <v>0.1</v>
      </c>
      <c r="S5" s="1">
        <v>0.2</v>
      </c>
      <c r="T5" s="1">
        <v>0.3</v>
      </c>
      <c r="U5" s="1">
        <v>0.4</v>
      </c>
      <c r="V5" s="1">
        <v>0.6</v>
      </c>
      <c r="W5" s="1">
        <v>0.8</v>
      </c>
      <c r="X5" s="1">
        <v>1</v>
      </c>
      <c r="Y5" s="3" t="s">
        <v>2</v>
      </c>
      <c r="Z5" s="2">
        <v>0</v>
      </c>
      <c r="AA5" s="2">
        <v>0.1</v>
      </c>
      <c r="AB5" s="2">
        <v>0.2</v>
      </c>
      <c r="AC5" s="2">
        <v>0.3</v>
      </c>
      <c r="AD5" s="2">
        <v>0.4</v>
      </c>
      <c r="AE5" s="2">
        <v>0.6</v>
      </c>
      <c r="AF5" s="2">
        <v>0.8</v>
      </c>
      <c r="AG5" s="3" t="s">
        <v>2</v>
      </c>
      <c r="AH5" s="1">
        <v>0</v>
      </c>
      <c r="AI5" s="1">
        <v>0.1</v>
      </c>
      <c r="AJ5" s="1">
        <v>0.2</v>
      </c>
      <c r="AK5" s="1">
        <v>0.3</v>
      </c>
      <c r="AL5" s="1">
        <v>0.4</v>
      </c>
      <c r="AM5" s="1">
        <v>0.6</v>
      </c>
      <c r="AN5" s="1">
        <v>0.8</v>
      </c>
    </row>
    <row r="6" spans="1:40" x14ac:dyDescent="0.3">
      <c r="A6" s="3" t="s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3" t="s">
        <v>3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3" t="s">
        <v>3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3" t="s">
        <v>3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3" t="s">
        <v>3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</row>
    <row r="7" spans="1:40" x14ac:dyDescent="0.3">
      <c r="A7" s="3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3" t="s">
        <v>5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3" t="s">
        <v>5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3" t="s">
        <v>5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3" t="s">
        <v>5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</row>
    <row r="8" spans="1:40" x14ac:dyDescent="0.3">
      <c r="A8" s="3" t="s">
        <v>4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3" t="s">
        <v>4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3" t="s">
        <v>4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3" t="s">
        <v>4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3" t="s">
        <v>4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</row>
    <row r="9" spans="1:40" x14ac:dyDescent="0.3">
      <c r="A9" s="3" t="s">
        <v>6</v>
      </c>
      <c r="B9" s="1">
        <v>1E-3</v>
      </c>
      <c r="C9" s="1">
        <v>1E-3</v>
      </c>
      <c r="D9" s="1">
        <v>1E-3</v>
      </c>
      <c r="E9" s="1">
        <v>1E-3</v>
      </c>
      <c r="F9" s="1">
        <v>1E-3</v>
      </c>
      <c r="G9" s="1">
        <v>1E-3</v>
      </c>
      <c r="H9" s="1">
        <v>1E-3</v>
      </c>
      <c r="I9" s="3" t="s">
        <v>6</v>
      </c>
      <c r="J9" s="2">
        <v>2E-3</v>
      </c>
      <c r="K9" s="2">
        <v>2E-3</v>
      </c>
      <c r="L9" s="2">
        <v>2E-3</v>
      </c>
      <c r="M9" s="2">
        <v>2E-3</v>
      </c>
      <c r="N9" s="2">
        <v>2E-3</v>
      </c>
      <c r="O9" s="2">
        <v>2E-3</v>
      </c>
      <c r="P9" s="2">
        <v>2E-3</v>
      </c>
      <c r="Q9" s="3" t="s">
        <v>6</v>
      </c>
      <c r="R9" s="1">
        <v>3.0000000000000001E-3</v>
      </c>
      <c r="S9" s="1">
        <v>3.0000000000000001E-3</v>
      </c>
      <c r="T9" s="1">
        <v>3.0000000000000001E-3</v>
      </c>
      <c r="U9" s="1">
        <v>3.0000000000000001E-3</v>
      </c>
      <c r="V9" s="1">
        <v>3.0000000000000001E-3</v>
      </c>
      <c r="W9" s="1">
        <v>3.0000000000000001E-3</v>
      </c>
      <c r="X9" s="1">
        <v>3.0000000000000001E-3</v>
      </c>
      <c r="Y9" s="3" t="s">
        <v>6</v>
      </c>
      <c r="Z9" s="2">
        <v>4.0000000000000001E-3</v>
      </c>
      <c r="AA9" s="2">
        <v>4.0000000000000001E-3</v>
      </c>
      <c r="AB9" s="2">
        <v>4.0000000000000001E-3</v>
      </c>
      <c r="AC9" s="2">
        <v>4.0000000000000001E-3</v>
      </c>
      <c r="AD9" s="2">
        <v>4.0000000000000001E-3</v>
      </c>
      <c r="AE9" s="2">
        <v>4.0000000000000001E-3</v>
      </c>
      <c r="AF9" s="2">
        <v>4.0000000000000001E-3</v>
      </c>
      <c r="AG9" s="3" t="s">
        <v>6</v>
      </c>
      <c r="AH9" s="1">
        <v>8.0000000000000002E-3</v>
      </c>
      <c r="AI9" s="1">
        <v>8.0000000000000002E-3</v>
      </c>
      <c r="AJ9" s="1">
        <v>8.0000000000000002E-3</v>
      </c>
      <c r="AK9" s="1">
        <v>8.0000000000000002E-3</v>
      </c>
      <c r="AL9" s="1">
        <v>8.0000000000000002E-3</v>
      </c>
      <c r="AM9" s="1">
        <v>8.0000000000000002E-3</v>
      </c>
      <c r="AN9" s="1">
        <v>8.0000000000000002E-3</v>
      </c>
    </row>
    <row r="10" spans="1:40" x14ac:dyDescent="0.3">
      <c r="A10" s="3" t="s">
        <v>7</v>
      </c>
      <c r="B10" s="1">
        <v>0.01</v>
      </c>
      <c r="C10" s="1">
        <v>0.01</v>
      </c>
      <c r="D10" s="1">
        <v>0.01</v>
      </c>
      <c r="E10" s="1">
        <v>0.01</v>
      </c>
      <c r="F10" s="1">
        <v>0.01</v>
      </c>
      <c r="G10" s="1">
        <v>0.01</v>
      </c>
      <c r="H10" s="1">
        <v>0.01</v>
      </c>
      <c r="I10" s="3" t="s">
        <v>7</v>
      </c>
      <c r="J10" s="2">
        <v>0.01</v>
      </c>
      <c r="K10" s="2">
        <v>0.01</v>
      </c>
      <c r="L10" s="2">
        <v>0.01</v>
      </c>
      <c r="M10" s="2">
        <v>0.01</v>
      </c>
      <c r="N10" s="2">
        <v>0.01</v>
      </c>
      <c r="O10" s="2">
        <v>0.01</v>
      </c>
      <c r="P10" s="2">
        <v>0.01</v>
      </c>
      <c r="Q10" s="3" t="s">
        <v>7</v>
      </c>
      <c r="R10" s="1">
        <v>0.01</v>
      </c>
      <c r="S10" s="1">
        <v>0.01</v>
      </c>
      <c r="T10" s="1">
        <v>0.01</v>
      </c>
      <c r="U10" s="1">
        <v>0.01</v>
      </c>
      <c r="V10" s="1">
        <v>0.01</v>
      </c>
      <c r="W10" s="1">
        <v>0.01</v>
      </c>
      <c r="X10" s="1">
        <v>0.01</v>
      </c>
      <c r="Y10" s="3" t="s">
        <v>7</v>
      </c>
      <c r="Z10" s="2">
        <v>0.01</v>
      </c>
      <c r="AA10" s="2">
        <v>0.01</v>
      </c>
      <c r="AB10" s="2">
        <v>0.01</v>
      </c>
      <c r="AC10" s="2">
        <v>0.01</v>
      </c>
      <c r="AD10" s="2">
        <v>0.01</v>
      </c>
      <c r="AE10" s="2">
        <v>0.01</v>
      </c>
      <c r="AF10" s="2">
        <v>0.01</v>
      </c>
      <c r="AG10" s="3" t="s">
        <v>7</v>
      </c>
      <c r="AH10" s="1">
        <v>0.01</v>
      </c>
      <c r="AI10" s="1">
        <v>0.01</v>
      </c>
      <c r="AJ10" s="1">
        <v>0.01</v>
      </c>
      <c r="AK10" s="1">
        <v>0.01</v>
      </c>
      <c r="AL10" s="1">
        <v>0.01</v>
      </c>
      <c r="AM10" s="1">
        <v>0.01</v>
      </c>
      <c r="AN10" s="1">
        <v>0.01</v>
      </c>
    </row>
    <row r="11" spans="1:40" x14ac:dyDescent="0.3">
      <c r="A11" s="3" t="s">
        <v>8</v>
      </c>
      <c r="B11" s="1">
        <v>0.01</v>
      </c>
      <c r="C11" s="1">
        <v>0.01</v>
      </c>
      <c r="D11" s="1">
        <v>0.01</v>
      </c>
      <c r="E11" s="1">
        <v>0.01</v>
      </c>
      <c r="F11" s="1">
        <v>0.01</v>
      </c>
      <c r="G11" s="1">
        <v>0.01</v>
      </c>
      <c r="H11" s="1">
        <v>0.01</v>
      </c>
      <c r="I11" s="3" t="s">
        <v>8</v>
      </c>
      <c r="J11" s="2">
        <v>0.01</v>
      </c>
      <c r="K11" s="2">
        <v>0.01</v>
      </c>
      <c r="L11" s="2">
        <v>0.01</v>
      </c>
      <c r="M11" s="2">
        <v>0.01</v>
      </c>
      <c r="N11" s="2">
        <v>0.01</v>
      </c>
      <c r="O11" s="2">
        <v>0.01</v>
      </c>
      <c r="P11" s="2">
        <v>0.01</v>
      </c>
      <c r="Q11" s="3" t="s">
        <v>8</v>
      </c>
      <c r="R11" s="1">
        <v>0.01</v>
      </c>
      <c r="S11" s="1">
        <v>0.01</v>
      </c>
      <c r="T11" s="1">
        <v>0.01</v>
      </c>
      <c r="U11" s="1">
        <v>0.01</v>
      </c>
      <c r="V11" s="1">
        <v>0.01</v>
      </c>
      <c r="W11" s="1">
        <v>0.01</v>
      </c>
      <c r="X11" s="1">
        <v>0.01</v>
      </c>
      <c r="Y11" s="3" t="s">
        <v>8</v>
      </c>
      <c r="Z11" s="2">
        <v>0.01</v>
      </c>
      <c r="AA11" s="2">
        <v>0.01</v>
      </c>
      <c r="AB11" s="2">
        <v>0.01</v>
      </c>
      <c r="AC11" s="2">
        <v>0.01</v>
      </c>
      <c r="AD11" s="2">
        <v>0.01</v>
      </c>
      <c r="AE11" s="2">
        <v>0.01</v>
      </c>
      <c r="AF11" s="2">
        <v>0.01</v>
      </c>
      <c r="AG11" s="3" t="s">
        <v>8</v>
      </c>
      <c r="AH11" s="1">
        <v>0.01</v>
      </c>
      <c r="AI11" s="1">
        <v>0.01</v>
      </c>
      <c r="AJ11" s="1">
        <v>0.01</v>
      </c>
      <c r="AK11" s="1">
        <v>0.01</v>
      </c>
      <c r="AL11" s="1">
        <v>0.01</v>
      </c>
      <c r="AM11" s="1">
        <v>0.01</v>
      </c>
      <c r="AN11" s="1">
        <v>0.01</v>
      </c>
    </row>
    <row r="12" spans="1:40" x14ac:dyDescent="0.3">
      <c r="A12" s="3" t="s">
        <v>15</v>
      </c>
      <c r="B12" s="1">
        <f>B5/B6</f>
        <v>0</v>
      </c>
      <c r="C12" s="1">
        <f>C5/C6</f>
        <v>0.1</v>
      </c>
      <c r="D12" s="1">
        <f t="shared" ref="D12:AF12" si="0">D5/D6</f>
        <v>0.2</v>
      </c>
      <c r="E12" s="1">
        <f t="shared" si="0"/>
        <v>0.3</v>
      </c>
      <c r="F12" s="1">
        <f t="shared" si="0"/>
        <v>0.4</v>
      </c>
      <c r="G12" s="1">
        <f t="shared" si="0"/>
        <v>0.6</v>
      </c>
      <c r="H12" s="1">
        <f t="shared" si="0"/>
        <v>0.8</v>
      </c>
      <c r="I12" s="3" t="s">
        <v>15</v>
      </c>
      <c r="J12" s="2">
        <f t="shared" si="0"/>
        <v>0.1</v>
      </c>
      <c r="K12" s="2">
        <f t="shared" si="0"/>
        <v>0.2</v>
      </c>
      <c r="L12" s="2">
        <f t="shared" si="0"/>
        <v>0.3</v>
      </c>
      <c r="M12" s="2">
        <f t="shared" si="0"/>
        <v>0.4</v>
      </c>
      <c r="N12" s="2">
        <f t="shared" si="0"/>
        <v>0.6</v>
      </c>
      <c r="O12" s="2">
        <f t="shared" si="0"/>
        <v>0.8</v>
      </c>
      <c r="P12" s="2">
        <f t="shared" si="0"/>
        <v>1</v>
      </c>
      <c r="Q12" s="3" t="s">
        <v>15</v>
      </c>
      <c r="R12" s="1">
        <f t="shared" si="0"/>
        <v>0.1</v>
      </c>
      <c r="S12" s="1">
        <f t="shared" si="0"/>
        <v>0.2</v>
      </c>
      <c r="T12" s="1">
        <f t="shared" si="0"/>
        <v>0.3</v>
      </c>
      <c r="U12" s="1">
        <f t="shared" si="0"/>
        <v>0.4</v>
      </c>
      <c r="V12" s="1">
        <f t="shared" si="0"/>
        <v>0.6</v>
      </c>
      <c r="W12" s="1">
        <f t="shared" si="0"/>
        <v>0.8</v>
      </c>
      <c r="X12" s="1">
        <f t="shared" si="0"/>
        <v>1</v>
      </c>
      <c r="Y12" s="3" t="s">
        <v>15</v>
      </c>
      <c r="Z12" s="2">
        <f>Z5/Z6</f>
        <v>0</v>
      </c>
      <c r="AA12" s="2">
        <f t="shared" si="0"/>
        <v>0.1</v>
      </c>
      <c r="AB12" s="2">
        <f t="shared" si="0"/>
        <v>0.2</v>
      </c>
      <c r="AC12" s="2">
        <f t="shared" si="0"/>
        <v>0.3</v>
      </c>
      <c r="AD12" s="2">
        <f t="shared" si="0"/>
        <v>0.4</v>
      </c>
      <c r="AE12" s="2">
        <f t="shared" si="0"/>
        <v>0.6</v>
      </c>
      <c r="AF12" s="2">
        <f t="shared" si="0"/>
        <v>0.8</v>
      </c>
      <c r="AG12" s="3" t="s">
        <v>15</v>
      </c>
      <c r="AH12" s="1">
        <f>AH5/AH6</f>
        <v>0</v>
      </c>
      <c r="AI12" s="1">
        <f t="shared" ref="AI12:AN12" si="1">AI5/AI6</f>
        <v>0.1</v>
      </c>
      <c r="AJ12" s="1">
        <f t="shared" si="1"/>
        <v>0.2</v>
      </c>
      <c r="AK12" s="1">
        <f t="shared" si="1"/>
        <v>0.3</v>
      </c>
      <c r="AL12" s="1">
        <f t="shared" si="1"/>
        <v>0.4</v>
      </c>
      <c r="AM12" s="1">
        <f t="shared" si="1"/>
        <v>0.6</v>
      </c>
      <c r="AN12" s="1">
        <f t="shared" si="1"/>
        <v>0.8</v>
      </c>
    </row>
    <row r="13" spans="1:40" x14ac:dyDescent="0.3">
      <c r="A13" s="3" t="s">
        <v>17</v>
      </c>
      <c r="B13" s="1">
        <v>0</v>
      </c>
      <c r="C13" s="1">
        <v>6.4899999999999999E-2</v>
      </c>
      <c r="D13" s="1">
        <v>0.1598</v>
      </c>
      <c r="E13" s="1">
        <v>0.28589999999999999</v>
      </c>
      <c r="F13" s="1">
        <v>0.44419999999999998</v>
      </c>
      <c r="G13" s="1">
        <v>0.86119999999999997</v>
      </c>
      <c r="H13" s="1">
        <v>1.4147000000000001</v>
      </c>
      <c r="I13" s="3" t="s">
        <v>20</v>
      </c>
      <c r="J13" s="2">
        <v>0.1149</v>
      </c>
      <c r="K13" s="2">
        <v>0.25979999999999998</v>
      </c>
      <c r="L13" s="2">
        <v>0.43590000000000001</v>
      </c>
      <c r="M13" s="2">
        <v>0.64419999999999999</v>
      </c>
      <c r="N13" s="2">
        <v>1.1612</v>
      </c>
      <c r="O13" s="2">
        <v>1.8147</v>
      </c>
      <c r="P13" s="2">
        <v>2.6049000000000002</v>
      </c>
      <c r="Q13" s="3" t="s">
        <v>23</v>
      </c>
      <c r="R13" s="1">
        <v>0.16489999999999999</v>
      </c>
      <c r="S13" s="1">
        <v>0.35980000000000001</v>
      </c>
      <c r="T13" s="1">
        <v>0.58589999999999998</v>
      </c>
      <c r="U13" s="1">
        <v>0.84419999999999995</v>
      </c>
      <c r="V13" s="1">
        <v>1.4612000000000001</v>
      </c>
      <c r="W13" s="1">
        <v>2.2147000000000001</v>
      </c>
      <c r="X13" s="1">
        <v>3.1049000000000002</v>
      </c>
      <c r="Y13" s="3" t="s">
        <v>26</v>
      </c>
      <c r="Z13" s="2">
        <v>0</v>
      </c>
      <c r="AA13" s="2">
        <v>0.21490000000000001</v>
      </c>
      <c r="AB13" s="2">
        <v>0.45979999999999999</v>
      </c>
      <c r="AC13" s="2">
        <v>0.7359</v>
      </c>
      <c r="AD13" s="2">
        <v>1.0442</v>
      </c>
      <c r="AE13" s="2">
        <v>1.7612000000000001</v>
      </c>
      <c r="AF13" s="2">
        <v>2.6147</v>
      </c>
      <c r="AG13" s="3" t="s">
        <v>30</v>
      </c>
      <c r="AH13" s="1">
        <v>0</v>
      </c>
      <c r="AI13" s="1">
        <v>0.41489999999999999</v>
      </c>
      <c r="AJ13" s="1">
        <v>0.85980000000000001</v>
      </c>
      <c r="AK13" s="1">
        <v>1.3359000000000001</v>
      </c>
      <c r="AL13" s="1">
        <v>1.8442000000000001</v>
      </c>
      <c r="AM13" s="1">
        <v>2.9611999999999998</v>
      </c>
      <c r="AN13" s="1">
        <v>4.2146999999999997</v>
      </c>
    </row>
    <row r="14" spans="1:40" x14ac:dyDescent="0.3">
      <c r="A14" s="3" t="s">
        <v>18</v>
      </c>
      <c r="B14" s="1">
        <v>0</v>
      </c>
      <c r="C14" s="1">
        <v>7.2099999999999997E-2</v>
      </c>
      <c r="D14" s="1">
        <v>0.18720000000000001</v>
      </c>
      <c r="E14" s="1">
        <v>0.34239999999999998</v>
      </c>
      <c r="F14" s="1">
        <v>0.53400000000000003</v>
      </c>
      <c r="G14" s="1">
        <v>1.0163</v>
      </c>
      <c r="H14" s="1">
        <v>1.6226</v>
      </c>
      <c r="I14" s="3" t="s">
        <v>21</v>
      </c>
      <c r="J14" s="2">
        <v>0.1221</v>
      </c>
      <c r="K14" s="2">
        <v>0.28720000000000001</v>
      </c>
      <c r="L14" s="2">
        <v>0.4924</v>
      </c>
      <c r="M14" s="2">
        <v>0.73399999999999999</v>
      </c>
      <c r="N14" s="2">
        <v>1.3163</v>
      </c>
      <c r="O14" s="2">
        <v>2.0226000000000002</v>
      </c>
      <c r="P14" s="2">
        <v>2.8519000000000001</v>
      </c>
      <c r="Q14" s="3" t="s">
        <v>24</v>
      </c>
      <c r="R14" s="1">
        <v>0.1721</v>
      </c>
      <c r="S14" s="1">
        <v>0.38719999999999999</v>
      </c>
      <c r="T14" s="1">
        <v>0.64239999999999997</v>
      </c>
      <c r="U14" s="1">
        <v>0.93400000000000005</v>
      </c>
      <c r="V14" s="1">
        <v>1.6163000000000001</v>
      </c>
      <c r="W14" s="1">
        <v>2.4226000000000001</v>
      </c>
      <c r="X14" s="1">
        <v>3.3519000000000001</v>
      </c>
      <c r="Y14" s="3" t="s">
        <v>27</v>
      </c>
      <c r="Z14" s="2">
        <v>0</v>
      </c>
      <c r="AA14" s="2">
        <v>0.22209999999999999</v>
      </c>
      <c r="AB14" s="2">
        <v>0.48720000000000002</v>
      </c>
      <c r="AC14" s="2">
        <v>0.79239999999999999</v>
      </c>
      <c r="AD14" s="2">
        <v>1.1339999999999999</v>
      </c>
      <c r="AE14" s="2">
        <v>1.9162999999999999</v>
      </c>
      <c r="AF14" s="2">
        <v>2.8226</v>
      </c>
      <c r="AG14" s="3" t="s">
        <v>31</v>
      </c>
      <c r="AH14" s="1">
        <v>0</v>
      </c>
      <c r="AI14" s="1">
        <v>0.42209999999999998</v>
      </c>
      <c r="AJ14" s="1">
        <v>0.88719999999999999</v>
      </c>
      <c r="AK14" s="1">
        <v>1.3924000000000001</v>
      </c>
      <c r="AL14" s="1">
        <v>1.9339999999999999</v>
      </c>
      <c r="AM14" s="1">
        <v>3.1162999999999998</v>
      </c>
      <c r="AN14" s="1">
        <v>4.4226000000000001</v>
      </c>
    </row>
    <row r="15" spans="1:40" x14ac:dyDescent="0.3">
      <c r="A15" s="3" t="s">
        <v>19</v>
      </c>
      <c r="B15" s="1">
        <v>0</v>
      </c>
      <c r="C15" s="1">
        <f>$B$3*(C5*C9*C8/2/C10+1/8*C5^2)</f>
        <v>6.25E-2</v>
      </c>
      <c r="D15" s="1">
        <f t="shared" ref="D15:H15" si="2">$B$3*(D5*D9*D8/2/D10+1/8*D5^2)</f>
        <v>0.15000000000000002</v>
      </c>
      <c r="E15" s="1">
        <f t="shared" si="2"/>
        <v>0.26249999999999996</v>
      </c>
      <c r="F15" s="1">
        <f t="shared" si="2"/>
        <v>0.40000000000000008</v>
      </c>
      <c r="G15" s="1">
        <f t="shared" si="2"/>
        <v>0.75</v>
      </c>
      <c r="H15" s="1">
        <f t="shared" si="2"/>
        <v>1.2000000000000002</v>
      </c>
      <c r="I15" s="3" t="s">
        <v>22</v>
      </c>
      <c r="J15" s="2">
        <f t="shared" ref="J15:P15" si="3">$B$3*(J5*J9*J8/2/J10+1/8*J5^2)</f>
        <v>0.11249999999999999</v>
      </c>
      <c r="K15" s="2">
        <f t="shared" si="3"/>
        <v>0.25</v>
      </c>
      <c r="L15" s="2">
        <f t="shared" si="3"/>
        <v>0.41249999999999998</v>
      </c>
      <c r="M15" s="2">
        <f t="shared" si="3"/>
        <v>0.60000000000000009</v>
      </c>
      <c r="N15" s="2">
        <f t="shared" si="3"/>
        <v>1.0499999999999998</v>
      </c>
      <c r="O15" s="2">
        <f t="shared" si="3"/>
        <v>1.6000000000000003</v>
      </c>
      <c r="P15" s="2">
        <f t="shared" si="3"/>
        <v>2.25</v>
      </c>
      <c r="Q15" s="3" t="s">
        <v>25</v>
      </c>
      <c r="R15" s="1">
        <f t="shared" ref="R15:X15" si="4">$B$3*(R5*R9*R8/2/R10+1/8*R5^2)</f>
        <v>0.16250000000000001</v>
      </c>
      <c r="S15" s="1">
        <f t="shared" si="4"/>
        <v>0.35000000000000003</v>
      </c>
      <c r="T15" s="1">
        <f t="shared" si="4"/>
        <v>0.5625</v>
      </c>
      <c r="U15" s="1">
        <f t="shared" si="4"/>
        <v>0.80000000000000016</v>
      </c>
      <c r="V15" s="1">
        <f t="shared" si="4"/>
        <v>1.35</v>
      </c>
      <c r="W15" s="1">
        <f t="shared" si="4"/>
        <v>2</v>
      </c>
      <c r="X15" s="1">
        <f t="shared" si="4"/>
        <v>2.75</v>
      </c>
      <c r="Y15" s="3" t="s">
        <v>28</v>
      </c>
      <c r="Z15" s="2">
        <f>$B$3*(Z5*Z9*Z8/2/Z10+1/8*Z5^2)</f>
        <v>0</v>
      </c>
      <c r="AA15" s="2">
        <f t="shared" ref="AA15:AF15" si="5">$B$3*(AA5*AA9*AA8/2/AA10+1/8*AA5^2)</f>
        <v>0.21250000000000002</v>
      </c>
      <c r="AB15" s="2">
        <f t="shared" si="5"/>
        <v>0.44999999999999996</v>
      </c>
      <c r="AC15" s="2">
        <f t="shared" si="5"/>
        <v>0.71249999999999991</v>
      </c>
      <c r="AD15" s="2">
        <f t="shared" si="5"/>
        <v>1</v>
      </c>
      <c r="AE15" s="2">
        <f t="shared" si="5"/>
        <v>1.65</v>
      </c>
      <c r="AF15" s="2">
        <f t="shared" si="5"/>
        <v>2.4000000000000004</v>
      </c>
      <c r="AG15" s="3" t="s">
        <v>32</v>
      </c>
      <c r="AH15" s="1">
        <f>$B$3*(AH5*AH9*AH8/2/AH10+1/8*AH5^2)</f>
        <v>0</v>
      </c>
      <c r="AI15" s="1">
        <f t="shared" ref="AI15:AN15" si="6">$B$3*(AI5*AI9*AI8/2/AI10+1/8*AI5^2)</f>
        <v>0.41250000000000003</v>
      </c>
      <c r="AJ15" s="1">
        <f t="shared" si="6"/>
        <v>0.85000000000000009</v>
      </c>
      <c r="AK15" s="1">
        <f t="shared" si="6"/>
        <v>1.3124999999999998</v>
      </c>
      <c r="AL15" s="1">
        <f t="shared" si="6"/>
        <v>1.7999999999999998</v>
      </c>
      <c r="AM15" s="1">
        <f t="shared" si="6"/>
        <v>2.8499999999999996</v>
      </c>
      <c r="AN15" s="1">
        <f t="shared" si="6"/>
        <v>4</v>
      </c>
    </row>
    <row r="16" spans="1:40" x14ac:dyDescent="0.3">
      <c r="A16" s="3" t="s">
        <v>9</v>
      </c>
      <c r="B16" s="1"/>
      <c r="C16" s="1"/>
      <c r="D16" s="1">
        <v>0.15</v>
      </c>
      <c r="E16" s="1"/>
      <c r="F16" s="1"/>
      <c r="G16" s="1"/>
      <c r="H16" s="1"/>
      <c r="I16" s="3" t="s">
        <v>9</v>
      </c>
      <c r="J16" s="2"/>
      <c r="K16" s="2">
        <v>0.25</v>
      </c>
      <c r="L16" s="2"/>
      <c r="M16" s="2"/>
      <c r="N16" s="2"/>
      <c r="O16" s="2"/>
      <c r="P16" s="2"/>
      <c r="Q16" s="3" t="s">
        <v>9</v>
      </c>
      <c r="R16" s="1"/>
      <c r="S16" s="1">
        <v>0.35</v>
      </c>
      <c r="T16" s="1"/>
      <c r="U16" s="1"/>
      <c r="V16" s="1"/>
      <c r="W16" s="1"/>
      <c r="X16" s="1"/>
      <c r="Y16" s="3" t="s">
        <v>9</v>
      </c>
      <c r="Z16" s="2"/>
      <c r="AA16" s="2"/>
      <c r="AB16" s="2">
        <v>0.45</v>
      </c>
      <c r="AC16" s="2"/>
      <c r="AD16" s="2"/>
      <c r="AE16" s="2"/>
      <c r="AF16" s="2"/>
      <c r="AG16" s="3" t="s">
        <v>9</v>
      </c>
      <c r="AH16" s="1"/>
      <c r="AI16" s="1"/>
      <c r="AJ16" s="1"/>
      <c r="AK16" s="1"/>
      <c r="AL16" s="1"/>
      <c r="AM16" s="1"/>
      <c r="AN16" s="1"/>
    </row>
    <row r="18" spans="1:32" x14ac:dyDescent="0.3">
      <c r="A18" s="3"/>
      <c r="B18" s="4" t="s">
        <v>46</v>
      </c>
      <c r="C18" s="4"/>
      <c r="D18" s="4"/>
      <c r="E18" s="4"/>
      <c r="F18" s="4"/>
      <c r="G18" s="4"/>
      <c r="H18" s="4"/>
      <c r="I18" s="3"/>
      <c r="J18" s="5" t="s">
        <v>14</v>
      </c>
      <c r="K18" s="5"/>
      <c r="L18" s="5"/>
      <c r="M18" s="5"/>
      <c r="N18" s="5"/>
      <c r="O18" s="5"/>
      <c r="P18" s="5"/>
      <c r="Q18" s="3"/>
      <c r="R18" s="4" t="s">
        <v>45</v>
      </c>
      <c r="S18" s="4"/>
      <c r="T18" s="4"/>
      <c r="U18" s="4"/>
      <c r="V18" s="4"/>
      <c r="W18" s="4"/>
      <c r="X18" s="4"/>
      <c r="Y18" s="3"/>
      <c r="Z18" s="4" t="s">
        <v>10</v>
      </c>
      <c r="AA18" s="4"/>
      <c r="AB18" s="4"/>
      <c r="AC18" s="4"/>
      <c r="AD18" s="4"/>
      <c r="AE18" s="4"/>
      <c r="AF18" s="4"/>
    </row>
    <row r="19" spans="1:32" x14ac:dyDescent="0.3">
      <c r="A19" s="3" t="s">
        <v>2</v>
      </c>
      <c r="B19" s="1">
        <v>0.1</v>
      </c>
      <c r="C19" s="1">
        <v>0.2</v>
      </c>
      <c r="D19" s="1">
        <v>0.3</v>
      </c>
      <c r="E19" s="1">
        <v>0.4</v>
      </c>
      <c r="F19" s="1">
        <v>0.6</v>
      </c>
      <c r="G19" s="1">
        <v>0.8</v>
      </c>
      <c r="H19" s="1">
        <v>1</v>
      </c>
      <c r="I19" s="3" t="s">
        <v>2</v>
      </c>
      <c r="J19" s="2">
        <v>0.1</v>
      </c>
      <c r="K19" s="2">
        <v>0.2</v>
      </c>
      <c r="L19" s="2">
        <v>0.3</v>
      </c>
      <c r="M19" s="2">
        <v>0.4</v>
      </c>
      <c r="N19" s="2">
        <v>0.6</v>
      </c>
      <c r="O19" s="2">
        <v>0.8</v>
      </c>
      <c r="P19" s="2">
        <v>1</v>
      </c>
      <c r="Q19" s="3" t="s">
        <v>2</v>
      </c>
      <c r="R19" s="1">
        <v>0.1</v>
      </c>
      <c r="S19" s="1">
        <v>0.2</v>
      </c>
      <c r="T19" s="1">
        <v>0.3</v>
      </c>
      <c r="U19" s="1">
        <v>0.4</v>
      </c>
      <c r="V19" s="1">
        <v>0.6</v>
      </c>
      <c r="W19" s="1">
        <v>0.8</v>
      </c>
      <c r="X19" s="1">
        <v>1</v>
      </c>
      <c r="Y19" s="3" t="s">
        <v>2</v>
      </c>
      <c r="Z19" s="1">
        <v>0.1</v>
      </c>
      <c r="AA19" s="1">
        <v>0.2</v>
      </c>
      <c r="AB19" s="1">
        <v>0.3</v>
      </c>
      <c r="AC19" s="1">
        <v>0.4</v>
      </c>
      <c r="AD19" s="1">
        <v>0.6</v>
      </c>
      <c r="AE19" s="1">
        <v>0.8</v>
      </c>
      <c r="AF19" s="1">
        <v>1</v>
      </c>
    </row>
    <row r="20" spans="1:32" x14ac:dyDescent="0.3">
      <c r="A20" s="3" t="s">
        <v>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3" t="s">
        <v>3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3" t="s">
        <v>3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3" t="s">
        <v>3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</row>
    <row r="21" spans="1:32" x14ac:dyDescent="0.3">
      <c r="A21" s="3" t="s">
        <v>5</v>
      </c>
      <c r="B21" s="1">
        <v>0.3</v>
      </c>
      <c r="C21" s="1">
        <v>0.3</v>
      </c>
      <c r="D21" s="1">
        <v>0.3</v>
      </c>
      <c r="E21" s="1">
        <v>0.3</v>
      </c>
      <c r="F21" s="1">
        <v>0.3</v>
      </c>
      <c r="G21" s="1">
        <v>0.3</v>
      </c>
      <c r="H21" s="1">
        <v>0.3</v>
      </c>
      <c r="I21" s="3" t="s">
        <v>5</v>
      </c>
      <c r="J21" s="2">
        <v>1.5</v>
      </c>
      <c r="K21" s="2">
        <v>1.5</v>
      </c>
      <c r="L21" s="2">
        <v>1.5</v>
      </c>
      <c r="M21" s="2">
        <v>1.5</v>
      </c>
      <c r="N21" s="2">
        <v>1.5</v>
      </c>
      <c r="O21" s="2">
        <v>1.5</v>
      </c>
      <c r="P21" s="2">
        <v>1.5</v>
      </c>
      <c r="Q21" s="3" t="s">
        <v>5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3" t="s">
        <v>5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</row>
    <row r="22" spans="1:32" x14ac:dyDescent="0.3">
      <c r="A22" s="3" t="s">
        <v>4</v>
      </c>
      <c r="B22" s="1">
        <v>0.3</v>
      </c>
      <c r="C22" s="1">
        <v>0.3</v>
      </c>
      <c r="D22" s="1">
        <v>0.3</v>
      </c>
      <c r="E22" s="1">
        <v>0.3</v>
      </c>
      <c r="F22" s="1">
        <v>0.3</v>
      </c>
      <c r="G22" s="1">
        <v>0.3</v>
      </c>
      <c r="H22" s="1">
        <v>0.3</v>
      </c>
      <c r="I22" s="3" t="s">
        <v>4</v>
      </c>
      <c r="J22" s="2">
        <v>1.5</v>
      </c>
      <c r="K22" s="2">
        <v>1.5</v>
      </c>
      <c r="L22" s="2">
        <v>1.5</v>
      </c>
      <c r="M22" s="2">
        <v>1.5</v>
      </c>
      <c r="N22" s="2">
        <v>1.5</v>
      </c>
      <c r="O22" s="2">
        <v>1.5</v>
      </c>
      <c r="P22" s="2">
        <v>1.5</v>
      </c>
      <c r="Q22" s="3" t="s">
        <v>4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3" t="s">
        <v>4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</row>
    <row r="23" spans="1:32" x14ac:dyDescent="0.3">
      <c r="A23" s="3" t="s">
        <v>6</v>
      </c>
      <c r="B23" s="1">
        <v>1E-3</v>
      </c>
      <c r="C23" s="1">
        <v>1E-3</v>
      </c>
      <c r="D23" s="1">
        <v>1E-3</v>
      </c>
      <c r="E23" s="1">
        <v>1E-3</v>
      </c>
      <c r="F23" s="1">
        <v>1E-3</v>
      </c>
      <c r="G23" s="1">
        <v>1E-3</v>
      </c>
      <c r="H23" s="1">
        <v>1E-3</v>
      </c>
      <c r="I23" s="3" t="s">
        <v>6</v>
      </c>
      <c r="J23" s="2">
        <v>1E-3</v>
      </c>
      <c r="K23" s="2">
        <v>1E-3</v>
      </c>
      <c r="L23" s="2">
        <v>1E-3</v>
      </c>
      <c r="M23" s="2">
        <v>1E-3</v>
      </c>
      <c r="N23" s="2">
        <v>1E-3</v>
      </c>
      <c r="O23" s="2">
        <v>1E-3</v>
      </c>
      <c r="P23" s="2">
        <v>1E-3</v>
      </c>
      <c r="Q23" s="3" t="s">
        <v>6</v>
      </c>
      <c r="R23" s="1">
        <v>1E-3</v>
      </c>
      <c r="S23" s="1">
        <v>1E-3</v>
      </c>
      <c r="T23" s="1">
        <v>1E-3</v>
      </c>
      <c r="U23" s="1">
        <v>1E-3</v>
      </c>
      <c r="V23" s="1">
        <v>1E-3</v>
      </c>
      <c r="W23" s="1">
        <v>1E-3</v>
      </c>
      <c r="X23" s="1">
        <v>1E-3</v>
      </c>
      <c r="Y23" s="3" t="s">
        <v>6</v>
      </c>
      <c r="Z23" s="1">
        <v>1E-3</v>
      </c>
      <c r="AA23" s="1">
        <v>1E-3</v>
      </c>
      <c r="AB23" s="1">
        <v>1E-3</v>
      </c>
      <c r="AC23" s="1">
        <v>1E-3</v>
      </c>
      <c r="AD23" s="1">
        <v>1E-3</v>
      </c>
      <c r="AE23" s="1">
        <v>1E-3</v>
      </c>
      <c r="AF23" s="1">
        <v>1E-3</v>
      </c>
    </row>
    <row r="24" spans="1:32" x14ac:dyDescent="0.3">
      <c r="A24" s="3" t="s">
        <v>7</v>
      </c>
      <c r="B24" s="1">
        <v>0.01</v>
      </c>
      <c r="C24" s="1">
        <v>0.01</v>
      </c>
      <c r="D24" s="1">
        <v>0.01</v>
      </c>
      <c r="E24" s="1">
        <v>0.01</v>
      </c>
      <c r="F24" s="1">
        <v>0.01</v>
      </c>
      <c r="G24" s="1">
        <v>0.01</v>
      </c>
      <c r="H24" s="1">
        <v>0.01</v>
      </c>
      <c r="I24" s="3" t="s">
        <v>7</v>
      </c>
      <c r="J24" s="2">
        <v>0.01</v>
      </c>
      <c r="K24" s="2">
        <v>0.01</v>
      </c>
      <c r="L24" s="2">
        <v>0.01</v>
      </c>
      <c r="M24" s="2">
        <v>0.01</v>
      </c>
      <c r="N24" s="2">
        <v>0.01</v>
      </c>
      <c r="O24" s="2">
        <v>0.01</v>
      </c>
      <c r="P24" s="2">
        <v>0.01</v>
      </c>
      <c r="Q24" s="3" t="s">
        <v>7</v>
      </c>
      <c r="R24" s="1">
        <v>0.01</v>
      </c>
      <c r="S24" s="1">
        <v>0.01</v>
      </c>
      <c r="T24" s="1">
        <v>0.01</v>
      </c>
      <c r="U24" s="1">
        <v>0.01</v>
      </c>
      <c r="V24" s="1">
        <v>0.01</v>
      </c>
      <c r="W24" s="1">
        <v>0.01</v>
      </c>
      <c r="X24" s="1">
        <v>0.01</v>
      </c>
      <c r="Y24" s="3" t="s">
        <v>7</v>
      </c>
      <c r="Z24" s="1">
        <v>0.01</v>
      </c>
      <c r="AA24" s="1">
        <v>0.01</v>
      </c>
      <c r="AB24" s="1">
        <v>0.01</v>
      </c>
      <c r="AC24" s="1">
        <v>0.01</v>
      </c>
      <c r="AD24" s="1">
        <v>0.01</v>
      </c>
      <c r="AE24" s="1">
        <v>0.01</v>
      </c>
      <c r="AF24" s="1">
        <v>0.01</v>
      </c>
    </row>
    <row r="25" spans="1:32" x14ac:dyDescent="0.3">
      <c r="A25" s="3" t="s">
        <v>8</v>
      </c>
      <c r="B25" s="1">
        <v>0.01</v>
      </c>
      <c r="C25" s="1">
        <v>0.01</v>
      </c>
      <c r="D25" s="1">
        <v>0.01</v>
      </c>
      <c r="E25" s="1">
        <v>0.01</v>
      </c>
      <c r="F25" s="1">
        <v>0.01</v>
      </c>
      <c r="G25" s="1">
        <v>0.01</v>
      </c>
      <c r="H25" s="1">
        <v>0.01</v>
      </c>
      <c r="I25" s="3" t="s">
        <v>8</v>
      </c>
      <c r="J25" s="2">
        <v>0.01</v>
      </c>
      <c r="K25" s="2">
        <v>0.01</v>
      </c>
      <c r="L25" s="2">
        <v>0.01</v>
      </c>
      <c r="M25" s="2">
        <v>0.01</v>
      </c>
      <c r="N25" s="2">
        <v>0.01</v>
      </c>
      <c r="O25" s="2">
        <v>0.01</v>
      </c>
      <c r="P25" s="2">
        <v>0.01</v>
      </c>
      <c r="Q25" s="3" t="s">
        <v>8</v>
      </c>
      <c r="R25" s="1">
        <v>0.01</v>
      </c>
      <c r="S25" s="1">
        <v>0.01</v>
      </c>
      <c r="T25" s="1">
        <v>0.01</v>
      </c>
      <c r="U25" s="1">
        <v>0.01</v>
      </c>
      <c r="V25" s="1">
        <v>0.01</v>
      </c>
      <c r="W25" s="1">
        <v>0.01</v>
      </c>
      <c r="X25" s="1">
        <v>0.01</v>
      </c>
      <c r="Y25" s="3" t="s">
        <v>8</v>
      </c>
      <c r="Z25" s="1">
        <v>0.01</v>
      </c>
      <c r="AA25" s="1">
        <v>0.01</v>
      </c>
      <c r="AB25" s="1">
        <v>0.01</v>
      </c>
      <c r="AC25" s="1">
        <v>0.01</v>
      </c>
      <c r="AD25" s="1">
        <v>0.01</v>
      </c>
      <c r="AE25" s="1">
        <v>0.01</v>
      </c>
      <c r="AF25" s="1">
        <v>0.01</v>
      </c>
    </row>
    <row r="26" spans="1:32" x14ac:dyDescent="0.3">
      <c r="A26" s="3" t="s">
        <v>15</v>
      </c>
      <c r="B26" s="1">
        <f>B19/B20</f>
        <v>0.1</v>
      </c>
      <c r="C26" s="1">
        <f t="shared" ref="C26:X26" si="7">C19/C20</f>
        <v>0.2</v>
      </c>
      <c r="D26" s="1">
        <f t="shared" si="7"/>
        <v>0.3</v>
      </c>
      <c r="E26" s="1">
        <f t="shared" si="7"/>
        <v>0.4</v>
      </c>
      <c r="F26" s="1">
        <f t="shared" si="7"/>
        <v>0.6</v>
      </c>
      <c r="G26" s="1">
        <f t="shared" si="7"/>
        <v>0.8</v>
      </c>
      <c r="H26" s="1">
        <f t="shared" si="7"/>
        <v>1</v>
      </c>
      <c r="I26" s="3" t="s">
        <v>15</v>
      </c>
      <c r="J26" s="2">
        <f t="shared" si="7"/>
        <v>0.1</v>
      </c>
      <c r="K26" s="2">
        <f t="shared" si="7"/>
        <v>0.2</v>
      </c>
      <c r="L26" s="2">
        <f t="shared" si="7"/>
        <v>0.3</v>
      </c>
      <c r="M26" s="2">
        <f t="shared" si="7"/>
        <v>0.4</v>
      </c>
      <c r="N26" s="2">
        <f t="shared" si="7"/>
        <v>0.6</v>
      </c>
      <c r="O26" s="2">
        <f t="shared" si="7"/>
        <v>0.8</v>
      </c>
      <c r="P26" s="2">
        <f t="shared" si="7"/>
        <v>1</v>
      </c>
      <c r="Q26" s="3" t="s">
        <v>15</v>
      </c>
      <c r="R26" s="1">
        <f t="shared" si="7"/>
        <v>0.1</v>
      </c>
      <c r="S26" s="1">
        <f t="shared" si="7"/>
        <v>0.2</v>
      </c>
      <c r="T26" s="1">
        <f t="shared" si="7"/>
        <v>0.3</v>
      </c>
      <c r="U26" s="1">
        <f t="shared" si="7"/>
        <v>0.4</v>
      </c>
      <c r="V26" s="1">
        <f t="shared" si="7"/>
        <v>0.6</v>
      </c>
      <c r="W26" s="1">
        <f t="shared" si="7"/>
        <v>0.8</v>
      </c>
      <c r="X26" s="1">
        <f t="shared" si="7"/>
        <v>1</v>
      </c>
      <c r="Y26" s="3" t="s">
        <v>15</v>
      </c>
      <c r="Z26" s="1">
        <f>Z19/Z20</f>
        <v>0.1</v>
      </c>
      <c r="AA26" s="1">
        <f t="shared" ref="AA26:AF26" si="8">AA19/AA20</f>
        <v>0.2</v>
      </c>
      <c r="AB26" s="1">
        <f t="shared" si="8"/>
        <v>0.3</v>
      </c>
      <c r="AC26" s="1">
        <f t="shared" si="8"/>
        <v>0.4</v>
      </c>
      <c r="AD26" s="1">
        <f t="shared" si="8"/>
        <v>0.6</v>
      </c>
      <c r="AE26" s="1">
        <f t="shared" si="8"/>
        <v>0.8</v>
      </c>
      <c r="AF26" s="1">
        <f t="shared" si="8"/>
        <v>1</v>
      </c>
    </row>
    <row r="27" spans="1:32" x14ac:dyDescent="0.3">
      <c r="A27" s="3" t="s">
        <v>39</v>
      </c>
      <c r="B27" s="1">
        <v>2.9899999999999999E-2</v>
      </c>
      <c r="C27" s="1">
        <v>8.9800000000000005E-2</v>
      </c>
      <c r="D27" s="1">
        <v>0.18090000000000001</v>
      </c>
      <c r="E27" s="1">
        <v>0.30420000000000003</v>
      </c>
      <c r="F27" s="1">
        <v>0.6512</v>
      </c>
      <c r="G27" s="1">
        <v>1.1347</v>
      </c>
      <c r="H27" s="1">
        <v>1.7548999999999999</v>
      </c>
      <c r="I27" s="3" t="s">
        <v>36</v>
      </c>
      <c r="J27" s="2">
        <v>8.9899999999999994E-2</v>
      </c>
      <c r="K27" s="2">
        <v>0.20979999999999999</v>
      </c>
      <c r="L27" s="2">
        <v>0.3609</v>
      </c>
      <c r="M27" s="2">
        <v>0.54420000000000002</v>
      </c>
      <c r="N27" s="2">
        <v>1.0112000000000001</v>
      </c>
      <c r="O27" s="2">
        <v>1.6147</v>
      </c>
      <c r="P27" s="2">
        <v>2.3549000000000002</v>
      </c>
      <c r="Q27" s="3" t="s">
        <v>42</v>
      </c>
      <c r="R27" s="1">
        <v>0.16489999999999999</v>
      </c>
      <c r="S27" s="1">
        <v>0.35980000000000001</v>
      </c>
      <c r="T27" s="1">
        <v>0.58589999999999998</v>
      </c>
      <c r="U27" s="1">
        <v>0.84419999999999995</v>
      </c>
      <c r="V27" s="1">
        <v>1.4612000000000001</v>
      </c>
      <c r="W27" s="1">
        <v>2.2147000000000001</v>
      </c>
      <c r="X27" s="1">
        <v>3.1049000000000002</v>
      </c>
      <c r="Y27" s="3" t="s">
        <v>33</v>
      </c>
      <c r="Z27" s="1">
        <v>6.4899999999999999E-2</v>
      </c>
      <c r="AA27" s="1">
        <v>0.1598</v>
      </c>
      <c r="AB27" s="1">
        <v>0.28589999999999999</v>
      </c>
      <c r="AC27" s="1">
        <v>0.44419999999999998</v>
      </c>
      <c r="AD27" s="1">
        <v>0.86119999999999997</v>
      </c>
      <c r="AE27" s="1">
        <v>1.4147000000000001</v>
      </c>
      <c r="AF27" s="1">
        <v>2.1049000000000002</v>
      </c>
    </row>
    <row r="28" spans="1:32" x14ac:dyDescent="0.3">
      <c r="A28" s="3" t="s">
        <v>40</v>
      </c>
      <c r="B28" s="1">
        <v>3.7100000000000001E-2</v>
      </c>
      <c r="C28" s="1">
        <v>0.1172</v>
      </c>
      <c r="D28" s="1">
        <v>0.2374</v>
      </c>
      <c r="E28" s="1">
        <v>0.39400000000000002</v>
      </c>
      <c r="F28" s="1">
        <v>0.80630000000000002</v>
      </c>
      <c r="G28" s="1">
        <v>1.3426</v>
      </c>
      <c r="H28" s="1">
        <v>2.0019</v>
      </c>
      <c r="I28" s="3" t="s">
        <v>37</v>
      </c>
      <c r="J28" s="2">
        <v>9.7100000000000006E-2</v>
      </c>
      <c r="K28" s="2">
        <v>0.23719999999999999</v>
      </c>
      <c r="L28" s="2">
        <v>0.41739999999999999</v>
      </c>
      <c r="M28" s="2">
        <v>0.63400000000000001</v>
      </c>
      <c r="N28" s="2">
        <v>1.1662999999999999</v>
      </c>
      <c r="O28" s="2">
        <v>1.8226</v>
      </c>
      <c r="P28" s="2">
        <v>2.6019000000000001</v>
      </c>
      <c r="Q28" s="3" t="s">
        <v>43</v>
      </c>
      <c r="R28" s="1">
        <v>0.1721</v>
      </c>
      <c r="S28" s="1">
        <v>0.38719999999999999</v>
      </c>
      <c r="T28" s="1">
        <v>0.64239999999999997</v>
      </c>
      <c r="U28" s="1">
        <v>0.93400000000000005</v>
      </c>
      <c r="V28" s="1">
        <v>1.6163000000000001</v>
      </c>
      <c r="W28" s="1">
        <v>2.4226000000000001</v>
      </c>
      <c r="X28" s="1">
        <v>3.3519000000000001</v>
      </c>
      <c r="Y28" s="3" t="s">
        <v>34</v>
      </c>
      <c r="Z28" s="1">
        <v>7.2099999999999997E-2</v>
      </c>
      <c r="AA28" s="1">
        <v>0.18720000000000001</v>
      </c>
      <c r="AB28" s="1">
        <v>0.34239999999999998</v>
      </c>
      <c r="AC28" s="1">
        <v>0.53400000000000003</v>
      </c>
      <c r="AD28" s="1">
        <v>1.0163</v>
      </c>
      <c r="AE28" s="1">
        <v>1.6226</v>
      </c>
      <c r="AF28" s="1">
        <v>2.3519000000000001</v>
      </c>
    </row>
    <row r="29" spans="1:32" x14ac:dyDescent="0.3">
      <c r="A29" s="3" t="s">
        <v>41</v>
      </c>
      <c r="B29" s="1">
        <f>$B$3*(B19*B23*B22/2/B24+1/8*B19^2)</f>
        <v>2.7500000000000004E-2</v>
      </c>
      <c r="C29" s="1">
        <f t="shared" ref="C29:H29" si="9">$B$3*(C19*C23*C22/2/C24+1/8*C19^2)</f>
        <v>0.08</v>
      </c>
      <c r="D29" s="1">
        <f t="shared" si="9"/>
        <v>0.1575</v>
      </c>
      <c r="E29" s="1">
        <f t="shared" si="9"/>
        <v>0.26</v>
      </c>
      <c r="F29" s="1">
        <f t="shared" si="9"/>
        <v>0.54</v>
      </c>
      <c r="G29" s="1">
        <f t="shared" si="9"/>
        <v>0.92000000000000015</v>
      </c>
      <c r="H29" s="1">
        <f t="shared" si="9"/>
        <v>1.4</v>
      </c>
      <c r="I29" s="3" t="s">
        <v>38</v>
      </c>
      <c r="J29" s="2">
        <f>$B$3*(J19*J23*J22/2/J24+1/8*J19^2)</f>
        <v>8.7500000000000008E-2</v>
      </c>
      <c r="K29" s="2">
        <f t="shared" ref="K29:P29" si="10">$B$3*(K19*K23*K22/2/K24+1/8*K19^2)</f>
        <v>0.20000000000000004</v>
      </c>
      <c r="L29" s="2">
        <f t="shared" si="10"/>
        <v>0.33750000000000002</v>
      </c>
      <c r="M29" s="2">
        <f t="shared" si="10"/>
        <v>0.5</v>
      </c>
      <c r="N29" s="2">
        <f t="shared" si="10"/>
        <v>0.89999999999999991</v>
      </c>
      <c r="O29" s="2">
        <f t="shared" si="10"/>
        <v>1.4000000000000001</v>
      </c>
      <c r="P29" s="2">
        <f t="shared" si="10"/>
        <v>2</v>
      </c>
      <c r="Q29" s="3" t="s">
        <v>44</v>
      </c>
      <c r="R29" s="1">
        <f>$B$3*(R19*R23*R22/2/R24+1/8*R19^2)</f>
        <v>0.16250000000000001</v>
      </c>
      <c r="S29" s="1">
        <f t="shared" ref="S29:X29" si="11">$B$3*(S19*S23*S22/2/S24+1/8*S19^2)</f>
        <v>0.35000000000000003</v>
      </c>
      <c r="T29" s="1">
        <f t="shared" si="11"/>
        <v>0.5625</v>
      </c>
      <c r="U29" s="1">
        <f t="shared" si="11"/>
        <v>0.80000000000000016</v>
      </c>
      <c r="V29" s="1">
        <f t="shared" si="11"/>
        <v>1.35</v>
      </c>
      <c r="W29" s="1">
        <f t="shared" si="11"/>
        <v>2</v>
      </c>
      <c r="X29" s="1">
        <f t="shared" si="11"/>
        <v>2.75</v>
      </c>
      <c r="Y29" s="3" t="s">
        <v>35</v>
      </c>
      <c r="Z29" s="1">
        <f>$B$3*(Z19*Z23*Z22/2/Z24+1/8*Z19^2)</f>
        <v>6.25E-2</v>
      </c>
      <c r="AA29" s="1">
        <f t="shared" ref="AA29:AF29" si="12">$B$3*(AA19*AA23*AA22/2/AA24+1/8*AA19^2)</f>
        <v>0.15000000000000002</v>
      </c>
      <c r="AB29" s="1">
        <f t="shared" si="12"/>
        <v>0.26249999999999996</v>
      </c>
      <c r="AC29" s="1">
        <f t="shared" si="12"/>
        <v>0.40000000000000008</v>
      </c>
      <c r="AD29" s="1">
        <f t="shared" si="12"/>
        <v>0.75</v>
      </c>
      <c r="AE29" s="1">
        <f t="shared" si="12"/>
        <v>1.2000000000000002</v>
      </c>
      <c r="AF29" s="1">
        <f t="shared" si="12"/>
        <v>1.75</v>
      </c>
    </row>
    <row r="30" spans="1:32" x14ac:dyDescent="0.3">
      <c r="A30" s="3" t="s">
        <v>9</v>
      </c>
      <c r="B30" s="1"/>
      <c r="C30" s="1"/>
      <c r="D30" s="1"/>
      <c r="E30" s="1"/>
      <c r="F30" s="1"/>
      <c r="G30" s="1"/>
      <c r="H30" s="1"/>
      <c r="I30" s="3" t="s">
        <v>9</v>
      </c>
      <c r="J30" s="2"/>
      <c r="K30" s="2"/>
      <c r="L30" s="2"/>
      <c r="M30" s="2"/>
      <c r="N30" s="2"/>
      <c r="O30" s="2"/>
      <c r="P30" s="2"/>
      <c r="Q30" s="3" t="s">
        <v>9</v>
      </c>
      <c r="R30" s="1"/>
      <c r="S30" s="1"/>
      <c r="T30" s="1"/>
      <c r="U30" s="1"/>
      <c r="V30" s="1"/>
      <c r="W30" s="1"/>
      <c r="X30" s="1"/>
      <c r="Y30" s="3" t="s">
        <v>9</v>
      </c>
      <c r="Z30" s="1"/>
      <c r="AA30" s="1">
        <v>0.15</v>
      </c>
      <c r="AB30" s="1"/>
      <c r="AC30" s="1"/>
      <c r="AD30" s="1"/>
      <c r="AE30" s="1"/>
      <c r="AF30" s="1"/>
    </row>
    <row r="55" spans="9:9" x14ac:dyDescent="0.3">
      <c r="I55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A027-6A67-4F25-9496-E9682D492D07}">
  <dimension ref="A1:AF61"/>
  <sheetViews>
    <sheetView topLeftCell="B32" zoomScale="130" zoomScaleNormal="130" workbookViewId="0">
      <selection activeCell="Q61" sqref="Q61"/>
    </sheetView>
  </sheetViews>
  <sheetFormatPr defaultRowHeight="14.4" x14ac:dyDescent="0.3"/>
  <cols>
    <col min="1" max="1" width="30.109375" customWidth="1"/>
    <col min="9" max="9" width="19.77734375" customWidth="1"/>
    <col min="17" max="17" width="19.6640625" customWidth="1"/>
    <col min="22" max="24" width="9" customWidth="1"/>
    <col min="25" max="25" width="23.109375" customWidth="1"/>
    <col min="33" max="33" width="21.109375" customWidth="1"/>
  </cols>
  <sheetData>
    <row r="1" spans="1:24" x14ac:dyDescent="0.3">
      <c r="A1" s="3" t="s">
        <v>0</v>
      </c>
      <c r="B1" s="3"/>
      <c r="C1" s="3"/>
      <c r="D1" s="3"/>
    </row>
    <row r="2" spans="1:24" x14ac:dyDescent="0.3">
      <c r="A2" s="3" t="s">
        <v>1</v>
      </c>
      <c r="B2" s="3"/>
      <c r="C2" s="3"/>
      <c r="D2" s="3"/>
    </row>
    <row r="3" spans="1:24" x14ac:dyDescent="0.3">
      <c r="A3" t="s">
        <v>16</v>
      </c>
      <c r="B3">
        <v>10</v>
      </c>
    </row>
    <row r="4" spans="1:24" x14ac:dyDescent="0.3">
      <c r="A4" s="3"/>
      <c r="B4" s="4" t="s">
        <v>10</v>
      </c>
      <c r="C4" s="4"/>
      <c r="D4" s="4"/>
      <c r="E4" s="4"/>
      <c r="F4" s="4"/>
      <c r="G4" s="4"/>
      <c r="H4" s="4"/>
      <c r="I4" s="3"/>
      <c r="J4" s="5" t="s">
        <v>13</v>
      </c>
      <c r="K4" s="5"/>
      <c r="L4" s="5"/>
      <c r="M4" s="5"/>
      <c r="N4" s="5"/>
      <c r="O4" s="5"/>
      <c r="P4" s="5"/>
      <c r="Q4" s="3"/>
      <c r="R4" s="4" t="s">
        <v>29</v>
      </c>
      <c r="S4" s="4"/>
      <c r="T4" s="4"/>
      <c r="U4" s="4"/>
      <c r="V4" s="4"/>
      <c r="W4" s="4"/>
      <c r="X4" s="4"/>
    </row>
    <row r="5" spans="1:24" x14ac:dyDescent="0.3">
      <c r="A5" s="3" t="s">
        <v>2</v>
      </c>
      <c r="B5" s="1">
        <v>0</v>
      </c>
      <c r="C5" s="1">
        <v>0.1</v>
      </c>
      <c r="D5" s="1">
        <v>0.2</v>
      </c>
      <c r="E5" s="1">
        <v>0.3</v>
      </c>
      <c r="F5" s="1">
        <v>0.4</v>
      </c>
      <c r="G5" s="1">
        <v>0.6</v>
      </c>
      <c r="H5" s="1">
        <v>0.8</v>
      </c>
      <c r="I5" s="3" t="s">
        <v>2</v>
      </c>
      <c r="J5" s="2">
        <v>0</v>
      </c>
      <c r="K5" s="2">
        <v>0.1</v>
      </c>
      <c r="L5" s="2">
        <v>0.2</v>
      </c>
      <c r="M5" s="2">
        <v>0.3</v>
      </c>
      <c r="N5" s="2">
        <v>0.4</v>
      </c>
      <c r="O5" s="2">
        <v>0.6</v>
      </c>
      <c r="P5" s="2">
        <v>0.8</v>
      </c>
      <c r="Q5" s="3" t="s">
        <v>2</v>
      </c>
      <c r="R5" s="1">
        <v>0</v>
      </c>
      <c r="S5" s="1">
        <v>0.1</v>
      </c>
      <c r="T5" s="1">
        <v>0.2</v>
      </c>
      <c r="U5" s="1">
        <v>0.3</v>
      </c>
      <c r="V5" s="1">
        <v>0.4</v>
      </c>
      <c r="W5" s="1">
        <v>0.6</v>
      </c>
      <c r="X5" s="1">
        <v>0.8</v>
      </c>
    </row>
    <row r="6" spans="1:24" x14ac:dyDescent="0.3">
      <c r="A6" s="3" t="s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3" t="s">
        <v>3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3" t="s">
        <v>3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</row>
    <row r="7" spans="1:24" x14ac:dyDescent="0.3">
      <c r="A7" s="3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3" t="s">
        <v>5</v>
      </c>
      <c r="J7" s="2">
        <v>0.5</v>
      </c>
      <c r="K7" s="2">
        <v>0.5</v>
      </c>
      <c r="L7" s="2">
        <v>0.5</v>
      </c>
      <c r="M7" s="2">
        <v>0.5</v>
      </c>
      <c r="N7" s="2">
        <v>0.5</v>
      </c>
      <c r="O7" s="2">
        <v>0.5</v>
      </c>
      <c r="P7" s="2">
        <v>0.5</v>
      </c>
      <c r="Q7" s="3" t="s">
        <v>5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</row>
    <row r="8" spans="1:24" x14ac:dyDescent="0.3">
      <c r="A8" s="3" t="s">
        <v>4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3" t="s">
        <v>4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3" t="s">
        <v>4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</row>
    <row r="9" spans="1:24" x14ac:dyDescent="0.3">
      <c r="A9" s="3" t="s">
        <v>6</v>
      </c>
      <c r="B9" s="1">
        <v>1E-3</v>
      </c>
      <c r="C9" s="1">
        <v>1E-3</v>
      </c>
      <c r="D9" s="1">
        <v>1E-3</v>
      </c>
      <c r="E9" s="1">
        <v>1E-3</v>
      </c>
      <c r="F9" s="1">
        <v>1E-3</v>
      </c>
      <c r="G9" s="1">
        <v>1E-3</v>
      </c>
      <c r="H9" s="1">
        <v>1E-3</v>
      </c>
      <c r="I9" s="3" t="s">
        <v>6</v>
      </c>
      <c r="J9" s="2">
        <v>1E-3</v>
      </c>
      <c r="K9" s="2">
        <v>1E-3</v>
      </c>
      <c r="L9" s="2">
        <v>1E-3</v>
      </c>
      <c r="M9" s="2">
        <v>1E-3</v>
      </c>
      <c r="N9" s="2">
        <v>1E-3</v>
      </c>
      <c r="O9" s="2">
        <v>1E-3</v>
      </c>
      <c r="P9" s="2">
        <v>1E-3</v>
      </c>
      <c r="Q9" s="3" t="s">
        <v>6</v>
      </c>
      <c r="R9" s="1">
        <v>1E-3</v>
      </c>
      <c r="S9" s="1">
        <v>1E-3</v>
      </c>
      <c r="T9" s="1">
        <v>1E-3</v>
      </c>
      <c r="U9" s="1">
        <v>1E-3</v>
      </c>
      <c r="V9" s="1">
        <v>1E-3</v>
      </c>
      <c r="W9" s="1">
        <v>1E-3</v>
      </c>
      <c r="X9" s="1">
        <v>1E-3</v>
      </c>
    </row>
    <row r="10" spans="1:24" x14ac:dyDescent="0.3">
      <c r="A10" s="3" t="s">
        <v>7</v>
      </c>
      <c r="B10" s="1">
        <v>0.01</v>
      </c>
      <c r="C10" s="1">
        <v>0.01</v>
      </c>
      <c r="D10" s="1">
        <v>0.01</v>
      </c>
      <c r="E10" s="1">
        <v>0.01</v>
      </c>
      <c r="F10" s="1">
        <v>0.01</v>
      </c>
      <c r="G10" s="1">
        <v>0.01</v>
      </c>
      <c r="H10" s="1">
        <v>0.01</v>
      </c>
      <c r="I10" s="3" t="s">
        <v>7</v>
      </c>
      <c r="J10" s="2">
        <v>0.01</v>
      </c>
      <c r="K10" s="2">
        <v>0.01</v>
      </c>
      <c r="L10" s="2">
        <v>0.01</v>
      </c>
      <c r="M10" s="2">
        <v>0.01</v>
      </c>
      <c r="N10" s="2">
        <v>0.01</v>
      </c>
      <c r="O10" s="2">
        <v>0.01</v>
      </c>
      <c r="P10" s="2">
        <v>0.01</v>
      </c>
      <c r="Q10" s="3" t="s">
        <v>7</v>
      </c>
      <c r="R10" s="1">
        <v>0.01</v>
      </c>
      <c r="S10" s="1">
        <v>0.01</v>
      </c>
      <c r="T10" s="1">
        <v>0.01</v>
      </c>
      <c r="U10" s="1">
        <v>0.01</v>
      </c>
      <c r="V10" s="1">
        <v>0.01</v>
      </c>
      <c r="W10" s="1">
        <v>0.01</v>
      </c>
      <c r="X10" s="1">
        <v>0.01</v>
      </c>
    </row>
    <row r="11" spans="1:24" x14ac:dyDescent="0.3">
      <c r="A11" s="3" t="s">
        <v>8</v>
      </c>
      <c r="B11" s="1">
        <v>0.01</v>
      </c>
      <c r="C11" s="1">
        <v>0.01</v>
      </c>
      <c r="D11" s="1">
        <v>0.01</v>
      </c>
      <c r="E11" s="1">
        <v>0.01</v>
      </c>
      <c r="F11" s="1">
        <v>0.01</v>
      </c>
      <c r="G11" s="1">
        <v>0.01</v>
      </c>
      <c r="H11" s="1">
        <v>0.01</v>
      </c>
      <c r="I11" s="3" t="s">
        <v>8</v>
      </c>
      <c r="J11" s="2">
        <v>0.01</v>
      </c>
      <c r="K11" s="2">
        <v>0.01</v>
      </c>
      <c r="L11" s="2">
        <v>0.01</v>
      </c>
      <c r="M11" s="2">
        <v>0.01</v>
      </c>
      <c r="N11" s="2">
        <v>0.01</v>
      </c>
      <c r="O11" s="2">
        <v>0.01</v>
      </c>
      <c r="P11" s="2">
        <v>0.01</v>
      </c>
      <c r="Q11" s="3" t="s">
        <v>8</v>
      </c>
      <c r="R11" s="1">
        <v>0.01</v>
      </c>
      <c r="S11" s="1">
        <v>0.01</v>
      </c>
      <c r="T11" s="1">
        <v>0.01</v>
      </c>
      <c r="U11" s="1">
        <v>0.01</v>
      </c>
      <c r="V11" s="1">
        <v>0.01</v>
      </c>
      <c r="W11" s="1">
        <v>0.01</v>
      </c>
      <c r="X11" s="1">
        <v>0.01</v>
      </c>
    </row>
    <row r="12" spans="1:24" x14ac:dyDescent="0.3">
      <c r="A12" s="3" t="s">
        <v>15</v>
      </c>
      <c r="B12" s="1">
        <f>B5/B6</f>
        <v>0</v>
      </c>
      <c r="C12" s="1">
        <f>C5/C6</f>
        <v>0.1</v>
      </c>
      <c r="D12" s="1">
        <f t="shared" ref="D12:P12" si="0">D5/D6</f>
        <v>0.2</v>
      </c>
      <c r="E12" s="1">
        <f t="shared" si="0"/>
        <v>0.3</v>
      </c>
      <c r="F12" s="1">
        <f t="shared" si="0"/>
        <v>0.4</v>
      </c>
      <c r="G12" s="1">
        <f t="shared" si="0"/>
        <v>0.6</v>
      </c>
      <c r="H12" s="1">
        <f t="shared" si="0"/>
        <v>0.8</v>
      </c>
      <c r="I12" s="3" t="s">
        <v>15</v>
      </c>
      <c r="J12" s="2">
        <f>J5/J6</f>
        <v>0</v>
      </c>
      <c r="K12" s="2">
        <f t="shared" si="0"/>
        <v>0.1</v>
      </c>
      <c r="L12" s="2">
        <f t="shared" si="0"/>
        <v>0.2</v>
      </c>
      <c r="M12" s="2">
        <f t="shared" si="0"/>
        <v>0.3</v>
      </c>
      <c r="N12" s="2">
        <f t="shared" si="0"/>
        <v>0.4</v>
      </c>
      <c r="O12" s="2">
        <f t="shared" si="0"/>
        <v>0.6</v>
      </c>
      <c r="P12" s="2">
        <f t="shared" si="0"/>
        <v>0.8</v>
      </c>
      <c r="Q12" s="3" t="s">
        <v>15</v>
      </c>
      <c r="R12" s="1">
        <f>R5/R6</f>
        <v>0</v>
      </c>
      <c r="S12" s="1">
        <f t="shared" ref="S12:X12" si="1">S5/S6</f>
        <v>0.1</v>
      </c>
      <c r="T12" s="1">
        <f t="shared" si="1"/>
        <v>0.2</v>
      </c>
      <c r="U12" s="1">
        <f t="shared" si="1"/>
        <v>0.3</v>
      </c>
      <c r="V12" s="1">
        <f t="shared" si="1"/>
        <v>0.4</v>
      </c>
      <c r="W12" s="1">
        <f t="shared" si="1"/>
        <v>0.6</v>
      </c>
      <c r="X12" s="1">
        <f t="shared" si="1"/>
        <v>0.8</v>
      </c>
    </row>
    <row r="13" spans="1:24" x14ac:dyDescent="0.3">
      <c r="A13" s="3" t="s">
        <v>48</v>
      </c>
      <c r="B13" s="1">
        <f>B10*B8/(B10^2*B8+B11^2*B7)*$B$3*B5*B9</f>
        <v>0</v>
      </c>
      <c r="C13" s="1">
        <f>C10*C8/(C10^2*C8+C11^2*C7)*$B$3*C5*C9</f>
        <v>0.05</v>
      </c>
      <c r="D13" s="1">
        <f t="shared" ref="D13:H13" si="2">D10*D8/(D10^2*D8+D11^2*D7)*$B$3*D5*D9</f>
        <v>0.1</v>
      </c>
      <c r="E13" s="1">
        <f t="shared" si="2"/>
        <v>0.15</v>
      </c>
      <c r="F13" s="1">
        <f t="shared" si="2"/>
        <v>0.2</v>
      </c>
      <c r="G13" s="1">
        <f t="shared" si="2"/>
        <v>0.3</v>
      </c>
      <c r="H13" s="1">
        <f t="shared" si="2"/>
        <v>0.4</v>
      </c>
      <c r="I13" s="3" t="s">
        <v>48</v>
      </c>
      <c r="J13" s="2">
        <f>J10*J8/(J10^2*J8+J11^2*J7)*$B$3*J5*J9</f>
        <v>0</v>
      </c>
      <c r="K13" s="2">
        <f t="shared" ref="K13:X13" si="3">K10*K8/(K10^2*K8+K11^2*K7)*$B$3*K5*K9</f>
        <v>6.6666666666666652E-2</v>
      </c>
      <c r="L13" s="2">
        <f t="shared" si="3"/>
        <v>0.1333333333333333</v>
      </c>
      <c r="M13" s="2">
        <f t="shared" si="3"/>
        <v>0.19999999999999996</v>
      </c>
      <c r="N13" s="2">
        <f t="shared" si="3"/>
        <v>0.26666666666666661</v>
      </c>
      <c r="O13" s="2">
        <f t="shared" si="3"/>
        <v>0.39999999999999991</v>
      </c>
      <c r="P13" s="2">
        <f t="shared" si="3"/>
        <v>0.53333333333333321</v>
      </c>
      <c r="Q13" s="3" t="s">
        <v>48</v>
      </c>
      <c r="R13" s="1">
        <f>R10*R8/(R10^2*R8+R11^2*R7)*$B$3*R5*R9</f>
        <v>0</v>
      </c>
      <c r="S13" s="1">
        <f t="shared" si="3"/>
        <v>3.3333333333333326E-2</v>
      </c>
      <c r="T13" s="1">
        <f t="shared" si="3"/>
        <v>6.6666666666666652E-2</v>
      </c>
      <c r="U13" s="1">
        <f t="shared" si="3"/>
        <v>9.9999999999999978E-2</v>
      </c>
      <c r="V13" s="1">
        <f t="shared" si="3"/>
        <v>0.1333333333333333</v>
      </c>
      <c r="W13" s="1">
        <f t="shared" si="3"/>
        <v>0.19999999999999996</v>
      </c>
      <c r="X13" s="1">
        <f t="shared" si="3"/>
        <v>0.26666666666666661</v>
      </c>
    </row>
    <row r="14" spans="1:24" x14ac:dyDescent="0.3">
      <c r="A14" s="3" t="s">
        <v>49</v>
      </c>
      <c r="B14" s="1">
        <f t="shared" ref="B14:X14" si="4">-$B$3/2</f>
        <v>-5</v>
      </c>
      <c r="C14" s="1">
        <f>-$B$3/2</f>
        <v>-5</v>
      </c>
      <c r="D14" s="1">
        <f t="shared" si="4"/>
        <v>-5</v>
      </c>
      <c r="E14" s="1">
        <f t="shared" si="4"/>
        <v>-5</v>
      </c>
      <c r="F14" s="1">
        <f t="shared" si="4"/>
        <v>-5</v>
      </c>
      <c r="G14" s="1">
        <f t="shared" si="4"/>
        <v>-5</v>
      </c>
      <c r="H14" s="1">
        <f t="shared" si="4"/>
        <v>-5</v>
      </c>
      <c r="I14" s="3" t="s">
        <v>49</v>
      </c>
      <c r="J14" s="2">
        <f t="shared" si="4"/>
        <v>-5</v>
      </c>
      <c r="K14" s="2">
        <f t="shared" si="4"/>
        <v>-5</v>
      </c>
      <c r="L14" s="2">
        <f t="shared" si="4"/>
        <v>-5</v>
      </c>
      <c r="M14" s="2">
        <f t="shared" si="4"/>
        <v>-5</v>
      </c>
      <c r="N14" s="2">
        <f t="shared" si="4"/>
        <v>-5</v>
      </c>
      <c r="O14" s="2">
        <f t="shared" si="4"/>
        <v>-5</v>
      </c>
      <c r="P14" s="2">
        <f t="shared" si="4"/>
        <v>-5</v>
      </c>
      <c r="Q14" s="3" t="s">
        <v>49</v>
      </c>
      <c r="R14" s="1">
        <f t="shared" si="4"/>
        <v>-5</v>
      </c>
      <c r="S14" s="1">
        <f t="shared" si="4"/>
        <v>-5</v>
      </c>
      <c r="T14" s="1">
        <f t="shared" si="4"/>
        <v>-5</v>
      </c>
      <c r="U14" s="1">
        <f t="shared" si="4"/>
        <v>-5</v>
      </c>
      <c r="V14" s="1">
        <f t="shared" si="4"/>
        <v>-5</v>
      </c>
      <c r="W14" s="1">
        <f t="shared" si="4"/>
        <v>-5</v>
      </c>
      <c r="X14" s="1">
        <f t="shared" si="4"/>
        <v>-5</v>
      </c>
    </row>
    <row r="15" spans="1:24" x14ac:dyDescent="0.3">
      <c r="A15" s="3" t="s">
        <v>50</v>
      </c>
      <c r="B15" s="1" t="e">
        <f>($B$3*B5*B5/2+$B$3*B5*B7-B13*B7-B17*B8)/B5</f>
        <v>#DIV/0!</v>
      </c>
      <c r="C15" s="1">
        <f>($B$3*C5*C5/2+$B$3*C5*C7-C13*C7-C17*C8)/C5</f>
        <v>10.5</v>
      </c>
      <c r="D15" s="1">
        <f t="shared" ref="D15:H15" si="5">($B$3*D5*D5/2+$B$3*D5*D7-D13*D7-D17*D8)/D5</f>
        <v>11</v>
      </c>
      <c r="E15" s="1">
        <f t="shared" si="5"/>
        <v>11.500000000000002</v>
      </c>
      <c r="F15" s="1">
        <f t="shared" si="5"/>
        <v>11.999999999999998</v>
      </c>
      <c r="G15" s="1">
        <f t="shared" si="5"/>
        <v>13</v>
      </c>
      <c r="H15" s="1">
        <f t="shared" si="5"/>
        <v>13.999999999999998</v>
      </c>
      <c r="I15" s="3" t="s">
        <v>50</v>
      </c>
      <c r="J15" s="2" t="e">
        <f>($B$3*J5*J5/2+$B$3*J5*J7-J13*J7-J17*J8)/J5</f>
        <v>#DIV/0!</v>
      </c>
      <c r="K15" s="2">
        <f t="shared" ref="K15:X15" si="6">($B$3*K5*K5/2+$B$3*K5*K7-K13*K7-K17*K8)/K5</f>
        <v>5.5</v>
      </c>
      <c r="L15" s="2">
        <f t="shared" si="6"/>
        <v>5.9999999999999991</v>
      </c>
      <c r="M15" s="2">
        <f t="shared" si="6"/>
        <v>6.5000000000000009</v>
      </c>
      <c r="N15" s="2">
        <f t="shared" si="6"/>
        <v>6.9999999999999991</v>
      </c>
      <c r="O15" s="2">
        <f t="shared" si="6"/>
        <v>8</v>
      </c>
      <c r="P15" s="2">
        <f t="shared" si="6"/>
        <v>9</v>
      </c>
      <c r="Q15" s="3" t="s">
        <v>50</v>
      </c>
      <c r="R15" s="1" t="e">
        <f>($B$3*R5*R5/2+$B$3*R5*R7-R13*R7-R17*R8)/R5</f>
        <v>#DIV/0!</v>
      </c>
      <c r="S15" s="1">
        <f t="shared" si="6"/>
        <v>20.499999999999996</v>
      </c>
      <c r="T15" s="1">
        <f t="shared" si="6"/>
        <v>20.999999999999996</v>
      </c>
      <c r="U15" s="1">
        <f t="shared" si="6"/>
        <v>21.5</v>
      </c>
      <c r="V15" s="1">
        <f t="shared" si="6"/>
        <v>22</v>
      </c>
      <c r="W15" s="1">
        <f t="shared" si="6"/>
        <v>23.000000000000004</v>
      </c>
      <c r="X15" s="1">
        <f t="shared" si="6"/>
        <v>23.999999999999993</v>
      </c>
    </row>
    <row r="16" spans="1:24" x14ac:dyDescent="0.3">
      <c r="A16" s="3" t="s">
        <v>51</v>
      </c>
      <c r="B16" s="1" t="e">
        <f>B13*B7-B14*B7*B7-B15*B7</f>
        <v>#DIV/0!</v>
      </c>
      <c r="C16" s="1">
        <f>C13*C7-C14*C7*C7-C15*C7</f>
        <v>-5.45</v>
      </c>
      <c r="D16" s="1">
        <f t="shared" ref="D16:H16" si="7">D13*D7-D14*D7*D7-D15*D7</f>
        <v>-5.9</v>
      </c>
      <c r="E16" s="1">
        <f t="shared" si="7"/>
        <v>-6.3500000000000014</v>
      </c>
      <c r="F16" s="1">
        <f t="shared" si="7"/>
        <v>-6.799999999999998</v>
      </c>
      <c r="G16" s="1">
        <f t="shared" si="7"/>
        <v>-7.7</v>
      </c>
      <c r="H16" s="1">
        <f t="shared" si="7"/>
        <v>-8.5999999999999979</v>
      </c>
      <c r="I16" s="3" t="s">
        <v>51</v>
      </c>
      <c r="J16" s="2" t="e">
        <f t="shared" ref="J16" si="8">J13*J7-J14*J7*J7-J15*J7</f>
        <v>#DIV/0!</v>
      </c>
      <c r="K16" s="2">
        <f t="shared" ref="K16" si="9">K13*K7-K14*K7*K7-K15*K7</f>
        <v>-1.4666666666666668</v>
      </c>
      <c r="L16" s="2">
        <f t="shared" ref="L16" si="10">L13*L7-L14*L7*L7-L15*L7</f>
        <v>-1.6833333333333329</v>
      </c>
      <c r="M16" s="2">
        <f t="shared" ref="M16" si="11">M13*M7-M14*M7*M7-M15*M7</f>
        <v>-1.9000000000000004</v>
      </c>
      <c r="N16" s="2">
        <f t="shared" ref="N16:O16" si="12">N13*N7-N14*N7*N7-N15*N7</f>
        <v>-2.1166666666666663</v>
      </c>
      <c r="O16" s="2">
        <f t="shared" si="12"/>
        <v>-2.5499999999999998</v>
      </c>
      <c r="P16" s="2">
        <f t="shared" ref="P16" si="13">P13*P7-P14*P7*P7-P15*P7</f>
        <v>-2.9833333333333334</v>
      </c>
      <c r="Q16" s="3" t="s">
        <v>51</v>
      </c>
      <c r="R16" s="1" t="e">
        <f t="shared" ref="R16" si="14">R13*R7-R14*R7*R7-R15*R7</f>
        <v>#DIV/0!</v>
      </c>
      <c r="S16" s="1">
        <f t="shared" ref="S16" si="15">S13*S7-S14*S7*S7-S15*S7</f>
        <v>-20.933333333333326</v>
      </c>
      <c r="T16" s="1">
        <f t="shared" ref="T16" si="16">T13*T7-T14*T7*T7-T15*T7</f>
        <v>-21.86666666666666</v>
      </c>
      <c r="U16" s="1">
        <f t="shared" ref="U16:V16" si="17">U13*U7-U14*U7*U7-U15*U7</f>
        <v>-22.8</v>
      </c>
      <c r="V16" s="1">
        <f t="shared" si="17"/>
        <v>-23.733333333333334</v>
      </c>
      <c r="W16" s="1">
        <f t="shared" ref="W16" si="18">W13*W7-W14*W7*W7-W15*W7</f>
        <v>-25.600000000000009</v>
      </c>
      <c r="X16" s="1">
        <f t="shared" ref="X16" si="19">X13*X7-X14*X7*X7-X15*X7</f>
        <v>-27.466666666666654</v>
      </c>
    </row>
    <row r="17" spans="1:32" x14ac:dyDescent="0.3">
      <c r="A17" s="3" t="s">
        <v>52</v>
      </c>
      <c r="B17" s="1">
        <f>-B11*B7/B10/B8*B13</f>
        <v>0</v>
      </c>
      <c r="C17" s="1">
        <f>-C11*C7/C10/C8*C13</f>
        <v>-0.05</v>
      </c>
      <c r="D17" s="1">
        <f t="shared" ref="D17:H17" si="20">-D11*D7/D10/D8*D13</f>
        <v>-0.1</v>
      </c>
      <c r="E17" s="1">
        <f t="shared" si="20"/>
        <v>-0.15</v>
      </c>
      <c r="F17" s="1">
        <f t="shared" si="20"/>
        <v>-0.2</v>
      </c>
      <c r="G17" s="1">
        <f t="shared" si="20"/>
        <v>-0.3</v>
      </c>
      <c r="H17" s="1">
        <f t="shared" si="20"/>
        <v>-0.4</v>
      </c>
      <c r="I17" s="3" t="s">
        <v>52</v>
      </c>
      <c r="J17" s="2">
        <f>-J11*J7/J10/J8*J13</f>
        <v>0</v>
      </c>
      <c r="K17" s="2">
        <f t="shared" ref="K17:X17" si="21">-K11*K7/K10/K8*K13</f>
        <v>-3.3333333333333326E-2</v>
      </c>
      <c r="L17" s="2">
        <f t="shared" si="21"/>
        <v>-6.6666666666666652E-2</v>
      </c>
      <c r="M17" s="2">
        <f t="shared" si="21"/>
        <v>-9.9999999999999978E-2</v>
      </c>
      <c r="N17" s="2">
        <f t="shared" si="21"/>
        <v>-0.1333333333333333</v>
      </c>
      <c r="O17" s="2">
        <f t="shared" si="21"/>
        <v>-0.19999999999999996</v>
      </c>
      <c r="P17" s="2">
        <f t="shared" si="21"/>
        <v>-0.26666666666666661</v>
      </c>
      <c r="Q17" s="3" t="s">
        <v>52</v>
      </c>
      <c r="R17" s="1">
        <f>-R11*R7/R10/R8*R13</f>
        <v>0</v>
      </c>
      <c r="S17" s="1">
        <f t="shared" si="21"/>
        <v>-6.6666666666666652E-2</v>
      </c>
      <c r="T17" s="1">
        <f t="shared" si="21"/>
        <v>-0.1333333333333333</v>
      </c>
      <c r="U17" s="1">
        <f t="shared" si="21"/>
        <v>-0.19999999999999996</v>
      </c>
      <c r="V17" s="1">
        <f t="shared" si="21"/>
        <v>-0.26666666666666661</v>
      </c>
      <c r="W17" s="1">
        <f t="shared" si="21"/>
        <v>-0.39999999999999991</v>
      </c>
      <c r="X17" s="1">
        <f t="shared" si="21"/>
        <v>-0.53333333333333321</v>
      </c>
    </row>
    <row r="18" spans="1:32" x14ac:dyDescent="0.3">
      <c r="A18" s="3" t="s">
        <v>53</v>
      </c>
      <c r="B18" s="1">
        <f>-B17*(B7+B8+B5)</f>
        <v>0</v>
      </c>
      <c r="C18" s="1">
        <f>-C17*(C7+C8+C5)</f>
        <v>0.10500000000000001</v>
      </c>
      <c r="D18" s="1">
        <f t="shared" ref="D18:H18" si="22">-D17*(D7+D8+D5)</f>
        <v>0.22000000000000003</v>
      </c>
      <c r="E18" s="1">
        <f t="shared" si="22"/>
        <v>0.34499999999999997</v>
      </c>
      <c r="F18" s="1">
        <f t="shared" si="22"/>
        <v>0.48</v>
      </c>
      <c r="G18" s="1">
        <f t="shared" si="22"/>
        <v>0.78</v>
      </c>
      <c r="H18" s="1">
        <f t="shared" si="22"/>
        <v>1.1199999999999999</v>
      </c>
      <c r="I18" s="3" t="s">
        <v>53</v>
      </c>
      <c r="J18" s="2">
        <f t="shared" ref="J18" si="23">-J17*(J7+J8+J5)</f>
        <v>0</v>
      </c>
      <c r="K18" s="2">
        <f t="shared" ref="K18" si="24">-K17*(K7+K8+K5)</f>
        <v>5.3333333333333323E-2</v>
      </c>
      <c r="L18" s="2">
        <f t="shared" ref="L18" si="25">-L17*(L7+L8+L5)</f>
        <v>0.1133333333333333</v>
      </c>
      <c r="M18" s="2">
        <f t="shared" ref="M18" si="26">-M17*(M7+M8+M5)</f>
        <v>0.17999999999999997</v>
      </c>
      <c r="N18" s="2">
        <f t="shared" ref="N18:O18" si="27">-N17*(N7+N8+N5)</f>
        <v>0.25333333333333324</v>
      </c>
      <c r="O18" s="2">
        <f t="shared" si="27"/>
        <v>0.41999999999999993</v>
      </c>
      <c r="P18" s="2">
        <f t="shared" ref="P18" si="28">-P17*(P7+P8+P5)</f>
        <v>0.61333333333333317</v>
      </c>
      <c r="Q18" s="3" t="s">
        <v>53</v>
      </c>
      <c r="R18" s="1">
        <f t="shared" ref="R18" si="29">-R17*(R7+R8+R5)</f>
        <v>0</v>
      </c>
      <c r="S18" s="1">
        <f t="shared" ref="S18" si="30">-S17*(S7+S8+S5)</f>
        <v>0.20666666666666664</v>
      </c>
      <c r="T18" s="1">
        <f t="shared" ref="T18" si="31">-T17*(T7+T8+T5)</f>
        <v>0.42666666666666658</v>
      </c>
      <c r="U18" s="1">
        <f t="shared" ref="U18:V18" si="32">-U17*(U7+U8+U5)</f>
        <v>0.65999999999999981</v>
      </c>
      <c r="V18" s="1">
        <f t="shared" si="32"/>
        <v>0.9066666666666664</v>
      </c>
      <c r="W18" s="1">
        <f t="shared" ref="W18" si="33">-W17*(W7+W8+W5)</f>
        <v>1.4399999999999997</v>
      </c>
      <c r="X18" s="1">
        <f t="shared" ref="X18" si="34">-X17*(X7+X8+X5)</f>
        <v>2.026666666666666</v>
      </c>
    </row>
    <row r="19" spans="1:32" x14ac:dyDescent="0.3">
      <c r="A19" s="3" t="s">
        <v>54</v>
      </c>
      <c r="B19" s="1">
        <v>0</v>
      </c>
      <c r="C19" s="1">
        <v>6.4899999999999999E-2</v>
      </c>
      <c r="D19" s="1">
        <v>0.1598</v>
      </c>
      <c r="E19" s="1">
        <v>0.28589999999999999</v>
      </c>
      <c r="F19" s="1">
        <v>0.44419999999999998</v>
      </c>
      <c r="G19" s="1">
        <v>0.86119999999999997</v>
      </c>
      <c r="H19" s="1">
        <v>1.4147000000000001</v>
      </c>
      <c r="I19" s="3" t="s">
        <v>57</v>
      </c>
      <c r="J19" s="2">
        <v>0</v>
      </c>
      <c r="K19" s="2">
        <v>4.99E-2</v>
      </c>
      <c r="L19" s="2">
        <v>0.13120000000000001</v>
      </c>
      <c r="M19" s="2">
        <v>0.2442</v>
      </c>
      <c r="N19" s="2">
        <v>0.38969999999999999</v>
      </c>
      <c r="O19" s="2">
        <v>0.78120000000000001</v>
      </c>
      <c r="P19" s="2">
        <v>1.3093999999999999</v>
      </c>
      <c r="Q19" s="3" t="s">
        <v>60</v>
      </c>
      <c r="R19" s="1">
        <v>0</v>
      </c>
      <c r="S19" s="1">
        <v>8.3599999999999994E-2</v>
      </c>
      <c r="T19" s="1">
        <v>0.19980000000000001</v>
      </c>
      <c r="U19" s="1">
        <v>0.34839999999999999</v>
      </c>
      <c r="V19" s="1">
        <v>0.52990000000000004</v>
      </c>
      <c r="W19" s="1">
        <v>0.99460000000000004</v>
      </c>
      <c r="X19" s="1">
        <v>1.5965</v>
      </c>
    </row>
    <row r="20" spans="1:32" x14ac:dyDescent="0.3">
      <c r="A20" s="3" t="s">
        <v>55</v>
      </c>
      <c r="B20" s="1">
        <v>0</v>
      </c>
      <c r="C20" s="1">
        <v>7.2099999999999997E-2</v>
      </c>
      <c r="D20" s="1">
        <v>0.18720000000000001</v>
      </c>
      <c r="E20" s="1">
        <v>0.34239999999999998</v>
      </c>
      <c r="F20" s="1">
        <v>0.53400000000000003</v>
      </c>
      <c r="G20" s="1">
        <v>1.0163</v>
      </c>
      <c r="H20" s="1">
        <v>1.6226</v>
      </c>
      <c r="I20" s="3" t="s">
        <v>58</v>
      </c>
      <c r="J20" s="2">
        <v>0</v>
      </c>
      <c r="K20" s="2">
        <v>5.7099999999999998E-2</v>
      </c>
      <c r="L20" s="2">
        <v>0.15870000000000001</v>
      </c>
      <c r="M20" s="2">
        <v>0.30070000000000002</v>
      </c>
      <c r="N20" s="2">
        <v>0.47949999999999998</v>
      </c>
      <c r="O20" s="2">
        <v>0.93630000000000002</v>
      </c>
      <c r="P20" s="2">
        <v>1.5173000000000001</v>
      </c>
      <c r="Q20" s="3" t="s">
        <v>61</v>
      </c>
      <c r="R20" s="1">
        <v>0</v>
      </c>
      <c r="S20" s="1">
        <v>9.0899999999999995E-2</v>
      </c>
      <c r="T20" s="1">
        <v>0.22720000000000001</v>
      </c>
      <c r="U20" s="1">
        <v>0.40489999999999998</v>
      </c>
      <c r="V20" s="1">
        <v>0.61670000000000003</v>
      </c>
      <c r="W20" s="1">
        <v>1.1496</v>
      </c>
      <c r="X20" s="1">
        <v>1.8044</v>
      </c>
    </row>
    <row r="21" spans="1:32" x14ac:dyDescent="0.3">
      <c r="A21" s="3" t="s">
        <v>56</v>
      </c>
      <c r="B21" s="1">
        <v>0</v>
      </c>
      <c r="C21" s="1">
        <f>C16-C15^2/4/C14</f>
        <v>6.25E-2</v>
      </c>
      <c r="D21" s="1">
        <f t="shared" ref="D21:X21" si="35">D16-D15^2/4/D14</f>
        <v>0.14999999999999947</v>
      </c>
      <c r="E21" s="1">
        <f t="shared" si="35"/>
        <v>0.26250000000000018</v>
      </c>
      <c r="F21" s="1">
        <f t="shared" si="35"/>
        <v>0.39999999999999947</v>
      </c>
      <c r="G21" s="1">
        <f t="shared" si="35"/>
        <v>0.74999999999999911</v>
      </c>
      <c r="H21" s="1">
        <f t="shared" si="35"/>
        <v>1.1999999999999993</v>
      </c>
      <c r="I21" s="3" t="s">
        <v>59</v>
      </c>
      <c r="J21" s="2">
        <v>0</v>
      </c>
      <c r="K21" s="2">
        <f t="shared" si="35"/>
        <v>4.5833333333333171E-2</v>
      </c>
      <c r="L21" s="2">
        <f t="shared" si="35"/>
        <v>0.11666666666666647</v>
      </c>
      <c r="M21" s="2">
        <f t="shared" si="35"/>
        <v>0.21250000000000036</v>
      </c>
      <c r="N21" s="2">
        <f t="shared" si="35"/>
        <v>0.33333333333333304</v>
      </c>
      <c r="O21" s="2">
        <f t="shared" si="35"/>
        <v>0.65000000000000036</v>
      </c>
      <c r="P21" s="2">
        <f t="shared" si="35"/>
        <v>1.0666666666666664</v>
      </c>
      <c r="Q21" s="3" t="s">
        <v>62</v>
      </c>
      <c r="R21" s="1">
        <v>0</v>
      </c>
      <c r="S21" s="1">
        <f t="shared" si="35"/>
        <v>7.9166666666665719E-2</v>
      </c>
      <c r="T21" s="1">
        <f t="shared" si="35"/>
        <v>0.18333333333333002</v>
      </c>
      <c r="U21" s="1">
        <f t="shared" si="35"/>
        <v>0.3125</v>
      </c>
      <c r="V21" s="1">
        <f t="shared" si="35"/>
        <v>0.46666666666666501</v>
      </c>
      <c r="W21" s="1">
        <f t="shared" si="35"/>
        <v>0.84999999999999787</v>
      </c>
      <c r="X21" s="1">
        <f t="shared" si="35"/>
        <v>1.3333333333333286</v>
      </c>
    </row>
    <row r="22" spans="1:32" x14ac:dyDescent="0.3">
      <c r="A22" s="3" t="s">
        <v>9</v>
      </c>
      <c r="B22" s="1"/>
      <c r="C22" s="1"/>
      <c r="D22" s="1">
        <v>0.15</v>
      </c>
      <c r="E22" s="1"/>
      <c r="F22" s="1"/>
      <c r="G22" s="1"/>
      <c r="H22" s="1"/>
      <c r="I22" s="3" t="s">
        <v>9</v>
      </c>
      <c r="J22" s="2"/>
      <c r="K22" s="2"/>
      <c r="L22" s="2">
        <v>0.45</v>
      </c>
      <c r="M22" s="2"/>
      <c r="N22" s="2"/>
      <c r="O22" s="2"/>
      <c r="P22" s="2"/>
      <c r="Q22" s="3" t="s">
        <v>9</v>
      </c>
      <c r="R22" s="1"/>
      <c r="S22" s="1"/>
      <c r="T22" s="1"/>
      <c r="U22" s="1"/>
      <c r="V22" s="1"/>
      <c r="W22" s="1"/>
      <c r="X22" s="1"/>
    </row>
    <row r="24" spans="1:32" x14ac:dyDescent="0.3">
      <c r="A24" s="3"/>
      <c r="B24" s="4" t="s">
        <v>46</v>
      </c>
      <c r="C24" s="4"/>
      <c r="D24" s="4"/>
      <c r="E24" s="4"/>
      <c r="F24" s="4"/>
      <c r="G24" s="4"/>
      <c r="H24" s="4"/>
      <c r="I24" s="3"/>
      <c r="J24" s="5" t="s">
        <v>14</v>
      </c>
      <c r="K24" s="5"/>
      <c r="L24" s="5"/>
      <c r="M24" s="5"/>
      <c r="N24" s="5"/>
      <c r="O24" s="5"/>
      <c r="P24" s="5"/>
      <c r="Q24" s="3"/>
      <c r="R24" s="4" t="s">
        <v>45</v>
      </c>
      <c r="S24" s="4"/>
      <c r="T24" s="4"/>
      <c r="U24" s="4"/>
      <c r="V24" s="4"/>
      <c r="W24" s="4"/>
      <c r="X24" s="4"/>
      <c r="Y24" s="3"/>
      <c r="Z24" s="4" t="s">
        <v>10</v>
      </c>
      <c r="AA24" s="4"/>
      <c r="AB24" s="4"/>
      <c r="AC24" s="4"/>
      <c r="AD24" s="4"/>
      <c r="AE24" s="4"/>
      <c r="AF24" s="4"/>
    </row>
    <row r="25" spans="1:32" x14ac:dyDescent="0.3">
      <c r="A25" s="3" t="s">
        <v>2</v>
      </c>
      <c r="B25" s="1">
        <v>0</v>
      </c>
      <c r="C25" s="1">
        <v>0.1</v>
      </c>
      <c r="D25" s="1">
        <v>0.2</v>
      </c>
      <c r="E25" s="1">
        <v>0.3</v>
      </c>
      <c r="F25" s="1">
        <v>0.4</v>
      </c>
      <c r="G25" s="1">
        <v>0.6</v>
      </c>
      <c r="H25" s="1">
        <v>0.8</v>
      </c>
      <c r="I25" s="3" t="s">
        <v>2</v>
      </c>
      <c r="J25" s="2">
        <v>0</v>
      </c>
      <c r="K25" s="2">
        <v>0.1</v>
      </c>
      <c r="L25" s="2">
        <v>0.2</v>
      </c>
      <c r="M25" s="2">
        <v>0.3</v>
      </c>
      <c r="N25" s="2">
        <v>0.4</v>
      </c>
      <c r="O25" s="2">
        <v>0.6</v>
      </c>
      <c r="P25" s="2">
        <v>0.8</v>
      </c>
      <c r="Q25" s="3" t="s">
        <v>2</v>
      </c>
      <c r="R25" s="1">
        <v>0</v>
      </c>
      <c r="S25" s="1">
        <v>0.1</v>
      </c>
      <c r="T25" s="1">
        <v>0.2</v>
      </c>
      <c r="U25" s="1">
        <v>0.3</v>
      </c>
      <c r="V25" s="1">
        <v>0.4</v>
      </c>
      <c r="W25" s="1">
        <v>0.6</v>
      </c>
      <c r="X25" s="1">
        <v>0.8</v>
      </c>
      <c r="Y25" s="3" t="s">
        <v>2</v>
      </c>
      <c r="Z25" s="1">
        <v>0</v>
      </c>
      <c r="AA25" s="1">
        <v>0.1</v>
      </c>
      <c r="AB25" s="1">
        <v>0.2</v>
      </c>
      <c r="AC25" s="1">
        <v>0.3</v>
      </c>
      <c r="AD25" s="1">
        <v>0.4</v>
      </c>
      <c r="AE25" s="1">
        <v>0.6</v>
      </c>
      <c r="AF25" s="1">
        <v>0.8</v>
      </c>
    </row>
    <row r="26" spans="1:32" x14ac:dyDescent="0.3">
      <c r="A26" s="3" t="s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3" t="s">
        <v>3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3" t="s">
        <v>3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3" t="s">
        <v>3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</row>
    <row r="27" spans="1:32" x14ac:dyDescent="0.3">
      <c r="A27" s="3" t="s">
        <v>5</v>
      </c>
      <c r="B27" s="1">
        <v>0.3</v>
      </c>
      <c r="C27" s="1">
        <v>0.3</v>
      </c>
      <c r="D27" s="1">
        <v>0.3</v>
      </c>
      <c r="E27" s="1">
        <v>0.3</v>
      </c>
      <c r="F27" s="1">
        <v>0.3</v>
      </c>
      <c r="G27" s="1">
        <v>0.3</v>
      </c>
      <c r="H27" s="1">
        <v>0.3</v>
      </c>
      <c r="I27" s="3" t="s">
        <v>5</v>
      </c>
      <c r="J27" s="2">
        <v>1.5</v>
      </c>
      <c r="K27" s="2">
        <v>1.5</v>
      </c>
      <c r="L27" s="2">
        <v>1.5</v>
      </c>
      <c r="M27" s="2">
        <v>1.5</v>
      </c>
      <c r="N27" s="2">
        <v>1.5</v>
      </c>
      <c r="O27" s="2">
        <v>1.5</v>
      </c>
      <c r="P27" s="2">
        <v>1.5</v>
      </c>
      <c r="Q27" s="3" t="s">
        <v>5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3</v>
      </c>
      <c r="Y27" s="3" t="s">
        <v>5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</row>
    <row r="28" spans="1:32" x14ac:dyDescent="0.3">
      <c r="A28" s="3" t="s">
        <v>4</v>
      </c>
      <c r="B28" s="1">
        <v>0.3</v>
      </c>
      <c r="C28" s="1">
        <v>0.3</v>
      </c>
      <c r="D28" s="1">
        <v>0.3</v>
      </c>
      <c r="E28" s="1">
        <v>0.3</v>
      </c>
      <c r="F28" s="1">
        <v>0.3</v>
      </c>
      <c r="G28" s="1">
        <v>0.3</v>
      </c>
      <c r="H28" s="1">
        <v>0.3</v>
      </c>
      <c r="I28" s="3" t="s">
        <v>4</v>
      </c>
      <c r="J28" s="2">
        <v>1.5</v>
      </c>
      <c r="K28" s="2">
        <v>1.5</v>
      </c>
      <c r="L28" s="2">
        <v>1.5</v>
      </c>
      <c r="M28" s="2">
        <v>1.5</v>
      </c>
      <c r="N28" s="2">
        <v>1.5</v>
      </c>
      <c r="O28" s="2">
        <v>1.5</v>
      </c>
      <c r="P28" s="2">
        <v>1.5</v>
      </c>
      <c r="Q28" s="3" t="s">
        <v>4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3" t="s">
        <v>4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</row>
    <row r="29" spans="1:32" x14ac:dyDescent="0.3">
      <c r="A29" s="3" t="s">
        <v>6</v>
      </c>
      <c r="B29" s="1">
        <v>1E-3</v>
      </c>
      <c r="C29" s="1">
        <v>1E-3</v>
      </c>
      <c r="D29" s="1">
        <v>1E-3</v>
      </c>
      <c r="E29" s="1">
        <v>1E-3</v>
      </c>
      <c r="F29" s="1">
        <v>1E-3</v>
      </c>
      <c r="G29" s="1">
        <v>1E-3</v>
      </c>
      <c r="H29" s="1">
        <v>1E-3</v>
      </c>
      <c r="I29" s="3" t="s">
        <v>6</v>
      </c>
      <c r="J29" s="2">
        <v>1E-3</v>
      </c>
      <c r="K29" s="2">
        <v>1E-3</v>
      </c>
      <c r="L29" s="2">
        <v>1E-3</v>
      </c>
      <c r="M29" s="2">
        <v>1E-3</v>
      </c>
      <c r="N29" s="2">
        <v>1E-3</v>
      </c>
      <c r="O29" s="2">
        <v>1E-3</v>
      </c>
      <c r="P29" s="2">
        <v>1E-3</v>
      </c>
      <c r="Q29" s="3" t="s">
        <v>6</v>
      </c>
      <c r="R29" s="1">
        <v>1E-3</v>
      </c>
      <c r="S29" s="1">
        <v>1E-3</v>
      </c>
      <c r="T29" s="1">
        <v>1E-3</v>
      </c>
      <c r="U29" s="1">
        <v>1E-3</v>
      </c>
      <c r="V29" s="1">
        <v>1E-3</v>
      </c>
      <c r="W29" s="1">
        <v>1E-3</v>
      </c>
      <c r="X29" s="1">
        <v>1E-3</v>
      </c>
      <c r="Y29" s="3" t="s">
        <v>6</v>
      </c>
      <c r="Z29" s="1">
        <v>1E-3</v>
      </c>
      <c r="AA29" s="1">
        <v>1E-3</v>
      </c>
      <c r="AB29" s="1">
        <v>1E-3</v>
      </c>
      <c r="AC29" s="1">
        <v>1E-3</v>
      </c>
      <c r="AD29" s="1">
        <v>1E-3</v>
      </c>
      <c r="AE29" s="1">
        <v>1E-3</v>
      </c>
      <c r="AF29" s="1">
        <v>1E-3</v>
      </c>
    </row>
    <row r="30" spans="1:32" x14ac:dyDescent="0.3">
      <c r="A30" s="3" t="s">
        <v>7</v>
      </c>
      <c r="B30" s="1">
        <v>0.01</v>
      </c>
      <c r="C30" s="1">
        <v>0.01</v>
      </c>
      <c r="D30" s="1">
        <v>0.01</v>
      </c>
      <c r="E30" s="1">
        <v>0.01</v>
      </c>
      <c r="F30" s="1">
        <v>0.01</v>
      </c>
      <c r="G30" s="1">
        <v>0.01</v>
      </c>
      <c r="H30" s="1">
        <v>0.01</v>
      </c>
      <c r="I30" s="3" t="s">
        <v>7</v>
      </c>
      <c r="J30" s="2">
        <v>0.01</v>
      </c>
      <c r="K30" s="2">
        <v>0.01</v>
      </c>
      <c r="L30" s="2">
        <v>0.01</v>
      </c>
      <c r="M30" s="2">
        <v>0.01</v>
      </c>
      <c r="N30" s="2">
        <v>0.01</v>
      </c>
      <c r="O30" s="2">
        <v>0.01</v>
      </c>
      <c r="P30" s="2">
        <v>0.01</v>
      </c>
      <c r="Q30" s="3" t="s">
        <v>7</v>
      </c>
      <c r="R30" s="1">
        <v>0.01</v>
      </c>
      <c r="S30" s="1">
        <v>0.01</v>
      </c>
      <c r="T30" s="1">
        <v>0.01</v>
      </c>
      <c r="U30" s="1">
        <v>0.01</v>
      </c>
      <c r="V30" s="1">
        <v>0.01</v>
      </c>
      <c r="W30" s="1">
        <v>0.01</v>
      </c>
      <c r="X30" s="1">
        <v>0.01</v>
      </c>
      <c r="Y30" s="3" t="s">
        <v>7</v>
      </c>
      <c r="Z30" s="1">
        <v>0.01</v>
      </c>
      <c r="AA30" s="1">
        <v>0.01</v>
      </c>
      <c r="AB30" s="1">
        <v>0.01</v>
      </c>
      <c r="AC30" s="1">
        <v>0.01</v>
      </c>
      <c r="AD30" s="1">
        <v>0.01</v>
      </c>
      <c r="AE30" s="1">
        <v>0.01</v>
      </c>
      <c r="AF30" s="1">
        <v>0.01</v>
      </c>
    </row>
    <row r="31" spans="1:32" x14ac:dyDescent="0.3">
      <c r="A31" s="3" t="s">
        <v>8</v>
      </c>
      <c r="B31" s="1">
        <v>0.01</v>
      </c>
      <c r="C31" s="1">
        <v>0.01</v>
      </c>
      <c r="D31" s="1">
        <v>0.01</v>
      </c>
      <c r="E31" s="1">
        <v>0.01</v>
      </c>
      <c r="F31" s="1">
        <v>0.01</v>
      </c>
      <c r="G31" s="1">
        <v>0.01</v>
      </c>
      <c r="H31" s="1">
        <v>0.01</v>
      </c>
      <c r="I31" s="3" t="s">
        <v>8</v>
      </c>
      <c r="J31" s="2">
        <v>0.01</v>
      </c>
      <c r="K31" s="2">
        <v>0.01</v>
      </c>
      <c r="L31" s="2">
        <v>0.01</v>
      </c>
      <c r="M31" s="2">
        <v>0.01</v>
      </c>
      <c r="N31" s="2">
        <v>0.01</v>
      </c>
      <c r="O31" s="2">
        <v>0.01</v>
      </c>
      <c r="P31" s="2">
        <v>0.01</v>
      </c>
      <c r="Q31" s="3" t="s">
        <v>8</v>
      </c>
      <c r="R31" s="1">
        <v>0.01</v>
      </c>
      <c r="S31" s="1">
        <v>0.01</v>
      </c>
      <c r="T31" s="1">
        <v>0.01</v>
      </c>
      <c r="U31" s="1">
        <v>0.01</v>
      </c>
      <c r="V31" s="1">
        <v>0.01</v>
      </c>
      <c r="W31" s="1">
        <v>0.01</v>
      </c>
      <c r="X31" s="1">
        <v>0.01</v>
      </c>
      <c r="Y31" s="3" t="s">
        <v>8</v>
      </c>
      <c r="Z31" s="1">
        <v>0.01</v>
      </c>
      <c r="AA31" s="1">
        <v>0.01</v>
      </c>
      <c r="AB31" s="1">
        <v>0.01</v>
      </c>
      <c r="AC31" s="1">
        <v>0.01</v>
      </c>
      <c r="AD31" s="1">
        <v>0.01</v>
      </c>
      <c r="AE31" s="1">
        <v>0.01</v>
      </c>
      <c r="AF31" s="1">
        <v>0.01</v>
      </c>
    </row>
    <row r="32" spans="1:32" x14ac:dyDescent="0.3">
      <c r="A32" s="3" t="s">
        <v>15</v>
      </c>
      <c r="B32" s="1">
        <f>B25/B26</f>
        <v>0</v>
      </c>
      <c r="C32" s="1">
        <f>C25/C26</f>
        <v>0.1</v>
      </c>
      <c r="D32" s="1">
        <f t="shared" ref="D32:X32" si="36">D25/D26</f>
        <v>0.2</v>
      </c>
      <c r="E32" s="1">
        <f t="shared" si="36"/>
        <v>0.3</v>
      </c>
      <c r="F32" s="1">
        <f t="shared" si="36"/>
        <v>0.4</v>
      </c>
      <c r="G32" s="1">
        <f t="shared" si="36"/>
        <v>0.6</v>
      </c>
      <c r="H32" s="1">
        <f t="shared" si="36"/>
        <v>0.8</v>
      </c>
      <c r="I32" s="3" t="s">
        <v>15</v>
      </c>
      <c r="J32" s="2">
        <f>J25/J26</f>
        <v>0</v>
      </c>
      <c r="K32" s="2">
        <f t="shared" si="36"/>
        <v>0.1</v>
      </c>
      <c r="L32" s="2">
        <f t="shared" si="36"/>
        <v>0.2</v>
      </c>
      <c r="M32" s="2">
        <f t="shared" si="36"/>
        <v>0.3</v>
      </c>
      <c r="N32" s="2">
        <f t="shared" si="36"/>
        <v>0.4</v>
      </c>
      <c r="O32" s="2">
        <f t="shared" si="36"/>
        <v>0.6</v>
      </c>
      <c r="P32" s="2">
        <f t="shared" si="36"/>
        <v>0.8</v>
      </c>
      <c r="Q32" s="3" t="s">
        <v>15</v>
      </c>
      <c r="R32" s="1">
        <f>R25/R26</f>
        <v>0</v>
      </c>
      <c r="S32" s="1">
        <f t="shared" si="36"/>
        <v>0.1</v>
      </c>
      <c r="T32" s="1">
        <f t="shared" si="36"/>
        <v>0.2</v>
      </c>
      <c r="U32" s="1">
        <f t="shared" si="36"/>
        <v>0.3</v>
      </c>
      <c r="V32" s="1">
        <f t="shared" si="36"/>
        <v>0.4</v>
      </c>
      <c r="W32" s="1">
        <f t="shared" si="36"/>
        <v>0.6</v>
      </c>
      <c r="X32" s="1">
        <f t="shared" si="36"/>
        <v>0.8</v>
      </c>
      <c r="Y32" s="3" t="s">
        <v>15</v>
      </c>
      <c r="Z32" s="1">
        <f>Z25/Z26</f>
        <v>0</v>
      </c>
      <c r="AA32" s="1">
        <f>AA25/AA26</f>
        <v>0.1</v>
      </c>
      <c r="AB32" s="1">
        <f t="shared" ref="AB32:AF32" si="37">AB25/AB26</f>
        <v>0.2</v>
      </c>
      <c r="AC32" s="1">
        <f t="shared" si="37"/>
        <v>0.3</v>
      </c>
      <c r="AD32" s="1">
        <f t="shared" si="37"/>
        <v>0.4</v>
      </c>
      <c r="AE32" s="1">
        <f t="shared" si="37"/>
        <v>0.6</v>
      </c>
      <c r="AF32" s="1">
        <f t="shared" si="37"/>
        <v>0.8</v>
      </c>
    </row>
    <row r="33" spans="1:32" x14ac:dyDescent="0.3">
      <c r="A33" s="3" t="s">
        <v>39</v>
      </c>
      <c r="B33" s="1">
        <v>0</v>
      </c>
      <c r="C33" s="1">
        <v>2.9899999999999999E-2</v>
      </c>
      <c r="D33" s="1">
        <v>8.9800000000000005E-2</v>
      </c>
      <c r="E33" s="1">
        <v>0.18090000000000001</v>
      </c>
      <c r="F33" s="1">
        <v>0.30420000000000003</v>
      </c>
      <c r="G33" s="1">
        <v>0.6512</v>
      </c>
      <c r="H33" s="1">
        <v>1.1347</v>
      </c>
      <c r="I33" s="3" t="s">
        <v>36</v>
      </c>
      <c r="J33" s="2">
        <v>0</v>
      </c>
      <c r="K33" s="2">
        <v>8.9899999999999994E-2</v>
      </c>
      <c r="L33" s="2">
        <v>0.20979999999999999</v>
      </c>
      <c r="M33" s="2">
        <v>0.3609</v>
      </c>
      <c r="N33" s="2">
        <v>0.54420000000000002</v>
      </c>
      <c r="O33" s="2">
        <v>1.0112000000000001</v>
      </c>
      <c r="P33" s="2">
        <v>1.6147</v>
      </c>
      <c r="Q33" s="3" t="s">
        <v>42</v>
      </c>
      <c r="R33" s="1">
        <v>0</v>
      </c>
      <c r="S33" s="1">
        <v>0.16489999999999999</v>
      </c>
      <c r="T33" s="1">
        <v>0.35980000000000001</v>
      </c>
      <c r="U33" s="1">
        <v>0.58589999999999998</v>
      </c>
      <c r="V33" s="1">
        <v>0.84419999999999995</v>
      </c>
      <c r="W33" s="1">
        <v>1.4612000000000001</v>
      </c>
      <c r="X33" s="1">
        <v>2.2147000000000001</v>
      </c>
      <c r="Y33" s="3" t="s">
        <v>33</v>
      </c>
      <c r="Z33" s="1">
        <v>0</v>
      </c>
      <c r="AA33" s="1">
        <v>6.4899999999999999E-2</v>
      </c>
      <c r="AB33" s="1">
        <v>0.1598</v>
      </c>
      <c r="AC33" s="1">
        <v>0.28589999999999999</v>
      </c>
      <c r="AD33" s="1">
        <v>0.44419999999999998</v>
      </c>
      <c r="AE33" s="1">
        <v>0.86119999999999997</v>
      </c>
      <c r="AF33" s="1">
        <v>1.4147000000000001</v>
      </c>
    </row>
    <row r="34" spans="1:32" x14ac:dyDescent="0.3">
      <c r="A34" s="3" t="s">
        <v>40</v>
      </c>
      <c r="B34" s="1">
        <v>0</v>
      </c>
      <c r="C34" s="1">
        <v>3.7100000000000001E-2</v>
      </c>
      <c r="D34" s="1">
        <v>0.1172</v>
      </c>
      <c r="E34" s="1">
        <v>0.2374</v>
      </c>
      <c r="F34" s="1">
        <v>0.39400000000000002</v>
      </c>
      <c r="G34" s="1">
        <v>0.80630000000000002</v>
      </c>
      <c r="H34" s="1">
        <v>1.3426</v>
      </c>
      <c r="I34" s="3" t="s">
        <v>37</v>
      </c>
      <c r="J34" s="2">
        <v>0</v>
      </c>
      <c r="K34" s="2">
        <v>9.7100000000000006E-2</v>
      </c>
      <c r="L34" s="2">
        <v>0.23719999999999999</v>
      </c>
      <c r="M34" s="2">
        <v>0.41739999999999999</v>
      </c>
      <c r="N34" s="2">
        <v>0.63400000000000001</v>
      </c>
      <c r="O34" s="2">
        <v>1.1662999999999999</v>
      </c>
      <c r="P34" s="2">
        <v>1.8226</v>
      </c>
      <c r="Q34" s="3" t="s">
        <v>43</v>
      </c>
      <c r="R34" s="1">
        <v>0</v>
      </c>
      <c r="S34" s="1">
        <v>0.1721</v>
      </c>
      <c r="T34" s="1">
        <v>0.38719999999999999</v>
      </c>
      <c r="U34" s="1">
        <v>0.64239999999999997</v>
      </c>
      <c r="V34" s="1">
        <v>0.93400000000000005</v>
      </c>
      <c r="W34" s="1">
        <v>1.6163000000000001</v>
      </c>
      <c r="X34" s="1">
        <v>2.4226000000000001</v>
      </c>
      <c r="Y34" s="3" t="s">
        <v>34</v>
      </c>
      <c r="Z34" s="1">
        <v>0</v>
      </c>
      <c r="AA34" s="1">
        <v>7.2099999999999997E-2</v>
      </c>
      <c r="AB34" s="1">
        <v>0.18720000000000001</v>
      </c>
      <c r="AC34" s="1">
        <v>0.34239999999999998</v>
      </c>
      <c r="AD34" s="1">
        <v>0.53400000000000003</v>
      </c>
      <c r="AE34" s="1">
        <v>1.0163</v>
      </c>
      <c r="AF34" s="1">
        <v>1.6226</v>
      </c>
    </row>
    <row r="35" spans="1:32" x14ac:dyDescent="0.3">
      <c r="A35" s="3" t="s">
        <v>41</v>
      </c>
      <c r="B35" s="1">
        <f>$B$3*(B25*B29*B28/2/B30+1/8*B25^2)</f>
        <v>0</v>
      </c>
      <c r="C35" s="1">
        <f>$B$3*(C25*C29*C28/2/C30+1/8*C25^2)</f>
        <v>2.7500000000000004E-2</v>
      </c>
      <c r="D35" s="1">
        <f t="shared" ref="D35:H35" si="38">$B$3*(D25*D29*D28/2/D30+1/8*D25^2)</f>
        <v>0.08</v>
      </c>
      <c r="E35" s="1">
        <f t="shared" si="38"/>
        <v>0.1575</v>
      </c>
      <c r="F35" s="1">
        <f t="shared" si="38"/>
        <v>0.26</v>
      </c>
      <c r="G35" s="1">
        <f t="shared" si="38"/>
        <v>0.54</v>
      </c>
      <c r="H35" s="1">
        <f t="shared" si="38"/>
        <v>0.92000000000000015</v>
      </c>
      <c r="I35" s="3" t="s">
        <v>38</v>
      </c>
      <c r="J35" s="2">
        <v>0</v>
      </c>
      <c r="K35" s="2">
        <f>$B$3*(K25*K29*K28/2/K30+1/8*K25^2)</f>
        <v>8.7500000000000008E-2</v>
      </c>
      <c r="L35" s="2">
        <f t="shared" ref="L35:P35" si="39">$B$3*(L25*L29*L28/2/L30+1/8*L25^2)</f>
        <v>0.20000000000000004</v>
      </c>
      <c r="M35" s="2">
        <f t="shared" si="39"/>
        <v>0.33750000000000002</v>
      </c>
      <c r="N35" s="2">
        <f t="shared" si="39"/>
        <v>0.5</v>
      </c>
      <c r="O35" s="2">
        <f t="shared" si="39"/>
        <v>0.89999999999999991</v>
      </c>
      <c r="P35" s="2">
        <f t="shared" si="39"/>
        <v>1.4000000000000001</v>
      </c>
      <c r="Q35" s="3" t="s">
        <v>44</v>
      </c>
      <c r="R35" s="1">
        <f>$B$3*(R25*R29*R28/2/R30+1/8*R25^2)</f>
        <v>0</v>
      </c>
      <c r="S35" s="1">
        <f>$B$3*(S25*S29*S28/2/S30+1/8*S25^2)</f>
        <v>0.16250000000000001</v>
      </c>
      <c r="T35" s="1">
        <f t="shared" ref="T35:X35" si="40">$B$3*(T25*T29*T28/2/T30+1/8*T25^2)</f>
        <v>0.35000000000000003</v>
      </c>
      <c r="U35" s="1">
        <f t="shared" si="40"/>
        <v>0.5625</v>
      </c>
      <c r="V35" s="1">
        <f t="shared" si="40"/>
        <v>0.80000000000000016</v>
      </c>
      <c r="W35" s="1">
        <f t="shared" si="40"/>
        <v>1.35</v>
      </c>
      <c r="X35" s="1">
        <f t="shared" si="40"/>
        <v>2</v>
      </c>
      <c r="Y35" s="3" t="s">
        <v>35</v>
      </c>
      <c r="Z35" s="1">
        <v>0</v>
      </c>
      <c r="AA35" s="1">
        <f>$B$3*(AA25*AA29*AA28/2/AA30+1/8*AA25^2)</f>
        <v>6.25E-2</v>
      </c>
      <c r="AB35" s="1">
        <f t="shared" ref="AB35:AF35" si="41">$B$3*(AB25*AB29*AB28/2/AB30+1/8*AB25^2)</f>
        <v>0.15000000000000002</v>
      </c>
      <c r="AC35" s="1">
        <f t="shared" si="41"/>
        <v>0.26249999999999996</v>
      </c>
      <c r="AD35" s="1">
        <f t="shared" si="41"/>
        <v>0.40000000000000008</v>
      </c>
      <c r="AE35" s="1">
        <f t="shared" si="41"/>
        <v>0.75</v>
      </c>
      <c r="AF35" s="1">
        <f t="shared" si="41"/>
        <v>1.2000000000000002</v>
      </c>
    </row>
    <row r="36" spans="1:32" x14ac:dyDescent="0.3">
      <c r="A36" s="3" t="s">
        <v>63</v>
      </c>
      <c r="B36" s="1">
        <v>0</v>
      </c>
      <c r="C36" s="1">
        <f>(C33-C35)/C35</f>
        <v>8.7272727272727113E-2</v>
      </c>
      <c r="D36" s="1">
        <f t="shared" ref="D36:H36" si="42">(D33-D35)/D35</f>
        <v>0.12250000000000004</v>
      </c>
      <c r="E36" s="1">
        <f t="shared" si="42"/>
        <v>0.1485714285714286</v>
      </c>
      <c r="F36" s="1">
        <f t="shared" si="42"/>
        <v>0.17000000000000007</v>
      </c>
      <c r="G36" s="1">
        <f t="shared" si="42"/>
        <v>0.20592592592592585</v>
      </c>
      <c r="H36" s="1">
        <f t="shared" si="42"/>
        <v>0.23336956521739113</v>
      </c>
      <c r="I36" s="3" t="s">
        <v>9</v>
      </c>
      <c r="J36" s="1">
        <v>0</v>
      </c>
      <c r="K36" s="1">
        <f>(K33-K35)/K35</f>
        <v>2.7428571428571261E-2</v>
      </c>
      <c r="L36" s="1">
        <f t="shared" ref="L36" si="43">(L33-L35)/L35</f>
        <v>4.8999999999999731E-2</v>
      </c>
      <c r="M36" s="1">
        <f t="shared" ref="M36" si="44">(M33-M35)/M35</f>
        <v>6.9333333333333261E-2</v>
      </c>
      <c r="N36" s="1">
        <f t="shared" ref="N36" si="45">(N33-N35)/N35</f>
        <v>8.8400000000000034E-2</v>
      </c>
      <c r="O36" s="1">
        <f t="shared" ref="O36" si="46">(O33-O35)/O35</f>
        <v>0.12355555555555578</v>
      </c>
      <c r="P36" s="1">
        <f t="shared" ref="P36" si="47">(P33-P35)/P35</f>
        <v>0.15335714285714278</v>
      </c>
      <c r="Q36" s="3" t="s">
        <v>9</v>
      </c>
      <c r="R36" s="1">
        <v>0</v>
      </c>
      <c r="S36" s="1">
        <f>(S33-S35)/S35</f>
        <v>1.4769230769230679E-2</v>
      </c>
      <c r="T36" s="1">
        <f t="shared" ref="T36" si="48">(T33-T35)/T35</f>
        <v>2.7999999999999928E-2</v>
      </c>
      <c r="U36" s="1">
        <f t="shared" ref="U36" si="49">(U33-U35)/U35</f>
        <v>4.1599999999999956E-2</v>
      </c>
      <c r="V36" s="1">
        <f t="shared" ref="V36" si="50">(V33-V35)/V35</f>
        <v>5.524999999999973E-2</v>
      </c>
      <c r="W36" s="1">
        <f t="shared" ref="W36" si="51">(W33-W35)/W35</f>
        <v>8.2370370370370344E-2</v>
      </c>
      <c r="X36" s="1">
        <f t="shared" ref="X36" si="52">(X33-X35)/X35</f>
        <v>0.10735000000000006</v>
      </c>
      <c r="Y36" s="3" t="s">
        <v>9</v>
      </c>
      <c r="Z36" s="1"/>
      <c r="AA36" s="1"/>
      <c r="AB36" s="1">
        <v>0.15</v>
      </c>
      <c r="AC36" s="1"/>
      <c r="AD36" s="1"/>
      <c r="AE36" s="1"/>
      <c r="AF36" s="1"/>
    </row>
    <row r="61" spans="9:9" x14ac:dyDescent="0.3">
      <c r="I61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UnequalLength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2020-05-11T21:40:31Z</dcterms:created>
  <dcterms:modified xsi:type="dcterms:W3CDTF">2020-05-15T13:09:48Z</dcterms:modified>
</cp:coreProperties>
</file>