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Vladimir\Desktop\"/>
    </mc:Choice>
  </mc:AlternateContent>
  <xr:revisionPtr revIDLastSave="0" documentId="13_ncr:1_{ED4C2B88-23CB-4381-9FEC-78E62279933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ingle Module Calculation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4" l="1"/>
  <c r="K51" i="4"/>
  <c r="K50" i="4"/>
  <c r="K49" i="4"/>
  <c r="K48" i="4"/>
  <c r="K47" i="4"/>
  <c r="K11" i="4"/>
  <c r="K40" i="4"/>
  <c r="K43" i="4"/>
  <c r="K41" i="4"/>
  <c r="K39" i="4"/>
  <c r="K35" i="4"/>
  <c r="K33" i="4"/>
  <c r="K32" i="4"/>
  <c r="K31" i="4"/>
  <c r="K27" i="4"/>
  <c r="K25" i="4"/>
  <c r="K24" i="4"/>
  <c r="K20" i="4"/>
  <c r="K18" i="4"/>
  <c r="K17" i="4"/>
  <c r="K13" i="4"/>
  <c r="K10" i="4"/>
  <c r="N24" i="4"/>
  <c r="G4" i="4"/>
  <c r="F4" i="4"/>
  <c r="E4" i="4"/>
  <c r="D4" i="4"/>
  <c r="C4" i="4"/>
  <c r="D50" i="4" l="1"/>
  <c r="E50" i="4"/>
  <c r="C50" i="4"/>
  <c r="G6" i="4"/>
  <c r="G53" i="4" s="1"/>
  <c r="D6" i="4"/>
  <c r="E6" i="4"/>
  <c r="E49" i="4" s="1"/>
  <c r="F6" i="4"/>
  <c r="C6" i="4"/>
  <c r="C47" i="4" s="1"/>
  <c r="F41" i="4" l="1"/>
  <c r="F50" i="4"/>
  <c r="F48" i="4"/>
  <c r="E47" i="4"/>
  <c r="F53" i="4"/>
  <c r="F51" i="4"/>
  <c r="G47" i="4"/>
  <c r="C33" i="4"/>
  <c r="C48" i="4"/>
  <c r="C53" i="4"/>
  <c r="C49" i="4"/>
  <c r="E13" i="4"/>
  <c r="E48" i="4"/>
  <c r="E43" i="4"/>
  <c r="F47" i="4"/>
  <c r="E53" i="4"/>
  <c r="E51" i="4"/>
  <c r="G49" i="4"/>
  <c r="G20" i="4"/>
  <c r="G50" i="4"/>
  <c r="G48" i="4"/>
  <c r="C51" i="4"/>
  <c r="G51" i="4"/>
  <c r="D13" i="4"/>
  <c r="D48" i="4"/>
  <c r="D47" i="4"/>
  <c r="D53" i="4"/>
  <c r="D51" i="4"/>
  <c r="F49" i="4"/>
  <c r="D49" i="4"/>
  <c r="G39" i="4"/>
  <c r="D39" i="4"/>
  <c r="D41" i="4"/>
  <c r="D11" i="4"/>
  <c r="G41" i="4"/>
  <c r="D43" i="4"/>
  <c r="G35" i="4"/>
  <c r="G27" i="4"/>
  <c r="G13" i="4"/>
  <c r="F17" i="4"/>
  <c r="E25" i="4"/>
  <c r="D20" i="4"/>
  <c r="D40" i="4"/>
  <c r="D18" i="4"/>
  <c r="D25" i="4"/>
  <c r="D35" i="4"/>
  <c r="D33" i="4"/>
  <c r="D31" i="4"/>
  <c r="D17" i="4"/>
  <c r="C40" i="4"/>
  <c r="D32" i="4"/>
  <c r="F13" i="4"/>
  <c r="C43" i="4"/>
  <c r="D27" i="4"/>
  <c r="D24" i="4"/>
  <c r="C10" i="4"/>
  <c r="D10" i="4"/>
  <c r="G43" i="4"/>
  <c r="G24" i="4"/>
  <c r="C18" i="4"/>
  <c r="G25" i="4"/>
  <c r="G33" i="4"/>
  <c r="G32" i="4"/>
  <c r="G40" i="4"/>
  <c r="G17" i="4"/>
  <c r="C20" i="4"/>
  <c r="C27" i="4"/>
  <c r="G18" i="4"/>
  <c r="G31" i="4"/>
  <c r="C32" i="4"/>
  <c r="E41" i="4"/>
  <c r="F31" i="4"/>
  <c r="C13" i="4"/>
  <c r="C25" i="4"/>
  <c r="C41" i="4"/>
  <c r="C24" i="4"/>
  <c r="C11" i="4"/>
  <c r="F35" i="4"/>
  <c r="E31" i="4"/>
  <c r="E39" i="4"/>
  <c r="E32" i="4"/>
  <c r="E40" i="4"/>
  <c r="E27" i="4"/>
  <c r="E35" i="4"/>
  <c r="E24" i="4"/>
  <c r="E33" i="4"/>
  <c r="E18" i="4"/>
  <c r="F32" i="4"/>
  <c r="F27" i="4"/>
  <c r="F24" i="4"/>
  <c r="E17" i="4"/>
  <c r="F25" i="4"/>
  <c r="F33" i="4"/>
  <c r="F39" i="4"/>
  <c r="E20" i="4"/>
  <c r="F20" i="4"/>
  <c r="F18" i="4"/>
  <c r="F40" i="4"/>
  <c r="F43" i="4"/>
  <c r="C35" i="4"/>
  <c r="C39" i="4"/>
  <c r="C31" i="4"/>
  <c r="C17" i="4"/>
  <c r="E10" i="4"/>
  <c r="E11" i="4"/>
  <c r="F10" i="4"/>
  <c r="F11" i="4"/>
  <c r="G10" i="4"/>
  <c r="G11" i="4"/>
</calcChain>
</file>

<file path=xl/sharedStrings.xml><?xml version="1.0" encoding="utf-8"?>
<sst xmlns="http://schemas.openxmlformats.org/spreadsheetml/2006/main" count="106" uniqueCount="64">
  <si>
    <t>Destroyer</t>
  </si>
  <si>
    <t>Cruiser</t>
  </si>
  <si>
    <t>Capital</t>
  </si>
  <si>
    <t>Legend</t>
  </si>
  <si>
    <t>Base</t>
  </si>
  <si>
    <t>Synchrotron Core</t>
  </si>
  <si>
    <t>Corrupted Nanoforge</t>
  </si>
  <si>
    <t>Pristine Nanoforge</t>
  </si>
  <si>
    <t>Granularity Factor</t>
  </si>
  <si>
    <t>Fighter</t>
  </si>
  <si>
    <t>Frigate</t>
  </si>
  <si>
    <t>(limited by machinery in cargo holds)</t>
  </si>
  <si>
    <t>Ship: Base amount of cycles</t>
  </si>
  <si>
    <t>Modified amount of cycles</t>
  </si>
  <si>
    <t>Refining Module:</t>
  </si>
  <si>
    <t>Ore Input</t>
  </si>
  <si>
    <t>Metal Output</t>
  </si>
  <si>
    <t>Machinery Needed</t>
  </si>
  <si>
    <t>Transplutonic Ore Input</t>
  </si>
  <si>
    <t>Transplutonics Output</t>
  </si>
  <si>
    <t>Base Size Capacity</t>
  </si>
  <si>
    <t>(governs ratio between number of cycles and quantity of goods produced for one cycle; needed for dealing with cargo leftovers)</t>
  </si>
  <si>
    <t>(ship capacity * granularity)</t>
  </si>
  <si>
    <t>Bonus from Catalytic Core</t>
  </si>
  <si>
    <t>Special Item Bonus</t>
  </si>
  <si>
    <t>Catalytic Core</t>
  </si>
  <si>
    <t>Nanoforge</t>
  </si>
  <si>
    <t>(for reference)</t>
  </si>
  <si>
    <t>Fuel Production Module:</t>
  </si>
  <si>
    <t>Bonus from Synchrotron Core</t>
  </si>
  <si>
    <t>Volatiles Input</t>
  </si>
  <si>
    <t>Fuel Output</t>
  </si>
  <si>
    <t>Calculated Value</t>
  </si>
  <si>
    <t>Raw Input</t>
  </si>
  <si>
    <t>Description</t>
  </si>
  <si>
    <t>Ship Size</t>
  </si>
  <si>
    <t>Heavy Industry Module:</t>
  </si>
  <si>
    <t>Metals Input</t>
  </si>
  <si>
    <t>Transplutonics Input</t>
  </si>
  <si>
    <t>Supplies Output</t>
  </si>
  <si>
    <t>Bonus from Nanoforge</t>
  </si>
  <si>
    <t>Machinery Output</t>
  </si>
  <si>
    <t>Machinery Availability</t>
  </si>
  <si>
    <t>Needed</t>
  </si>
  <si>
    <t>In Cargo Hold</t>
  </si>
  <si>
    <t>Availability</t>
  </si>
  <si>
    <t>The logic depicted here assumes that ship has only one forge module; combat readiness does not influence production, only machinery availability does. Refining Module and Heavy Industry Module processes have only half as much capacity ingame if both types are enabled; total capacity of the module is divided between enabled processes.</t>
  </si>
  <si>
    <t>(not any factor numbers are valid)</t>
  </si>
  <si>
    <t>Granulated</t>
  </si>
  <si>
    <t>(processing disabled if availability is below 50%)</t>
  </si>
  <si>
    <t>Disabled</t>
  </si>
  <si>
    <t>Supplies Input</t>
  </si>
  <si>
    <t>Machinery Input</t>
  </si>
  <si>
    <t>Hull Parts Output</t>
  </si>
  <si>
    <t>No Output bonuses</t>
  </si>
  <si>
    <t>Production Capacities by Modules</t>
  </si>
  <si>
    <t>Goods Produced for One Cycle</t>
  </si>
  <si>
    <t>Metals Production</t>
  </si>
  <si>
    <t>Transplutonics Production</t>
  </si>
  <si>
    <t>Fuel Production</t>
  </si>
  <si>
    <t>Supplies Production</t>
  </si>
  <si>
    <t>Machinery Production</t>
  </si>
  <si>
    <t>Hull Parts Production</t>
  </si>
  <si>
    <t>Modules can have no more than two capacities active; Hull Parts Production Capacity is available by switching module production mode, which makes both primary capacities unavailable.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</si>
</sst>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Orbitron"/>
    </font>
    <font>
      <b/>
      <sz val="11"/>
      <color rgb="FF000000"/>
      <name val="Calibri"/>
      <family val="2"/>
      <charset val="204"/>
      <scheme val="minor"/>
    </font>
    <font>
      <sz val="20"/>
      <color theme="1"/>
      <name val="Orbitron"/>
    </font>
    <font>
      <sz val="11"/>
      <color theme="1"/>
      <name val="Orbitron"/>
    </font>
    <font>
      <sz val="22"/>
      <color theme="1"/>
      <name val="Orbitron"/>
    </font>
    <font>
      <i/>
      <sz val="12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4659260841701"/>
        <bgColor theme="4"/>
      </patternFill>
    </fill>
    <fill>
      <patternFill patternType="solid">
        <fgColor theme="9" tint="-0.24994659260841701"/>
        <bgColor rgb="FFFF0000"/>
      </patternFill>
    </fill>
    <fill>
      <patternFill patternType="solid">
        <fgColor theme="7" tint="0.39991454817346722"/>
        <bgColor theme="0" tint="-0.34998626667073579"/>
      </patternFill>
    </fill>
    <fill>
      <patternFill patternType="solid">
        <fgColor rgb="FFFD3F0B"/>
        <bgColor theme="4"/>
      </patternFill>
    </fill>
    <fill>
      <patternFill patternType="solid">
        <fgColor rgb="FFFFA23B"/>
        <bgColor theme="4"/>
      </patternFill>
    </fill>
    <fill>
      <patternFill patternType="lightUp">
        <fgColor theme="1"/>
        <bgColor theme="2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6" borderId="1">
      <alignment horizontal="center" vertical="center" wrapText="1"/>
    </xf>
    <xf numFmtId="0" fontId="1" fillId="5" borderId="1">
      <alignment horizontal="center" vertical="center"/>
    </xf>
    <xf numFmtId="0" fontId="9" fillId="7" borderId="1">
      <alignment horizontal="center" vertical="center" wrapText="1"/>
    </xf>
    <xf numFmtId="0" fontId="3" fillId="8" borderId="1">
      <alignment horizontal="center" vertical="center" wrapText="1"/>
    </xf>
    <xf numFmtId="0" fontId="9" fillId="11" borderId="1">
      <alignment horizontal="center" vertical="center" wrapText="1"/>
    </xf>
    <xf numFmtId="0" fontId="14" fillId="14" borderId="1">
      <alignment horizontal="center" vertical="center" wrapText="1"/>
    </xf>
  </cellStyleXfs>
  <cellXfs count="75">
    <xf numFmtId="0" fontId="0" fillId="0" borderId="0" xfId="0"/>
    <xf numFmtId="0" fontId="1" fillId="5" borderId="1" xfId="6">
      <alignment horizontal="center" vertical="center"/>
    </xf>
    <xf numFmtId="0" fontId="6" fillId="0" borderId="0" xfId="4" applyAlignment="1">
      <alignment wrapText="1"/>
    </xf>
    <xf numFmtId="0" fontId="6" fillId="0" borderId="0" xfId="4" applyAlignment="1">
      <alignment vertical="center" wrapText="1"/>
    </xf>
    <xf numFmtId="0" fontId="9" fillId="7" borderId="1" xfId="7">
      <alignment horizontal="center" vertical="center" wrapText="1"/>
    </xf>
    <xf numFmtId="0" fontId="3" fillId="8" borderId="1" xfId="8">
      <alignment horizontal="center" vertical="center" wrapText="1"/>
    </xf>
    <xf numFmtId="0" fontId="6" fillId="0" borderId="0" xfId="4" applyAlignment="1">
      <alignment horizontal="center" vertical="center" wrapText="1"/>
    </xf>
    <xf numFmtId="0" fontId="9" fillId="11" borderId="1" xfId="9">
      <alignment horizontal="center" vertical="center" wrapText="1"/>
    </xf>
    <xf numFmtId="0" fontId="6" fillId="8" borderId="1" xfId="4" applyFill="1" applyBorder="1" applyAlignment="1">
      <alignment horizontal="center" vertical="center" wrapText="1"/>
    </xf>
    <xf numFmtId="0" fontId="14" fillId="14" borderId="1" xfId="10">
      <alignment horizontal="center" vertical="center" wrapText="1"/>
    </xf>
    <xf numFmtId="0" fontId="8" fillId="13" borderId="2" xfId="5" applyFont="1" applyFill="1" applyBorder="1" applyAlignment="1">
      <alignment horizontal="center" vertical="center"/>
    </xf>
    <xf numFmtId="0" fontId="8" fillId="13" borderId="4" xfId="5" applyFont="1" applyFill="1" applyBorder="1" applyAlignment="1">
      <alignment horizontal="center" vertical="center"/>
    </xf>
    <xf numFmtId="0" fontId="8" fillId="13" borderId="2" xfId="5" applyFont="1" applyFill="1" applyBorder="1">
      <alignment horizontal="center" vertical="center" wrapText="1"/>
    </xf>
    <xf numFmtId="0" fontId="8" fillId="13" borderId="3" xfId="5" applyFont="1" applyFill="1" applyBorder="1">
      <alignment horizontal="center" vertical="center" wrapText="1"/>
    </xf>
    <xf numFmtId="0" fontId="8" fillId="13" borderId="4" xfId="5" applyFont="1" applyFill="1" applyBorder="1">
      <alignment horizontal="center" vertical="center" wrapText="1"/>
    </xf>
    <xf numFmtId="0" fontId="13" fillId="0" borderId="3" xfId="4" applyFont="1" applyBorder="1" applyAlignment="1">
      <alignment horizontal="center" vertical="center"/>
    </xf>
    <xf numFmtId="0" fontId="8" fillId="9" borderId="2" xfId="5" applyFont="1" applyFill="1" applyBorder="1">
      <alignment horizontal="center" vertical="center" wrapText="1"/>
    </xf>
    <xf numFmtId="0" fontId="8" fillId="9" borderId="3" xfId="5" applyFont="1" applyFill="1" applyBorder="1">
      <alignment horizontal="center" vertical="center" wrapText="1"/>
    </xf>
    <xf numFmtId="0" fontId="8" fillId="9" borderId="4" xfId="5" applyFont="1" applyFill="1" applyBorder="1">
      <alignment horizontal="center" vertical="center" wrapText="1"/>
    </xf>
    <xf numFmtId="0" fontId="15" fillId="14" borderId="2" xfId="10" applyFont="1" applyBorder="1">
      <alignment horizontal="center" vertical="center" wrapText="1"/>
    </xf>
    <xf numFmtId="0" fontId="15" fillId="14" borderId="3" xfId="10" applyFont="1" applyBorder="1">
      <alignment horizontal="center" vertical="center" wrapText="1"/>
    </xf>
    <xf numFmtId="0" fontId="15" fillId="14" borderId="4" xfId="10" applyFont="1" applyBorder="1">
      <alignment horizontal="center" vertical="center" wrapText="1"/>
    </xf>
    <xf numFmtId="0" fontId="9" fillId="7" borderId="10" xfId="7" applyBorder="1">
      <alignment horizontal="center" vertical="center" wrapText="1"/>
    </xf>
    <xf numFmtId="0" fontId="9" fillId="7" borderId="7" xfId="7" applyBorder="1">
      <alignment horizontal="center" vertical="center" wrapText="1"/>
    </xf>
    <xf numFmtId="0" fontId="9" fillId="7" borderId="11" xfId="7" applyBorder="1">
      <alignment horizontal="center" vertical="center" wrapText="1"/>
    </xf>
    <xf numFmtId="0" fontId="9" fillId="7" borderId="12" xfId="7" applyBorder="1">
      <alignment horizontal="center" vertical="center" wrapText="1"/>
    </xf>
    <xf numFmtId="0" fontId="9" fillId="7" borderId="6" xfId="7" applyBorder="1">
      <alignment horizontal="center" vertical="center" wrapText="1"/>
    </xf>
    <xf numFmtId="0" fontId="9" fillId="7" borderId="13" xfId="7" applyBorder="1">
      <alignment horizontal="center" vertical="center" wrapText="1"/>
    </xf>
    <xf numFmtId="0" fontId="9" fillId="11" borderId="10" xfId="9" applyBorder="1">
      <alignment horizontal="center" vertical="center" wrapText="1"/>
    </xf>
    <xf numFmtId="0" fontId="9" fillId="11" borderId="7" xfId="9" applyBorder="1">
      <alignment horizontal="center" vertical="center" wrapText="1"/>
    </xf>
    <xf numFmtId="0" fontId="9" fillId="11" borderId="11" xfId="9" applyBorder="1">
      <alignment horizontal="center" vertical="center" wrapText="1"/>
    </xf>
    <xf numFmtId="0" fontId="9" fillId="11" borderId="12" xfId="9" applyBorder="1">
      <alignment horizontal="center" vertical="center" wrapText="1"/>
    </xf>
    <xf numFmtId="0" fontId="9" fillId="11" borderId="6" xfId="9" applyBorder="1">
      <alignment horizontal="center" vertical="center" wrapText="1"/>
    </xf>
    <xf numFmtId="0" fontId="9" fillId="11" borderId="13" xfId="9" applyBorder="1">
      <alignment horizontal="center" vertical="center" wrapText="1"/>
    </xf>
    <xf numFmtId="0" fontId="7" fillId="8" borderId="10" xfId="8" applyFont="1" applyBorder="1">
      <alignment horizontal="center" vertical="center" wrapText="1"/>
    </xf>
    <xf numFmtId="0" fontId="7" fillId="8" borderId="7" xfId="8" applyFont="1" applyBorder="1">
      <alignment horizontal="center" vertical="center" wrapText="1"/>
    </xf>
    <xf numFmtId="0" fontId="7" fillId="8" borderId="11" xfId="8" applyFont="1" applyBorder="1">
      <alignment horizontal="center" vertical="center" wrapText="1"/>
    </xf>
    <xf numFmtId="0" fontId="7" fillId="8" borderId="12" xfId="8" applyFont="1" applyBorder="1">
      <alignment horizontal="center" vertical="center" wrapText="1"/>
    </xf>
    <xf numFmtId="0" fontId="7" fillId="8" borderId="6" xfId="8" applyFont="1" applyBorder="1">
      <alignment horizontal="center" vertical="center" wrapText="1"/>
    </xf>
    <xf numFmtId="0" fontId="7" fillId="8" borderId="13" xfId="8" applyFont="1" applyBorder="1">
      <alignment horizontal="center" vertical="center" wrapText="1"/>
    </xf>
    <xf numFmtId="0" fontId="7" fillId="5" borderId="10" xfId="6" applyFont="1" applyBorder="1">
      <alignment horizontal="center" vertical="center"/>
    </xf>
    <xf numFmtId="0" fontId="7" fillId="5" borderId="7" xfId="6" applyFont="1" applyBorder="1">
      <alignment horizontal="center" vertical="center"/>
    </xf>
    <xf numFmtId="0" fontId="7" fillId="5" borderId="11" xfId="6" applyFont="1" applyBorder="1">
      <alignment horizontal="center" vertical="center"/>
    </xf>
    <xf numFmtId="0" fontId="7" fillId="5" borderId="12" xfId="6" applyFont="1" applyBorder="1">
      <alignment horizontal="center" vertical="center"/>
    </xf>
    <xf numFmtId="0" fontId="7" fillId="5" borderId="6" xfId="6" applyFont="1" applyBorder="1">
      <alignment horizontal="center" vertical="center"/>
    </xf>
    <xf numFmtId="0" fontId="7" fillId="5" borderId="13" xfId="6" applyFont="1" applyBorder="1">
      <alignment horizontal="center" vertical="center"/>
    </xf>
    <xf numFmtId="0" fontId="10" fillId="9" borderId="2" xfId="5" applyFont="1" applyFill="1" applyBorder="1">
      <alignment horizontal="center" vertical="center" wrapText="1"/>
    </xf>
    <xf numFmtId="0" fontId="10" fillId="9" borderId="3" xfId="5" applyFont="1" applyFill="1" applyBorder="1">
      <alignment horizontal="center" vertical="center" wrapText="1"/>
    </xf>
    <xf numFmtId="0" fontId="3" fillId="8" borderId="1" xfId="8">
      <alignment horizontal="center" vertical="center" wrapText="1"/>
    </xf>
    <xf numFmtId="0" fontId="8" fillId="12" borderId="2" xfId="5" applyFont="1" applyFill="1" applyBorder="1" applyAlignment="1">
      <alignment horizontal="center" vertical="center"/>
    </xf>
    <xf numFmtId="0" fontId="8" fillId="12" borderId="4" xfId="5" applyFont="1" applyFill="1" applyBorder="1" applyAlignment="1">
      <alignment horizontal="center" vertical="center"/>
    </xf>
    <xf numFmtId="0" fontId="8" fillId="12" borderId="2" xfId="5" applyFont="1" applyFill="1" applyBorder="1">
      <alignment horizontal="center" vertical="center" wrapText="1"/>
    </xf>
    <xf numFmtId="0" fontId="8" fillId="12" borderId="3" xfId="5" applyFont="1" applyFill="1" applyBorder="1">
      <alignment horizontal="center" vertical="center" wrapText="1"/>
    </xf>
    <xf numFmtId="0" fontId="8" fillId="12" borderId="4" xfId="5" applyFont="1" applyFill="1" applyBorder="1">
      <alignment horizontal="center" vertical="center" wrapText="1"/>
    </xf>
    <xf numFmtId="0" fontId="6" fillId="0" borderId="3" xfId="4" applyBorder="1" applyAlignment="1">
      <alignment horizontal="center" vertical="center" wrapText="1"/>
    </xf>
    <xf numFmtId="0" fontId="8" fillId="6" borderId="2" xfId="5" applyFont="1" applyBorder="1" applyAlignment="1">
      <alignment horizontal="center" vertical="center"/>
    </xf>
    <xf numFmtId="0" fontId="8" fillId="6" borderId="4" xfId="5" applyFont="1" applyBorder="1" applyAlignment="1">
      <alignment horizontal="center" vertical="center"/>
    </xf>
    <xf numFmtId="0" fontId="6" fillId="0" borderId="0" xfId="4" applyAlignment="1">
      <alignment horizontal="center" vertical="center" wrapText="1"/>
    </xf>
    <xf numFmtId="0" fontId="6" fillId="0" borderId="6" xfId="4" applyBorder="1" applyAlignment="1">
      <alignment horizontal="center" vertical="center" wrapText="1"/>
    </xf>
    <xf numFmtId="0" fontId="8" fillId="6" borderId="2" xfId="5" applyFont="1" applyBorder="1">
      <alignment horizontal="center" vertical="center" wrapText="1"/>
    </xf>
    <xf numFmtId="0" fontId="8" fillId="6" borderId="3" xfId="5" applyFont="1" applyBorder="1">
      <alignment horizontal="center" vertical="center" wrapText="1"/>
    </xf>
    <xf numFmtId="0" fontId="8" fillId="6" borderId="4" xfId="5" applyFont="1" applyBorder="1">
      <alignment horizontal="center" vertical="center" wrapText="1"/>
    </xf>
    <xf numFmtId="0" fontId="3" fillId="8" borderId="8" xfId="8" applyBorder="1">
      <alignment horizontal="center" vertical="center" wrapText="1"/>
    </xf>
    <xf numFmtId="0" fontId="3" fillId="8" borderId="9" xfId="8" applyBorder="1">
      <alignment horizontal="center" vertical="center" wrapText="1"/>
    </xf>
    <xf numFmtId="0" fontId="8" fillId="6" borderId="1" xfId="5" applyFont="1">
      <alignment horizontal="center"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3" xfId="5" applyFont="1" applyFill="1" applyBorder="1" applyAlignment="1">
      <alignment horizontal="center" vertical="center"/>
    </xf>
    <xf numFmtId="0" fontId="6" fillId="0" borderId="7" xfId="4" applyBorder="1" applyAlignment="1">
      <alignment horizontal="center" vertical="center" wrapText="1"/>
    </xf>
    <xf numFmtId="0" fontId="6" fillId="0" borderId="0" xfId="4" applyBorder="1" applyAlignment="1">
      <alignment horizontal="center" vertical="center" wrapText="1"/>
    </xf>
    <xf numFmtId="0" fontId="14" fillId="14" borderId="1" xfId="10">
      <alignment horizontal="center" vertical="center" wrapText="1"/>
    </xf>
    <xf numFmtId="0" fontId="9" fillId="11" borderId="1" xfId="9">
      <alignment horizontal="center" vertical="center" wrapText="1"/>
    </xf>
    <xf numFmtId="0" fontId="6" fillId="0" borderId="5" xfId="4" applyBorder="1" applyAlignment="1">
      <alignment horizontal="center" vertical="center"/>
    </xf>
    <xf numFmtId="0" fontId="9" fillId="11" borderId="2" xfId="9" applyBorder="1">
      <alignment horizontal="center" vertical="center" wrapText="1"/>
    </xf>
    <xf numFmtId="0" fontId="9" fillId="11" borderId="4" xfId="9" applyBorder="1">
      <alignment horizontal="center" vertical="center" wrapText="1"/>
    </xf>
    <xf numFmtId="0" fontId="6" fillId="0" borderId="3" xfId="4" applyBorder="1" applyAlignment="1">
      <alignment horizontal="center" vertical="center"/>
    </xf>
  </cellXfs>
  <cellStyles count="11">
    <cellStyle name="Bad" xfId="2" builtinId="27" hidden="1"/>
    <cellStyle name="Calculated" xfId="7" xr:uid="{25E238E0-378F-49BE-9C9D-D236446C98BB}"/>
    <cellStyle name="Conversion" xfId="5" xr:uid="{C0B7FCBE-5EDC-4007-AC1B-D42B1F491286}"/>
    <cellStyle name="Description" xfId="8" xr:uid="{68D2C66F-12E0-461C-ABA2-AE2FE0F60B72}"/>
    <cellStyle name="Disabled" xfId="10" xr:uid="{E6B8D0D7-CDBC-41FB-87C8-0B53C55D6FBF}"/>
    <cellStyle name="Explanatory Text" xfId="4" builtinId="53"/>
    <cellStyle name="Good" xfId="1" builtinId="26" hidden="1"/>
    <cellStyle name="Neutral" xfId="3" builtinId="28" hidden="1"/>
    <cellStyle name="Normal" xfId="0" builtinId="0"/>
    <cellStyle name="Raw Input" xfId="9" xr:uid="{B5E0408B-7D55-4F80-825D-841A1BED6DD5}"/>
    <cellStyle name="Ship Size" xfId="6" xr:uid="{98A758CB-24CF-463F-931F-C66E5DAAB8EF}"/>
  </cellStyles>
  <dxfs count="0"/>
  <tableStyles count="0" defaultTableStyle="TableStyleMedium2" defaultPivotStyle="PivotStyleLight16"/>
  <colors>
    <mruColors>
      <color rgb="FFFFA23B"/>
      <color rgb="FF5B9BD5"/>
      <color rgb="FFFD3F0B"/>
      <color rgb="FFD62F02"/>
      <color rgb="FFF34F4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0B06-07EC-45DB-B2DB-AFD6ADF69F03}">
  <dimension ref="A1:O53"/>
  <sheetViews>
    <sheetView tabSelected="1" topLeftCell="C16" zoomScaleNormal="100" workbookViewId="0">
      <selection activeCell="K59" sqref="K59"/>
    </sheetView>
  </sheetViews>
  <sheetFormatPr defaultRowHeight="15" x14ac:dyDescent="0.25"/>
  <cols>
    <col min="1" max="1" width="25.85546875" customWidth="1"/>
    <col min="2" max="2" width="27.85546875" customWidth="1"/>
    <col min="3" max="3" width="15.7109375" customWidth="1"/>
    <col min="4" max="4" width="14.140625" customWidth="1"/>
    <col min="5" max="5" width="12.5703125" customWidth="1"/>
    <col min="6" max="6" width="13" customWidth="1"/>
    <col min="7" max="7" width="13.5703125" customWidth="1"/>
    <col min="8" max="8" width="6.28515625" customWidth="1"/>
    <col min="9" max="9" width="40.42578125" customWidth="1"/>
    <col min="10" max="10" width="15.140625" customWidth="1"/>
    <col min="11" max="11" width="18.28515625" customWidth="1"/>
    <col min="12" max="12" width="5.140625" customWidth="1"/>
    <col min="13" max="13" width="25.5703125" customWidth="1"/>
    <col min="14" max="14" width="16.140625" customWidth="1"/>
    <col min="15" max="15" width="15.5703125" customWidth="1"/>
  </cols>
  <sheetData>
    <row r="1" spans="1:15" ht="31.5" customHeight="1" x14ac:dyDescent="0.25">
      <c r="A1" s="65" t="s">
        <v>55</v>
      </c>
      <c r="B1" s="66"/>
      <c r="C1" s="66"/>
      <c r="D1" s="66"/>
      <c r="E1" s="66"/>
      <c r="F1" s="66"/>
      <c r="G1" s="66"/>
      <c r="I1" s="46" t="s">
        <v>56</v>
      </c>
      <c r="J1" s="47"/>
      <c r="K1" s="47"/>
      <c r="M1" s="16" t="s">
        <v>20</v>
      </c>
      <c r="N1" s="17"/>
      <c r="O1" s="18"/>
    </row>
    <row r="2" spans="1:15" ht="21" customHeight="1" x14ac:dyDescent="0.25"/>
    <row r="3" spans="1:15" ht="21" customHeight="1" x14ac:dyDescent="0.25">
      <c r="C3" s="1" t="s">
        <v>9</v>
      </c>
      <c r="D3" s="1" t="s">
        <v>10</v>
      </c>
      <c r="E3" s="1" t="s">
        <v>0</v>
      </c>
      <c r="F3" s="1" t="s">
        <v>1</v>
      </c>
      <c r="G3" s="1" t="s">
        <v>2</v>
      </c>
      <c r="I3" s="5" t="s">
        <v>8</v>
      </c>
      <c r="J3" s="72">
        <v>20</v>
      </c>
      <c r="K3" s="73"/>
      <c r="M3" s="1" t="s">
        <v>9</v>
      </c>
      <c r="N3" s="69">
        <v>0</v>
      </c>
      <c r="O3" s="69"/>
    </row>
    <row r="4" spans="1:15" ht="21" customHeight="1" x14ac:dyDescent="0.25">
      <c r="A4" s="6" t="s">
        <v>22</v>
      </c>
      <c r="B4" s="5" t="s">
        <v>12</v>
      </c>
      <c r="C4" s="9">
        <f>N3*J3</f>
        <v>0</v>
      </c>
      <c r="D4" s="9">
        <f>N4*J3</f>
        <v>0</v>
      </c>
      <c r="E4" s="9">
        <f>N5*J3</f>
        <v>0</v>
      </c>
      <c r="F4" s="4">
        <f>N6*J3</f>
        <v>40</v>
      </c>
      <c r="G4" s="4">
        <f>N7*J3</f>
        <v>80</v>
      </c>
      <c r="I4" s="67" t="s">
        <v>21</v>
      </c>
      <c r="J4" s="54" t="s">
        <v>47</v>
      </c>
      <c r="K4" s="54"/>
      <c r="M4" s="1" t="s">
        <v>10</v>
      </c>
      <c r="N4" s="69">
        <v>0</v>
      </c>
      <c r="O4" s="69"/>
    </row>
    <row r="5" spans="1:15" ht="21" customHeight="1" x14ac:dyDescent="0.25">
      <c r="A5" s="57" t="s">
        <v>11</v>
      </c>
      <c r="I5" s="68"/>
      <c r="J5" s="48" t="s">
        <v>4</v>
      </c>
      <c r="K5" s="48" t="s">
        <v>48</v>
      </c>
      <c r="M5" s="1" t="s">
        <v>0</v>
      </c>
      <c r="N5" s="69">
        <v>0</v>
      </c>
      <c r="O5" s="69"/>
    </row>
    <row r="6" spans="1:15" ht="21" customHeight="1" x14ac:dyDescent="0.25">
      <c r="A6" s="57"/>
      <c r="B6" s="5" t="s">
        <v>13</v>
      </c>
      <c r="C6" s="9">
        <f>ROUNDDOWN(C4*N24, 0)</f>
        <v>0</v>
      </c>
      <c r="D6" s="9">
        <f>ROUNDDOWN(D4*N24, 0)</f>
        <v>0</v>
      </c>
      <c r="E6" s="9">
        <f>ROUNDDOWN(E4*N24, 0)</f>
        <v>0</v>
      </c>
      <c r="F6" s="4">
        <f>ROUNDDOWN(F4*N24, 0)</f>
        <v>40</v>
      </c>
      <c r="G6" s="4">
        <f>ROUNDDOWN(G4*N24, 0)</f>
        <v>80</v>
      </c>
      <c r="I6" s="68"/>
      <c r="J6" s="48"/>
      <c r="K6" s="48"/>
      <c r="M6" s="1" t="s">
        <v>1</v>
      </c>
      <c r="N6" s="70">
        <v>2</v>
      </c>
      <c r="O6" s="70"/>
    </row>
    <row r="7" spans="1:15" ht="21" customHeight="1" x14ac:dyDescent="0.25">
      <c r="A7" s="58"/>
      <c r="B7" s="2"/>
      <c r="M7" s="1" t="s">
        <v>2</v>
      </c>
      <c r="N7" s="70">
        <v>4</v>
      </c>
      <c r="O7" s="70"/>
    </row>
    <row r="8" spans="1:15" ht="23.25" customHeight="1" x14ac:dyDescent="0.25">
      <c r="A8" s="55" t="s">
        <v>14</v>
      </c>
      <c r="B8" s="56"/>
      <c r="C8" s="64" t="s">
        <v>57</v>
      </c>
      <c r="D8" s="64"/>
      <c r="E8" s="64"/>
      <c r="F8" s="64"/>
      <c r="G8" s="64"/>
      <c r="H8" s="64"/>
      <c r="I8" s="64"/>
      <c r="J8" s="64"/>
      <c r="K8" s="64"/>
    </row>
    <row r="9" spans="1:15" ht="21" customHeight="1" x14ac:dyDescent="0.25">
      <c r="M9" s="16" t="s">
        <v>24</v>
      </c>
      <c r="N9" s="17"/>
      <c r="O9" s="18"/>
    </row>
    <row r="10" spans="1:15" ht="21" customHeight="1" x14ac:dyDescent="0.25">
      <c r="B10" s="5" t="s">
        <v>15</v>
      </c>
      <c r="C10" s="9">
        <f>C6*K10</f>
        <v>0</v>
      </c>
      <c r="D10" s="9">
        <f>D6*K10</f>
        <v>0</v>
      </c>
      <c r="E10" s="9">
        <f>E6*K10</f>
        <v>0</v>
      </c>
      <c r="F10" s="4">
        <f>F6*K10</f>
        <v>32</v>
      </c>
      <c r="G10" s="4">
        <f>G6*K10</f>
        <v>64</v>
      </c>
      <c r="I10" s="5" t="s">
        <v>15</v>
      </c>
      <c r="J10" s="7">
        <v>16</v>
      </c>
      <c r="K10" s="4">
        <f>ROUNDDOWN(J10/J3, 2)</f>
        <v>0.8</v>
      </c>
    </row>
    <row r="11" spans="1:15" ht="21" customHeight="1" x14ac:dyDescent="0.25">
      <c r="B11" s="5" t="s">
        <v>16</v>
      </c>
      <c r="C11" s="9">
        <f>C6*K11</f>
        <v>0</v>
      </c>
      <c r="D11" s="9">
        <f>D6*K11</f>
        <v>0</v>
      </c>
      <c r="E11" s="9">
        <f>E6*K11</f>
        <v>0</v>
      </c>
      <c r="F11" s="4">
        <f>F6*K11</f>
        <v>20</v>
      </c>
      <c r="G11" s="4">
        <f>G6*K11</f>
        <v>40</v>
      </c>
      <c r="I11" s="5" t="s">
        <v>16</v>
      </c>
      <c r="J11" s="7">
        <v>10</v>
      </c>
      <c r="K11" s="4">
        <f>ROUNDDOWN(SUM(J11+N11)/J3, 2)</f>
        <v>0.5</v>
      </c>
      <c r="M11" s="5" t="s">
        <v>25</v>
      </c>
      <c r="N11" s="7">
        <v>0</v>
      </c>
      <c r="O11" s="8">
        <v>2</v>
      </c>
    </row>
    <row r="12" spans="1:15" ht="21" customHeight="1" x14ac:dyDescent="0.25">
      <c r="I12" s="15" t="s">
        <v>23</v>
      </c>
      <c r="J12" s="15"/>
      <c r="K12" s="15"/>
      <c r="M12" s="5" t="s">
        <v>5</v>
      </c>
      <c r="N12" s="7">
        <v>0</v>
      </c>
      <c r="O12" s="8">
        <v>4</v>
      </c>
    </row>
    <row r="13" spans="1:15" ht="21" customHeight="1" x14ac:dyDescent="0.25">
      <c r="B13" s="5" t="s">
        <v>17</v>
      </c>
      <c r="C13" s="9">
        <f>C6*K13</f>
        <v>0</v>
      </c>
      <c r="D13" s="9">
        <f>D6*K13</f>
        <v>0</v>
      </c>
      <c r="E13" s="9">
        <f>E6*K13</f>
        <v>0</v>
      </c>
      <c r="F13" s="4">
        <f>F6*K13</f>
        <v>12</v>
      </c>
      <c r="G13" s="4">
        <f>G6*K13</f>
        <v>24</v>
      </c>
      <c r="I13" s="5" t="s">
        <v>17</v>
      </c>
      <c r="J13" s="7">
        <v>6</v>
      </c>
      <c r="K13" s="4">
        <f>ROUNDDOWN(J13/J3, 2)</f>
        <v>0.3</v>
      </c>
      <c r="M13" s="5" t="s">
        <v>26</v>
      </c>
      <c r="N13" s="7">
        <v>0</v>
      </c>
    </row>
    <row r="14" spans="1:15" ht="21" customHeight="1" x14ac:dyDescent="0.25"/>
    <row r="15" spans="1:15" ht="21" customHeight="1" x14ac:dyDescent="0.25">
      <c r="A15" s="55" t="s">
        <v>14</v>
      </c>
      <c r="B15" s="56"/>
      <c r="C15" s="59" t="s">
        <v>58</v>
      </c>
      <c r="D15" s="60"/>
      <c r="E15" s="60"/>
      <c r="F15" s="60"/>
      <c r="G15" s="60"/>
      <c r="H15" s="60"/>
      <c r="I15" s="60"/>
      <c r="J15" s="60"/>
      <c r="K15" s="61"/>
      <c r="M15" s="5" t="s">
        <v>7</v>
      </c>
      <c r="N15" s="71" t="s">
        <v>27</v>
      </c>
      <c r="O15" s="8">
        <v>2</v>
      </c>
    </row>
    <row r="16" spans="1:15" ht="20.100000000000001" customHeight="1" x14ac:dyDescent="0.25">
      <c r="M16" s="5" t="s">
        <v>6</v>
      </c>
      <c r="N16" s="71"/>
      <c r="O16" s="8">
        <v>1</v>
      </c>
    </row>
    <row r="17" spans="1:15" ht="20.100000000000001" customHeight="1" x14ac:dyDescent="0.25">
      <c r="B17" s="5" t="s">
        <v>18</v>
      </c>
      <c r="C17" s="9">
        <f>C6*K17</f>
        <v>0</v>
      </c>
      <c r="D17" s="9">
        <f>D6*K17</f>
        <v>0</v>
      </c>
      <c r="E17" s="9">
        <f>E6*K17</f>
        <v>0</v>
      </c>
      <c r="F17" s="4">
        <f>F6*K17</f>
        <v>16</v>
      </c>
      <c r="G17" s="4">
        <f>G6*K17</f>
        <v>32</v>
      </c>
      <c r="I17" s="5" t="s">
        <v>18</v>
      </c>
      <c r="J17" s="7">
        <v>8</v>
      </c>
      <c r="K17" s="4">
        <f>ROUNDDOWN(J17/J3, 2)</f>
        <v>0.4</v>
      </c>
    </row>
    <row r="18" spans="1:15" ht="20.100000000000001" customHeight="1" x14ac:dyDescent="0.25">
      <c r="B18" s="5" t="s">
        <v>19</v>
      </c>
      <c r="C18" s="9">
        <f>C6*K18</f>
        <v>0</v>
      </c>
      <c r="D18" s="9">
        <f>D6*K18</f>
        <v>0</v>
      </c>
      <c r="E18" s="9">
        <f>E6*K18</f>
        <v>0</v>
      </c>
      <c r="F18" s="4">
        <f>F6*K18</f>
        <v>8</v>
      </c>
      <c r="G18" s="4">
        <f>G6*K18</f>
        <v>16</v>
      </c>
      <c r="I18" s="5" t="s">
        <v>19</v>
      </c>
      <c r="J18" s="7">
        <v>4</v>
      </c>
      <c r="K18" s="4">
        <f>ROUNDDOWN(SUM(J18+N11)/J3, 2)</f>
        <v>0.2</v>
      </c>
      <c r="M18" s="16" t="s">
        <v>42</v>
      </c>
      <c r="N18" s="17"/>
      <c r="O18" s="18"/>
    </row>
    <row r="19" spans="1:15" ht="20.100000000000001" customHeight="1" x14ac:dyDescent="0.25">
      <c r="I19" s="15" t="s">
        <v>23</v>
      </c>
      <c r="J19" s="15"/>
      <c r="K19" s="15"/>
      <c r="M19" s="74" t="s">
        <v>49</v>
      </c>
      <c r="N19" s="74"/>
      <c r="O19" s="74"/>
    </row>
    <row r="20" spans="1:15" ht="20.100000000000001" customHeight="1" x14ac:dyDescent="0.25">
      <c r="B20" s="5" t="s">
        <v>17</v>
      </c>
      <c r="C20" s="9">
        <f>C6*K20</f>
        <v>0</v>
      </c>
      <c r="D20" s="9">
        <f>D6*K20</f>
        <v>0</v>
      </c>
      <c r="E20" s="9">
        <f>E6*K20</f>
        <v>0</v>
      </c>
      <c r="F20" s="4">
        <f>F6*K20</f>
        <v>16</v>
      </c>
      <c r="G20" s="4">
        <f>G6*K20</f>
        <v>32</v>
      </c>
      <c r="I20" s="5" t="s">
        <v>17</v>
      </c>
      <c r="J20" s="7">
        <v>8</v>
      </c>
      <c r="K20" s="4">
        <f>ROUNDDOWN(J20/J3, 2)</f>
        <v>0.4</v>
      </c>
      <c r="M20" s="48" t="s">
        <v>43</v>
      </c>
      <c r="N20" s="28">
        <v>108</v>
      </c>
      <c r="O20" s="30"/>
    </row>
    <row r="21" spans="1:15" ht="20.100000000000001" customHeight="1" x14ac:dyDescent="0.25">
      <c r="M21" s="48"/>
      <c r="N21" s="31"/>
      <c r="O21" s="33"/>
    </row>
    <row r="22" spans="1:15" ht="23.25" x14ac:dyDescent="0.25">
      <c r="A22" s="49" t="s">
        <v>28</v>
      </c>
      <c r="B22" s="50"/>
      <c r="C22" s="51" t="s">
        <v>59</v>
      </c>
      <c r="D22" s="52"/>
      <c r="E22" s="52"/>
      <c r="F22" s="52"/>
      <c r="G22" s="52"/>
      <c r="H22" s="52"/>
      <c r="I22" s="52"/>
      <c r="J22" s="52"/>
      <c r="K22" s="53"/>
      <c r="M22" s="62" t="s">
        <v>44</v>
      </c>
      <c r="N22" s="28">
        <v>142</v>
      </c>
      <c r="O22" s="30"/>
    </row>
    <row r="23" spans="1:15" ht="20.100000000000001" customHeight="1" x14ac:dyDescent="0.25">
      <c r="M23" s="63"/>
      <c r="N23" s="31"/>
      <c r="O23" s="33"/>
    </row>
    <row r="24" spans="1:15" ht="20.100000000000001" customHeight="1" x14ac:dyDescent="0.25">
      <c r="B24" s="5" t="s">
        <v>30</v>
      </c>
      <c r="C24" s="9">
        <f>C6*K24</f>
        <v>0</v>
      </c>
      <c r="D24" s="9">
        <f>D6*K24</f>
        <v>0</v>
      </c>
      <c r="E24" s="9">
        <f>E6*K24</f>
        <v>0</v>
      </c>
      <c r="F24" s="4">
        <f>F6*K24</f>
        <v>4</v>
      </c>
      <c r="G24" s="4">
        <f>G6*K24</f>
        <v>8</v>
      </c>
      <c r="I24" s="5" t="s">
        <v>30</v>
      </c>
      <c r="J24" s="7">
        <v>2</v>
      </c>
      <c r="K24" s="4">
        <f>ROUNDDOWN(J24/J3, 2)</f>
        <v>0.1</v>
      </c>
      <c r="M24" s="62" t="s">
        <v>45</v>
      </c>
      <c r="N24" s="22">
        <f>IF((ROUNDDOWN(N22/N20,2))&gt;1,1,(ROUNDDOWN(N22/N20,2)))</f>
        <v>1</v>
      </c>
      <c r="O24" s="24"/>
    </row>
    <row r="25" spans="1:15" ht="20.100000000000001" customHeight="1" x14ac:dyDescent="0.25">
      <c r="B25" s="5" t="s">
        <v>31</v>
      </c>
      <c r="C25" s="9">
        <f>C6*K25</f>
        <v>0</v>
      </c>
      <c r="D25" s="9">
        <f>D6*K25</f>
        <v>0</v>
      </c>
      <c r="E25" s="9">
        <f>E6*K25</f>
        <v>0</v>
      </c>
      <c r="F25" s="4">
        <f>F6*K25</f>
        <v>16</v>
      </c>
      <c r="G25" s="4">
        <f>G6*K25</f>
        <v>32</v>
      </c>
      <c r="I25" s="5" t="s">
        <v>31</v>
      </c>
      <c r="J25" s="7">
        <v>8</v>
      </c>
      <c r="K25" s="4">
        <f>ROUNDDOWN(SUM(J25+N12)/J3, 2)</f>
        <v>0.4</v>
      </c>
      <c r="M25" s="63"/>
      <c r="N25" s="25"/>
      <c r="O25" s="27"/>
    </row>
    <row r="26" spans="1:15" ht="20.100000000000001" customHeight="1" x14ac:dyDescent="0.25">
      <c r="I26" s="15" t="s">
        <v>29</v>
      </c>
      <c r="J26" s="15"/>
      <c r="K26" s="15"/>
    </row>
    <row r="27" spans="1:15" ht="20.100000000000001" customHeight="1" x14ac:dyDescent="0.25">
      <c r="B27" s="5" t="s">
        <v>17</v>
      </c>
      <c r="C27" s="9">
        <f>C6*K27</f>
        <v>0</v>
      </c>
      <c r="D27" s="9">
        <f>D6*K27</f>
        <v>0</v>
      </c>
      <c r="E27" s="9">
        <f>E6*K27</f>
        <v>0</v>
      </c>
      <c r="F27" s="4">
        <f>F6*K27</f>
        <v>24</v>
      </c>
      <c r="G27" s="4">
        <f>G6*K27</f>
        <v>48</v>
      </c>
      <c r="I27" s="5" t="s">
        <v>17</v>
      </c>
      <c r="J27" s="7">
        <v>12</v>
      </c>
      <c r="K27" s="4">
        <f>ROUNDDOWN(J27/J3, 2)</f>
        <v>0.6</v>
      </c>
      <c r="M27" s="57" t="s">
        <v>46</v>
      </c>
      <c r="N27" s="57"/>
      <c r="O27" s="57"/>
    </row>
    <row r="28" spans="1:15" ht="20.100000000000001" customHeight="1" x14ac:dyDescent="0.25">
      <c r="M28" s="57"/>
      <c r="N28" s="57"/>
      <c r="O28" s="57"/>
    </row>
    <row r="29" spans="1:15" ht="23.25" x14ac:dyDescent="0.25">
      <c r="A29" s="10" t="s">
        <v>36</v>
      </c>
      <c r="B29" s="11"/>
      <c r="C29" s="12" t="s">
        <v>60</v>
      </c>
      <c r="D29" s="13"/>
      <c r="E29" s="13"/>
      <c r="F29" s="13"/>
      <c r="G29" s="13"/>
      <c r="H29" s="13"/>
      <c r="I29" s="13"/>
      <c r="J29" s="13"/>
      <c r="K29" s="14"/>
      <c r="M29" s="57"/>
      <c r="N29" s="57"/>
      <c r="O29" s="57"/>
    </row>
    <row r="30" spans="1:15" x14ac:dyDescent="0.25">
      <c r="M30" s="57"/>
      <c r="N30" s="57"/>
      <c r="O30" s="57"/>
    </row>
    <row r="31" spans="1:15" ht="20.25" customHeight="1" x14ac:dyDescent="0.25">
      <c r="B31" s="5" t="s">
        <v>37</v>
      </c>
      <c r="C31" s="9">
        <f>C6*K31</f>
        <v>0</v>
      </c>
      <c r="D31" s="9">
        <f>D6*K31</f>
        <v>0</v>
      </c>
      <c r="E31" s="9">
        <f>E6*K31</f>
        <v>0</v>
      </c>
      <c r="F31" s="4">
        <f>F6*K31</f>
        <v>16</v>
      </c>
      <c r="G31" s="4">
        <f>G6*K31</f>
        <v>32</v>
      </c>
      <c r="I31" s="5" t="s">
        <v>37</v>
      </c>
      <c r="J31" s="7">
        <v>8</v>
      </c>
      <c r="K31" s="4">
        <f>ROUNDDOWN(J31/J3, 2)</f>
        <v>0.4</v>
      </c>
      <c r="M31" s="57"/>
      <c r="N31" s="57"/>
      <c r="O31" s="57"/>
    </row>
    <row r="32" spans="1:15" ht="20.25" customHeight="1" x14ac:dyDescent="0.25">
      <c r="B32" s="5" t="s">
        <v>38</v>
      </c>
      <c r="C32" s="9">
        <f>C6*K32</f>
        <v>0</v>
      </c>
      <c r="D32" s="9">
        <f>D6*K32</f>
        <v>0</v>
      </c>
      <c r="E32" s="9">
        <f>E6*K32</f>
        <v>0</v>
      </c>
      <c r="F32" s="4">
        <f>F6*K32</f>
        <v>4</v>
      </c>
      <c r="G32" s="4">
        <f>G6*K32</f>
        <v>8</v>
      </c>
      <c r="I32" s="5" t="s">
        <v>38</v>
      </c>
      <c r="J32" s="7">
        <v>2</v>
      </c>
      <c r="K32" s="4">
        <f>ROUNDDOWN(J32/J3, 2)</f>
        <v>0.1</v>
      </c>
      <c r="M32" s="57" t="s">
        <v>63</v>
      </c>
      <c r="N32" s="57"/>
      <c r="O32" s="57"/>
    </row>
    <row r="33" spans="1:15" ht="23.25" customHeight="1" x14ac:dyDescent="0.25">
      <c r="B33" s="5" t="s">
        <v>39</v>
      </c>
      <c r="C33" s="9">
        <f>C6*K33</f>
        <v>0</v>
      </c>
      <c r="D33" s="9">
        <f>D6*K33</f>
        <v>0</v>
      </c>
      <c r="E33" s="9">
        <f>E6*K33</f>
        <v>0</v>
      </c>
      <c r="F33" s="4">
        <f>F6*K33</f>
        <v>12</v>
      </c>
      <c r="G33" s="4">
        <f>G6*K33</f>
        <v>24</v>
      </c>
      <c r="I33" s="5" t="s">
        <v>39</v>
      </c>
      <c r="J33" s="7">
        <v>6</v>
      </c>
      <c r="K33" s="4">
        <f>ROUNDDOWN(SUM(J33+N13)/J3, 2)</f>
        <v>0.3</v>
      </c>
      <c r="M33" s="57"/>
      <c r="N33" s="57"/>
      <c r="O33" s="57"/>
    </row>
    <row r="34" spans="1:15" ht="15.75" customHeight="1" x14ac:dyDescent="0.25">
      <c r="I34" s="15" t="s">
        <v>40</v>
      </c>
      <c r="J34" s="15"/>
      <c r="K34" s="15"/>
      <c r="M34" s="57"/>
      <c r="N34" s="57"/>
      <c r="O34" s="57"/>
    </row>
    <row r="35" spans="1:15" ht="23.25" customHeight="1" x14ac:dyDescent="0.25">
      <c r="B35" s="5" t="s">
        <v>17</v>
      </c>
      <c r="C35" s="9">
        <f>C6*K35</f>
        <v>0</v>
      </c>
      <c r="D35" s="9">
        <f>D6*K35</f>
        <v>0</v>
      </c>
      <c r="E35" s="9">
        <f>E6*K35</f>
        <v>0</v>
      </c>
      <c r="F35" s="4">
        <f>F6*K35</f>
        <v>20</v>
      </c>
      <c r="G35" s="4">
        <f>G6*K35</f>
        <v>40</v>
      </c>
      <c r="I35" s="5" t="s">
        <v>17</v>
      </c>
      <c r="J35" s="7">
        <v>10</v>
      </c>
      <c r="K35" s="4">
        <f>ROUNDDOWN(J35/J3, 2)</f>
        <v>0.5</v>
      </c>
      <c r="M35" s="3"/>
      <c r="N35" s="3"/>
      <c r="O35" s="3"/>
    </row>
    <row r="36" spans="1:15" x14ac:dyDescent="0.25">
      <c r="M36" s="3"/>
      <c r="N36" s="3"/>
      <c r="O36" s="3"/>
    </row>
    <row r="37" spans="1:15" ht="23.25" x14ac:dyDescent="0.25">
      <c r="A37" s="10" t="s">
        <v>36</v>
      </c>
      <c r="B37" s="11"/>
      <c r="C37" s="12" t="s">
        <v>61</v>
      </c>
      <c r="D37" s="13"/>
      <c r="E37" s="13"/>
      <c r="F37" s="13"/>
      <c r="G37" s="13"/>
      <c r="H37" s="13"/>
      <c r="I37" s="13"/>
      <c r="J37" s="13"/>
      <c r="K37" s="14"/>
    </row>
    <row r="38" spans="1:15" ht="20.100000000000001" customHeight="1" x14ac:dyDescent="0.25"/>
    <row r="39" spans="1:15" ht="20.100000000000001" customHeight="1" x14ac:dyDescent="0.25">
      <c r="B39" s="5" t="s">
        <v>37</v>
      </c>
      <c r="C39" s="9">
        <f>C6*K39</f>
        <v>0</v>
      </c>
      <c r="D39" s="9">
        <f>D6*K39</f>
        <v>0</v>
      </c>
      <c r="E39" s="9">
        <f>E6*K39</f>
        <v>0</v>
      </c>
      <c r="F39" s="4">
        <f>F6*K39</f>
        <v>20</v>
      </c>
      <c r="G39" s="4">
        <f>G6*K39</f>
        <v>40</v>
      </c>
      <c r="I39" s="5" t="s">
        <v>37</v>
      </c>
      <c r="J39" s="7">
        <v>10</v>
      </c>
      <c r="K39" s="4">
        <f>ROUNDDOWN(J39/J3, 2)</f>
        <v>0.5</v>
      </c>
    </row>
    <row r="40" spans="1:15" ht="20.100000000000001" customHeight="1" x14ac:dyDescent="0.25">
      <c r="B40" s="5" t="s">
        <v>38</v>
      </c>
      <c r="C40" s="9">
        <f>C6*K40</f>
        <v>0</v>
      </c>
      <c r="D40" s="9">
        <f>D6*K40</f>
        <v>0</v>
      </c>
      <c r="E40" s="9">
        <f>E6*K40</f>
        <v>0</v>
      </c>
      <c r="F40" s="4">
        <f>F6*K40</f>
        <v>2</v>
      </c>
      <c r="G40" s="4">
        <f>G6*K40</f>
        <v>4</v>
      </c>
      <c r="I40" s="5" t="s">
        <v>38</v>
      </c>
      <c r="J40" s="7">
        <v>1</v>
      </c>
      <c r="K40" s="4">
        <f>ROUNDDOWN(J40/J3, 2)</f>
        <v>0.05</v>
      </c>
    </row>
    <row r="41" spans="1:15" ht="20.100000000000001" customHeight="1" x14ac:dyDescent="0.25">
      <c r="B41" s="5" t="s">
        <v>41</v>
      </c>
      <c r="C41" s="9">
        <f>C6*K41</f>
        <v>0</v>
      </c>
      <c r="D41" s="9">
        <f>D6*K41</f>
        <v>0</v>
      </c>
      <c r="E41" s="9">
        <f>E6*K41</f>
        <v>0</v>
      </c>
      <c r="F41" s="4">
        <f>F6*K41</f>
        <v>8</v>
      </c>
      <c r="G41" s="4">
        <f>G6*K41</f>
        <v>16</v>
      </c>
      <c r="I41" s="5" t="s">
        <v>41</v>
      </c>
      <c r="J41" s="7">
        <v>4</v>
      </c>
      <c r="K41" s="4">
        <f>ROUNDDOWN(SUM(J41+N13)/J3, 2)</f>
        <v>0.2</v>
      </c>
    </row>
    <row r="42" spans="1:15" ht="20.100000000000001" customHeight="1" x14ac:dyDescent="0.25">
      <c r="I42" s="15" t="s">
        <v>40</v>
      </c>
      <c r="J42" s="15"/>
      <c r="K42" s="15"/>
    </row>
    <row r="43" spans="1:15" ht="20.100000000000001" customHeight="1" x14ac:dyDescent="0.25">
      <c r="B43" s="5" t="s">
        <v>17</v>
      </c>
      <c r="C43" s="9">
        <f>C6*K43</f>
        <v>0</v>
      </c>
      <c r="D43" s="9">
        <f>D6*K43</f>
        <v>0</v>
      </c>
      <c r="E43" s="9">
        <f>E6*K43</f>
        <v>0</v>
      </c>
      <c r="F43" s="4">
        <f>F6*K43</f>
        <v>28</v>
      </c>
      <c r="G43" s="4">
        <f>G6*K43</f>
        <v>56</v>
      </c>
      <c r="I43" s="5" t="s">
        <v>17</v>
      </c>
      <c r="J43" s="7">
        <v>14</v>
      </c>
      <c r="K43" s="4">
        <f>ROUNDDOWN(J43/J3, 2)</f>
        <v>0.7</v>
      </c>
      <c r="M43" s="16" t="s">
        <v>3</v>
      </c>
      <c r="N43" s="17"/>
      <c r="O43" s="18"/>
    </row>
    <row r="45" spans="1:15" ht="23.25" x14ac:dyDescent="0.25">
      <c r="A45" s="10" t="s">
        <v>36</v>
      </c>
      <c r="B45" s="11"/>
      <c r="C45" s="12" t="s">
        <v>62</v>
      </c>
      <c r="D45" s="13"/>
      <c r="E45" s="13"/>
      <c r="F45" s="13"/>
      <c r="G45" s="13"/>
      <c r="H45" s="13"/>
      <c r="I45" s="13"/>
      <c r="J45" s="13"/>
      <c r="K45" s="14"/>
      <c r="M45" s="19" t="s">
        <v>50</v>
      </c>
      <c r="N45" s="20"/>
      <c r="O45" s="21"/>
    </row>
    <row r="46" spans="1:15" x14ac:dyDescent="0.25">
      <c r="M46" s="22" t="s">
        <v>32</v>
      </c>
      <c r="N46" s="23"/>
      <c r="O46" s="24"/>
    </row>
    <row r="47" spans="1:15" x14ac:dyDescent="0.25">
      <c r="B47" s="5" t="s">
        <v>37</v>
      </c>
      <c r="C47" s="9">
        <f>C6*K47</f>
        <v>0</v>
      </c>
      <c r="D47" s="9">
        <f>D6*K47</f>
        <v>0</v>
      </c>
      <c r="E47" s="9">
        <f>E6*K47</f>
        <v>0</v>
      </c>
      <c r="F47" s="4">
        <f>F6*K47</f>
        <v>20</v>
      </c>
      <c r="G47" s="4">
        <f>G6*K47</f>
        <v>40</v>
      </c>
      <c r="I47" s="5" t="s">
        <v>37</v>
      </c>
      <c r="J47" s="7">
        <v>10</v>
      </c>
      <c r="K47" s="4">
        <f>ROUNDDOWN(J47/J3, 2)</f>
        <v>0.5</v>
      </c>
      <c r="M47" s="25"/>
      <c r="N47" s="26"/>
      <c r="O47" s="27"/>
    </row>
    <row r="48" spans="1:15" x14ac:dyDescent="0.25">
      <c r="B48" s="5" t="s">
        <v>38</v>
      </c>
      <c r="C48" s="9">
        <f>C6*K48</f>
        <v>0</v>
      </c>
      <c r="D48" s="9">
        <f>D6*K48</f>
        <v>0</v>
      </c>
      <c r="E48" s="9">
        <f>E6*K48</f>
        <v>0</v>
      </c>
      <c r="F48" s="4">
        <f>F6*K48</f>
        <v>2</v>
      </c>
      <c r="G48" s="4">
        <f>G6*K48</f>
        <v>4</v>
      </c>
      <c r="I48" s="5" t="s">
        <v>38</v>
      </c>
      <c r="J48" s="7">
        <v>1</v>
      </c>
      <c r="K48" s="4">
        <f>ROUNDDOWN(J48/J3, 2)</f>
        <v>0.05</v>
      </c>
      <c r="M48" s="28" t="s">
        <v>33</v>
      </c>
      <c r="N48" s="29"/>
      <c r="O48" s="30"/>
    </row>
    <row r="49" spans="2:15" x14ac:dyDescent="0.25">
      <c r="B49" s="5" t="s">
        <v>51</v>
      </c>
      <c r="C49" s="9">
        <f>C6*K49</f>
        <v>0</v>
      </c>
      <c r="D49" s="9">
        <f>D6*K49</f>
        <v>0</v>
      </c>
      <c r="E49" s="9">
        <f>E6*K49</f>
        <v>0</v>
      </c>
      <c r="F49" s="4">
        <f>F6*K49</f>
        <v>4</v>
      </c>
      <c r="G49" s="4">
        <f>G6*K49</f>
        <v>8</v>
      </c>
      <c r="I49" s="5" t="s">
        <v>51</v>
      </c>
      <c r="J49" s="7">
        <v>2</v>
      </c>
      <c r="K49" s="4">
        <f>ROUNDDOWN(J49/J3, 2)</f>
        <v>0.1</v>
      </c>
      <c r="M49" s="31"/>
      <c r="N49" s="32"/>
      <c r="O49" s="33"/>
    </row>
    <row r="50" spans="2:15" x14ac:dyDescent="0.25">
      <c r="B50" s="5" t="s">
        <v>52</v>
      </c>
      <c r="C50" s="9">
        <f>C16*K50</f>
        <v>0</v>
      </c>
      <c r="D50" s="9">
        <f>D16*K50</f>
        <v>0</v>
      </c>
      <c r="E50" s="9">
        <f>E16*K50</f>
        <v>0</v>
      </c>
      <c r="F50" s="4">
        <f>F6*K50</f>
        <v>4</v>
      </c>
      <c r="G50" s="4">
        <f>G6*K50</f>
        <v>8</v>
      </c>
      <c r="I50" s="5" t="s">
        <v>52</v>
      </c>
      <c r="J50" s="7">
        <v>2</v>
      </c>
      <c r="K50" s="4">
        <f>ROUNDDOWN(J50/J3, 2)</f>
        <v>0.1</v>
      </c>
      <c r="M50" s="34" t="s">
        <v>34</v>
      </c>
      <c r="N50" s="35"/>
      <c r="O50" s="36"/>
    </row>
    <row r="51" spans="2:15" x14ac:dyDescent="0.25">
      <c r="B51" s="5" t="s">
        <v>53</v>
      </c>
      <c r="C51" s="9">
        <f>C6*K51</f>
        <v>0</v>
      </c>
      <c r="D51" s="9">
        <f>D6*K51</f>
        <v>0</v>
      </c>
      <c r="E51" s="9">
        <f>E6*K51</f>
        <v>0</v>
      </c>
      <c r="F51" s="4">
        <f>F6*K51</f>
        <v>2</v>
      </c>
      <c r="G51" s="4">
        <f>G6*K51</f>
        <v>4</v>
      </c>
      <c r="I51" s="5" t="s">
        <v>53</v>
      </c>
      <c r="J51" s="7">
        <v>1</v>
      </c>
      <c r="K51" s="4">
        <f>ROUNDDOWN(J51/J3, 2)</f>
        <v>0.05</v>
      </c>
      <c r="M51" s="37"/>
      <c r="N51" s="38"/>
      <c r="O51" s="39"/>
    </row>
    <row r="52" spans="2:15" ht="15.75" x14ac:dyDescent="0.25">
      <c r="I52" s="15" t="s">
        <v>54</v>
      </c>
      <c r="J52" s="15"/>
      <c r="K52" s="15"/>
      <c r="M52" s="40" t="s">
        <v>35</v>
      </c>
      <c r="N52" s="41"/>
      <c r="O52" s="42"/>
    </row>
    <row r="53" spans="2:15" x14ac:dyDescent="0.25">
      <c r="B53" s="5" t="s">
        <v>17</v>
      </c>
      <c r="C53" s="9">
        <f>C6*K53</f>
        <v>0</v>
      </c>
      <c r="D53" s="9">
        <f>D6*K53</f>
        <v>0</v>
      </c>
      <c r="E53" s="9">
        <f>E6*K53</f>
        <v>0</v>
      </c>
      <c r="F53" s="4">
        <f>F6*K53</f>
        <v>36</v>
      </c>
      <c r="G53" s="4">
        <f>G6*K53</f>
        <v>72</v>
      </c>
      <c r="I53" s="5" t="s">
        <v>17</v>
      </c>
      <c r="J53" s="7">
        <v>18</v>
      </c>
      <c r="K53" s="4">
        <f>ROUNDDOWN(J53/J3, 2)</f>
        <v>0.9</v>
      </c>
      <c r="M53" s="43"/>
      <c r="N53" s="44"/>
      <c r="O53" s="45"/>
    </row>
  </sheetData>
  <mergeCells count="50">
    <mergeCell ref="A37:B37"/>
    <mergeCell ref="C37:K37"/>
    <mergeCell ref="I42:K42"/>
    <mergeCell ref="I26:K26"/>
    <mergeCell ref="N3:O3"/>
    <mergeCell ref="N4:O4"/>
    <mergeCell ref="N5:O5"/>
    <mergeCell ref="N6:O6"/>
    <mergeCell ref="N7:O7"/>
    <mergeCell ref="N15:N16"/>
    <mergeCell ref="M9:O9"/>
    <mergeCell ref="J3:K3"/>
    <mergeCell ref="M32:O34"/>
    <mergeCell ref="M19:O19"/>
    <mergeCell ref="M1:O1"/>
    <mergeCell ref="A29:B29"/>
    <mergeCell ref="C29:K29"/>
    <mergeCell ref="I34:K34"/>
    <mergeCell ref="M18:O18"/>
    <mergeCell ref="M20:M21"/>
    <mergeCell ref="M22:M23"/>
    <mergeCell ref="M24:M25"/>
    <mergeCell ref="N20:O21"/>
    <mergeCell ref="N22:O23"/>
    <mergeCell ref="N24:O25"/>
    <mergeCell ref="M27:O31"/>
    <mergeCell ref="C8:K8"/>
    <mergeCell ref="I12:K12"/>
    <mergeCell ref="A1:G1"/>
    <mergeCell ref="I4:I6"/>
    <mergeCell ref="I1:K1"/>
    <mergeCell ref="J5:J6"/>
    <mergeCell ref="K5:K6"/>
    <mergeCell ref="A22:B22"/>
    <mergeCell ref="C22:K22"/>
    <mergeCell ref="J4:K4"/>
    <mergeCell ref="A8:B8"/>
    <mergeCell ref="A5:A7"/>
    <mergeCell ref="C15:K15"/>
    <mergeCell ref="A15:B15"/>
    <mergeCell ref="I19:K19"/>
    <mergeCell ref="A45:B45"/>
    <mergeCell ref="C45:K45"/>
    <mergeCell ref="I52:K52"/>
    <mergeCell ref="M43:O43"/>
    <mergeCell ref="M45:O45"/>
    <mergeCell ref="M46:O47"/>
    <mergeCell ref="M48:O49"/>
    <mergeCell ref="M50:O51"/>
    <mergeCell ref="M52:O5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Module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</cp:lastModifiedBy>
  <dcterms:created xsi:type="dcterms:W3CDTF">2015-06-05T18:17:20Z</dcterms:created>
  <dcterms:modified xsi:type="dcterms:W3CDTF">2023-01-22T15:33:51Z</dcterms:modified>
</cp:coreProperties>
</file>