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vatoBarcelosPP\Dev\ontouml-validator\resources\"/>
    </mc:Choice>
  </mc:AlternateContent>
  <xr:revisionPtr revIDLastSave="0" documentId="13_ncr:1_{F6D3391E-BD92-4999-86BB-AD360809410C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Rules Definition" sheetId="2" r:id="rId1"/>
    <sheet name="Rules Implementation" sheetId="5" r:id="rId2"/>
    <sheet name="Definitions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D107" i="5"/>
  <c r="E107" i="5" s="1"/>
  <c r="H107" i="5"/>
  <c r="D106" i="5"/>
  <c r="E106" i="5" s="1"/>
  <c r="H106" i="5"/>
  <c r="D104" i="5"/>
  <c r="E104" i="5" s="1"/>
  <c r="D105" i="5"/>
  <c r="E105" i="5" s="1"/>
  <c r="I105" i="5" s="1"/>
  <c r="H104" i="5"/>
  <c r="H105" i="5"/>
  <c r="D102" i="5"/>
  <c r="E102" i="5" s="1"/>
  <c r="I102" i="5" s="1"/>
  <c r="D103" i="5"/>
  <c r="E103" i="5" s="1"/>
  <c r="H102" i="5"/>
  <c r="H103" i="5"/>
  <c r="D101" i="5"/>
  <c r="E101" i="5" s="1"/>
  <c r="H101" i="5"/>
  <c r="D100" i="5"/>
  <c r="E100" i="5" s="1"/>
  <c r="H100" i="5"/>
  <c r="D98" i="5"/>
  <c r="E98" i="5" s="1"/>
  <c r="D99" i="5"/>
  <c r="E99" i="5" s="1"/>
  <c r="H98" i="5"/>
  <c r="H99" i="5"/>
  <c r="D97" i="5"/>
  <c r="E97" i="5" s="1"/>
  <c r="H97" i="5"/>
  <c r="D96" i="5"/>
  <c r="E96" i="5" s="1"/>
  <c r="H96" i="5"/>
  <c r="D95" i="5"/>
  <c r="E95" i="5" s="1"/>
  <c r="H95" i="5"/>
  <c r="D94" i="5"/>
  <c r="E94" i="5" s="1"/>
  <c r="H94" i="5"/>
  <c r="I107" i="5" l="1"/>
  <c r="J107" i="5"/>
  <c r="I106" i="5"/>
  <c r="J106" i="5"/>
  <c r="J105" i="5"/>
  <c r="J103" i="5"/>
  <c r="I104" i="5"/>
  <c r="J104" i="5"/>
  <c r="I103" i="5"/>
  <c r="J102" i="5"/>
  <c r="J101" i="5"/>
  <c r="I101" i="5"/>
  <c r="I100" i="5"/>
  <c r="J100" i="5"/>
  <c r="I99" i="5"/>
  <c r="J99" i="5"/>
  <c r="I98" i="5"/>
  <c r="J98" i="5"/>
  <c r="I97" i="5"/>
  <c r="J97" i="5"/>
  <c r="I96" i="5"/>
  <c r="J96" i="5"/>
  <c r="J95" i="5"/>
  <c r="I95" i="5"/>
  <c r="J94" i="5"/>
  <c r="I94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37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C16" i="2"/>
  <c r="C17" i="2"/>
  <c r="C30" i="2"/>
  <c r="C3" i="2"/>
  <c r="C2" i="2"/>
  <c r="C8" i="2"/>
  <c r="C7" i="2"/>
  <c r="C10" i="2"/>
  <c r="C9" i="2"/>
  <c r="C18" i="2"/>
  <c r="C19" i="2"/>
  <c r="C4" i="2"/>
  <c r="C5" i="2"/>
  <c r="C6" i="2"/>
  <c r="C11" i="2"/>
  <c r="C13" i="2"/>
  <c r="C14" i="2"/>
  <c r="C15" i="2"/>
  <c r="C20" i="2"/>
  <c r="C21" i="2"/>
  <c r="C22" i="2"/>
  <c r="C23" i="2"/>
  <c r="C24" i="2"/>
  <c r="C25" i="2"/>
  <c r="C26" i="2"/>
  <c r="C27" i="2"/>
  <c r="C28" i="2"/>
  <c r="C29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B102" i="5" l="1"/>
  <c r="B103" i="5"/>
  <c r="B106" i="5"/>
  <c r="B100" i="5"/>
  <c r="B107" i="5"/>
  <c r="B104" i="5"/>
  <c r="B105" i="5"/>
  <c r="B101" i="5"/>
  <c r="B94" i="5"/>
  <c r="B99" i="5"/>
  <c r="B98" i="5"/>
  <c r="B97" i="5"/>
  <c r="B95" i="5"/>
  <c r="B96" i="5"/>
  <c r="E41" i="5"/>
  <c r="E50" i="5"/>
  <c r="I50" i="5" s="1"/>
  <c r="E51" i="5"/>
  <c r="I51" i="5" s="1"/>
  <c r="E52" i="5"/>
  <c r="I52" i="5" s="1"/>
  <c r="E53" i="5"/>
  <c r="I53" i="5" s="1"/>
  <c r="E54" i="5"/>
  <c r="I54" i="5" s="1"/>
  <c r="E55" i="5"/>
  <c r="I55" i="5" s="1"/>
  <c r="E69" i="5"/>
  <c r="E70" i="5"/>
  <c r="E71" i="5"/>
  <c r="E72" i="5"/>
  <c r="E73" i="5"/>
  <c r="I73" i="5" s="1"/>
  <c r="E74" i="5"/>
  <c r="E88" i="5"/>
  <c r="I88" i="5" s="1"/>
  <c r="E89" i="5"/>
  <c r="I89" i="5" s="1"/>
  <c r="E90" i="5"/>
  <c r="I90" i="5" s="1"/>
  <c r="E91" i="5"/>
  <c r="I91" i="5" s="1"/>
  <c r="E92" i="5"/>
  <c r="I92" i="5" s="1"/>
  <c r="E93" i="5"/>
  <c r="I93" i="5" s="1"/>
  <c r="H50" i="5"/>
  <c r="H51" i="5"/>
  <c r="H52" i="5"/>
  <c r="H53" i="5"/>
  <c r="H54" i="5"/>
  <c r="H55" i="5"/>
  <c r="H69" i="5"/>
  <c r="H70" i="5"/>
  <c r="H71" i="5"/>
  <c r="H72" i="5"/>
  <c r="H73" i="5"/>
  <c r="H74" i="5"/>
  <c r="H88" i="5"/>
  <c r="H89" i="5"/>
  <c r="H90" i="5"/>
  <c r="H91" i="5"/>
  <c r="H92" i="5"/>
  <c r="H93" i="5"/>
  <c r="E86" i="5"/>
  <c r="E87" i="5"/>
  <c r="H86" i="5"/>
  <c r="H87" i="5"/>
  <c r="E46" i="5"/>
  <c r="I46" i="5" s="1"/>
  <c r="E47" i="5"/>
  <c r="I47" i="5" s="1"/>
  <c r="E48" i="5"/>
  <c r="E49" i="5"/>
  <c r="E57" i="5"/>
  <c r="E58" i="5"/>
  <c r="E59" i="5"/>
  <c r="I59" i="5" s="1"/>
  <c r="E60" i="5"/>
  <c r="E61" i="5"/>
  <c r="E62" i="5"/>
  <c r="E63" i="5"/>
  <c r="E64" i="5"/>
  <c r="E65" i="5"/>
  <c r="I65" i="5" s="1"/>
  <c r="E66" i="5"/>
  <c r="I66" i="5" s="1"/>
  <c r="E67" i="5"/>
  <c r="E68" i="5"/>
  <c r="E76" i="5"/>
  <c r="E77" i="5"/>
  <c r="E78" i="5"/>
  <c r="E79" i="5"/>
  <c r="E80" i="5"/>
  <c r="E81" i="5"/>
  <c r="E82" i="5"/>
  <c r="E83" i="5"/>
  <c r="E84" i="5"/>
  <c r="I84" i="5" s="1"/>
  <c r="E85" i="5"/>
  <c r="I85" i="5" s="1"/>
  <c r="H46" i="5"/>
  <c r="H47" i="5"/>
  <c r="H48" i="5"/>
  <c r="H49" i="5"/>
  <c r="H57" i="5"/>
  <c r="H58" i="5"/>
  <c r="H59" i="5"/>
  <c r="H60" i="5"/>
  <c r="H61" i="5"/>
  <c r="H62" i="5"/>
  <c r="H63" i="5"/>
  <c r="H64" i="5"/>
  <c r="H65" i="5"/>
  <c r="H66" i="5"/>
  <c r="H67" i="5"/>
  <c r="H68" i="5"/>
  <c r="H76" i="5"/>
  <c r="H77" i="5"/>
  <c r="H78" i="5"/>
  <c r="H79" i="5"/>
  <c r="H80" i="5"/>
  <c r="H81" i="5"/>
  <c r="H82" i="5"/>
  <c r="H83" i="5"/>
  <c r="H84" i="5"/>
  <c r="H85" i="5"/>
  <c r="E45" i="5"/>
  <c r="H45" i="5"/>
  <c r="E44" i="5"/>
  <c r="H44" i="5"/>
  <c r="E42" i="5"/>
  <c r="E43" i="5"/>
  <c r="I43" i="5" s="1"/>
  <c r="H42" i="5"/>
  <c r="H43" i="5"/>
  <c r="H41" i="5"/>
  <c r="E40" i="5"/>
  <c r="H40" i="5"/>
  <c r="E38" i="5"/>
  <c r="I38" i="5" s="1"/>
  <c r="E39" i="5"/>
  <c r="H38" i="5"/>
  <c r="H39" i="5"/>
  <c r="E75" i="5"/>
  <c r="H75" i="5"/>
  <c r="E56" i="5"/>
  <c r="H56" i="5"/>
  <c r="B23" i="5"/>
  <c r="E37" i="5"/>
  <c r="I37" i="5" s="1"/>
  <c r="H37" i="5"/>
  <c r="E15" i="5"/>
  <c r="H15" i="5"/>
  <c r="E14" i="5"/>
  <c r="I14" i="5" s="1"/>
  <c r="H14" i="5"/>
  <c r="E13" i="5"/>
  <c r="I13" i="5" s="1"/>
  <c r="H13" i="5"/>
  <c r="E12" i="5"/>
  <c r="H12" i="5"/>
  <c r="E5" i="5"/>
  <c r="H5" i="5"/>
  <c r="E4" i="5"/>
  <c r="I4" i="5" s="1"/>
  <c r="H4" i="5"/>
  <c r="E3" i="5"/>
  <c r="H3" i="5"/>
  <c r="E2" i="5"/>
  <c r="H2" i="5"/>
  <c r="H16" i="5"/>
  <c r="H17" i="5"/>
  <c r="H18" i="5"/>
  <c r="H19" i="5"/>
  <c r="H20" i="5"/>
  <c r="H21" i="5"/>
  <c r="H6" i="5"/>
  <c r="H7" i="5"/>
  <c r="H8" i="5"/>
  <c r="H9" i="5"/>
  <c r="H10" i="5"/>
  <c r="H11" i="5"/>
  <c r="H31" i="5"/>
  <c r="H32" i="5"/>
  <c r="H33" i="5"/>
  <c r="H34" i="5"/>
  <c r="H35" i="5"/>
  <c r="H36" i="5"/>
  <c r="H22" i="5"/>
  <c r="H23" i="5"/>
  <c r="H24" i="5"/>
  <c r="H25" i="5"/>
  <c r="H26" i="5"/>
  <c r="H27" i="5"/>
  <c r="H28" i="5"/>
  <c r="H29" i="5"/>
  <c r="H30" i="5"/>
  <c r="E29" i="5"/>
  <c r="E30" i="5"/>
  <c r="E28" i="5"/>
  <c r="E26" i="5"/>
  <c r="E27" i="5"/>
  <c r="E24" i="5"/>
  <c r="I24" i="5" s="1"/>
  <c r="E23" i="5"/>
  <c r="E22" i="5"/>
  <c r="E36" i="5"/>
  <c r="I36" i="5" s="1"/>
  <c r="E35" i="5"/>
  <c r="E34" i="5"/>
  <c r="E33" i="5"/>
  <c r="E32" i="5"/>
  <c r="E31" i="5"/>
  <c r="E7" i="5"/>
  <c r="E8" i="5"/>
  <c r="E9" i="5"/>
  <c r="E10" i="5"/>
  <c r="I10" i="5" s="1"/>
  <c r="E11" i="5"/>
  <c r="I11" i="5" s="1"/>
  <c r="E6" i="5"/>
  <c r="E19" i="5"/>
  <c r="I19" i="5" s="1"/>
  <c r="E20" i="5"/>
  <c r="I20" i="5" s="1"/>
  <c r="E21" i="5"/>
  <c r="I21" i="5" s="1"/>
  <c r="E17" i="5"/>
  <c r="E16" i="5"/>
  <c r="E18" i="5"/>
  <c r="B33" i="5" l="1"/>
  <c r="B34" i="5"/>
  <c r="B31" i="5"/>
  <c r="B36" i="5"/>
  <c r="B35" i="5"/>
  <c r="B44" i="5"/>
  <c r="B81" i="5"/>
  <c r="B62" i="5"/>
  <c r="B72" i="5"/>
  <c r="B56" i="5"/>
  <c r="B40" i="5"/>
  <c r="B80" i="5"/>
  <c r="B61" i="5"/>
  <c r="B71" i="5"/>
  <c r="B79" i="5"/>
  <c r="B60" i="5"/>
  <c r="B87" i="5"/>
  <c r="B70" i="5"/>
  <c r="B41" i="5"/>
  <c r="B45" i="5"/>
  <c r="B78" i="5"/>
  <c r="B59" i="5"/>
  <c r="B86" i="5"/>
  <c r="B69" i="5"/>
  <c r="B75" i="5"/>
  <c r="B77" i="5"/>
  <c r="B58" i="5"/>
  <c r="B93" i="5"/>
  <c r="B55" i="5"/>
  <c r="B76" i="5"/>
  <c r="B57" i="5"/>
  <c r="B92" i="5"/>
  <c r="B54" i="5"/>
  <c r="B68" i="5"/>
  <c r="B49" i="5"/>
  <c r="B91" i="5"/>
  <c r="B53" i="5"/>
  <c r="B67" i="5"/>
  <c r="B48" i="5"/>
  <c r="B90" i="5"/>
  <c r="B52" i="5"/>
  <c r="B43" i="5"/>
  <c r="B85" i="5"/>
  <c r="B66" i="5"/>
  <c r="B47" i="5"/>
  <c r="B89" i="5"/>
  <c r="B51" i="5"/>
  <c r="B39" i="5"/>
  <c r="B42" i="5"/>
  <c r="B84" i="5"/>
  <c r="B65" i="5"/>
  <c r="B46" i="5"/>
  <c r="B88" i="5"/>
  <c r="B50" i="5"/>
  <c r="B38" i="5"/>
  <c r="B83" i="5"/>
  <c r="B64" i="5"/>
  <c r="B74" i="5"/>
  <c r="B82" i="5"/>
  <c r="B63" i="5"/>
  <c r="B73" i="5"/>
  <c r="J89" i="5"/>
  <c r="J90" i="5"/>
  <c r="J91" i="5"/>
  <c r="J88" i="5"/>
  <c r="J73" i="5"/>
  <c r="J52" i="5"/>
  <c r="J51" i="5"/>
  <c r="J50" i="5"/>
  <c r="I71" i="5"/>
  <c r="J71" i="5"/>
  <c r="I70" i="5"/>
  <c r="J70" i="5"/>
  <c r="I69" i="5"/>
  <c r="J69" i="5"/>
  <c r="J74" i="5"/>
  <c r="I74" i="5"/>
  <c r="J72" i="5"/>
  <c r="I72" i="5"/>
  <c r="J93" i="5"/>
  <c r="J55" i="5"/>
  <c r="J92" i="5"/>
  <c r="J54" i="5"/>
  <c r="J53" i="5"/>
  <c r="J80" i="5"/>
  <c r="J79" i="5"/>
  <c r="J78" i="5"/>
  <c r="J49" i="5"/>
  <c r="J68" i="5"/>
  <c r="J63" i="5"/>
  <c r="I63" i="5"/>
  <c r="I61" i="5"/>
  <c r="J61" i="5"/>
  <c r="I87" i="5"/>
  <c r="J87" i="5"/>
  <c r="I86" i="5"/>
  <c r="J86" i="5"/>
  <c r="J59" i="5"/>
  <c r="J83" i="5"/>
  <c r="I83" i="5"/>
  <c r="J64" i="5"/>
  <c r="I64" i="5"/>
  <c r="J82" i="5"/>
  <c r="I82" i="5"/>
  <c r="I81" i="5"/>
  <c r="J81" i="5"/>
  <c r="I62" i="5"/>
  <c r="J62" i="5"/>
  <c r="I60" i="5"/>
  <c r="J60" i="5"/>
  <c r="I80" i="5"/>
  <c r="I79" i="5"/>
  <c r="I78" i="5"/>
  <c r="I58" i="5"/>
  <c r="J58" i="5"/>
  <c r="I77" i="5"/>
  <c r="J77" i="5"/>
  <c r="J76" i="5"/>
  <c r="I76" i="5"/>
  <c r="I57" i="5"/>
  <c r="J57" i="5"/>
  <c r="J67" i="5"/>
  <c r="I67" i="5"/>
  <c r="I48" i="5"/>
  <c r="J48" i="5"/>
  <c r="J85" i="5"/>
  <c r="J66" i="5"/>
  <c r="J47" i="5"/>
  <c r="I68" i="5"/>
  <c r="I49" i="5"/>
  <c r="J84" i="5"/>
  <c r="J65" i="5"/>
  <c r="J46" i="5"/>
  <c r="I45" i="5"/>
  <c r="J45" i="5"/>
  <c r="I44" i="5"/>
  <c r="J44" i="5"/>
  <c r="I42" i="5"/>
  <c r="J42" i="5"/>
  <c r="J43" i="5"/>
  <c r="I41" i="5"/>
  <c r="J41" i="5"/>
  <c r="I40" i="5"/>
  <c r="J40" i="5"/>
  <c r="J39" i="5"/>
  <c r="J38" i="5"/>
  <c r="I39" i="5"/>
  <c r="J56" i="5"/>
  <c r="I56" i="5"/>
  <c r="I75" i="5"/>
  <c r="J75" i="5"/>
  <c r="J35" i="5"/>
  <c r="B22" i="5"/>
  <c r="B26" i="5"/>
  <c r="B25" i="5"/>
  <c r="B32" i="5"/>
  <c r="B24" i="5"/>
  <c r="B21" i="5"/>
  <c r="B27" i="5"/>
  <c r="B6" i="5"/>
  <c r="B16" i="5"/>
  <c r="B37" i="5"/>
  <c r="B15" i="5"/>
  <c r="B14" i="5"/>
  <c r="B9" i="5"/>
  <c r="B13" i="5"/>
  <c r="B2" i="5"/>
  <c r="B19" i="5"/>
  <c r="B12" i="5"/>
  <c r="B3" i="5"/>
  <c r="B20" i="5"/>
  <c r="B18" i="5"/>
  <c r="B7" i="5"/>
  <c r="B30" i="5"/>
  <c r="B29" i="5"/>
  <c r="B17" i="5"/>
  <c r="B11" i="5"/>
  <c r="B10" i="5"/>
  <c r="B28" i="5"/>
  <c r="B8" i="5"/>
  <c r="B5" i="5"/>
  <c r="B4" i="5"/>
  <c r="J37" i="5"/>
  <c r="I15" i="5"/>
  <c r="J15" i="5"/>
  <c r="J14" i="5"/>
  <c r="J13" i="5"/>
  <c r="I12" i="5"/>
  <c r="J12" i="5"/>
  <c r="J4" i="5"/>
  <c r="I5" i="5"/>
  <c r="J5" i="5"/>
  <c r="J3" i="5"/>
  <c r="I3" i="5"/>
  <c r="J17" i="5"/>
  <c r="I2" i="5"/>
  <c r="J2" i="5"/>
  <c r="J18" i="5"/>
  <c r="J16" i="5"/>
  <c r="I30" i="5"/>
  <c r="J30" i="5"/>
  <c r="I29" i="5"/>
  <c r="J29" i="5"/>
  <c r="J28" i="5"/>
  <c r="I28" i="5"/>
  <c r="J27" i="5"/>
  <c r="I27" i="5"/>
  <c r="I26" i="5"/>
  <c r="J26" i="5"/>
  <c r="E25" i="5"/>
  <c r="I25" i="5" s="1"/>
  <c r="I23" i="5"/>
  <c r="J23" i="5"/>
  <c r="J24" i="5"/>
  <c r="I22" i="5"/>
  <c r="J22" i="5"/>
  <c r="J36" i="5"/>
  <c r="I35" i="5"/>
  <c r="J34" i="5"/>
  <c r="I34" i="5"/>
  <c r="I33" i="5"/>
  <c r="J33" i="5"/>
  <c r="J32" i="5"/>
  <c r="I32" i="5"/>
  <c r="I31" i="5"/>
  <c r="J31" i="5"/>
  <c r="J9" i="5"/>
  <c r="I9" i="5"/>
  <c r="J8" i="5"/>
  <c r="I8" i="5"/>
  <c r="I7" i="5"/>
  <c r="J7" i="5"/>
  <c r="J10" i="5"/>
  <c r="J11" i="5"/>
  <c r="I6" i="5"/>
  <c r="J6" i="5"/>
  <c r="I16" i="5"/>
  <c r="J21" i="5"/>
  <c r="J20" i="5"/>
  <c r="J19" i="5"/>
  <c r="I18" i="5"/>
  <c r="I17" i="5"/>
  <c r="J25" i="5" l="1"/>
</calcChain>
</file>

<file path=xl/sharedStrings.xml><?xml version="1.0" encoding="utf-8"?>
<sst xmlns="http://schemas.openxmlformats.org/spreadsheetml/2006/main" count="760" uniqueCount="378">
  <si>
    <t>Description</t>
  </si>
  <si>
    <t>Class</t>
  </si>
  <si>
    <t>Every class must be decorated with stereotypes of the OntoUML profile.</t>
  </si>
  <si>
    <t>Every class decorated with the stereotype «enumeration» must not have attributes.</t>
  </si>
  <si>
    <t>Every class decorated with a stereotype «mode» must have the tagged value "restrictedTo" set to an array containing one of or both the values [ "intrinsic-mode", "extrinsic-mode" ].</t>
  </si>
  <si>
    <t>Every class decorated with a stereotype «type» must have the have the tagged "order" set to a number greater than "1" or set to "*".</t>
  </si>
  <si>
    <t>Every class decorated with a stereotype from the set «kind», «collective», «quantity», «relator», «mode», «quality», «event», «situation», «abstract», «datatype», or «enumeration», must have the have the tagged "order" set to "1".</t>
  </si>
  <si>
    <t>Every class with the tagged value "restrictedTo" set to [ "type" ] must have the have the tagged "order" set to a number greater than "1".</t>
  </si>
  <si>
    <t>Every class with the tagged value "restrictedTo" set to [ "type" ] and some other value must have the have the tagged "order" set to "*".</t>
  </si>
  <si>
    <t>Every class must have the tagged value "restrictedTo" set to one or more values in the list [ "functional-complex", "collective", "quantity", "relator", "intrinsic-mode", "extrinsic-mode", "quality", "event", "situation", "abstract", "type" ].</t>
  </si>
  <si>
    <t>Every class whose tagged value "restrictedTo" does not include the value [ "type" ] must have the tagged value "isPowertype" set to "null".</t>
  </si>
  <si>
    <t>Every class whose tagged value "restrictedTo" does includes the value [ "type" ] must have the tagged value "isPowertype" set to either "true" or "false".</t>
  </si>
  <si>
    <t>Every class whose tagged value "restrictedTo" is not [ "collective" ] must have the tagged value "isExtensional" set to "null".</t>
  </si>
  <si>
    <t>Every class whose tagged value "restrictedTo" is [ "collective" ] must have the tagged value "isExtensional" set to either "true" or "false".</t>
  </si>
  <si>
    <t>Every class must have the tagged value "order" set to a number greater than "0" or set to "*".</t>
  </si>
  <si>
    <t>Every abstract class should be specialized by some concrete class or have a super class that is specialized by a concrete class.</t>
  </si>
  <si>
    <t>No class can be an ancestor of itself.</t>
  </si>
  <si>
    <t>No class representing a powertype (i.e., whose tagged value "isPowertype" is set to "true") can be the target of more than one non-derived instantiation relation.</t>
  </si>
  <si>
    <t>Every class representing a powertype (i.e., whose tagged value "isPowertype" is set to "true") must only have types as instances (i.e., its tagged value "restrictedTo" must be set to [ "type" ]).</t>
  </si>
  <si>
    <t>Every class decorated with a «phase» must be part of a disjoint and complete generalization set including only classes decorated with «phase» as the generalizations' specific classes.</t>
  </si>
  <si>
    <t>Every class decorated with a «phaseMixin» must be part of a disjoint and complete generalization set including only classes decorated with «phaseMixin» as the generalizations' specific classes.</t>
  </si>
  <si>
    <t>Every non-derived class decorated with a «role» must be connected directly or indirectly to some relation decorated with the stereotype «mediation» where the opposited end has a cardinality with lower bound "1".</t>
  </si>
  <si>
    <t>Generalization</t>
  </si>
  <si>
    <t>No generalization can connect a general class decorated with «event» to a specific class decorated with a different stereotype.</t>
  </si>
  <si>
    <t>No generalization can connect a general class decorated with «situation» to a specific class decorated with a different stereotype.</t>
  </si>
  <si>
    <t>No generalization can connect a general class decorated with «enumeration» to a specific class decorated with a different stereotype.</t>
  </si>
  <si>
    <t>No generalization can connect a general class decorated with «datatype» to a specific class decorated with a different stereotype.</t>
  </si>
  <si>
    <t>No generalization can connect a general class decorated with «abstract» to a specific class that is not decorated with some abstract stereotype (i.e., «abstract», «datatype», or «enumeration»).</t>
  </si>
  <si>
    <t>No generalization can connect a general class to an specific class where the specific class has in its tagged value "restrictedTo" values that are not present in the same tagged value of the general class.</t>
  </si>
  <si>
    <t>Every generalization connected to a general class with its tagged value "order" set to a number can only connect a specific class whose tagged value "order" is set to the same number.</t>
  </si>
  <si>
    <t>Every generalization connected to a general class with its tagged value "isExtensional" set to "true" can only connect a specific class whose tagged value "isExtensional" is set to "true" as well.</t>
  </si>
  <si>
    <t>Relation</t>
  </si>
  <si>
    <t>Every relation decorated with a stereotype «mediation» must connect a source class representing a relator (i.e., whose tagged value "restrictedTo" set to [ "relator" ]) to a target class representing an endurant (i.e., whose tagged value is set to one or more values in the list [ "functional-complex", "collective", "quantity", "relator", "intrinsic-mode", "extrinsic-mode", "quality", "type" ]).</t>
  </si>
  <si>
    <t>Every relation decorated with a stereotype «characterization» must connect a source class representing mode or quality (i.e., whose tagged value "restrictedTo" set to one or more values in the list [ "intrinsic-mode", "extrinsic-mode", "quality" ]) to a target class representing an endurant (i.e., whose tagged value is set to one or more values in the list [ "functional-complex", "collective", "quantity", "relator", "intrinsic-mode", "extrinsic-mode", "quality", "type" ]).</t>
  </si>
  <si>
    <t>Every relation decorated with a stereotype «externalDependence» must connect a source class representing extrinsic mode (i.e., whose tagged value "restrictedTo" set to [ "extrinsic-mode" ]) to a target class representing an endurant (i.e., whose tagged value is set to one or more values in the list [ "functional-complex", "collective", "quantity", "relator", "intrinsic-mode", "extrinsic-mode", "quality", "type" ]).</t>
  </si>
  <si>
    <t>Every relation decorated with a stereotype «derivation» must connect a source relation to a target class.</t>
  </si>
  <si>
    <t>Every relation decorated with a stereotype «componentOf» must connect a source class and a target class representing functional-complexes (i.e., whose tagged value "restrictedTo" is set to [ "functional-complex" ]).</t>
  </si>
  <si>
    <t>Every relation decorated with a stereotype «memberOf» must connect a source class representing a functional-complex (i.e., whose tagged value "restrictedTo" is set to [ "functional-complex" ]) to a target class representing a collective (i.e., whose tagged value "restrictedTo" is set to [ "collective" ]).</t>
  </si>
  <si>
    <t>Every relation decorated with a stereotype «subCollectionOf» must connect a source class and a target class representing collectives (i.e., whose tagged value "restrictedTo" is set to [ "collective" ]).</t>
  </si>
  <si>
    <t>Every relation decorated with a stereotype «participational» must connect a source class and a target class representing events (i.e., whose tagged value "restrictedTo" is set to [ "event" ]).</t>
  </si>
  <si>
    <t>Every relation decorated with a stereotype «instantiation» must connect a target class representing a high-order type whose instances are types (i.e., whose tagged value "restrictedTo" is set to [ "type" ]).</t>
  </si>
  <si>
    <t>No relation decorated with a stereotype «instantiation» can connect an ordered source class (i.e., whose tagged value "order" is set to a number "x") to a target class that is not an orderless (i.e., whose tagged value "order" is set to "*") or in the order immediately above (i.e., whose tagged value "order" is set to a number "x+1").</t>
  </si>
  <si>
    <t>No relation decorated with a stereotype «instantiation» can connect an orderless source class (i.e., whose tagged value "order" is set to "*") to a target class that is not an orderless as well.</t>
  </si>
  <si>
    <t>Every relation decorated with a stereotype «participation» must connect a source class representing an endurant (i.e., whose tagged value is set to one or more values in the list [ "functional-complex", "collective", "quantity", "relator", "intrinsic-mode", "extrinsic-mode", "quality", "type" ]) to a target class representing an event (i.e., whose tagged value "restrictedTo" is set to [ "event" ]).</t>
  </si>
  <si>
    <t>Every relation decorated with a stereotype «creation» must connect a source class representing an endurant (i.e., whose tagged value is set to one or more values in the list [ "functional-complex", "collective", "quantity", "relator", "intrinsic-mode", "extrinsic-mode", "quality", "type" ]) to a target class representing an event (i.e., whose tagged value "restrictedTo" is set to [ "event" ]).</t>
  </si>
  <si>
    <t>Every relation decorated with a stereotype «termination» must connect a source class representing an endurant (i.e., whose tagged value is set to one or more values in the list [ "functional-complex", "collective", "quantity", "relator", "intrinsic-mode", "extrinsic-mode", "quality", "type" ]) to a target class representing an event (i.e., whose tagged value "restrictedTo" is set to [ "event" ]).</t>
  </si>
  <si>
    <t>Every relation decorated with a stereotype «manifestation» must connect a source class representing a moment (i.e., whose tagged value is set to one or more values in the list [ "relator", "intrinsic-mode", "extrinsic-mode", "quality" ]) to a target class representing an event (i.e., whose tagged value "restrictedTo" is set to [ "event" ]).</t>
  </si>
  <si>
    <t>Every relation decorated with a stereotype «historicalDepedence» must connect source class and target class where either both represent endurants (i.e., whose tagged value is set to one or more values in the list [ "functional-complex", "collective", "quantity", "relator", "intrinsic-mode", "extrinsic-mode", "quality", "type" ]) or both represent events (i.e., whose tagged value "restrictedTo" is set to [ "event" ]).</t>
  </si>
  <si>
    <t>Every relation decorated with a stereotype «bringsAbout» must connect a source class representing an event (i.e., whose tagged value is set to [ "event" ]) to a target class representing a situation (i.e., whose tagged value "restrictedTo" is set to [ "situation" ]).</t>
  </si>
  <si>
    <t>Every relation decorated with a stereotype «triggers» must connect a source class representing a situation (i.e., whose tagged value is set to [ "situation" ]) to a target class representing an event (i.e., whose tagged value "restrictedTo" is set to [ "event" ]).</t>
  </si>
  <si>
    <t>Every relation must be decorated with at most one stereotype.</t>
  </si>
  <si>
    <t>Property</t>
  </si>
  <si>
    <t>Every property decorated with a stereotype «begin» must be defined within a class representing an event (i.e., whose tagged value is set to [ "event" ]).</t>
  </si>
  <si>
    <t>Every property decorated with a stereotype «end» must be defined within a class representing an event (i.e., whose tagged value is set to [ "event" ]).</t>
  </si>
  <si>
    <t>GeneralizationSet</t>
  </si>
  <si>
    <t>Every generalization in a generalization set must share the same general class.</t>
  </si>
  <si>
    <t>Every categorizer in a generalization set must be the target of an instantiation relation (i.e., a relation decorated with a stereotype «instantiation») whose source is the generalization set's general class.</t>
  </si>
  <si>
    <t>Every categorizer in a generalization set must have the tagged value "isPowertype" set to "false".</t>
  </si>
  <si>
    <t>Every categorizer in a generalization set must be a high-order type whose instances are types (i.e., whose tagged value "restrictedTo" is set to [ "type" ]).</t>
  </si>
  <si>
    <t>The target's cardinality of the instantiation relation between the general class and the categorizer must not have a lower bound "0" if the generalization set is complete.</t>
  </si>
  <si>
    <t>The target's cardinality of the instantiation relation between the general class and the categorizer must not have an upper bound "1" if the generalization set is overlapping (or covering).</t>
  </si>
  <si>
    <t>remove isExtensional: use metaproperty isReadOnly</t>
  </si>
  <si>
    <t>OWA Level</t>
  </si>
  <si>
    <t>CL</t>
  </si>
  <si>
    <t>GE</t>
  </si>
  <si>
    <t>RE</t>
  </si>
  <si>
    <t>PR</t>
  </si>
  <si>
    <t>GS</t>
  </si>
  <si>
    <t>phases must occur in partition sets</t>
  </si>
  <si>
    <t>phaseMixins must occur in partition sets</t>
  </si>
  <si>
    <t>Rule Code</t>
  </si>
  <si>
    <t>Situation Code</t>
  </si>
  <si>
    <t>Class with zero stereotypes</t>
  </si>
  <si>
    <t>Warning</t>
  </si>
  <si>
    <t>Error</t>
  </si>
  <si>
    <t>Situation Description</t>
  </si>
  <si>
    <t>Rule Description</t>
  </si>
  <si>
    <t>A</t>
  </si>
  <si>
    <t>B</t>
  </si>
  <si>
    <t>Valid</t>
  </si>
  <si>
    <t>C</t>
  </si>
  <si>
    <t>Class with single OntoUML stereotype</t>
  </si>
  <si>
    <t>Class with single non-OntoUML stereotype</t>
  </si>
  <si>
    <t>Class with one OntoUML stereotype and one non-OntoUML stereotype</t>
  </si>
  <si>
    <t>Class with two OntoUML stereotypes</t>
  </si>
  <si>
    <t>Class with two non-OntoUML stereotypes</t>
  </si>
  <si>
    <t>D</t>
  </si>
  <si>
    <t>E</t>
  </si>
  <si>
    <t>F</t>
  </si>
  <si>
    <t>CWA Level</t>
  </si>
  <si>
    <t>Every class must be decorated with exactly one stereotype.</t>
  </si>
  <si>
    <t>Test File</t>
  </si>
  <si>
    <t>Test OWA Entry</t>
  </si>
  <si>
    <t>Test CWA Entry</t>
  </si>
  <si>
    <t>Comments</t>
  </si>
  <si>
    <t>Two stereotypes for the same class is not currently supported by the exporting tool. Tests was adjusted manually.</t>
  </si>
  <si>
    <t>Class that is not an enumeration without attributes</t>
  </si>
  <si>
    <t>Class that is not an enumeration with one attribute</t>
  </si>
  <si>
    <t>Class that is not an enumeration with two attributes</t>
  </si>
  <si>
    <t>Every enumeration class must have at least two literals.</t>
  </si>
  <si>
    <t>Enumeration classes cannot be specialized by other classes.</t>
  </si>
  <si>
    <t>Group</t>
  </si>
  <si>
    <t>Group Code</t>
  </si>
  <si>
    <t>Created manually as it is not possible to export from VP.</t>
  </si>
  <si>
    <t>Every class having enumeration literals must be decorated with the stereotype enumeration.</t>
  </si>
  <si>
    <t>Class with stereptype different from enumeration without literals</t>
  </si>
  <si>
    <t>Class with stereptype different from enumeration with one enumeration literal</t>
  </si>
  <si>
    <t>Manually created.</t>
  </si>
  <si>
    <t>Class without stereotype without literals</t>
  </si>
  <si>
    <t>Class without stereotype that has one enumeration literal</t>
  </si>
  <si>
    <t>Enumeration classes can only be generalized by classes with stereotype Abstract.</t>
  </si>
  <si>
    <t>Enumeration class without attributes</t>
  </si>
  <si>
    <t>Enumeration class with one attribute</t>
  </si>
  <si>
    <t>Enumeration class with two attributes</t>
  </si>
  <si>
    <t>Enumeration class without literals</t>
  </si>
  <si>
    <t>Enumeration class with one enumeration literal</t>
  </si>
  <si>
    <t>Enumeration class with one literal</t>
  </si>
  <si>
    <t>Enumeration class with two literals</t>
  </si>
  <si>
    <t>Enumeration class without specialization</t>
  </si>
  <si>
    <t>Enumeration class with one specialization</t>
  </si>
  <si>
    <t>Enumeration class with two specializations (no generalization set)</t>
  </si>
  <si>
    <t>Enumeration class with two specializations (generalization set)</t>
  </si>
  <si>
    <t>Enumeration class without generalization</t>
  </si>
  <si>
    <t>Enumeration class with generalization without stereotype</t>
  </si>
  <si>
    <t>Enumeration class with generalization with stereotype different from Abstract</t>
  </si>
  <si>
    <t>Enumeration class with generalization with stereotype Abstract</t>
  </si>
  <si>
    <t>Taxonomy: B &gt; B</t>
  </si>
  <si>
    <t>Taxonomy: B &gt; B &gt; B</t>
  </si>
  <si>
    <t>Taxonomy: B &gt; B &gt; N</t>
  </si>
  <si>
    <t>Taxonomy: B &gt; B &gt; U</t>
  </si>
  <si>
    <t>Taxonomy: B &gt; N</t>
  </si>
  <si>
    <t>Taxonomy: B &gt; N &gt; B</t>
  </si>
  <si>
    <t>Taxonomy: B &gt; N &gt; N</t>
  </si>
  <si>
    <t>Taxonomy: B &gt; N &gt; U</t>
  </si>
  <si>
    <t>Taxonomy: B &gt; U</t>
  </si>
  <si>
    <t>Taxonomy: B &gt; U &gt; B</t>
  </si>
  <si>
    <t>Taxonomy: B &gt; U &gt; N</t>
  </si>
  <si>
    <t>Taxonomy: B &gt; U &gt; U</t>
  </si>
  <si>
    <t>Taxonomy: N &gt; B</t>
  </si>
  <si>
    <t>Taxonomy: N &gt; B &gt; B</t>
  </si>
  <si>
    <t>Taxonomy: N &gt; B &gt; N</t>
  </si>
  <si>
    <t>Taxonomy: N &gt; B &gt; U</t>
  </si>
  <si>
    <t>Taxonomy: N &gt; N</t>
  </si>
  <si>
    <t>Taxonomy: N &gt; N &gt; B</t>
  </si>
  <si>
    <t>Taxonomy: N &gt; N &gt; N</t>
  </si>
  <si>
    <t>Taxonomy: N &gt; N &gt; U</t>
  </si>
  <si>
    <t>Taxonomy: N &gt; U</t>
  </si>
  <si>
    <t>Taxonomy: N &gt; U &gt; B</t>
  </si>
  <si>
    <t>Taxonomy: N &gt; U &gt; N</t>
  </si>
  <si>
    <t>Taxonomy: N &gt; U &gt; U</t>
  </si>
  <si>
    <t>Taxonomy: U &gt; B</t>
  </si>
  <si>
    <t>Taxonomy: U &gt; B &gt; B</t>
  </si>
  <si>
    <t>Taxonomy: U &gt; B &gt; N</t>
  </si>
  <si>
    <t>Taxonomy: U &gt; B &gt; U</t>
  </si>
  <si>
    <t>Taxonomy: U &gt; N</t>
  </si>
  <si>
    <t>Taxonomy: U &gt; N &gt; B</t>
  </si>
  <si>
    <t>Taxonomy: U &gt; N &gt; N</t>
  </si>
  <si>
    <t>Taxonomy: U &gt; N &gt; U</t>
  </si>
  <si>
    <t>Taxonomy: U &gt; U</t>
  </si>
  <si>
    <t>Taxonomy: U &gt; U &gt; B</t>
  </si>
  <si>
    <t>Taxonomy: U &gt; U &gt; N</t>
  </si>
  <si>
    <t>Taxonomy: U &gt; U &gt; U</t>
  </si>
  <si>
    <t>Taxonomy: B</t>
  </si>
  <si>
    <t>Taxonomy: N</t>
  </si>
  <si>
    <t>Taxonomy: U</t>
  </si>
  <si>
    <t>Taxonomy: B &gt; (B , B)</t>
  </si>
  <si>
    <t>Taxonomy: B &gt; (B , N)</t>
  </si>
  <si>
    <t>Taxonomy: B &gt; (B , U)</t>
  </si>
  <si>
    <t>Taxonomy: B &gt; (N , N)</t>
  </si>
  <si>
    <t>Taxonomy: B &gt; (N , U)</t>
  </si>
  <si>
    <t>Taxonomy: B &gt; (U , U)</t>
  </si>
  <si>
    <t>Taxonomy: N &gt; (B , B)</t>
  </si>
  <si>
    <t>Taxonomy: N &gt; (B , N)</t>
  </si>
  <si>
    <t>Taxonomy: N &gt; (B , U)</t>
  </si>
  <si>
    <t>Taxonomy: N &gt; (N , N)</t>
  </si>
  <si>
    <t>Taxonomy: N &gt; (N , U)</t>
  </si>
  <si>
    <t>Taxonomy: N &gt; (U , U)</t>
  </si>
  <si>
    <t>Taxonomy: U &gt; (B , B)</t>
  </si>
  <si>
    <t>Taxonomy: U &gt; (B , N)</t>
  </si>
  <si>
    <t>Taxonomy: U &gt; (B , U)</t>
  </si>
  <si>
    <t>Taxonomy: U &gt; (N , N)</t>
  </si>
  <si>
    <t>Taxonomy: U &gt; (N , U)</t>
  </si>
  <si>
    <t>Taxonomy: U &gt; (U , U)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</si>
  <si>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</si>
  <si>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</si>
  <si>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</si>
  <si>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</si>
  <si>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</si>
  <si>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</si>
  <si>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</si>
  <si>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</si>
  <si>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</si>
  <si>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</si>
  <si>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</si>
  <si>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</si>
  <si>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</si>
  <si>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</si>
  <si>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</si>
  <si>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</si>
  <si>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</si>
  <si>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</si>
  <si>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</si>
  <si>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</si>
  <si>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</si>
  <si>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</si>
  <si>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</si>
  <si>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</si>
  <si>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</si>
  <si>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</si>
  <si>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</si>
  <si>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</si>
  <si>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</si>
  <si>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</si>
  <si>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</si>
  <si>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</si>
  <si>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</si>
  <si>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</si>
  <si>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</si>
  <si>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</si>
  <si>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</si>
  <si>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</si>
  <si>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</si>
  <si>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</si>
  <si>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</si>
  <si>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</si>
  <si>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</si>
  <si>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</si>
  <si>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</si>
  <si>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</si>
  <si>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</si>
  <si>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</si>
  <si>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U01</t>
  </si>
  <si>
    <t>U02</t>
  </si>
  <si>
    <t>U03</t>
  </si>
  <si>
    <t>U04</t>
  </si>
  <si>
    <t>U05</t>
  </si>
  <si>
    <t>U06</t>
  </si>
  <si>
    <t>U07</t>
  </si>
  <si>
    <t>U08</t>
  </si>
  <si>
    <t>U09</t>
  </si>
  <si>
    <t>B: base sortal, N: not set, U: ultimate sortal. Used B = role, phase, subkind and U = kind, mode, relator (1st, 2nd, and 3rd appearances)</t>
  </si>
  <si>
    <t>B: base sortal, N: not set, U: ultimate sortal. Used B = role, phase, subkind and U = kind, mode (1st, 2nd, and 3rd appearances)</t>
  </si>
  <si>
    <t>B: base sortal, N: not set, U: ultimate sortal. Used B = phase, subkind and U = kind, mode (1st, 2nd, and 3rd appearances)</t>
  </si>
  <si>
    <t>B: base sortal, N: not set, U: ultimate sortal. Used B = phase, subkind and U = relator, kind, mode (1st, 2nd, and 3rd appearances)</t>
  </si>
  <si>
    <t>ID</t>
  </si>
  <si>
    <t>CHAR(RANDBETWEEN(65;90))</t>
  </si>
  <si>
    <t>XJZ</t>
  </si>
  <si>
    <t>JOJ</t>
  </si>
  <si>
    <t>UMC</t>
  </si>
  <si>
    <t>AIB</t>
  </si>
  <si>
    <t>EDA</t>
  </si>
  <si>
    <t>ZGT</t>
  </si>
  <si>
    <t>LAX</t>
  </si>
  <si>
    <t>YOK</t>
  </si>
  <si>
    <t>ASZ</t>
  </si>
  <si>
    <t>GJU</t>
  </si>
  <si>
    <t>BWZ</t>
  </si>
  <si>
    <t>PPZ</t>
  </si>
  <si>
    <t>CMS</t>
  </si>
  <si>
    <t>NBG</t>
  </si>
  <si>
    <t>QJC</t>
  </si>
  <si>
    <t>ZEF</t>
  </si>
  <si>
    <t>PSQ</t>
  </si>
  <si>
    <t>SQU</t>
  </si>
  <si>
    <t>ANJ</t>
  </si>
  <si>
    <t>JMQ</t>
  </si>
  <si>
    <t>EMV</t>
  </si>
  <si>
    <t>QOV</t>
  </si>
  <si>
    <t>JFW</t>
  </si>
  <si>
    <t>UTL</t>
  </si>
  <si>
    <t>VPE</t>
  </si>
  <si>
    <t>BFO</t>
  </si>
  <si>
    <t>VOQ</t>
  </si>
  <si>
    <t>GAZ</t>
  </si>
  <si>
    <t>BQI</t>
  </si>
  <si>
    <t>OEV</t>
  </si>
  <si>
    <t>EGT</t>
  </si>
  <si>
    <t>ANY</t>
  </si>
  <si>
    <t>XRS</t>
  </si>
  <si>
    <t>MDR</t>
  </si>
  <si>
    <t>BAK</t>
  </si>
  <si>
    <t>JLW</t>
  </si>
  <si>
    <t>VEZ</t>
  </si>
  <si>
    <t>IJM</t>
  </si>
  <si>
    <t>UXR</t>
  </si>
  <si>
    <t>HGQ</t>
  </si>
  <si>
    <t>EPG</t>
  </si>
  <si>
    <t>MXI</t>
  </si>
  <si>
    <t>HPZ</t>
  </si>
  <si>
    <t>LHD</t>
  </si>
  <si>
    <t>PQP</t>
  </si>
  <si>
    <t>UTW</t>
  </si>
  <si>
    <t>YKW</t>
  </si>
  <si>
    <t>XXB</t>
  </si>
  <si>
    <t>ZMQ</t>
  </si>
  <si>
    <t>BWY</t>
  </si>
  <si>
    <t>LCI</t>
  </si>
  <si>
    <t>AZO</t>
  </si>
  <si>
    <t>ECP</t>
  </si>
  <si>
    <t>FIX</t>
  </si>
  <si>
    <t>HGG</t>
  </si>
  <si>
    <t>VDQ</t>
  </si>
  <si>
    <t>VMI</t>
  </si>
  <si>
    <t>ALR</t>
  </si>
  <si>
    <t>SEI</t>
  </si>
  <si>
    <t>EAQ</t>
  </si>
  <si>
    <t>CDJ</t>
  </si>
  <si>
    <t>RON</t>
  </si>
  <si>
    <t>KZC</t>
  </si>
  <si>
    <t>NTY</t>
  </si>
  <si>
    <t>UCH</t>
  </si>
  <si>
    <t>LQF</t>
  </si>
  <si>
    <t>GZN</t>
  </si>
  <si>
    <t>KPG</t>
  </si>
  <si>
    <t>GZF</t>
  </si>
  <si>
    <t>JND</t>
  </si>
  <si>
    <t>R_CL_XJZ</t>
  </si>
  <si>
    <t>R_CL_JOJ</t>
  </si>
  <si>
    <t>R_CL_UMC</t>
  </si>
  <si>
    <t>R_CL_AIB</t>
  </si>
  <si>
    <t>R_CL_EDA</t>
  </si>
  <si>
    <t>R_CL_ZGT</t>
  </si>
  <si>
    <t>R_CL_GJU</t>
  </si>
  <si>
    <t>R_CL_BWZ</t>
  </si>
  <si>
    <t>Situation</t>
  </si>
  <si>
    <t>R_CL_YOK</t>
  </si>
  <si>
    <t>Undefined not abstract</t>
  </si>
  <si>
    <t>Undefined abstract</t>
  </si>
  <si>
    <t>Not non-sortal not abstract</t>
  </si>
  <si>
    <t>Not non-sortal abstract</t>
  </si>
  <si>
    <t>Non-sortal not abstract</t>
  </si>
  <si>
    <t>Non-sortal abstract</t>
  </si>
  <si>
    <t>Used kind</t>
  </si>
  <si>
    <t>Used category</t>
  </si>
  <si>
    <t>Stereotypes</t>
  </si>
  <si>
    <t>BASE SORTAL</t>
  </si>
  <si>
    <t>ULTIMATE SORTAL</t>
  </si>
  <si>
    <t>NON-SORTAL</t>
  </si>
  <si>
    <t>ULTIMATE SORTALs do not specialize ULTIMATE SORTALs</t>
  </si>
  <si>
    <t>No generalization can connect a general class decorated with a ULTIMATE SORTAL stereotype  to a specific class decorated with a ULTIMATE SORTAL stereotype.</t>
  </si>
  <si>
    <t>SORTAL</t>
  </si>
  <si>
    <t>historicalRole, phase, role, subkind</t>
  </si>
  <si>
    <t>collective, kind, mode, quality, quantity, relator, type</t>
  </si>
  <si>
    <t>category, historicalRoleMixin, mixin, phaseMixin, roleMixin</t>
  </si>
  <si>
    <t>collective, historicalRole, kind, mode, phase, quality, quantity, relator, role, subkind, type</t>
  </si>
  <si>
    <t>Every class decorated with a base sortal stereotype and the tagged value "order" set to "1" must have the tagged value "restrictedTo" set to an array containing one of the values in the list [ "functional-complex", "collective", "quantity", "relator", "intrinsic-mode", "extrinsic-mode", "quality" ].</t>
  </si>
  <si>
    <t>Every class decorated with a base sortal stereotype must specialize a unique class decorated with a ULTIMATE SORTAL stereotype .</t>
  </si>
  <si>
    <t>Every class decorated with a non-sortal stereotype and the tagged value "order" set to "1" must have the tagged value "restrictedTo" set to an array containing one or more of the values in the list [ "functional-complex", "collective", "quantity", "relator", "intrinsic-mode", "extrinsic-mode", "quality" ].</t>
  </si>
  <si>
    <t>Every class decorated with a non-sortal stereotype must be abstract.</t>
  </si>
  <si>
    <t>ABSTRACT</t>
  </si>
  <si>
    <t>abstract, datatype, enumeration</t>
  </si>
  <si>
    <t>Every class decorated with an stereotype in the ABSTRACT LIST must have the tagged value "restrictedTo" set to an array containing the value [ "abstract" ].</t>
  </si>
  <si>
    <t>No generalization can connect a general class decorated with a sortal stereotype to a specific class decorated with a non-sortal stereotype.</t>
  </si>
  <si>
    <t>Stereotype List</t>
  </si>
  <si>
    <t>RIGID</t>
  </si>
  <si>
    <t>ANTI-RIGID</t>
  </si>
  <si>
    <t>SEMI-RIGID</t>
  </si>
  <si>
    <t>historicalRole, historicalRoleMixin, phase, phaseMixin, role, roleMixin</t>
  </si>
  <si>
    <t>Every class representing a powertype (i.e., whose tagged value "isPowertype" is set to "true") must be decorated with a RIGID stereotype (i.e., either «category», «type», or «subkind»).</t>
  </si>
  <si>
    <t>No generalization can connect a general class decorated with an ANTI-RIGID stereotype to a specific class decorated with a RIGID or SEMI-RIGID stereotype.</t>
  </si>
  <si>
    <t>category, collective, kind, mode, quality, quantity, relator, subkind</t>
  </si>
  <si>
    <t>mixin</t>
  </si>
  <si>
    <t>Each class with one of the following stereotypes must exclusively map to the corresponding 'restrictedTo' value: collective to collective, event to event, kind to functional-complex, quality to quality, quantity to quantity, relator to relator, and situation to situation.</t>
  </si>
  <si>
    <t>Stereotype not set without tagged value</t>
  </si>
  <si>
    <t>Stereotype not set with tagged value</t>
  </si>
  <si>
    <t>Stereotype not mapped without tagged value</t>
  </si>
  <si>
    <t>Stereotype not mapped with tagged value</t>
  </si>
  <si>
    <t>Stereotype mapped without tagged value</t>
  </si>
  <si>
    <t>Stereotype mapped with not demanded tagged value</t>
  </si>
  <si>
    <t>Stereotype mapped with demanded tagged value</t>
  </si>
  <si>
    <t>Stereotype mapped with not-demanded and demanded tagged value</t>
  </si>
  <si>
    <t>G</t>
  </si>
  <si>
    <t>H</t>
  </si>
  <si>
    <t>R_CL_QJC</t>
  </si>
  <si>
    <t>Used category mapped to functional-complex</t>
  </si>
  <si>
    <t>Used kind with custom</t>
  </si>
  <si>
    <t>Used kind mapped to functional-complex</t>
  </si>
  <si>
    <t>Used kind mapped to functional-complex and 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</si>
</sst>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5" x14ac:knownFonts="1">
    <font>
      <sz val="11"/>
      <color theme="1"/>
      <name val="Calibri"/>
      <family val="2"/>
      <scheme val="minor"/>
    </font>
    <font>
      <sz val="10"/>
      <color theme="0"/>
      <name val="Arial"/>
    </font>
    <font>
      <sz val="10"/>
      <color theme="1"/>
      <name val="Arial"/>
    </font>
    <font>
      <sz val="10"/>
      <color rgb="FFFF0000"/>
      <name val="Arial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5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0" fillId="0" borderId="0" xfId="0" quotePrefix="1"/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164" fontId="8" fillId="0" borderId="0" xfId="0" quotePrefix="1" applyNumberFormat="1" applyFont="1" applyAlignment="1">
      <alignment vertical="top"/>
    </xf>
    <xf numFmtId="0" fontId="10" fillId="0" borderId="0" xfId="0" applyFont="1" applyAlignment="1">
      <alignment vertical="top"/>
    </xf>
    <xf numFmtId="0" fontId="11" fillId="0" borderId="0" xfId="0" applyFont="1"/>
    <xf numFmtId="0" fontId="11" fillId="0" borderId="0" xfId="0" quotePrefix="1" applyFont="1"/>
    <xf numFmtId="0" fontId="2" fillId="0" borderId="0" xfId="0" quotePrefix="1" applyFont="1" applyAlignment="1">
      <alignment vertical="top"/>
    </xf>
    <xf numFmtId="0" fontId="12" fillId="2" borderId="0" xfId="1" applyAlignment="1">
      <alignment vertical="top"/>
    </xf>
    <xf numFmtId="0" fontId="14" fillId="0" borderId="0" xfId="0" applyFont="1" applyAlignment="1">
      <alignment vertical="top"/>
    </xf>
    <xf numFmtId="0" fontId="13" fillId="3" borderId="0" xfId="2" applyAlignment="1">
      <alignment vertical="top"/>
    </xf>
    <xf numFmtId="0" fontId="11" fillId="0" borderId="0" xfId="2" applyFont="1" applyFill="1" applyAlignment="1">
      <alignment vertical="top"/>
    </xf>
  </cellXfs>
  <cellStyles count="3">
    <cellStyle name="Good" xfId="1" builtinId="26"/>
    <cellStyle name="Neutral" xfId="2" builtinId="28"/>
    <cellStyle name="Normal" xfId="0" builtinId="0"/>
  </cellStyles>
  <dxfs count="2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numFmt numFmtId="0" formatCode="General"/>
    </dxf>
    <dxf>
      <font>
        <b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sz val="10"/>
        <color theme="0"/>
        <name val="Arial"/>
      </font>
      <alignment horizontal="general" vertical="top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8E5AA4-A716-476C-94EA-BE3270ADAC25}" name="TabRules" displayName="TabRules" ref="A1:D71" totalsRowShown="0" headerRowDxfId="24" dataDxfId="23">
  <autoFilter ref="A1:D71" xr:uid="{198E5AA4-A716-476C-94EA-BE3270ADAC25}"/>
  <sortState xmlns:xlrd2="http://schemas.microsoft.com/office/spreadsheetml/2017/richdata2" ref="A2:D71">
    <sortCondition ref="A2:A71"/>
    <sortCondition ref="D2:D71"/>
  </sortState>
  <tableColumns count="4">
    <tableColumn id="1" xr3:uid="{F9D36F48-DD19-43E5-A1AB-8357F96419FF}" name="Group" dataDxfId="22"/>
    <tableColumn id="3" xr3:uid="{050EF7A6-273B-408D-B0A1-784D6DF4A5AB}" name="ID" dataDxfId="21"/>
    <tableColumn id="7" xr3:uid="{05F466FD-E5DB-4DED-979E-C9E29087B8F6}" name="Rule Code" dataDxfId="20">
      <calculatedColumnFormula>"R_"&amp;VLOOKUP(TabRules[[#This Row],[Group]],TabGroups[#All],2,FALSE)&amp;"_"&amp;TabRules[[#This Row],[ID]]</calculatedColumnFormula>
    </tableColumn>
    <tableColumn id="4" xr3:uid="{70BA6684-6E4A-40D9-BE42-830C46F4D6A9}" name="Description" dataDxfId="19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8A1ADE-544A-443A-AF20-52BBCA41FA15}" name="TabGroups" displayName="TabGroups" ref="F1:G6" totalsRowShown="0" headerRowDxfId="18" dataDxfId="17">
  <autoFilter ref="F1:G6" xr:uid="{3D8A1ADE-544A-443A-AF20-52BBCA41FA15}"/>
  <tableColumns count="2">
    <tableColumn id="1" xr3:uid="{2E543EF0-9E26-4478-A5D0-A70AC90899EE}" name="Group" dataDxfId="16"/>
    <tableColumn id="2" xr3:uid="{2A3CE154-AB6B-45C3-B5E2-2E1AC49C63C7}" name="Group Code" dataDxfId="1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7213A8-3C35-46A4-83EE-9953AF366E80}" name="TabImp" displayName="TabImp" ref="A1:K107" totalsRowShown="0">
  <autoFilter ref="A1:K107" xr:uid="{677213A8-3C35-46A4-83EE-9953AF366E80}"/>
  <sortState xmlns:xlrd2="http://schemas.microsoft.com/office/spreadsheetml/2017/richdata2" ref="A2:K93">
    <sortCondition ref="A1:A93"/>
  </sortState>
  <tableColumns count="11">
    <tableColumn id="1" xr3:uid="{5662254C-D4AB-4E75-B315-CAFCAA30EDF4}" name="Rule Code" dataDxfId="14"/>
    <tableColumn id="2" xr3:uid="{65D02219-A7C8-4BC4-BE70-FC12D26642C7}" name="Rule Description" dataDxfId="13">
      <calculatedColumnFormula>VLOOKUP(TabImp[[#This Row],[Rule Code]],TabRules[[Rule Code]:[Description]],2,FALSE)</calculatedColumnFormula>
    </tableColumn>
    <tableColumn id="5" xr3:uid="{39BF0221-09C6-4746-A9C6-D71D4B6C7533}" name="Situation"/>
    <tableColumn id="6" xr3:uid="{FE3246A6-E21A-441F-A08A-12268F822A02}" name="Situation Code" dataDxfId="12">
      <calculatedColumnFormula>TabImp[[#This Row],[Rule Code]]&amp;"_"&amp;TabImp[[#This Row],[Situation]]</calculatedColumnFormula>
    </tableColumn>
    <tableColumn id="8" xr3:uid="{ED1E7C03-7BE4-4AD0-867B-6CF8D46CE033}" name="Test File" dataDxfId="11">
      <calculatedColumnFormula>TabImp[[#This Row],[Situation Code]]&amp;".ttl"</calculatedColumnFormula>
    </tableColumn>
    <tableColumn id="3" xr3:uid="{F491E82A-09B4-4B22-AA08-7E6DFD336A64}" name="Situation Description"/>
    <tableColumn id="4" xr3:uid="{92BCF063-80EB-4A9C-AA1A-6F95CC9435A7}" name="OWA Level"/>
    <tableColumn id="7" xr3:uid="{DB4F2106-6953-489A-AB24-1163C09441FE}" name="CWA Level" dataDxfId="10">
      <calculatedColumnFormula>IF(TabImp[[#This Row],[OWA Level]]="Valid","Valid","Error")</calculatedColumnFormula>
    </tableColumn>
    <tableColumn id="10" xr3:uid="{E91C3898-466B-4A4C-8CF6-E0B90D5094B2}" name="Test OWA Entry" dataDxfId="9">
      <calculatedColumnFormula>"owa"&amp;","&amp;TabImp[[#This Row],[Rule Code]]&amp;","&amp;TabImp[[#This Row],[Test File]]&amp;","&amp;LOWER(TabImp[[#This Row],[OWA Level]])</calculatedColumnFormula>
    </tableColumn>
    <tableColumn id="11" xr3:uid="{D99049E8-95AA-440A-B6C3-AB032C08C4B8}" name="Test CWA Entry" dataDxfId="8">
      <calculatedColumnFormula>"cwa"&amp;","&amp;TabImp[[#This Row],[Rule Code]]&amp;","&amp;TabImp[[#This Row],[Test File]]&amp;","&amp;LOWER(TabImp[[#This Row],[CWA Level]])</calculatedColumnFormula>
    </tableColumn>
    <tableColumn id="9" xr3:uid="{9CF1643D-B8F2-452E-B29E-AD6EF72070C4}" name="Comments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D25586-6EE4-44F5-B6CB-684C82C970CA}" name="Table3" displayName="Table3" ref="A1:B9" totalsRowShown="0">
  <autoFilter ref="A1:B9" xr:uid="{50D25586-6EE4-44F5-B6CB-684C82C970CA}"/>
  <sortState xmlns:xlrd2="http://schemas.microsoft.com/office/spreadsheetml/2017/richdata2" ref="A2:B9">
    <sortCondition ref="A1:A9"/>
  </sortState>
  <tableColumns count="2">
    <tableColumn id="1" xr3:uid="{D8098905-7B35-4419-9FF0-ABB475A5357D}" name="Stereotype List" dataDxfId="7"/>
    <tableColumn id="2" xr3:uid="{F12CB8CE-6969-4083-9729-E8A90699DB57}" name="Stereotypes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8FC3-5AD0-44A2-98AA-E09AF263FE43}">
  <sheetPr>
    <tabColor theme="9"/>
  </sheetPr>
  <dimension ref="A1:I77"/>
  <sheetViews>
    <sheetView zoomScaleNormal="100" workbookViewId="0">
      <pane ySplit="1" topLeftCell="A2" activePane="bottomLeft" state="frozen"/>
      <selection activeCell="G95" sqref="G95"/>
      <selection pane="bottomLeft" activeCell="D11" sqref="D11"/>
    </sheetView>
  </sheetViews>
  <sheetFormatPr defaultRowHeight="12.75" x14ac:dyDescent="0.25"/>
  <cols>
    <col min="1" max="3" width="15.7109375" style="4" customWidth="1"/>
    <col min="4" max="4" width="255.7109375" style="4" bestFit="1" customWidth="1"/>
    <col min="5" max="5" width="9.140625" style="4"/>
    <col min="6" max="6" width="20.7109375" style="4" customWidth="1"/>
    <col min="7" max="7" width="10.7109375" style="4" customWidth="1"/>
    <col min="8" max="16384" width="9.140625" style="4"/>
  </cols>
  <sheetData>
    <row r="1" spans="1:9" s="3" customFormat="1" ht="15" x14ac:dyDescent="0.25">
      <c r="A1" s="3" t="s">
        <v>101</v>
      </c>
      <c r="B1" s="3" t="s">
        <v>244</v>
      </c>
      <c r="C1" s="2" t="s">
        <v>70</v>
      </c>
      <c r="D1" s="3" t="s">
        <v>0</v>
      </c>
      <c r="F1" t="s">
        <v>101</v>
      </c>
      <c r="G1" t="s">
        <v>102</v>
      </c>
      <c r="I1" s="16"/>
    </row>
    <row r="2" spans="1:9" ht="15" x14ac:dyDescent="0.25">
      <c r="A2" s="8" t="s">
        <v>1</v>
      </c>
      <c r="B2" s="10" t="s">
        <v>250</v>
      </c>
      <c r="C2" s="9" t="str">
        <f>"R_"&amp;VLOOKUP(TabRules[[#This Row],[Group]],TabGroups[#All],2,FALSE)&amp;"_"&amp;TabRules[[#This Row],[ID]]</f>
        <v>R_CL_EDA</v>
      </c>
      <c r="D2" s="15" t="s">
        <v>110</v>
      </c>
      <c r="F2" s="1" t="s">
        <v>1</v>
      </c>
      <c r="G2" t="s">
        <v>63</v>
      </c>
      <c r="I2" s="16"/>
    </row>
    <row r="3" spans="1:9" ht="15" x14ac:dyDescent="0.25">
      <c r="A3" s="8" t="s">
        <v>1</v>
      </c>
      <c r="B3" s="10" t="s">
        <v>249</v>
      </c>
      <c r="C3" s="9" t="str">
        <f>"R_"&amp;VLOOKUP(TabRules[[#This Row],[Group]],TabGroups[#All],2,FALSE)&amp;"_"&amp;TabRules[[#This Row],[ID]]</f>
        <v>R_CL_AIB</v>
      </c>
      <c r="D3" s="15" t="s">
        <v>100</v>
      </c>
      <c r="F3" s="1" t="s">
        <v>22</v>
      </c>
      <c r="G3" t="s">
        <v>64</v>
      </c>
      <c r="I3" s="16"/>
    </row>
    <row r="4" spans="1:9" ht="15" x14ac:dyDescent="0.25">
      <c r="A4" s="8" t="s">
        <v>1</v>
      </c>
      <c r="B4" s="10" t="s">
        <v>257</v>
      </c>
      <c r="C4" s="9" t="str">
        <f>"R_"&amp;VLOOKUP(TabRules[[#This Row],[Group]],TabGroups[#All],2,FALSE)&amp;"_"&amp;TabRules[[#This Row],[ID]]</f>
        <v>R_CL_PPZ</v>
      </c>
      <c r="D4" s="8" t="s">
        <v>15</v>
      </c>
      <c r="F4" s="1" t="s">
        <v>31</v>
      </c>
      <c r="G4" t="s">
        <v>65</v>
      </c>
    </row>
    <row r="5" spans="1:9" ht="15" x14ac:dyDescent="0.25">
      <c r="A5" s="8" t="s">
        <v>1</v>
      </c>
      <c r="B5" s="10" t="s">
        <v>258</v>
      </c>
      <c r="C5" s="9" t="str">
        <f>"R_"&amp;VLOOKUP(TabRules[[#This Row],[Group]],TabGroups[#All],2,FALSE)&amp;"_"&amp;TabRules[[#This Row],[ID]]</f>
        <v>R_CL_CMS</v>
      </c>
      <c r="D5" s="8" t="s">
        <v>19</v>
      </c>
      <c r="F5" s="1" t="s">
        <v>51</v>
      </c>
      <c r="G5" t="s">
        <v>66</v>
      </c>
    </row>
    <row r="6" spans="1:9" ht="15" x14ac:dyDescent="0.25">
      <c r="A6" s="8" t="s">
        <v>1</v>
      </c>
      <c r="B6" s="10" t="s">
        <v>259</v>
      </c>
      <c r="C6" s="9" t="str">
        <f>"R_"&amp;VLOOKUP(TabRules[[#This Row],[Group]],TabGroups[#All],2,FALSE)&amp;"_"&amp;TabRules[[#This Row],[ID]]</f>
        <v>R_CL_NBG</v>
      </c>
      <c r="D6" s="8" t="s">
        <v>20</v>
      </c>
      <c r="F6" s="1" t="s">
        <v>54</v>
      </c>
      <c r="G6" t="s">
        <v>67</v>
      </c>
    </row>
    <row r="7" spans="1:9" ht="15" x14ac:dyDescent="0.25">
      <c r="A7" s="8" t="s">
        <v>1</v>
      </c>
      <c r="B7" s="10" t="s">
        <v>252</v>
      </c>
      <c r="C7" s="9" t="str">
        <f>"R_"&amp;VLOOKUP(TabRules[[#This Row],[Group]],TabGroups[#All],2,FALSE)&amp;"_"&amp;TabRules[[#This Row],[ID]]</f>
        <v>R_CL_LAX</v>
      </c>
      <c r="D7" s="8" t="s">
        <v>345</v>
      </c>
      <c r="F7" s="1"/>
      <c r="G7"/>
    </row>
    <row r="8" spans="1:9" ht="15" x14ac:dyDescent="0.25">
      <c r="A8" s="8" t="s">
        <v>1</v>
      </c>
      <c r="B8" s="10" t="s">
        <v>251</v>
      </c>
      <c r="C8" s="9" t="str">
        <f>"R_"&amp;VLOOKUP(TabRules[[#This Row],[Group]],TabGroups[#All],2,FALSE)&amp;"_"&amp;TabRules[[#This Row],[ID]]</f>
        <v>R_CL_ZGT</v>
      </c>
      <c r="D8" s="15" t="s">
        <v>346</v>
      </c>
    </row>
    <row r="9" spans="1:9" ht="15" x14ac:dyDescent="0.25">
      <c r="A9" s="8" t="s">
        <v>1</v>
      </c>
      <c r="B9" s="10" t="s">
        <v>254</v>
      </c>
      <c r="C9" s="9" t="str">
        <f>"R_"&amp;VLOOKUP(TabRules[[#This Row],[Group]],TabGroups[#All],2,FALSE)&amp;"_"&amp;TabRules[[#This Row],[ID]]</f>
        <v>R_CL_ASZ</v>
      </c>
      <c r="D9" s="8" t="s">
        <v>347</v>
      </c>
    </row>
    <row r="10" spans="1:9" ht="15" x14ac:dyDescent="0.25">
      <c r="A10" s="8" t="s">
        <v>1</v>
      </c>
      <c r="B10" s="10" t="s">
        <v>253</v>
      </c>
      <c r="C10" s="9" t="str">
        <f>"R_"&amp;VLOOKUP(TabRules[[#This Row],[Group]],TabGroups[#All],2,FALSE)&amp;"_"&amp;TabRules[[#This Row],[ID]]</f>
        <v>R_CL_YOK</v>
      </c>
      <c r="D10" s="15" t="s">
        <v>348</v>
      </c>
    </row>
    <row r="11" spans="1:9" ht="15" x14ac:dyDescent="0.25">
      <c r="A11" s="8" t="s">
        <v>1</v>
      </c>
      <c r="B11" s="10" t="s">
        <v>260</v>
      </c>
      <c r="C11" s="9" t="str">
        <f>"R_"&amp;VLOOKUP(TabRules[[#This Row],[Group]],TabGroups[#All],2,FALSE)&amp;"_"&amp;TabRules[[#This Row],[ID]]</f>
        <v>R_CL_QJC</v>
      </c>
      <c r="D11" s="17" t="s">
        <v>362</v>
      </c>
      <c r="F11" s="14" t="s">
        <v>245</v>
      </c>
    </row>
    <row r="12" spans="1:9" ht="15" x14ac:dyDescent="0.25">
      <c r="A12" s="8" t="s">
        <v>1</v>
      </c>
      <c r="B12" s="10" t="s">
        <v>261</v>
      </c>
      <c r="C12" s="9" t="str">
        <f>"R_"&amp;VLOOKUP(TabRules[[#This Row],[Group]],TabGroups[#All],2,FALSE)&amp;"_"&amp;TabRules[[#This Row],[ID]]</f>
        <v>R_CL_ZEF</v>
      </c>
      <c r="D12" s="18" t="s">
        <v>4</v>
      </c>
    </row>
    <row r="13" spans="1:9" ht="15" x14ac:dyDescent="0.25">
      <c r="A13" s="8" t="s">
        <v>1</v>
      </c>
      <c r="B13" s="10" t="s">
        <v>262</v>
      </c>
      <c r="C13" s="9" t="str">
        <f>"R_"&amp;VLOOKUP(TabRules[[#This Row],[Group]],TabGroups[#All],2,FALSE)&amp;"_"&amp;TabRules[[#This Row],[ID]]</f>
        <v>R_CL_PSQ</v>
      </c>
      <c r="D13" s="8" t="s">
        <v>5</v>
      </c>
    </row>
    <row r="14" spans="1:9" ht="15" x14ac:dyDescent="0.25">
      <c r="A14" s="8" t="s">
        <v>1</v>
      </c>
      <c r="B14" s="10" t="s">
        <v>263</v>
      </c>
      <c r="C14" s="9" t="str">
        <f>"R_"&amp;VLOOKUP(TabRules[[#This Row],[Group]],TabGroups[#All],2,FALSE)&amp;"_"&amp;TabRules[[#This Row],[ID]]</f>
        <v>R_CL_SQU</v>
      </c>
      <c r="D14" s="8" t="s">
        <v>6</v>
      </c>
    </row>
    <row r="15" spans="1:9" ht="15" x14ac:dyDescent="0.25">
      <c r="A15" s="8" t="s">
        <v>1</v>
      </c>
      <c r="B15" s="10" t="s">
        <v>264</v>
      </c>
      <c r="C15" s="9" t="str">
        <f>"R_"&amp;VLOOKUP(TabRules[[#This Row],[Group]],TabGroups[#All],2,FALSE)&amp;"_"&amp;TabRules[[#This Row],[ID]]</f>
        <v>R_CL_ANJ</v>
      </c>
      <c r="D15" s="8" t="s">
        <v>351</v>
      </c>
    </row>
    <row r="16" spans="1:9" ht="15" x14ac:dyDescent="0.25">
      <c r="A16" s="8" t="s">
        <v>1</v>
      </c>
      <c r="B16" s="10" t="s">
        <v>246</v>
      </c>
      <c r="C16" s="9" t="str">
        <f>"R_"&amp;VLOOKUP(TabRules[[#This Row],[Group]],TabGroups[#All],2,FALSE)&amp;"_"&amp;TabRules[[#This Row],[ID]]</f>
        <v>R_CL_XJZ</v>
      </c>
      <c r="D16" s="15" t="s">
        <v>3</v>
      </c>
    </row>
    <row r="17" spans="1:4" ht="15" x14ac:dyDescent="0.25">
      <c r="A17" s="8" t="s">
        <v>1</v>
      </c>
      <c r="B17" s="10" t="s">
        <v>247</v>
      </c>
      <c r="C17" s="9" t="str">
        <f>"R_"&amp;VLOOKUP(TabRules[[#This Row],[Group]],TabGroups[#All],2,FALSE)&amp;"_"&amp;TabRules[[#This Row],[ID]]</f>
        <v>R_CL_JOJ</v>
      </c>
      <c r="D17" s="15" t="s">
        <v>104</v>
      </c>
    </row>
    <row r="18" spans="1:4" ht="15" x14ac:dyDescent="0.25">
      <c r="A18" s="8" t="s">
        <v>1</v>
      </c>
      <c r="B18" s="10" t="s">
        <v>255</v>
      </c>
      <c r="C18" s="9" t="str">
        <f>"R_"&amp;VLOOKUP(TabRules[[#This Row],[Group]],TabGroups[#All],2,FALSE)&amp;"_"&amp;TabRules[[#This Row],[ID]]</f>
        <v>R_CL_GJU</v>
      </c>
      <c r="D18" s="15" t="s">
        <v>90</v>
      </c>
    </row>
    <row r="19" spans="1:4" ht="15" x14ac:dyDescent="0.25">
      <c r="A19" s="8" t="s">
        <v>1</v>
      </c>
      <c r="B19" s="10" t="s">
        <v>256</v>
      </c>
      <c r="C19" s="9" t="str">
        <f>"R_"&amp;VLOOKUP(TabRules[[#This Row],[Group]],TabGroups[#All],2,FALSE)&amp;"_"&amp;TabRules[[#This Row],[ID]]</f>
        <v>R_CL_BWZ</v>
      </c>
      <c r="D19" s="15" t="s">
        <v>2</v>
      </c>
    </row>
    <row r="20" spans="1:4" ht="15" x14ac:dyDescent="0.25">
      <c r="A20" s="8" t="s">
        <v>1</v>
      </c>
      <c r="B20" s="10" t="s">
        <v>265</v>
      </c>
      <c r="C20" s="9" t="str">
        <f>"R_"&amp;VLOOKUP(TabRules[[#This Row],[Group]],TabGroups[#All],2,FALSE)&amp;"_"&amp;TabRules[[#This Row],[ID]]</f>
        <v>R_CL_JMQ</v>
      </c>
      <c r="D20" s="8" t="s">
        <v>14</v>
      </c>
    </row>
    <row r="21" spans="1:4" ht="15" x14ac:dyDescent="0.25">
      <c r="A21" s="8" t="s">
        <v>1</v>
      </c>
      <c r="B21" s="10" t="s">
        <v>266</v>
      </c>
      <c r="C21" s="9" t="str">
        <f>"R_"&amp;VLOOKUP(TabRules[[#This Row],[Group]],TabGroups[#All],2,FALSE)&amp;"_"&amp;TabRules[[#This Row],[ID]]</f>
        <v>R_CL_EMV</v>
      </c>
      <c r="D21" s="8" t="s">
        <v>9</v>
      </c>
    </row>
    <row r="22" spans="1:4" ht="15" x14ac:dyDescent="0.25">
      <c r="A22" s="8" t="s">
        <v>1</v>
      </c>
      <c r="B22" s="10" t="s">
        <v>267</v>
      </c>
      <c r="C22" s="9" t="str">
        <f>"R_"&amp;VLOOKUP(TabRules[[#This Row],[Group]],TabGroups[#All],2,FALSE)&amp;"_"&amp;TabRules[[#This Row],[ID]]</f>
        <v>R_CL_QOV</v>
      </c>
      <c r="D22" s="8" t="s">
        <v>358</v>
      </c>
    </row>
    <row r="23" spans="1:4" ht="15" x14ac:dyDescent="0.25">
      <c r="A23" s="8" t="s">
        <v>1</v>
      </c>
      <c r="B23" s="10" t="s">
        <v>268</v>
      </c>
      <c r="C23" s="9" t="str">
        <f>"R_"&amp;VLOOKUP(TabRules[[#This Row],[Group]],TabGroups[#All],2,FALSE)&amp;"_"&amp;TabRules[[#This Row],[ID]]</f>
        <v>R_CL_JFW</v>
      </c>
      <c r="D23" s="8" t="s">
        <v>18</v>
      </c>
    </row>
    <row r="24" spans="1:4" ht="15" x14ac:dyDescent="0.25">
      <c r="A24" s="8" t="s">
        <v>1</v>
      </c>
      <c r="B24" s="10" t="s">
        <v>269</v>
      </c>
      <c r="C24" s="9" t="str">
        <f>"R_"&amp;VLOOKUP(TabRules[[#This Row],[Group]],TabGroups[#All],2,FALSE)&amp;"_"&amp;TabRules[[#This Row],[ID]]</f>
        <v>R_CL_UTL</v>
      </c>
      <c r="D24" s="8" t="s">
        <v>11</v>
      </c>
    </row>
    <row r="25" spans="1:4" ht="15" x14ac:dyDescent="0.25">
      <c r="A25" s="8" t="s">
        <v>1</v>
      </c>
      <c r="B25" s="10" t="s">
        <v>270</v>
      </c>
      <c r="C25" s="9" t="str">
        <f>"R_"&amp;VLOOKUP(TabRules[[#This Row],[Group]],TabGroups[#All],2,FALSE)&amp;"_"&amp;TabRules[[#This Row],[ID]]</f>
        <v>R_CL_VPE</v>
      </c>
      <c r="D25" s="8" t="s">
        <v>10</v>
      </c>
    </row>
    <row r="26" spans="1:4" ht="15" x14ac:dyDescent="0.25">
      <c r="A26" s="8" t="s">
        <v>1</v>
      </c>
      <c r="B26" s="10" t="s">
        <v>271</v>
      </c>
      <c r="C26" s="9" t="str">
        <f>"R_"&amp;VLOOKUP(TabRules[[#This Row],[Group]],TabGroups[#All],2,FALSE)&amp;"_"&amp;TabRules[[#This Row],[ID]]</f>
        <v>R_CL_BFO</v>
      </c>
      <c r="D26" s="8" t="s">
        <v>13</v>
      </c>
    </row>
    <row r="27" spans="1:4" ht="15" x14ac:dyDescent="0.25">
      <c r="A27" s="8" t="s">
        <v>1</v>
      </c>
      <c r="B27" s="10" t="s">
        <v>272</v>
      </c>
      <c r="C27" s="9" t="str">
        <f>"R_"&amp;VLOOKUP(TabRules[[#This Row],[Group]],TabGroups[#All],2,FALSE)&amp;"_"&amp;TabRules[[#This Row],[ID]]</f>
        <v>R_CL_VOQ</v>
      </c>
      <c r="D27" s="8" t="s">
        <v>12</v>
      </c>
    </row>
    <row r="28" spans="1:4" ht="15" x14ac:dyDescent="0.25">
      <c r="A28" s="8" t="s">
        <v>1</v>
      </c>
      <c r="B28" s="10" t="s">
        <v>273</v>
      </c>
      <c r="C28" s="9" t="str">
        <f>"R_"&amp;VLOOKUP(TabRules[[#This Row],[Group]],TabGroups[#All],2,FALSE)&amp;"_"&amp;TabRules[[#This Row],[ID]]</f>
        <v>R_CL_GAZ</v>
      </c>
      <c r="D28" s="8" t="s">
        <v>8</v>
      </c>
    </row>
    <row r="29" spans="1:4" ht="15" x14ac:dyDescent="0.25">
      <c r="A29" s="8" t="s">
        <v>1</v>
      </c>
      <c r="B29" s="10" t="s">
        <v>274</v>
      </c>
      <c r="C29" s="9" t="str">
        <f>"R_"&amp;VLOOKUP(TabRules[[#This Row],[Group]],TabGroups[#All],2,FALSE)&amp;"_"&amp;TabRules[[#This Row],[ID]]</f>
        <v>R_CL_BQI</v>
      </c>
      <c r="D29" s="8" t="s">
        <v>7</v>
      </c>
    </row>
    <row r="30" spans="1:4" ht="15" x14ac:dyDescent="0.25">
      <c r="A30" s="8" t="s">
        <v>1</v>
      </c>
      <c r="B30" s="10" t="s">
        <v>248</v>
      </c>
      <c r="C30" s="9" t="str">
        <f>"R_"&amp;VLOOKUP(TabRules[[#This Row],[Group]],TabGroups[#All],2,FALSE)&amp;"_"&amp;TabRules[[#This Row],[ID]]</f>
        <v>R_CL_UMC</v>
      </c>
      <c r="D30" s="15" t="s">
        <v>99</v>
      </c>
    </row>
    <row r="31" spans="1:4" ht="15" x14ac:dyDescent="0.25">
      <c r="A31" s="8" t="s">
        <v>1</v>
      </c>
      <c r="B31" s="10" t="s">
        <v>275</v>
      </c>
      <c r="C31" s="9" t="str">
        <f>"R_"&amp;VLOOKUP(TabRules[[#This Row],[Group]],TabGroups[#All],2,FALSE)&amp;"_"&amp;TabRules[[#This Row],[ID]]</f>
        <v>R_CL_OEV</v>
      </c>
      <c r="D31" s="8" t="s">
        <v>21</v>
      </c>
    </row>
    <row r="32" spans="1:4" ht="15" x14ac:dyDescent="0.25">
      <c r="A32" s="8" t="s">
        <v>1</v>
      </c>
      <c r="B32" s="10" t="s">
        <v>276</v>
      </c>
      <c r="C32" s="9" t="str">
        <f>"R_"&amp;VLOOKUP(TabRules[[#This Row],[Group]],TabGroups[#All],2,FALSE)&amp;"_"&amp;TabRules[[#This Row],[ID]]</f>
        <v>R_CL_EGT</v>
      </c>
      <c r="D32" s="8" t="s">
        <v>16</v>
      </c>
    </row>
    <row r="33" spans="1:4" ht="15" x14ac:dyDescent="0.25">
      <c r="A33" s="8" t="s">
        <v>1</v>
      </c>
      <c r="B33" s="10" t="s">
        <v>277</v>
      </c>
      <c r="C33" s="9" t="str">
        <f>"R_"&amp;VLOOKUP(TabRules[[#This Row],[Group]],TabGroups[#All],2,FALSE)&amp;"_"&amp;TabRules[[#This Row],[ID]]</f>
        <v>R_CL_ANY</v>
      </c>
      <c r="D33" s="8" t="s">
        <v>17</v>
      </c>
    </row>
    <row r="34" spans="1:4" ht="15" x14ac:dyDescent="0.25">
      <c r="A34" s="8" t="s">
        <v>22</v>
      </c>
      <c r="B34" s="10" t="s">
        <v>278</v>
      </c>
      <c r="C34" s="9" t="str">
        <f>"R_"&amp;VLOOKUP(TabRules[[#This Row],[Group]],TabGroups[#All],2,FALSE)&amp;"_"&amp;TabRules[[#This Row],[ID]]</f>
        <v>R_GE_XRS</v>
      </c>
      <c r="D34" s="8" t="s">
        <v>30</v>
      </c>
    </row>
    <row r="35" spans="1:4" ht="15" x14ac:dyDescent="0.25">
      <c r="A35" s="8" t="s">
        <v>22</v>
      </c>
      <c r="B35" s="10" t="s">
        <v>279</v>
      </c>
      <c r="C35" s="9" t="str">
        <f>"R_"&amp;VLOOKUP(TabRules[[#This Row],[Group]],TabGroups[#All],2,FALSE)&amp;"_"&amp;TabRules[[#This Row],[ID]]</f>
        <v>R_GE_MDR</v>
      </c>
      <c r="D35" s="8" t="s">
        <v>29</v>
      </c>
    </row>
    <row r="36" spans="1:4" ht="15" x14ac:dyDescent="0.25">
      <c r="A36" s="8" t="s">
        <v>22</v>
      </c>
      <c r="B36" s="10" t="s">
        <v>280</v>
      </c>
      <c r="C36" s="9" t="str">
        <f>"R_"&amp;VLOOKUP(TabRules[[#This Row],[Group]],TabGroups[#All],2,FALSE)&amp;"_"&amp;TabRules[[#This Row],[ID]]</f>
        <v>R_GE_BAK</v>
      </c>
      <c r="D36" s="8" t="s">
        <v>27</v>
      </c>
    </row>
    <row r="37" spans="1:4" ht="15" x14ac:dyDescent="0.25">
      <c r="A37" s="8" t="s">
        <v>22</v>
      </c>
      <c r="B37" s="10" t="s">
        <v>281</v>
      </c>
      <c r="C37" s="9" t="str">
        <f>"R_"&amp;VLOOKUP(TabRules[[#This Row],[Group]],TabGroups[#All],2,FALSE)&amp;"_"&amp;TabRules[[#This Row],[ID]]</f>
        <v>R_GE_JLW</v>
      </c>
      <c r="D37" s="8" t="s">
        <v>26</v>
      </c>
    </row>
    <row r="38" spans="1:4" ht="15" x14ac:dyDescent="0.25">
      <c r="A38" s="8" t="s">
        <v>22</v>
      </c>
      <c r="B38" s="10" t="s">
        <v>282</v>
      </c>
      <c r="C38" s="9" t="str">
        <f>"R_"&amp;VLOOKUP(TabRules[[#This Row],[Group]],TabGroups[#All],2,FALSE)&amp;"_"&amp;TabRules[[#This Row],[ID]]</f>
        <v>R_GE_VEZ</v>
      </c>
      <c r="D38" s="8" t="s">
        <v>25</v>
      </c>
    </row>
    <row r="39" spans="1:4" ht="15" x14ac:dyDescent="0.25">
      <c r="A39" s="8" t="s">
        <v>22</v>
      </c>
      <c r="B39" s="10" t="s">
        <v>283</v>
      </c>
      <c r="C39" s="9" t="str">
        <f>"R_"&amp;VLOOKUP(TabRules[[#This Row],[Group]],TabGroups[#All],2,FALSE)&amp;"_"&amp;TabRules[[#This Row],[ID]]</f>
        <v>R_GE_IJM</v>
      </c>
      <c r="D39" s="8" t="s">
        <v>23</v>
      </c>
    </row>
    <row r="40" spans="1:4" ht="15" x14ac:dyDescent="0.25">
      <c r="A40" s="8" t="s">
        <v>22</v>
      </c>
      <c r="B40" s="10" t="s">
        <v>284</v>
      </c>
      <c r="C40" s="9" t="str">
        <f>"R_"&amp;VLOOKUP(TabRules[[#This Row],[Group]],TabGroups[#All],2,FALSE)&amp;"_"&amp;TabRules[[#This Row],[ID]]</f>
        <v>R_GE_UXR</v>
      </c>
      <c r="D40" s="8" t="s">
        <v>24</v>
      </c>
    </row>
    <row r="41" spans="1:4" ht="15" x14ac:dyDescent="0.25">
      <c r="A41" s="8" t="s">
        <v>22</v>
      </c>
      <c r="B41" s="10" t="s">
        <v>285</v>
      </c>
      <c r="C41" s="9" t="str">
        <f>"R_"&amp;VLOOKUP(TabRules[[#This Row],[Group]],TabGroups[#All],2,FALSE)&amp;"_"&amp;TabRules[[#This Row],[ID]]</f>
        <v>R_GE_HGQ</v>
      </c>
      <c r="D41" s="8" t="s">
        <v>352</v>
      </c>
    </row>
    <row r="42" spans="1:4" ht="15" x14ac:dyDescent="0.25">
      <c r="A42" s="8" t="s">
        <v>22</v>
      </c>
      <c r="B42" s="10" t="s">
        <v>286</v>
      </c>
      <c r="C42" s="9" t="str">
        <f>"R_"&amp;VLOOKUP(TabRules[[#This Row],[Group]],TabGroups[#All],2,FALSE)&amp;"_"&amp;TabRules[[#This Row],[ID]]</f>
        <v>R_GE_EPG</v>
      </c>
      <c r="D42" s="8" t="s">
        <v>339</v>
      </c>
    </row>
    <row r="43" spans="1:4" ht="15" x14ac:dyDescent="0.25">
      <c r="A43" s="8" t="s">
        <v>22</v>
      </c>
      <c r="B43" s="10" t="s">
        <v>287</v>
      </c>
      <c r="C43" s="9" t="str">
        <f>"R_"&amp;VLOOKUP(TabRules[[#This Row],[Group]],TabGroups[#All],2,FALSE)&amp;"_"&amp;TabRules[[#This Row],[ID]]</f>
        <v>R_GE_MXI</v>
      </c>
      <c r="D43" s="8" t="s">
        <v>359</v>
      </c>
    </row>
    <row r="44" spans="1:4" ht="15" x14ac:dyDescent="0.25">
      <c r="A44" s="8" t="s">
        <v>22</v>
      </c>
      <c r="B44" s="10" t="s">
        <v>288</v>
      </c>
      <c r="C44" s="9" t="str">
        <f>"R_"&amp;VLOOKUP(TabRules[[#This Row],[Group]],TabGroups[#All],2,FALSE)&amp;"_"&amp;TabRules[[#This Row],[ID]]</f>
        <v>R_GE_HPZ</v>
      </c>
      <c r="D44" s="8" t="s">
        <v>28</v>
      </c>
    </row>
    <row r="45" spans="1:4" ht="15" x14ac:dyDescent="0.25">
      <c r="A45" s="8" t="s">
        <v>54</v>
      </c>
      <c r="B45" s="10" t="s">
        <v>289</v>
      </c>
      <c r="C45" s="9" t="str">
        <f>"R_"&amp;VLOOKUP(TabRules[[#This Row],[Group]],TabGroups[#All],2,FALSE)&amp;"_"&amp;TabRules[[#This Row],[ID]]</f>
        <v>R_GS_LHD</v>
      </c>
      <c r="D45" s="8" t="s">
        <v>58</v>
      </c>
    </row>
    <row r="46" spans="1:4" ht="15" x14ac:dyDescent="0.25">
      <c r="A46" s="8" t="s">
        <v>54</v>
      </c>
      <c r="B46" s="10" t="s">
        <v>290</v>
      </c>
      <c r="C46" s="9" t="str">
        <f>"R_"&amp;VLOOKUP(TabRules[[#This Row],[Group]],TabGroups[#All],2,FALSE)&amp;"_"&amp;TabRules[[#This Row],[ID]]</f>
        <v>R_GS_PQP</v>
      </c>
      <c r="D46" s="8" t="s">
        <v>56</v>
      </c>
    </row>
    <row r="47" spans="1:4" ht="15" x14ac:dyDescent="0.25">
      <c r="A47" s="8" t="s">
        <v>54</v>
      </c>
      <c r="B47" s="10" t="s">
        <v>291</v>
      </c>
      <c r="C47" s="9" t="str">
        <f>"R_"&amp;VLOOKUP(TabRules[[#This Row],[Group]],TabGroups[#All],2,FALSE)&amp;"_"&amp;TabRules[[#This Row],[ID]]</f>
        <v>R_GS_UTW</v>
      </c>
      <c r="D47" s="8" t="s">
        <v>57</v>
      </c>
    </row>
    <row r="48" spans="1:4" ht="15" x14ac:dyDescent="0.25">
      <c r="A48" s="8" t="s">
        <v>54</v>
      </c>
      <c r="B48" s="10" t="s">
        <v>292</v>
      </c>
      <c r="C48" s="9" t="str">
        <f>"R_"&amp;VLOOKUP(TabRules[[#This Row],[Group]],TabGroups[#All],2,FALSE)&amp;"_"&amp;TabRules[[#This Row],[ID]]</f>
        <v>R_GS_YKW</v>
      </c>
      <c r="D48" s="8" t="s">
        <v>55</v>
      </c>
    </row>
    <row r="49" spans="1:4" ht="15" x14ac:dyDescent="0.25">
      <c r="A49" s="8" t="s">
        <v>54</v>
      </c>
      <c r="B49" s="10" t="s">
        <v>293</v>
      </c>
      <c r="C49" s="9" t="str">
        <f>"R_"&amp;VLOOKUP(TabRules[[#This Row],[Group]],TabGroups[#All],2,FALSE)&amp;"_"&amp;TabRules[[#This Row],[ID]]</f>
        <v>R_GS_XXB</v>
      </c>
      <c r="D49" s="8" t="s">
        <v>59</v>
      </c>
    </row>
    <row r="50" spans="1:4" ht="15" x14ac:dyDescent="0.25">
      <c r="A50" s="8" t="s">
        <v>54</v>
      </c>
      <c r="B50" s="10" t="s">
        <v>294</v>
      </c>
      <c r="C50" s="9" t="str">
        <f>"R_"&amp;VLOOKUP(TabRules[[#This Row],[Group]],TabGroups[#All],2,FALSE)&amp;"_"&amp;TabRules[[#This Row],[ID]]</f>
        <v>R_GS_ZMQ</v>
      </c>
      <c r="D50" s="8" t="s">
        <v>60</v>
      </c>
    </row>
    <row r="51" spans="1:4" ht="15" x14ac:dyDescent="0.25">
      <c r="A51" s="8" t="s">
        <v>51</v>
      </c>
      <c r="B51" s="10" t="s">
        <v>295</v>
      </c>
      <c r="C51" s="9" t="str">
        <f>"R_"&amp;VLOOKUP(TabRules[[#This Row],[Group]],TabGroups[#All],2,FALSE)&amp;"_"&amp;TabRules[[#This Row],[ID]]</f>
        <v>R_PR_BWY</v>
      </c>
      <c r="D51" s="8" t="s">
        <v>52</v>
      </c>
    </row>
    <row r="52" spans="1:4" ht="15" x14ac:dyDescent="0.25">
      <c r="A52" s="8" t="s">
        <v>51</v>
      </c>
      <c r="B52" s="10" t="s">
        <v>296</v>
      </c>
      <c r="C52" s="9" t="str">
        <f>"R_"&amp;VLOOKUP(TabRules[[#This Row],[Group]],TabGroups[#All],2,FALSE)&amp;"_"&amp;TabRules[[#This Row],[ID]]</f>
        <v>R_PR_LCI</v>
      </c>
      <c r="D52" s="8" t="s">
        <v>53</v>
      </c>
    </row>
    <row r="53" spans="1:4" ht="15" x14ac:dyDescent="0.25">
      <c r="A53" s="8" t="s">
        <v>31</v>
      </c>
      <c r="B53" s="10" t="s">
        <v>297</v>
      </c>
      <c r="C53" s="9" t="str">
        <f>"R_"&amp;VLOOKUP(TabRules[[#This Row],[Group]],TabGroups[#All],2,FALSE)&amp;"_"&amp;TabRules[[#This Row],[ID]]</f>
        <v>R_RE_AZO</v>
      </c>
      <c r="D53" s="8" t="s">
        <v>48</v>
      </c>
    </row>
    <row r="54" spans="1:4" ht="15" x14ac:dyDescent="0.25">
      <c r="A54" s="8" t="s">
        <v>31</v>
      </c>
      <c r="B54" s="10" t="s">
        <v>298</v>
      </c>
      <c r="C54" s="9" t="str">
        <f>"R_"&amp;VLOOKUP(TabRules[[#This Row],[Group]],TabGroups[#All],2,FALSE)&amp;"_"&amp;TabRules[[#This Row],[ID]]</f>
        <v>R_RE_ECP</v>
      </c>
      <c r="D54" s="8" t="s">
        <v>33</v>
      </c>
    </row>
    <row r="55" spans="1:4" ht="15" x14ac:dyDescent="0.25">
      <c r="A55" s="8" t="s">
        <v>31</v>
      </c>
      <c r="B55" s="10" t="s">
        <v>299</v>
      </c>
      <c r="C55" s="9" t="str">
        <f>"R_"&amp;VLOOKUP(TabRules[[#This Row],[Group]],TabGroups[#All],2,FALSE)&amp;"_"&amp;TabRules[[#This Row],[ID]]</f>
        <v>R_RE_FIX</v>
      </c>
      <c r="D55" s="8" t="s">
        <v>36</v>
      </c>
    </row>
    <row r="56" spans="1:4" ht="15" x14ac:dyDescent="0.25">
      <c r="A56" s="8" t="s">
        <v>31</v>
      </c>
      <c r="B56" s="10" t="s">
        <v>300</v>
      </c>
      <c r="C56" s="9" t="str">
        <f>"R_"&amp;VLOOKUP(TabRules[[#This Row],[Group]],TabGroups[#All],2,FALSE)&amp;"_"&amp;TabRules[[#This Row],[ID]]</f>
        <v>R_RE_HGG</v>
      </c>
      <c r="D56" s="8" t="s">
        <v>44</v>
      </c>
    </row>
    <row r="57" spans="1:4" ht="15" x14ac:dyDescent="0.25">
      <c r="A57" s="8" t="s">
        <v>31</v>
      </c>
      <c r="B57" s="10" t="s">
        <v>301</v>
      </c>
      <c r="C57" s="9" t="str">
        <f>"R_"&amp;VLOOKUP(TabRules[[#This Row],[Group]],TabGroups[#All],2,FALSE)&amp;"_"&amp;TabRules[[#This Row],[ID]]</f>
        <v>R_RE_VDQ</v>
      </c>
      <c r="D57" s="8" t="s">
        <v>35</v>
      </c>
    </row>
    <row r="58" spans="1:4" ht="15" x14ac:dyDescent="0.25">
      <c r="A58" s="8" t="s">
        <v>31</v>
      </c>
      <c r="B58" s="10" t="s">
        <v>302</v>
      </c>
      <c r="C58" s="9" t="str">
        <f>"R_"&amp;VLOOKUP(TabRules[[#This Row],[Group]],TabGroups[#All],2,FALSE)&amp;"_"&amp;TabRules[[#This Row],[ID]]</f>
        <v>R_RE_VMI</v>
      </c>
      <c r="D58" s="8" t="s">
        <v>34</v>
      </c>
    </row>
    <row r="59" spans="1:4" ht="15" x14ac:dyDescent="0.25">
      <c r="A59" s="8" t="s">
        <v>31</v>
      </c>
      <c r="B59" s="10" t="s">
        <v>303</v>
      </c>
      <c r="C59" s="9" t="str">
        <f>"R_"&amp;VLOOKUP(TabRules[[#This Row],[Group]],TabGroups[#All],2,FALSE)&amp;"_"&amp;TabRules[[#This Row],[ID]]</f>
        <v>R_RE_ALR</v>
      </c>
      <c r="D59" s="8" t="s">
        <v>47</v>
      </c>
    </row>
    <row r="60" spans="1:4" ht="15" x14ac:dyDescent="0.25">
      <c r="A60" s="8" t="s">
        <v>31</v>
      </c>
      <c r="B60" s="10" t="s">
        <v>304</v>
      </c>
      <c r="C60" s="9" t="str">
        <f>"R_"&amp;VLOOKUP(TabRules[[#This Row],[Group]],TabGroups[#All],2,FALSE)&amp;"_"&amp;TabRules[[#This Row],[ID]]</f>
        <v>R_RE_SEI</v>
      </c>
      <c r="D60" s="8" t="s">
        <v>40</v>
      </c>
    </row>
    <row r="61" spans="1:4" ht="15" x14ac:dyDescent="0.25">
      <c r="A61" s="8" t="s">
        <v>31</v>
      </c>
      <c r="B61" s="10" t="s">
        <v>305</v>
      </c>
      <c r="C61" s="9" t="str">
        <f>"R_"&amp;VLOOKUP(TabRules[[#This Row],[Group]],TabGroups[#All],2,FALSE)&amp;"_"&amp;TabRules[[#This Row],[ID]]</f>
        <v>R_RE_EAQ</v>
      </c>
      <c r="D61" s="8" t="s">
        <v>46</v>
      </c>
    </row>
    <row r="62" spans="1:4" ht="15" x14ac:dyDescent="0.25">
      <c r="A62" s="8" t="s">
        <v>31</v>
      </c>
      <c r="B62" s="10" t="s">
        <v>306</v>
      </c>
      <c r="C62" s="9" t="str">
        <f>"R_"&amp;VLOOKUP(TabRules[[#This Row],[Group]],TabGroups[#All],2,FALSE)&amp;"_"&amp;TabRules[[#This Row],[ID]]</f>
        <v>R_RE_CDJ</v>
      </c>
      <c r="D62" s="8" t="s">
        <v>32</v>
      </c>
    </row>
    <row r="63" spans="1:4" ht="15" x14ac:dyDescent="0.25">
      <c r="A63" s="8" t="s">
        <v>31</v>
      </c>
      <c r="B63" s="10" t="s">
        <v>307</v>
      </c>
      <c r="C63" s="9" t="str">
        <f>"R_"&amp;VLOOKUP(TabRules[[#This Row],[Group]],TabGroups[#All],2,FALSE)&amp;"_"&amp;TabRules[[#This Row],[ID]]</f>
        <v>R_RE_RON</v>
      </c>
      <c r="D63" s="8" t="s">
        <v>37</v>
      </c>
    </row>
    <row r="64" spans="1:4" ht="15" x14ac:dyDescent="0.25">
      <c r="A64" s="8" t="s">
        <v>31</v>
      </c>
      <c r="B64" s="10" t="s">
        <v>308</v>
      </c>
      <c r="C64" s="9" t="str">
        <f>"R_"&amp;VLOOKUP(TabRules[[#This Row],[Group]],TabGroups[#All],2,FALSE)&amp;"_"&amp;TabRules[[#This Row],[ID]]</f>
        <v>R_RE_KZC</v>
      </c>
      <c r="D64" s="8" t="s">
        <v>43</v>
      </c>
    </row>
    <row r="65" spans="1:4" ht="15" x14ac:dyDescent="0.25">
      <c r="A65" s="8" t="s">
        <v>31</v>
      </c>
      <c r="B65" s="10" t="s">
        <v>309</v>
      </c>
      <c r="C65" s="9" t="str">
        <f>"R_"&amp;VLOOKUP(TabRules[[#This Row],[Group]],TabGroups[#All],2,FALSE)&amp;"_"&amp;TabRules[[#This Row],[ID]]</f>
        <v>R_RE_NTY</v>
      </c>
      <c r="D65" s="8" t="s">
        <v>39</v>
      </c>
    </row>
    <row r="66" spans="1:4" ht="15" x14ac:dyDescent="0.25">
      <c r="A66" s="8" t="s">
        <v>31</v>
      </c>
      <c r="B66" s="10" t="s">
        <v>310</v>
      </c>
      <c r="C66" s="9" t="str">
        <f>"R_"&amp;VLOOKUP(TabRules[[#This Row],[Group]],TabGroups[#All],2,FALSE)&amp;"_"&amp;TabRules[[#This Row],[ID]]</f>
        <v>R_RE_UCH</v>
      </c>
      <c r="D66" s="8" t="s">
        <v>38</v>
      </c>
    </row>
    <row r="67" spans="1:4" ht="15" x14ac:dyDescent="0.25">
      <c r="A67" s="8" t="s">
        <v>31</v>
      </c>
      <c r="B67" s="10" t="s">
        <v>311</v>
      </c>
      <c r="C67" s="9" t="str">
        <f>"R_"&amp;VLOOKUP(TabRules[[#This Row],[Group]],TabGroups[#All],2,FALSE)&amp;"_"&amp;TabRules[[#This Row],[ID]]</f>
        <v>R_RE_LQF</v>
      </c>
      <c r="D67" s="8" t="s">
        <v>45</v>
      </c>
    </row>
    <row r="68" spans="1:4" ht="15" x14ac:dyDescent="0.25">
      <c r="A68" s="8" t="s">
        <v>31</v>
      </c>
      <c r="B68" s="10" t="s">
        <v>312</v>
      </c>
      <c r="C68" s="9" t="str">
        <f>"R_"&amp;VLOOKUP(TabRules[[#This Row],[Group]],TabGroups[#All],2,FALSE)&amp;"_"&amp;TabRules[[#This Row],[ID]]</f>
        <v>R_RE_GZN</v>
      </c>
      <c r="D68" s="8" t="s">
        <v>49</v>
      </c>
    </row>
    <row r="69" spans="1:4" ht="15" x14ac:dyDescent="0.25">
      <c r="A69" s="8" t="s">
        <v>31</v>
      </c>
      <c r="B69" s="10" t="s">
        <v>313</v>
      </c>
      <c r="C69" s="9" t="str">
        <f>"R_"&amp;VLOOKUP(TabRules[[#This Row],[Group]],TabGroups[#All],2,FALSE)&amp;"_"&amp;TabRules[[#This Row],[ID]]</f>
        <v>R_RE_KPG</v>
      </c>
      <c r="D69" s="8" t="s">
        <v>50</v>
      </c>
    </row>
    <row r="70" spans="1:4" ht="15" x14ac:dyDescent="0.25">
      <c r="A70" s="8" t="s">
        <v>31</v>
      </c>
      <c r="B70" s="10" t="s">
        <v>314</v>
      </c>
      <c r="C70" s="9" t="str">
        <f>"R_"&amp;VLOOKUP(TabRules[[#This Row],[Group]],TabGroups[#All],2,FALSE)&amp;"_"&amp;TabRules[[#This Row],[ID]]</f>
        <v>R_RE_GZF</v>
      </c>
      <c r="D70" s="8" t="s">
        <v>41</v>
      </c>
    </row>
    <row r="71" spans="1:4" ht="15" x14ac:dyDescent="0.25">
      <c r="A71" s="8" t="s">
        <v>31</v>
      </c>
      <c r="B71" s="10" t="s">
        <v>315</v>
      </c>
      <c r="C71" s="9" t="str">
        <f>"R_"&amp;VLOOKUP(TabRules[[#This Row],[Group]],TabGroups[#All],2,FALSE)&amp;"_"&amp;TabRules[[#This Row],[ID]]</f>
        <v>R_RE_JND</v>
      </c>
      <c r="D71" s="8" t="s">
        <v>42</v>
      </c>
    </row>
    <row r="73" spans="1:4" x14ac:dyDescent="0.25">
      <c r="D73" s="5" t="s">
        <v>61</v>
      </c>
    </row>
    <row r="74" spans="1:4" x14ac:dyDescent="0.25">
      <c r="D74" s="6" t="s">
        <v>68</v>
      </c>
    </row>
    <row r="75" spans="1:4" x14ac:dyDescent="0.25">
      <c r="D75" s="6" t="s">
        <v>69</v>
      </c>
    </row>
    <row r="77" spans="1:4" x14ac:dyDescent="0.25">
      <c r="D77" s="11" t="s">
        <v>338</v>
      </c>
    </row>
  </sheetData>
  <phoneticPr fontId="7" type="noConversion"/>
  <conditionalFormatting sqref="B2:B71">
    <cfRule type="duplicateValues" dxfId="6" priority="32"/>
  </conditionalFormatting>
  <conditionalFormatting sqref="C2:C71">
    <cfRule type="duplicateValues" dxfId="5" priority="34"/>
  </conditionalFormatting>
  <conditionalFormatting sqref="D2:D71">
    <cfRule type="duplicateValues" dxfId="4" priority="36"/>
  </conditionalFormatting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2BF44-67F1-4935-ADE5-39702D5039FF}">
  <sheetPr>
    <tabColor theme="4"/>
  </sheetPr>
  <dimension ref="A1:M107"/>
  <sheetViews>
    <sheetView tabSelected="1" zoomScale="115" zoomScaleNormal="115" workbookViewId="0">
      <pane ySplit="1" topLeftCell="A63" activePane="bottomLeft" state="frozen"/>
      <selection pane="bottomLeft" activeCell="A107" sqref="A107"/>
    </sheetView>
  </sheetViews>
  <sheetFormatPr defaultRowHeight="15" x14ac:dyDescent="0.25"/>
  <cols>
    <col min="1" max="1" width="12.28515625" bestFit="1" customWidth="1"/>
    <col min="2" max="2" width="75.42578125" customWidth="1"/>
    <col min="3" max="3" width="13.5703125" bestFit="1" customWidth="1"/>
    <col min="4" max="4" width="16.42578125" bestFit="1" customWidth="1"/>
    <col min="5" max="5" width="10.7109375" hidden="1" customWidth="1"/>
    <col min="6" max="6" width="65" bestFit="1" customWidth="1"/>
    <col min="7" max="7" width="13.140625" bestFit="1" customWidth="1"/>
    <col min="8" max="8" width="12.85546875" bestFit="1" customWidth="1"/>
    <col min="9" max="9" width="35" bestFit="1" customWidth="1"/>
    <col min="10" max="10" width="32" bestFit="1" customWidth="1"/>
    <col min="11" max="11" width="104" bestFit="1" customWidth="1"/>
  </cols>
  <sheetData>
    <row r="1" spans="1:11" x14ac:dyDescent="0.25">
      <c r="A1" t="s">
        <v>70</v>
      </c>
      <c r="B1" t="s">
        <v>76</v>
      </c>
      <c r="C1" t="s">
        <v>324</v>
      </c>
      <c r="D1" t="s">
        <v>71</v>
      </c>
      <c r="E1" t="s">
        <v>91</v>
      </c>
      <c r="F1" t="s">
        <v>75</v>
      </c>
      <c r="G1" t="s">
        <v>62</v>
      </c>
      <c r="H1" t="s">
        <v>89</v>
      </c>
      <c r="I1" t="s">
        <v>92</v>
      </c>
      <c r="J1" t="s">
        <v>93</v>
      </c>
      <c r="K1" t="s">
        <v>94</v>
      </c>
    </row>
    <row r="2" spans="1:11" x14ac:dyDescent="0.25">
      <c r="A2" s="1" t="s">
        <v>319</v>
      </c>
      <c r="B2" t="str">
        <f>VLOOKUP(TabImp[[#This Row],[Rule Code]],TabRules[[Rule Code]:[Description]],2,FALSE)</f>
        <v>Enumeration classes cannot be specialized by other classes.</v>
      </c>
      <c r="C2" t="s">
        <v>77</v>
      </c>
      <c r="D2" s="12" t="str">
        <f>TabImp[[#This Row],[Rule Code]]&amp;"_"&amp;TabImp[[#This Row],[Situation]]</f>
        <v>R_CL_AIB_A</v>
      </c>
      <c r="E2" t="str">
        <f>TabImp[[#This Row],[Situation Code]]&amp;".ttl"</f>
        <v>R_CL_AIB_A.ttl</v>
      </c>
      <c r="F2" t="s">
        <v>118</v>
      </c>
      <c r="G2" t="s">
        <v>79</v>
      </c>
      <c r="H2" t="str">
        <f>IF(TabImp[[#This Row],[OWA Level]]="Valid","Valid","Error")</f>
        <v>Valid</v>
      </c>
      <c r="I2" t="str">
        <f>"owa"&amp;","&amp;TabImp[[#This Row],[Rule Code]]&amp;","&amp;TabImp[[#This Row],[Test File]]&amp;","&amp;LOWER(TabImp[[#This Row],[OWA Level]])</f>
        <v>owa,R_CL_AIB,R_CL_AIB_A.ttl,valid</v>
      </c>
      <c r="J2" t="str">
        <f>"cwa"&amp;","&amp;TabImp[[#This Row],[Rule Code]]&amp;","&amp;TabImp[[#This Row],[Test File]]&amp;","&amp;LOWER(TabImp[[#This Row],[CWA Level]])</f>
        <v>cwa,R_CL_AIB,R_CL_AIB_A.ttl,valid</v>
      </c>
    </row>
    <row r="3" spans="1:11" x14ac:dyDescent="0.25">
      <c r="A3" s="1" t="s">
        <v>319</v>
      </c>
      <c r="B3" t="str">
        <f>VLOOKUP(TabImp[[#This Row],[Rule Code]],TabRules[[Rule Code]:[Description]],2,FALSE)</f>
        <v>Enumeration classes cannot be specialized by other classes.</v>
      </c>
      <c r="C3" t="s">
        <v>78</v>
      </c>
      <c r="D3" s="12" t="str">
        <f>TabImp[[#This Row],[Rule Code]]&amp;"_"&amp;TabImp[[#This Row],[Situation]]</f>
        <v>R_CL_AIB_B</v>
      </c>
      <c r="E3" t="str">
        <f>TabImp[[#This Row],[Situation Code]]&amp;".ttl"</f>
        <v>R_CL_AIB_B.ttl</v>
      </c>
      <c r="F3" t="s">
        <v>119</v>
      </c>
      <c r="G3" t="s">
        <v>74</v>
      </c>
      <c r="H3" t="str">
        <f>IF(TabImp[[#This Row],[OWA Level]]="Valid","Valid","Error")</f>
        <v>Error</v>
      </c>
      <c r="I3" t="str">
        <f>"owa"&amp;","&amp;TabImp[[#This Row],[Rule Code]]&amp;","&amp;TabImp[[#This Row],[Test File]]&amp;","&amp;LOWER(TabImp[[#This Row],[OWA Level]])</f>
        <v>owa,R_CL_AIB,R_CL_AIB_B.ttl,error</v>
      </c>
      <c r="J3" t="str">
        <f>"cwa"&amp;","&amp;TabImp[[#This Row],[Rule Code]]&amp;","&amp;TabImp[[#This Row],[Test File]]&amp;","&amp;LOWER(TabImp[[#This Row],[CWA Level]])</f>
        <v>cwa,R_CL_AIB,R_CL_AIB_B.ttl,error</v>
      </c>
    </row>
    <row r="4" spans="1:11" x14ac:dyDescent="0.25">
      <c r="A4" s="1" t="s">
        <v>319</v>
      </c>
      <c r="B4" t="str">
        <f>VLOOKUP(TabImp[[#This Row],[Rule Code]],TabRules[[Rule Code]:[Description]],2,FALSE)</f>
        <v>Enumeration classes cannot be specialized by other classes.</v>
      </c>
      <c r="C4" t="s">
        <v>80</v>
      </c>
      <c r="D4" s="12" t="str">
        <f>TabImp[[#This Row],[Rule Code]]&amp;"_"&amp;TabImp[[#This Row],[Situation]]</f>
        <v>R_CL_AIB_C</v>
      </c>
      <c r="E4" t="str">
        <f>TabImp[[#This Row],[Situation Code]]&amp;".ttl"</f>
        <v>R_CL_AIB_C.ttl</v>
      </c>
      <c r="F4" t="s">
        <v>120</v>
      </c>
      <c r="G4" t="s">
        <v>74</v>
      </c>
      <c r="H4" t="str">
        <f>IF(TabImp[[#This Row],[OWA Level]]="Valid","Valid","Error")</f>
        <v>Error</v>
      </c>
      <c r="I4" t="str">
        <f>"owa"&amp;","&amp;TabImp[[#This Row],[Rule Code]]&amp;","&amp;TabImp[[#This Row],[Test File]]&amp;","&amp;LOWER(TabImp[[#This Row],[OWA Level]])</f>
        <v>owa,R_CL_AIB,R_CL_AIB_C.ttl,error</v>
      </c>
      <c r="J4" t="str">
        <f>"cwa"&amp;","&amp;TabImp[[#This Row],[Rule Code]]&amp;","&amp;TabImp[[#This Row],[Test File]]&amp;","&amp;LOWER(TabImp[[#This Row],[CWA Level]])</f>
        <v>cwa,R_CL_AIB,R_CL_AIB_C.ttl,error</v>
      </c>
    </row>
    <row r="5" spans="1:11" x14ac:dyDescent="0.25">
      <c r="A5" s="1" t="s">
        <v>319</v>
      </c>
      <c r="B5" t="str">
        <f>VLOOKUP(TabImp[[#This Row],[Rule Code]],TabRules[[Rule Code]:[Description]],2,FALSE)</f>
        <v>Enumeration classes cannot be specialized by other classes.</v>
      </c>
      <c r="C5" t="s">
        <v>86</v>
      </c>
      <c r="D5" s="12" t="str">
        <f>TabImp[[#This Row],[Rule Code]]&amp;"_"&amp;TabImp[[#This Row],[Situation]]</f>
        <v>R_CL_AIB_D</v>
      </c>
      <c r="E5" t="str">
        <f>TabImp[[#This Row],[Situation Code]]&amp;".ttl"</f>
        <v>R_CL_AIB_D.ttl</v>
      </c>
      <c r="F5" t="s">
        <v>121</v>
      </c>
      <c r="G5" t="s">
        <v>74</v>
      </c>
      <c r="H5" t="str">
        <f>IF(TabImp[[#This Row],[OWA Level]]="Valid","Valid","Error")</f>
        <v>Error</v>
      </c>
      <c r="I5" t="str">
        <f>"owa"&amp;","&amp;TabImp[[#This Row],[Rule Code]]&amp;","&amp;TabImp[[#This Row],[Test File]]&amp;","&amp;LOWER(TabImp[[#This Row],[OWA Level]])</f>
        <v>owa,R_CL_AIB,R_CL_AIB_D.ttl,error</v>
      </c>
      <c r="J5" t="str">
        <f>"cwa"&amp;","&amp;TabImp[[#This Row],[Rule Code]]&amp;","&amp;TabImp[[#This Row],[Test File]]&amp;","&amp;LOWER(TabImp[[#This Row],[CWA Level]])</f>
        <v>cwa,R_CL_AIB,R_CL_AIB_D.ttl,error</v>
      </c>
    </row>
    <row r="6" spans="1:11" x14ac:dyDescent="0.25">
      <c r="A6" s="1" t="s">
        <v>323</v>
      </c>
      <c r="B6" t="str">
        <f>VLOOKUP(TabImp[[#This Row],[Rule Code]],TabRules[[Rule Code]:[Description]],2,FALSE)</f>
        <v>Every class must be decorated with stereotypes of the OntoUML profile.</v>
      </c>
      <c r="C6" t="s">
        <v>77</v>
      </c>
      <c r="D6" s="12" t="str">
        <f>TabImp[[#This Row],[Rule Code]]&amp;"_"&amp;TabImp[[#This Row],[Situation]]</f>
        <v>R_CL_BWZ_A</v>
      </c>
      <c r="E6" t="str">
        <f>TabImp[[#This Row],[Situation Code]]&amp;".ttl"</f>
        <v>R_CL_BWZ_A.ttl</v>
      </c>
      <c r="F6" t="s">
        <v>72</v>
      </c>
      <c r="G6" t="s">
        <v>73</v>
      </c>
      <c r="H6" t="str">
        <f>IF(TabImp[[#This Row],[OWA Level]]="Valid","Valid","Error")</f>
        <v>Error</v>
      </c>
      <c r="I6" t="str">
        <f>"owa"&amp;","&amp;TabImp[[#This Row],[Rule Code]]&amp;","&amp;TabImp[[#This Row],[Test File]]&amp;","&amp;LOWER(TabImp[[#This Row],[OWA Level]])</f>
        <v>owa,R_CL_BWZ,R_CL_BWZ_A.ttl,warning</v>
      </c>
      <c r="J6" t="str">
        <f>"cwa"&amp;","&amp;TabImp[[#This Row],[Rule Code]]&amp;","&amp;TabImp[[#This Row],[Test File]]&amp;","&amp;LOWER(TabImp[[#This Row],[CWA Level]])</f>
        <v>cwa,R_CL_BWZ,R_CL_BWZ_A.ttl,error</v>
      </c>
    </row>
    <row r="7" spans="1:11" x14ac:dyDescent="0.25">
      <c r="A7" s="1" t="s">
        <v>323</v>
      </c>
      <c r="B7" t="str">
        <f>VLOOKUP(TabImp[[#This Row],[Rule Code]],TabRules[[Rule Code]:[Description]],2,FALSE)</f>
        <v>Every class must be decorated with stereotypes of the OntoUML profile.</v>
      </c>
      <c r="C7" t="s">
        <v>78</v>
      </c>
      <c r="D7" s="12" t="str">
        <f>TabImp[[#This Row],[Rule Code]]&amp;"_"&amp;TabImp[[#This Row],[Situation]]</f>
        <v>R_CL_BWZ_B</v>
      </c>
      <c r="E7" t="str">
        <f>TabImp[[#This Row],[Situation Code]]&amp;".ttl"</f>
        <v>R_CL_BWZ_B.ttl</v>
      </c>
      <c r="F7" t="s">
        <v>81</v>
      </c>
      <c r="G7" t="s">
        <v>79</v>
      </c>
      <c r="H7" t="str">
        <f>IF(TabImp[[#This Row],[OWA Level]]="Valid","Valid","Error")</f>
        <v>Valid</v>
      </c>
      <c r="I7" t="str">
        <f>"owa"&amp;","&amp;TabImp[[#This Row],[Rule Code]]&amp;","&amp;TabImp[[#This Row],[Test File]]&amp;","&amp;LOWER(TabImp[[#This Row],[OWA Level]])</f>
        <v>owa,R_CL_BWZ,R_CL_BWZ_B.ttl,valid</v>
      </c>
      <c r="J7" t="str">
        <f>"cwa"&amp;","&amp;TabImp[[#This Row],[Rule Code]]&amp;","&amp;TabImp[[#This Row],[Test File]]&amp;","&amp;LOWER(TabImp[[#This Row],[CWA Level]])</f>
        <v>cwa,R_CL_BWZ,R_CL_BWZ_B.ttl,valid</v>
      </c>
    </row>
    <row r="8" spans="1:11" x14ac:dyDescent="0.25">
      <c r="A8" s="1" t="s">
        <v>323</v>
      </c>
      <c r="B8" t="str">
        <f>VLOOKUP(TabImp[[#This Row],[Rule Code]],TabRules[[Rule Code]:[Description]],2,FALSE)</f>
        <v>Every class must be decorated with stereotypes of the OntoUML profile.</v>
      </c>
      <c r="C8" t="s">
        <v>80</v>
      </c>
      <c r="D8" s="12" t="str">
        <f>TabImp[[#This Row],[Rule Code]]&amp;"_"&amp;TabImp[[#This Row],[Situation]]</f>
        <v>R_CL_BWZ_C</v>
      </c>
      <c r="E8" t="str">
        <f>TabImp[[#This Row],[Situation Code]]&amp;".ttl"</f>
        <v>R_CL_BWZ_C.ttl</v>
      </c>
      <c r="F8" t="s">
        <v>82</v>
      </c>
      <c r="G8" t="s">
        <v>74</v>
      </c>
      <c r="H8" t="str">
        <f>IF(TabImp[[#This Row],[OWA Level]]="Valid","Valid","Error")</f>
        <v>Error</v>
      </c>
      <c r="I8" t="str">
        <f>"owa"&amp;","&amp;TabImp[[#This Row],[Rule Code]]&amp;","&amp;TabImp[[#This Row],[Test File]]&amp;","&amp;LOWER(TabImp[[#This Row],[OWA Level]])</f>
        <v>owa,R_CL_BWZ,R_CL_BWZ_C.ttl,error</v>
      </c>
      <c r="J8" t="str">
        <f>"cwa"&amp;","&amp;TabImp[[#This Row],[Rule Code]]&amp;","&amp;TabImp[[#This Row],[Test File]]&amp;","&amp;LOWER(TabImp[[#This Row],[CWA Level]])</f>
        <v>cwa,R_CL_BWZ,R_CL_BWZ_C.ttl,error</v>
      </c>
    </row>
    <row r="9" spans="1:11" x14ac:dyDescent="0.25">
      <c r="A9" s="1" t="s">
        <v>323</v>
      </c>
      <c r="B9" t="str">
        <f>VLOOKUP(TabImp[[#This Row],[Rule Code]],TabRules[[Rule Code]:[Description]],2,FALSE)</f>
        <v>Every class must be decorated with stereotypes of the OntoUML profile.</v>
      </c>
      <c r="C9" t="s">
        <v>86</v>
      </c>
      <c r="D9" s="12" t="str">
        <f>TabImp[[#This Row],[Rule Code]]&amp;"_"&amp;TabImp[[#This Row],[Situation]]</f>
        <v>R_CL_BWZ_D</v>
      </c>
      <c r="E9" t="str">
        <f>TabImp[[#This Row],[Situation Code]]&amp;".ttl"</f>
        <v>R_CL_BWZ_D.ttl</v>
      </c>
      <c r="F9" t="s">
        <v>83</v>
      </c>
      <c r="G9" t="s">
        <v>74</v>
      </c>
      <c r="H9" t="str">
        <f>IF(TabImp[[#This Row],[OWA Level]]="Valid","Valid","Error")</f>
        <v>Error</v>
      </c>
      <c r="I9" t="str">
        <f>"owa"&amp;","&amp;TabImp[[#This Row],[Rule Code]]&amp;","&amp;TabImp[[#This Row],[Test File]]&amp;","&amp;LOWER(TabImp[[#This Row],[OWA Level]])</f>
        <v>owa,R_CL_BWZ,R_CL_BWZ_D.ttl,error</v>
      </c>
      <c r="J9" t="str">
        <f>"cwa"&amp;","&amp;TabImp[[#This Row],[Rule Code]]&amp;","&amp;TabImp[[#This Row],[Test File]]&amp;","&amp;LOWER(TabImp[[#This Row],[CWA Level]])</f>
        <v>cwa,R_CL_BWZ,R_CL_BWZ_D.ttl,error</v>
      </c>
      <c r="K9" t="s">
        <v>95</v>
      </c>
    </row>
    <row r="10" spans="1:11" x14ac:dyDescent="0.25">
      <c r="A10" s="1" t="s">
        <v>323</v>
      </c>
      <c r="B10" t="str">
        <f>VLOOKUP(TabImp[[#This Row],[Rule Code]],TabRules[[Rule Code]:[Description]],2,FALSE)</f>
        <v>Every class must be decorated with stereotypes of the OntoUML profile.</v>
      </c>
      <c r="C10" t="s">
        <v>87</v>
      </c>
      <c r="D10" s="12" t="str">
        <f>TabImp[[#This Row],[Rule Code]]&amp;"_"&amp;TabImp[[#This Row],[Situation]]</f>
        <v>R_CL_BWZ_E</v>
      </c>
      <c r="E10" t="str">
        <f>TabImp[[#This Row],[Situation Code]]&amp;".ttl"</f>
        <v>R_CL_BWZ_E.ttl</v>
      </c>
      <c r="F10" t="s">
        <v>84</v>
      </c>
      <c r="G10" t="s">
        <v>79</v>
      </c>
      <c r="H10" t="str">
        <f>IF(TabImp[[#This Row],[OWA Level]]="Valid","Valid","Error")</f>
        <v>Valid</v>
      </c>
      <c r="I10" t="str">
        <f>"owa"&amp;","&amp;TabImp[[#This Row],[Rule Code]]&amp;","&amp;TabImp[[#This Row],[Test File]]&amp;","&amp;LOWER(TabImp[[#This Row],[OWA Level]])</f>
        <v>owa,R_CL_BWZ,R_CL_BWZ_E.ttl,valid</v>
      </c>
      <c r="J10" t="str">
        <f>"cwa"&amp;","&amp;TabImp[[#This Row],[Rule Code]]&amp;","&amp;TabImp[[#This Row],[Test File]]&amp;","&amp;LOWER(TabImp[[#This Row],[CWA Level]])</f>
        <v>cwa,R_CL_BWZ,R_CL_BWZ_E.ttl,valid</v>
      </c>
      <c r="K10" t="s">
        <v>95</v>
      </c>
    </row>
    <row r="11" spans="1:11" x14ac:dyDescent="0.25">
      <c r="A11" s="1" t="s">
        <v>323</v>
      </c>
      <c r="B11" t="str">
        <f>VLOOKUP(TabImp[[#This Row],[Rule Code]],TabRules[[Rule Code]:[Description]],2,FALSE)</f>
        <v>Every class must be decorated with stereotypes of the OntoUML profile.</v>
      </c>
      <c r="C11" t="s">
        <v>88</v>
      </c>
      <c r="D11" s="12" t="str">
        <f>TabImp[[#This Row],[Rule Code]]&amp;"_"&amp;TabImp[[#This Row],[Situation]]</f>
        <v>R_CL_BWZ_F</v>
      </c>
      <c r="E11" t="str">
        <f>TabImp[[#This Row],[Situation Code]]&amp;".ttl"</f>
        <v>R_CL_BWZ_F.ttl</v>
      </c>
      <c r="F11" t="s">
        <v>85</v>
      </c>
      <c r="G11" t="s">
        <v>74</v>
      </c>
      <c r="H11" t="str">
        <f>IF(TabImp[[#This Row],[OWA Level]]="Valid","Valid","Error")</f>
        <v>Error</v>
      </c>
      <c r="I11" t="str">
        <f>"owa"&amp;","&amp;TabImp[[#This Row],[Rule Code]]&amp;","&amp;TabImp[[#This Row],[Test File]]&amp;","&amp;LOWER(TabImp[[#This Row],[OWA Level]])</f>
        <v>owa,R_CL_BWZ,R_CL_BWZ_F.ttl,error</v>
      </c>
      <c r="J11" t="str">
        <f>"cwa"&amp;","&amp;TabImp[[#This Row],[Rule Code]]&amp;","&amp;TabImp[[#This Row],[Test File]]&amp;","&amp;LOWER(TabImp[[#This Row],[CWA Level]])</f>
        <v>cwa,R_CL_BWZ,R_CL_BWZ_F.ttl,error</v>
      </c>
      <c r="K11" t="s">
        <v>95</v>
      </c>
    </row>
    <row r="12" spans="1:11" x14ac:dyDescent="0.25">
      <c r="A12" s="1" t="s">
        <v>320</v>
      </c>
      <c r="B12" t="str">
        <f>VLOOKUP(TabImp[[#This Row],[Rule Code]],TabRules[[Rule Code]:[Description]],2,FALSE)</f>
        <v>Enumeration classes can only be generalized by classes with stereotype Abstract.</v>
      </c>
      <c r="C12" t="s">
        <v>77</v>
      </c>
      <c r="D12" s="12" t="str">
        <f>TabImp[[#This Row],[Rule Code]]&amp;"_"&amp;TabImp[[#This Row],[Situation]]</f>
        <v>R_CL_EDA_A</v>
      </c>
      <c r="E12" t="str">
        <f>TabImp[[#This Row],[Situation Code]]&amp;".ttl"</f>
        <v>R_CL_EDA_A.ttl</v>
      </c>
      <c r="F12" t="s">
        <v>122</v>
      </c>
      <c r="G12" t="s">
        <v>79</v>
      </c>
      <c r="H12" t="str">
        <f>IF(TabImp[[#This Row],[OWA Level]]="Valid","Valid","Error")</f>
        <v>Valid</v>
      </c>
      <c r="I12" t="str">
        <f>"owa"&amp;","&amp;TabImp[[#This Row],[Rule Code]]&amp;","&amp;TabImp[[#This Row],[Test File]]&amp;","&amp;LOWER(TabImp[[#This Row],[OWA Level]])</f>
        <v>owa,R_CL_EDA,R_CL_EDA_A.ttl,valid</v>
      </c>
      <c r="J12" t="str">
        <f>"cwa"&amp;","&amp;TabImp[[#This Row],[Rule Code]]&amp;","&amp;TabImp[[#This Row],[Test File]]&amp;","&amp;LOWER(TabImp[[#This Row],[CWA Level]])</f>
        <v>cwa,R_CL_EDA,R_CL_EDA_A.ttl,valid</v>
      </c>
    </row>
    <row r="13" spans="1:11" x14ac:dyDescent="0.25">
      <c r="A13" s="1" t="s">
        <v>320</v>
      </c>
      <c r="B13" t="str">
        <f>VLOOKUP(TabImp[[#This Row],[Rule Code]],TabRules[[Rule Code]:[Description]],2,FALSE)</f>
        <v>Enumeration classes can only be generalized by classes with stereotype Abstract.</v>
      </c>
      <c r="C13" t="s">
        <v>78</v>
      </c>
      <c r="D13" s="12" t="str">
        <f>TabImp[[#This Row],[Rule Code]]&amp;"_"&amp;TabImp[[#This Row],[Situation]]</f>
        <v>R_CL_EDA_B</v>
      </c>
      <c r="E13" t="str">
        <f>TabImp[[#This Row],[Situation Code]]&amp;".ttl"</f>
        <v>R_CL_EDA_B.ttl</v>
      </c>
      <c r="F13" t="s">
        <v>123</v>
      </c>
      <c r="G13" t="s">
        <v>73</v>
      </c>
      <c r="H13" t="str">
        <f>IF(TabImp[[#This Row],[OWA Level]]="Valid","Valid","Error")</f>
        <v>Error</v>
      </c>
      <c r="I13" t="str">
        <f>"owa"&amp;","&amp;TabImp[[#This Row],[Rule Code]]&amp;","&amp;TabImp[[#This Row],[Test File]]&amp;","&amp;LOWER(TabImp[[#This Row],[OWA Level]])</f>
        <v>owa,R_CL_EDA,R_CL_EDA_B.ttl,warning</v>
      </c>
      <c r="J13" t="str">
        <f>"cwa"&amp;","&amp;TabImp[[#This Row],[Rule Code]]&amp;","&amp;TabImp[[#This Row],[Test File]]&amp;","&amp;LOWER(TabImp[[#This Row],[CWA Level]])</f>
        <v>cwa,R_CL_EDA,R_CL_EDA_B.ttl,error</v>
      </c>
    </row>
    <row r="14" spans="1:11" x14ac:dyDescent="0.25">
      <c r="A14" s="1" t="s">
        <v>320</v>
      </c>
      <c r="B14" t="str">
        <f>VLOOKUP(TabImp[[#This Row],[Rule Code]],TabRules[[Rule Code]:[Description]],2,FALSE)</f>
        <v>Enumeration classes can only be generalized by classes with stereotype Abstract.</v>
      </c>
      <c r="C14" t="s">
        <v>80</v>
      </c>
      <c r="D14" s="12" t="str">
        <f>TabImp[[#This Row],[Rule Code]]&amp;"_"&amp;TabImp[[#This Row],[Situation]]</f>
        <v>R_CL_EDA_C</v>
      </c>
      <c r="E14" t="str">
        <f>TabImp[[#This Row],[Situation Code]]&amp;".ttl"</f>
        <v>R_CL_EDA_C.ttl</v>
      </c>
      <c r="F14" t="s">
        <v>124</v>
      </c>
      <c r="G14" t="s">
        <v>74</v>
      </c>
      <c r="H14" t="str">
        <f>IF(TabImp[[#This Row],[OWA Level]]="Valid","Valid","Error")</f>
        <v>Error</v>
      </c>
      <c r="I14" t="str">
        <f>"owa"&amp;","&amp;TabImp[[#This Row],[Rule Code]]&amp;","&amp;TabImp[[#This Row],[Test File]]&amp;","&amp;LOWER(TabImp[[#This Row],[OWA Level]])</f>
        <v>owa,R_CL_EDA,R_CL_EDA_C.ttl,error</v>
      </c>
      <c r="J14" t="str">
        <f>"cwa"&amp;","&amp;TabImp[[#This Row],[Rule Code]]&amp;","&amp;TabImp[[#This Row],[Test File]]&amp;","&amp;LOWER(TabImp[[#This Row],[CWA Level]])</f>
        <v>cwa,R_CL_EDA,R_CL_EDA_C.ttl,error</v>
      </c>
    </row>
    <row r="15" spans="1:11" x14ac:dyDescent="0.25">
      <c r="A15" s="1" t="s">
        <v>320</v>
      </c>
      <c r="B15" t="str">
        <f>VLOOKUP(TabImp[[#This Row],[Rule Code]],TabRules[[Rule Code]:[Description]],2,FALSE)</f>
        <v>Enumeration classes can only be generalized by classes with stereotype Abstract.</v>
      </c>
      <c r="C15" t="s">
        <v>86</v>
      </c>
      <c r="D15" s="12" t="str">
        <f>TabImp[[#This Row],[Rule Code]]&amp;"_"&amp;TabImp[[#This Row],[Situation]]</f>
        <v>R_CL_EDA_D</v>
      </c>
      <c r="E15" t="str">
        <f>TabImp[[#This Row],[Situation Code]]&amp;".ttl"</f>
        <v>R_CL_EDA_D.ttl</v>
      </c>
      <c r="F15" t="s">
        <v>125</v>
      </c>
      <c r="G15" t="s">
        <v>79</v>
      </c>
      <c r="H15" t="str">
        <f>IF(TabImp[[#This Row],[OWA Level]]="Valid","Valid","Error")</f>
        <v>Valid</v>
      </c>
      <c r="I15" t="str">
        <f>"owa"&amp;","&amp;TabImp[[#This Row],[Rule Code]]&amp;","&amp;TabImp[[#This Row],[Test File]]&amp;","&amp;LOWER(TabImp[[#This Row],[OWA Level]])</f>
        <v>owa,R_CL_EDA,R_CL_EDA_D.ttl,valid</v>
      </c>
      <c r="J15" t="str">
        <f>"cwa"&amp;","&amp;TabImp[[#This Row],[Rule Code]]&amp;","&amp;TabImp[[#This Row],[Test File]]&amp;","&amp;LOWER(TabImp[[#This Row],[CWA Level]])</f>
        <v>cwa,R_CL_EDA,R_CL_EDA_D.ttl,valid</v>
      </c>
    </row>
    <row r="16" spans="1:11" x14ac:dyDescent="0.25">
      <c r="A16" s="1" t="s">
        <v>322</v>
      </c>
      <c r="B16" t="str">
        <f>VLOOKUP(TabImp[[#This Row],[Rule Code]],TabRules[[Rule Code]:[Description]],2,FALSE)</f>
        <v>Every class must be decorated with exactly one stereotype.</v>
      </c>
      <c r="C16" s="7" t="s">
        <v>77</v>
      </c>
      <c r="D16" s="13" t="str">
        <f>TabImp[[#This Row],[Rule Code]]&amp;"_"&amp;TabImp[[#This Row],[Situation]]</f>
        <v>R_CL_GJU_A</v>
      </c>
      <c r="E16" s="7" t="str">
        <f>TabImp[[#This Row],[Situation Code]]&amp;".ttl"</f>
        <v>R_CL_GJU_A.ttl</v>
      </c>
      <c r="F16" t="s">
        <v>72</v>
      </c>
      <c r="G16" t="s">
        <v>73</v>
      </c>
      <c r="H16" t="str">
        <f>IF(TabImp[[#This Row],[OWA Level]]="Valid","Valid","Error")</f>
        <v>Error</v>
      </c>
      <c r="I16" t="str">
        <f>"owa"&amp;","&amp;TabImp[[#This Row],[Rule Code]]&amp;","&amp;TabImp[[#This Row],[Test File]]&amp;","&amp;LOWER(TabImp[[#This Row],[OWA Level]])</f>
        <v>owa,R_CL_GJU,R_CL_GJU_A.ttl,warning</v>
      </c>
      <c r="J16" t="str">
        <f>"cwa"&amp;","&amp;TabImp[[#This Row],[Rule Code]]&amp;","&amp;TabImp[[#This Row],[Test File]]&amp;","&amp;LOWER(TabImp[[#This Row],[CWA Level]])</f>
        <v>cwa,R_CL_GJU,R_CL_GJU_A.ttl,error</v>
      </c>
    </row>
    <row r="17" spans="1:11" x14ac:dyDescent="0.25">
      <c r="A17" s="1" t="s">
        <v>322</v>
      </c>
      <c r="B17" t="str">
        <f>VLOOKUP(TabImp[[#This Row],[Rule Code]],TabRules[[Rule Code]:[Description]],2,FALSE)</f>
        <v>Every class must be decorated with exactly one stereotype.</v>
      </c>
      <c r="C17" s="7" t="s">
        <v>78</v>
      </c>
      <c r="D17" s="13" t="str">
        <f>TabImp[[#This Row],[Rule Code]]&amp;"_"&amp;TabImp[[#This Row],[Situation]]</f>
        <v>R_CL_GJU_B</v>
      </c>
      <c r="E17" s="7" t="str">
        <f>TabImp[[#This Row],[Situation Code]]&amp;".ttl"</f>
        <v>R_CL_GJU_B.ttl</v>
      </c>
      <c r="F17" t="s">
        <v>81</v>
      </c>
      <c r="G17" t="s">
        <v>79</v>
      </c>
      <c r="H17" t="str">
        <f>IF(TabImp[[#This Row],[OWA Level]]="Valid","Valid","Error")</f>
        <v>Valid</v>
      </c>
      <c r="I17" t="str">
        <f>"owa"&amp;","&amp;TabImp[[#This Row],[Rule Code]]&amp;","&amp;TabImp[[#This Row],[Test File]]&amp;","&amp;LOWER(TabImp[[#This Row],[OWA Level]])</f>
        <v>owa,R_CL_GJU,R_CL_GJU_B.ttl,valid</v>
      </c>
      <c r="J17" t="str">
        <f>"cwa"&amp;","&amp;TabImp[[#This Row],[Rule Code]]&amp;","&amp;TabImp[[#This Row],[Test File]]&amp;","&amp;LOWER(TabImp[[#This Row],[CWA Level]])</f>
        <v>cwa,R_CL_GJU,R_CL_GJU_B.ttl,valid</v>
      </c>
    </row>
    <row r="18" spans="1:11" x14ac:dyDescent="0.25">
      <c r="A18" s="1" t="s">
        <v>322</v>
      </c>
      <c r="B18" t="str">
        <f>VLOOKUP(TabImp[[#This Row],[Rule Code]],TabRules[[Rule Code]:[Description]],2,FALSE)</f>
        <v>Every class must be decorated with exactly one stereotype.</v>
      </c>
      <c r="C18" s="7" t="s">
        <v>80</v>
      </c>
      <c r="D18" s="13" t="str">
        <f>TabImp[[#This Row],[Rule Code]]&amp;"_"&amp;TabImp[[#This Row],[Situation]]</f>
        <v>R_CL_GJU_C</v>
      </c>
      <c r="E18" s="7" t="str">
        <f>TabImp[[#This Row],[Situation Code]]&amp;".ttl"</f>
        <v>R_CL_GJU_C.ttl</v>
      </c>
      <c r="F18" t="s">
        <v>82</v>
      </c>
      <c r="G18" t="s">
        <v>79</v>
      </c>
      <c r="H18" t="str">
        <f>IF(TabImp[[#This Row],[OWA Level]]="Valid","Valid","Error")</f>
        <v>Valid</v>
      </c>
      <c r="I18" t="str">
        <f>"owa"&amp;","&amp;TabImp[[#This Row],[Rule Code]]&amp;","&amp;TabImp[[#This Row],[Test File]]&amp;","&amp;LOWER(TabImp[[#This Row],[OWA Level]])</f>
        <v>owa,R_CL_GJU,R_CL_GJU_C.ttl,valid</v>
      </c>
      <c r="J18" t="str">
        <f>"cwa"&amp;","&amp;TabImp[[#This Row],[Rule Code]]&amp;","&amp;TabImp[[#This Row],[Test File]]&amp;","&amp;LOWER(TabImp[[#This Row],[CWA Level]])</f>
        <v>cwa,R_CL_GJU,R_CL_GJU_C.ttl,valid</v>
      </c>
    </row>
    <row r="19" spans="1:11" x14ac:dyDescent="0.25">
      <c r="A19" s="1" t="s">
        <v>322</v>
      </c>
      <c r="B19" t="str">
        <f>VLOOKUP(TabImp[[#This Row],[Rule Code]],TabRules[[Rule Code]:[Description]],2,FALSE)</f>
        <v>Every class must be decorated with exactly one stereotype.</v>
      </c>
      <c r="C19" s="7" t="s">
        <v>86</v>
      </c>
      <c r="D19" s="12" t="str">
        <f>TabImp[[#This Row],[Rule Code]]&amp;"_"&amp;TabImp[[#This Row],[Situation]]</f>
        <v>R_CL_GJU_D</v>
      </c>
      <c r="E19" t="str">
        <f>TabImp[[#This Row],[Situation Code]]&amp;".ttl"</f>
        <v>R_CL_GJU_D.ttl</v>
      </c>
      <c r="F19" t="s">
        <v>83</v>
      </c>
      <c r="G19" t="s">
        <v>74</v>
      </c>
      <c r="H19" t="str">
        <f>IF(TabImp[[#This Row],[OWA Level]]="Valid","Valid","Error")</f>
        <v>Error</v>
      </c>
      <c r="I19" t="str">
        <f>"owa"&amp;","&amp;TabImp[[#This Row],[Rule Code]]&amp;","&amp;TabImp[[#This Row],[Test File]]&amp;","&amp;LOWER(TabImp[[#This Row],[OWA Level]])</f>
        <v>owa,R_CL_GJU,R_CL_GJU_D.ttl,error</v>
      </c>
      <c r="J19" t="str">
        <f>"cwa"&amp;","&amp;TabImp[[#This Row],[Rule Code]]&amp;","&amp;TabImp[[#This Row],[Test File]]&amp;","&amp;LOWER(TabImp[[#This Row],[CWA Level]])</f>
        <v>cwa,R_CL_GJU,R_CL_GJU_D.ttl,error</v>
      </c>
      <c r="K19" t="s">
        <v>95</v>
      </c>
    </row>
    <row r="20" spans="1:11" x14ac:dyDescent="0.25">
      <c r="A20" s="1" t="s">
        <v>322</v>
      </c>
      <c r="B20" t="str">
        <f>VLOOKUP(TabImp[[#This Row],[Rule Code]],TabRules[[Rule Code]:[Description]],2,FALSE)</f>
        <v>Every class must be decorated with exactly one stereotype.</v>
      </c>
      <c r="C20" s="7" t="s">
        <v>87</v>
      </c>
      <c r="D20" s="12" t="str">
        <f>TabImp[[#This Row],[Rule Code]]&amp;"_"&amp;TabImp[[#This Row],[Situation]]</f>
        <v>R_CL_GJU_E</v>
      </c>
      <c r="E20" t="str">
        <f>TabImp[[#This Row],[Situation Code]]&amp;".ttl"</f>
        <v>R_CL_GJU_E.ttl</v>
      </c>
      <c r="F20" t="s">
        <v>84</v>
      </c>
      <c r="G20" t="s">
        <v>74</v>
      </c>
      <c r="H20" t="str">
        <f>IF(TabImp[[#This Row],[OWA Level]]="Valid","Valid","Error")</f>
        <v>Error</v>
      </c>
      <c r="I20" t="str">
        <f>"owa"&amp;","&amp;TabImp[[#This Row],[Rule Code]]&amp;","&amp;TabImp[[#This Row],[Test File]]&amp;","&amp;LOWER(TabImp[[#This Row],[OWA Level]])</f>
        <v>owa,R_CL_GJU,R_CL_GJU_E.ttl,error</v>
      </c>
      <c r="J20" t="str">
        <f>"cwa"&amp;","&amp;TabImp[[#This Row],[Rule Code]]&amp;","&amp;TabImp[[#This Row],[Test File]]&amp;","&amp;LOWER(TabImp[[#This Row],[CWA Level]])</f>
        <v>cwa,R_CL_GJU,R_CL_GJU_E.ttl,error</v>
      </c>
      <c r="K20" t="s">
        <v>95</v>
      </c>
    </row>
    <row r="21" spans="1:11" x14ac:dyDescent="0.25">
      <c r="A21" s="1" t="s">
        <v>322</v>
      </c>
      <c r="B21" t="str">
        <f>VLOOKUP(TabImp[[#This Row],[Rule Code]],TabRules[[Rule Code]:[Description]],2,FALSE)</f>
        <v>Every class must be decorated with exactly one stereotype.</v>
      </c>
      <c r="C21" s="7" t="s">
        <v>88</v>
      </c>
      <c r="D21" s="12" t="str">
        <f>TabImp[[#This Row],[Rule Code]]&amp;"_"&amp;TabImp[[#This Row],[Situation]]</f>
        <v>R_CL_GJU_F</v>
      </c>
      <c r="E21" t="str">
        <f>TabImp[[#This Row],[Situation Code]]&amp;".ttl"</f>
        <v>R_CL_GJU_F.ttl</v>
      </c>
      <c r="F21" t="s">
        <v>85</v>
      </c>
      <c r="G21" t="s">
        <v>74</v>
      </c>
      <c r="H21" t="str">
        <f>IF(TabImp[[#This Row],[OWA Level]]="Valid","Valid","Error")</f>
        <v>Error</v>
      </c>
      <c r="I21" t="str">
        <f>"owa"&amp;","&amp;TabImp[[#This Row],[Rule Code]]&amp;","&amp;TabImp[[#This Row],[Test File]]&amp;","&amp;LOWER(TabImp[[#This Row],[OWA Level]])</f>
        <v>owa,R_CL_GJU,R_CL_GJU_F.ttl,error</v>
      </c>
      <c r="J21" t="str">
        <f>"cwa"&amp;","&amp;TabImp[[#This Row],[Rule Code]]&amp;","&amp;TabImp[[#This Row],[Test File]]&amp;","&amp;LOWER(TabImp[[#This Row],[CWA Level]])</f>
        <v>cwa,R_CL_GJU,R_CL_GJU_F.ttl,error</v>
      </c>
      <c r="K21" t="s">
        <v>95</v>
      </c>
    </row>
    <row r="22" spans="1:11" x14ac:dyDescent="0.25">
      <c r="A22" s="1" t="s">
        <v>317</v>
      </c>
      <c r="B22" t="str">
        <f>VLOOKUP(TabImp[[#This Row],[Rule Code]],TabRules[[Rule Code]:[Description]],2,FALSE)</f>
        <v>Every class having enumeration literals must be decorated with the stereotype enumeration.</v>
      </c>
      <c r="C22" t="s">
        <v>77</v>
      </c>
      <c r="D22" s="12" t="str">
        <f>TabImp[[#This Row],[Rule Code]]&amp;"_"&amp;TabImp[[#This Row],[Situation]]</f>
        <v>R_CL_JOJ_A</v>
      </c>
      <c r="E22" t="str">
        <f>TabImp[[#This Row],[Situation Code]]&amp;".ttl"</f>
        <v>R_CL_JOJ_A.ttl</v>
      </c>
      <c r="F22" t="s">
        <v>108</v>
      </c>
      <c r="G22" t="s">
        <v>79</v>
      </c>
      <c r="H22" t="str">
        <f>IF(TabImp[[#This Row],[OWA Level]]="Valid","Valid","Error")</f>
        <v>Valid</v>
      </c>
      <c r="I22" t="str">
        <f>"owa"&amp;","&amp;TabImp[[#This Row],[Rule Code]]&amp;","&amp;TabImp[[#This Row],[Test File]]&amp;","&amp;LOWER(TabImp[[#This Row],[OWA Level]])</f>
        <v>owa,R_CL_JOJ,R_CL_JOJ_A.ttl,valid</v>
      </c>
      <c r="J22" t="str">
        <f>"cwa"&amp;","&amp;TabImp[[#This Row],[Rule Code]]&amp;","&amp;TabImp[[#This Row],[Test File]]&amp;","&amp;LOWER(TabImp[[#This Row],[CWA Level]])</f>
        <v>cwa,R_CL_JOJ,R_CL_JOJ_A.ttl,valid</v>
      </c>
    </row>
    <row r="23" spans="1:11" x14ac:dyDescent="0.25">
      <c r="A23" s="1" t="s">
        <v>317</v>
      </c>
      <c r="B23" t="str">
        <f>VLOOKUP(TabImp[[#This Row],[Rule Code]],TabRules[[Rule Code]:[Description]],2,FALSE)</f>
        <v>Every class having enumeration literals must be decorated with the stereotype enumeration.</v>
      </c>
      <c r="C23" t="s">
        <v>78</v>
      </c>
      <c r="D23" s="12" t="str">
        <f>TabImp[[#This Row],[Rule Code]]&amp;"_"&amp;TabImp[[#This Row],[Situation]]</f>
        <v>R_CL_JOJ_B</v>
      </c>
      <c r="E23" t="str">
        <f>TabImp[[#This Row],[Situation Code]]&amp;".ttl"</f>
        <v>R_CL_JOJ_B.ttl</v>
      </c>
      <c r="F23" t="s">
        <v>109</v>
      </c>
      <c r="G23" t="s">
        <v>73</v>
      </c>
      <c r="H23" t="str">
        <f>IF(TabImp[[#This Row],[OWA Level]]="Valid","Valid","Error")</f>
        <v>Error</v>
      </c>
      <c r="I23" t="str">
        <f>"owa"&amp;","&amp;TabImp[[#This Row],[Rule Code]]&amp;","&amp;TabImp[[#This Row],[Test File]]&amp;","&amp;LOWER(TabImp[[#This Row],[OWA Level]])</f>
        <v>owa,R_CL_JOJ,R_CL_JOJ_B.ttl,warning</v>
      </c>
      <c r="J23" t="str">
        <f>"cwa"&amp;","&amp;TabImp[[#This Row],[Rule Code]]&amp;","&amp;TabImp[[#This Row],[Test File]]&amp;","&amp;LOWER(TabImp[[#This Row],[CWA Level]])</f>
        <v>cwa,R_CL_JOJ,R_CL_JOJ_B.ttl,error</v>
      </c>
      <c r="K23" t="s">
        <v>103</v>
      </c>
    </row>
    <row r="24" spans="1:11" x14ac:dyDescent="0.25">
      <c r="A24" s="1" t="s">
        <v>317</v>
      </c>
      <c r="B24" t="str">
        <f>VLOOKUP(TabImp[[#This Row],[Rule Code]],TabRules[[Rule Code]:[Description]],2,FALSE)</f>
        <v>Every class having enumeration literals must be decorated with the stereotype enumeration.</v>
      </c>
      <c r="C24" t="s">
        <v>80</v>
      </c>
      <c r="D24" s="12" t="str">
        <f>TabImp[[#This Row],[Rule Code]]&amp;"_"&amp;TabImp[[#This Row],[Situation]]</f>
        <v>R_CL_JOJ_C</v>
      </c>
      <c r="E24" t="str">
        <f>TabImp[[#This Row],[Situation Code]]&amp;".ttl"</f>
        <v>R_CL_JOJ_C.ttl</v>
      </c>
      <c r="F24" t="s">
        <v>105</v>
      </c>
      <c r="G24" t="s">
        <v>79</v>
      </c>
      <c r="H24" t="str">
        <f>IF(TabImp[[#This Row],[OWA Level]]="Valid","Valid","Error")</f>
        <v>Valid</v>
      </c>
      <c r="I24" t="str">
        <f>"owa"&amp;","&amp;TabImp[[#This Row],[Rule Code]]&amp;","&amp;TabImp[[#This Row],[Test File]]&amp;","&amp;LOWER(TabImp[[#This Row],[OWA Level]])</f>
        <v>owa,R_CL_JOJ,R_CL_JOJ_C.ttl,valid</v>
      </c>
      <c r="J24" t="str">
        <f>"cwa"&amp;","&amp;TabImp[[#This Row],[Rule Code]]&amp;","&amp;TabImp[[#This Row],[Test File]]&amp;","&amp;LOWER(TabImp[[#This Row],[CWA Level]])</f>
        <v>cwa,R_CL_JOJ,R_CL_JOJ_C.ttl,valid</v>
      </c>
      <c r="K24" t="s">
        <v>107</v>
      </c>
    </row>
    <row r="25" spans="1:11" x14ac:dyDescent="0.25">
      <c r="A25" s="1" t="s">
        <v>317</v>
      </c>
      <c r="B25" t="str">
        <f>VLOOKUP(TabImp[[#This Row],[Rule Code]],TabRules[[Rule Code]:[Description]],2,FALSE)</f>
        <v>Every class having enumeration literals must be decorated with the stereotype enumeration.</v>
      </c>
      <c r="C25" t="s">
        <v>86</v>
      </c>
      <c r="D25" s="12" t="str">
        <f>TabImp[[#This Row],[Rule Code]]&amp;"_"&amp;TabImp[[#This Row],[Situation]]</f>
        <v>R_CL_JOJ_D</v>
      </c>
      <c r="E25" t="str">
        <f>TabImp[[#This Row],[Situation Code]]&amp;".ttl"</f>
        <v>R_CL_JOJ_D.ttl</v>
      </c>
      <c r="F25" t="s">
        <v>106</v>
      </c>
      <c r="G25" t="s">
        <v>74</v>
      </c>
      <c r="H25" t="str">
        <f>IF(TabImp[[#This Row],[OWA Level]]="Valid","Valid","Error")</f>
        <v>Error</v>
      </c>
      <c r="I25" t="str">
        <f>"owa"&amp;","&amp;TabImp[[#This Row],[Rule Code]]&amp;","&amp;TabImp[[#This Row],[Test File]]&amp;","&amp;LOWER(TabImp[[#This Row],[OWA Level]])</f>
        <v>owa,R_CL_JOJ,R_CL_JOJ_D.ttl,error</v>
      </c>
      <c r="J25" t="str">
        <f>"cwa"&amp;","&amp;TabImp[[#This Row],[Rule Code]]&amp;","&amp;TabImp[[#This Row],[Test File]]&amp;","&amp;LOWER(TabImp[[#This Row],[CWA Level]])</f>
        <v>cwa,R_CL_JOJ,R_CL_JOJ_D.ttl,error</v>
      </c>
      <c r="K25" t="s">
        <v>107</v>
      </c>
    </row>
    <row r="26" spans="1:11" x14ac:dyDescent="0.25">
      <c r="A26" s="1" t="s">
        <v>317</v>
      </c>
      <c r="B26" t="str">
        <f>VLOOKUP(TabImp[[#This Row],[Rule Code]],TabRules[[Rule Code]:[Description]],2,FALSE)</f>
        <v>Every class having enumeration literals must be decorated with the stereotype enumeration.</v>
      </c>
      <c r="C26" t="s">
        <v>87</v>
      </c>
      <c r="D26" s="12" t="str">
        <f>TabImp[[#This Row],[Rule Code]]&amp;"_"&amp;TabImp[[#This Row],[Situation]]</f>
        <v>R_CL_JOJ_E</v>
      </c>
      <c r="E26" t="str">
        <f>TabImp[[#This Row],[Situation Code]]&amp;".ttl"</f>
        <v>R_CL_JOJ_E.ttl</v>
      </c>
      <c r="F26" t="s">
        <v>114</v>
      </c>
      <c r="G26" t="s">
        <v>79</v>
      </c>
      <c r="H26" t="str">
        <f>IF(TabImp[[#This Row],[OWA Level]]="Valid","Valid","Error")</f>
        <v>Valid</v>
      </c>
      <c r="I26" t="str">
        <f>"owa"&amp;","&amp;TabImp[[#This Row],[Rule Code]]&amp;","&amp;TabImp[[#This Row],[Test File]]&amp;","&amp;LOWER(TabImp[[#This Row],[OWA Level]])</f>
        <v>owa,R_CL_JOJ,R_CL_JOJ_E.ttl,valid</v>
      </c>
      <c r="J26" t="str">
        <f>"cwa"&amp;","&amp;TabImp[[#This Row],[Rule Code]]&amp;","&amp;TabImp[[#This Row],[Test File]]&amp;","&amp;LOWER(TabImp[[#This Row],[CWA Level]])</f>
        <v>cwa,R_CL_JOJ,R_CL_JOJ_E.ttl,valid</v>
      </c>
    </row>
    <row r="27" spans="1:11" x14ac:dyDescent="0.25">
      <c r="A27" s="1" t="s">
        <v>317</v>
      </c>
      <c r="B27" t="str">
        <f>VLOOKUP(TabImp[[#This Row],[Rule Code]],TabRules[[Rule Code]:[Description]],2,FALSE)</f>
        <v>Every class having enumeration literals must be decorated with the stereotype enumeration.</v>
      </c>
      <c r="C27" t="s">
        <v>88</v>
      </c>
      <c r="D27" s="12" t="str">
        <f>TabImp[[#This Row],[Rule Code]]&amp;"_"&amp;TabImp[[#This Row],[Situation]]</f>
        <v>R_CL_JOJ_F</v>
      </c>
      <c r="E27" t="str">
        <f>TabImp[[#This Row],[Situation Code]]&amp;".ttl"</f>
        <v>R_CL_JOJ_F.ttl</v>
      </c>
      <c r="F27" t="s">
        <v>115</v>
      </c>
      <c r="G27" t="s">
        <v>79</v>
      </c>
      <c r="H27" t="str">
        <f>IF(TabImp[[#This Row],[OWA Level]]="Valid","Valid","Error")</f>
        <v>Valid</v>
      </c>
      <c r="I27" t="str">
        <f>"owa"&amp;","&amp;TabImp[[#This Row],[Rule Code]]&amp;","&amp;TabImp[[#This Row],[Test File]]&amp;","&amp;LOWER(TabImp[[#This Row],[OWA Level]])</f>
        <v>owa,R_CL_JOJ,R_CL_JOJ_F.ttl,valid</v>
      </c>
      <c r="J27" t="str">
        <f>"cwa"&amp;","&amp;TabImp[[#This Row],[Rule Code]]&amp;","&amp;TabImp[[#This Row],[Test File]]&amp;","&amp;LOWER(TabImp[[#This Row],[CWA Level]])</f>
        <v>cwa,R_CL_JOJ,R_CL_JOJ_F.ttl,valid</v>
      </c>
    </row>
    <row r="28" spans="1:11" x14ac:dyDescent="0.25">
      <c r="A28" s="1" t="s">
        <v>318</v>
      </c>
      <c r="B28" t="str">
        <f>VLOOKUP(TabImp[[#This Row],[Rule Code]],TabRules[[Rule Code]:[Description]],2,FALSE)</f>
        <v>Every enumeration class must have at least two literals.</v>
      </c>
      <c r="C28" t="s">
        <v>77</v>
      </c>
      <c r="D28" s="12" t="str">
        <f>TabImp[[#This Row],[Rule Code]]&amp;"_"&amp;TabImp[[#This Row],[Situation]]</f>
        <v>R_CL_UMC_A</v>
      </c>
      <c r="E28" t="str">
        <f>TabImp[[#This Row],[Situation Code]]&amp;".ttl"</f>
        <v>R_CL_UMC_A.ttl</v>
      </c>
      <c r="F28" t="s">
        <v>114</v>
      </c>
      <c r="G28" t="s">
        <v>73</v>
      </c>
      <c r="H28" t="str">
        <f>IF(TabImp[[#This Row],[OWA Level]]="Valid","Valid","Error")</f>
        <v>Error</v>
      </c>
      <c r="I28" t="str">
        <f>"owa"&amp;","&amp;TabImp[[#This Row],[Rule Code]]&amp;","&amp;TabImp[[#This Row],[Test File]]&amp;","&amp;LOWER(TabImp[[#This Row],[OWA Level]])</f>
        <v>owa,R_CL_UMC,R_CL_UMC_A.ttl,warning</v>
      </c>
      <c r="J28" t="str">
        <f>"cwa"&amp;","&amp;TabImp[[#This Row],[Rule Code]]&amp;","&amp;TabImp[[#This Row],[Test File]]&amp;","&amp;LOWER(TabImp[[#This Row],[CWA Level]])</f>
        <v>cwa,R_CL_UMC,R_CL_UMC_A.ttl,error</v>
      </c>
    </row>
    <row r="29" spans="1:11" x14ac:dyDescent="0.25">
      <c r="A29" s="1" t="s">
        <v>318</v>
      </c>
      <c r="B29" t="str">
        <f>VLOOKUP(TabImp[[#This Row],[Rule Code]],TabRules[[Rule Code]:[Description]],2,FALSE)</f>
        <v>Every enumeration class must have at least two literals.</v>
      </c>
      <c r="C29" t="s">
        <v>78</v>
      </c>
      <c r="D29" s="12" t="str">
        <f>TabImp[[#This Row],[Rule Code]]&amp;"_"&amp;TabImp[[#This Row],[Situation]]</f>
        <v>R_CL_UMC_B</v>
      </c>
      <c r="E29" t="str">
        <f>TabImp[[#This Row],[Situation Code]]&amp;".ttl"</f>
        <v>R_CL_UMC_B.ttl</v>
      </c>
      <c r="F29" t="s">
        <v>116</v>
      </c>
      <c r="G29" t="s">
        <v>73</v>
      </c>
      <c r="H29" t="str">
        <f>IF(TabImp[[#This Row],[OWA Level]]="Valid","Valid","Error")</f>
        <v>Error</v>
      </c>
      <c r="I29" t="str">
        <f>"owa"&amp;","&amp;TabImp[[#This Row],[Rule Code]]&amp;","&amp;TabImp[[#This Row],[Test File]]&amp;","&amp;LOWER(TabImp[[#This Row],[OWA Level]])</f>
        <v>owa,R_CL_UMC,R_CL_UMC_B.ttl,warning</v>
      </c>
      <c r="J29" t="str">
        <f>"cwa"&amp;","&amp;TabImp[[#This Row],[Rule Code]]&amp;","&amp;TabImp[[#This Row],[Test File]]&amp;","&amp;LOWER(TabImp[[#This Row],[CWA Level]])</f>
        <v>cwa,R_CL_UMC,R_CL_UMC_B.ttl,error</v>
      </c>
    </row>
    <row r="30" spans="1:11" x14ac:dyDescent="0.25">
      <c r="A30" s="1" t="s">
        <v>318</v>
      </c>
      <c r="B30" t="str">
        <f>VLOOKUP(TabImp[[#This Row],[Rule Code]],TabRules[[Rule Code]:[Description]],2,FALSE)</f>
        <v>Every enumeration class must have at least two literals.</v>
      </c>
      <c r="C30" t="s">
        <v>80</v>
      </c>
      <c r="D30" s="12" t="str">
        <f>TabImp[[#This Row],[Rule Code]]&amp;"_"&amp;TabImp[[#This Row],[Situation]]</f>
        <v>R_CL_UMC_C</v>
      </c>
      <c r="E30" t="str">
        <f>TabImp[[#This Row],[Situation Code]]&amp;".ttl"</f>
        <v>R_CL_UMC_C.ttl</v>
      </c>
      <c r="F30" t="s">
        <v>117</v>
      </c>
      <c r="G30" t="s">
        <v>79</v>
      </c>
      <c r="H30" t="str">
        <f>IF(TabImp[[#This Row],[OWA Level]]="Valid","Valid","Error")</f>
        <v>Valid</v>
      </c>
      <c r="I30" t="str">
        <f>"owa"&amp;","&amp;TabImp[[#This Row],[Rule Code]]&amp;","&amp;TabImp[[#This Row],[Test File]]&amp;","&amp;LOWER(TabImp[[#This Row],[OWA Level]])</f>
        <v>owa,R_CL_UMC,R_CL_UMC_C.ttl,valid</v>
      </c>
      <c r="J30" t="str">
        <f>"cwa"&amp;","&amp;TabImp[[#This Row],[Rule Code]]&amp;","&amp;TabImp[[#This Row],[Test File]]&amp;","&amp;LOWER(TabImp[[#This Row],[CWA Level]])</f>
        <v>cwa,R_CL_UMC,R_CL_UMC_C.ttl,valid</v>
      </c>
    </row>
    <row r="31" spans="1:11" x14ac:dyDescent="0.25">
      <c r="A31" s="1" t="s">
        <v>316</v>
      </c>
      <c r="B31" t="str">
        <f>VLOOKUP(TabImp[[#This Row],[Rule Code]],TabRules[[Rule Code]:[Description]],2,FALSE)</f>
        <v>Every class decorated with the stereotype «enumeration» must not have attributes.</v>
      </c>
      <c r="C31" t="s">
        <v>77</v>
      </c>
      <c r="D31" s="12" t="str">
        <f>TabImp[[#This Row],[Rule Code]]&amp;"_"&amp;TabImp[[#This Row],[Situation]]</f>
        <v>R_CL_XJZ_A</v>
      </c>
      <c r="E31" t="str">
        <f>TabImp[[#This Row],[Situation Code]]&amp;".ttl"</f>
        <v>R_CL_XJZ_A.ttl</v>
      </c>
      <c r="F31" t="s">
        <v>96</v>
      </c>
      <c r="G31" t="s">
        <v>79</v>
      </c>
      <c r="H31" t="str">
        <f>IF(TabImp[[#This Row],[OWA Level]]="Valid","Valid","Error")</f>
        <v>Valid</v>
      </c>
      <c r="I31" t="str">
        <f>"owa"&amp;","&amp;TabImp[[#This Row],[Rule Code]]&amp;","&amp;TabImp[[#This Row],[Test File]]&amp;","&amp;LOWER(TabImp[[#This Row],[OWA Level]])</f>
        <v>owa,R_CL_XJZ,R_CL_XJZ_A.ttl,valid</v>
      </c>
      <c r="J31" t="str">
        <f>"cwa"&amp;","&amp;TabImp[[#This Row],[Rule Code]]&amp;","&amp;TabImp[[#This Row],[Test File]]&amp;","&amp;LOWER(TabImp[[#This Row],[CWA Level]])</f>
        <v>cwa,R_CL_XJZ,R_CL_XJZ_A.ttl,valid</v>
      </c>
    </row>
    <row r="32" spans="1:11" x14ac:dyDescent="0.25">
      <c r="A32" s="1" t="s">
        <v>316</v>
      </c>
      <c r="B32" t="str">
        <f>VLOOKUP(TabImp[[#This Row],[Rule Code]],TabRules[[Rule Code]:[Description]],2,FALSE)</f>
        <v>Every class decorated with the stereotype «enumeration» must not have attributes.</v>
      </c>
      <c r="C32" t="s">
        <v>78</v>
      </c>
      <c r="D32" s="12" t="str">
        <f>TabImp[[#This Row],[Rule Code]]&amp;"_"&amp;TabImp[[#This Row],[Situation]]</f>
        <v>R_CL_XJZ_B</v>
      </c>
      <c r="E32" t="str">
        <f>TabImp[[#This Row],[Situation Code]]&amp;".ttl"</f>
        <v>R_CL_XJZ_B.ttl</v>
      </c>
      <c r="F32" t="s">
        <v>97</v>
      </c>
      <c r="G32" t="s">
        <v>79</v>
      </c>
      <c r="H32" t="str">
        <f>IF(TabImp[[#This Row],[OWA Level]]="Valid","Valid","Error")</f>
        <v>Valid</v>
      </c>
      <c r="I32" t="str">
        <f>"owa"&amp;","&amp;TabImp[[#This Row],[Rule Code]]&amp;","&amp;TabImp[[#This Row],[Test File]]&amp;","&amp;LOWER(TabImp[[#This Row],[OWA Level]])</f>
        <v>owa,R_CL_XJZ,R_CL_XJZ_B.ttl,valid</v>
      </c>
      <c r="J32" t="str">
        <f>"cwa"&amp;","&amp;TabImp[[#This Row],[Rule Code]]&amp;","&amp;TabImp[[#This Row],[Test File]]&amp;","&amp;LOWER(TabImp[[#This Row],[CWA Level]])</f>
        <v>cwa,R_CL_XJZ,R_CL_XJZ_B.ttl,valid</v>
      </c>
    </row>
    <row r="33" spans="1:13" x14ac:dyDescent="0.25">
      <c r="A33" s="1" t="s">
        <v>316</v>
      </c>
      <c r="B33" t="str">
        <f>VLOOKUP(TabImp[[#This Row],[Rule Code]],TabRules[[Rule Code]:[Description]],2,FALSE)</f>
        <v>Every class decorated with the stereotype «enumeration» must not have attributes.</v>
      </c>
      <c r="C33" t="s">
        <v>80</v>
      </c>
      <c r="D33" s="12" t="str">
        <f>TabImp[[#This Row],[Rule Code]]&amp;"_"&amp;TabImp[[#This Row],[Situation]]</f>
        <v>R_CL_XJZ_C</v>
      </c>
      <c r="E33" t="str">
        <f>TabImp[[#This Row],[Situation Code]]&amp;".ttl"</f>
        <v>R_CL_XJZ_C.ttl</v>
      </c>
      <c r="F33" t="s">
        <v>98</v>
      </c>
      <c r="G33" t="s">
        <v>79</v>
      </c>
      <c r="H33" t="str">
        <f>IF(TabImp[[#This Row],[OWA Level]]="Valid","Valid","Error")</f>
        <v>Valid</v>
      </c>
      <c r="I33" t="str">
        <f>"owa"&amp;","&amp;TabImp[[#This Row],[Rule Code]]&amp;","&amp;TabImp[[#This Row],[Test File]]&amp;","&amp;LOWER(TabImp[[#This Row],[OWA Level]])</f>
        <v>owa,R_CL_XJZ,R_CL_XJZ_C.ttl,valid</v>
      </c>
      <c r="J33" t="str">
        <f>"cwa"&amp;","&amp;TabImp[[#This Row],[Rule Code]]&amp;","&amp;TabImp[[#This Row],[Test File]]&amp;","&amp;LOWER(TabImp[[#This Row],[CWA Level]])</f>
        <v>cwa,R_CL_XJZ,R_CL_XJZ_C.ttl,valid</v>
      </c>
    </row>
    <row r="34" spans="1:13" x14ac:dyDescent="0.25">
      <c r="A34" s="1" t="s">
        <v>316</v>
      </c>
      <c r="B34" t="str">
        <f>VLOOKUP(TabImp[[#This Row],[Rule Code]],TabRules[[Rule Code]:[Description]],2,FALSE)</f>
        <v>Every class decorated with the stereotype «enumeration» must not have attributes.</v>
      </c>
      <c r="C34" t="s">
        <v>86</v>
      </c>
      <c r="D34" s="12" t="str">
        <f>TabImp[[#This Row],[Rule Code]]&amp;"_"&amp;TabImp[[#This Row],[Situation]]</f>
        <v>R_CL_XJZ_D</v>
      </c>
      <c r="E34" t="str">
        <f>TabImp[[#This Row],[Situation Code]]&amp;".ttl"</f>
        <v>R_CL_XJZ_D.ttl</v>
      </c>
      <c r="F34" t="s">
        <v>111</v>
      </c>
      <c r="G34" t="s">
        <v>79</v>
      </c>
      <c r="H34" t="str">
        <f>IF(TabImp[[#This Row],[OWA Level]]="Valid","Valid","Error")</f>
        <v>Valid</v>
      </c>
      <c r="I34" t="str">
        <f>"owa"&amp;","&amp;TabImp[[#This Row],[Rule Code]]&amp;","&amp;TabImp[[#This Row],[Test File]]&amp;","&amp;LOWER(TabImp[[#This Row],[OWA Level]])</f>
        <v>owa,R_CL_XJZ,R_CL_XJZ_D.ttl,valid</v>
      </c>
      <c r="J34" t="str">
        <f>"cwa"&amp;","&amp;TabImp[[#This Row],[Rule Code]]&amp;","&amp;TabImp[[#This Row],[Test File]]&amp;","&amp;LOWER(TabImp[[#This Row],[CWA Level]])</f>
        <v>cwa,R_CL_XJZ,R_CL_XJZ_D.ttl,valid</v>
      </c>
    </row>
    <row r="35" spans="1:13" x14ac:dyDescent="0.25">
      <c r="A35" s="1" t="s">
        <v>316</v>
      </c>
      <c r="B35" t="str">
        <f>VLOOKUP(TabImp[[#This Row],[Rule Code]],TabRules[[Rule Code]:[Description]],2,FALSE)</f>
        <v>Every class decorated with the stereotype «enumeration» must not have attributes.</v>
      </c>
      <c r="C35" t="s">
        <v>87</v>
      </c>
      <c r="D35" s="12" t="str">
        <f>TabImp[[#This Row],[Rule Code]]&amp;"_"&amp;TabImp[[#This Row],[Situation]]</f>
        <v>R_CL_XJZ_E</v>
      </c>
      <c r="E35" t="str">
        <f>TabImp[[#This Row],[Situation Code]]&amp;".ttl"</f>
        <v>R_CL_XJZ_E.ttl</v>
      </c>
      <c r="F35" t="s">
        <v>112</v>
      </c>
      <c r="G35" t="s">
        <v>74</v>
      </c>
      <c r="H35" t="str">
        <f>IF(TabImp[[#This Row],[OWA Level]]="Valid","Valid","Error")</f>
        <v>Error</v>
      </c>
      <c r="I35" t="str">
        <f>"owa"&amp;","&amp;TabImp[[#This Row],[Rule Code]]&amp;","&amp;TabImp[[#This Row],[Test File]]&amp;","&amp;LOWER(TabImp[[#This Row],[OWA Level]])</f>
        <v>owa,R_CL_XJZ,R_CL_XJZ_E.ttl,error</v>
      </c>
      <c r="J35" t="str">
        <f>"cwa"&amp;","&amp;TabImp[[#This Row],[Rule Code]]&amp;","&amp;TabImp[[#This Row],[Test File]]&amp;","&amp;LOWER(TabImp[[#This Row],[CWA Level]])</f>
        <v>cwa,R_CL_XJZ,R_CL_XJZ_E.ttl,error</v>
      </c>
    </row>
    <row r="36" spans="1:13" x14ac:dyDescent="0.25">
      <c r="A36" s="1" t="s">
        <v>316</v>
      </c>
      <c r="B36" t="str">
        <f>VLOOKUP(TabImp[[#This Row],[Rule Code]],TabRules[[Rule Code]:[Description]],2,FALSE)</f>
        <v>Every class decorated with the stereotype «enumeration» must not have attributes.</v>
      </c>
      <c r="C36" t="s">
        <v>88</v>
      </c>
      <c r="D36" s="12" t="str">
        <f>TabImp[[#This Row],[Rule Code]]&amp;"_"&amp;TabImp[[#This Row],[Situation]]</f>
        <v>R_CL_XJZ_F</v>
      </c>
      <c r="E36" t="str">
        <f>TabImp[[#This Row],[Situation Code]]&amp;".ttl"</f>
        <v>R_CL_XJZ_F.ttl</v>
      </c>
      <c r="F36" t="s">
        <v>113</v>
      </c>
      <c r="G36" t="s">
        <v>74</v>
      </c>
      <c r="H36" t="str">
        <f>IF(TabImp[[#This Row],[OWA Level]]="Valid","Valid","Error")</f>
        <v>Error</v>
      </c>
      <c r="I36" t="str">
        <f>"owa"&amp;","&amp;TabImp[[#This Row],[Rule Code]]&amp;","&amp;TabImp[[#This Row],[Test File]]&amp;","&amp;LOWER(TabImp[[#This Row],[OWA Level]])</f>
        <v>owa,R_CL_XJZ,R_CL_XJZ_F.ttl,error</v>
      </c>
      <c r="J36" t="str">
        <f>"cwa"&amp;","&amp;TabImp[[#This Row],[Rule Code]]&amp;","&amp;TabImp[[#This Row],[Test File]]&amp;","&amp;LOWER(TabImp[[#This Row],[CWA Level]])</f>
        <v>cwa,R_CL_XJZ,R_CL_XJZ_F.ttl,error</v>
      </c>
    </row>
    <row r="37" spans="1:13" x14ac:dyDescent="0.25">
      <c r="A37" s="1" t="s">
        <v>321</v>
      </c>
      <c r="B37" t="str">
        <f>VLOOKUP(TabImp[[#This Row],[Rule Code]],TabRules[[Rule Code]:[Description]],2,FALSE)</f>
        <v>Every class decorated with a base sortal stereotype must specialize a unique class decorated with a ULTIMATE SORTAL stereotype .</v>
      </c>
      <c r="C37" t="s">
        <v>213</v>
      </c>
      <c r="D37" s="12" t="str">
        <f>TabImp[[#This Row],[Rule Code]]&amp;"_"&amp;TabImp[[#This Row],[Situation]]</f>
        <v>R_CL_ZGT_B01</v>
      </c>
      <c r="E37" t="str">
        <f>TabImp[[#This Row],[Situation Code]]&amp;".ttl"</f>
        <v>R_CL_ZGT_B01.ttl</v>
      </c>
      <c r="F37" t="s">
        <v>162</v>
      </c>
      <c r="G37" t="s">
        <v>73</v>
      </c>
      <c r="H37" t="str">
        <f>IF(TabImp[[#This Row],[OWA Level]]="Valid","Valid","Error")</f>
        <v>Error</v>
      </c>
      <c r="I37" t="str">
        <f>"owa"&amp;","&amp;TabImp[[#This Row],[Rule Code]]&amp;","&amp;TabImp[[#This Row],[Test File]]&amp;","&amp;LOWER(TabImp[[#This Row],[OWA Level]])</f>
        <v>owa,R_CL_ZGT,R_CL_ZGT_B01.ttl,warning</v>
      </c>
      <c r="J37" t="str">
        <f>"cwa"&amp;","&amp;TabImp[[#This Row],[Rule Code]]&amp;","&amp;TabImp[[#This Row],[Test File]]&amp;","&amp;LOWER(TabImp[[#This Row],[CWA Level]])</f>
        <v>cwa,R_CL_ZGT,R_CL_ZGT_B01.ttl,error</v>
      </c>
      <c r="K37" t="s">
        <v>241</v>
      </c>
      <c r="M37" t="str">
        <f>TabImp[[#This Row],[Situation Description]]&amp;" - result:"&amp;TabImp[[#This Row],[OWA Level]]</f>
        <v>Taxonomy: B - result:Warning</v>
      </c>
    </row>
    <row r="38" spans="1:13" x14ac:dyDescent="0.25">
      <c r="A38" s="1" t="s">
        <v>321</v>
      </c>
      <c r="B38" t="str">
        <f>VLOOKUP(TabImp[[#This Row],[Rule Code]],TabRules[[Rule Code]:[Description]],2,FALSE)</f>
        <v>Every class decorated with a base sortal stereotype must specialize a unique class decorated with a ULTIMATE SORTAL stereotype .</v>
      </c>
      <c r="C38" t="s">
        <v>214</v>
      </c>
      <c r="D38" s="12" t="str">
        <f>TabImp[[#This Row],[Rule Code]]&amp;"_"&amp;TabImp[[#This Row],[Situation]]</f>
        <v>R_CL_ZGT_B02</v>
      </c>
      <c r="E38" t="str">
        <f>TabImp[[#This Row],[Situation Code]]&amp;".ttl"</f>
        <v>R_CL_ZGT_B02.ttl</v>
      </c>
      <c r="F38" t="s">
        <v>126</v>
      </c>
      <c r="G38" t="s">
        <v>73</v>
      </c>
      <c r="H38" t="str">
        <f>IF(TabImp[[#This Row],[OWA Level]]="Valid","Valid","Error")</f>
        <v>Error</v>
      </c>
      <c r="I38" t="str">
        <f>"owa"&amp;","&amp;TabImp[[#This Row],[Rule Code]]&amp;","&amp;TabImp[[#This Row],[Test File]]&amp;","&amp;LOWER(TabImp[[#This Row],[OWA Level]])</f>
        <v>owa,R_CL_ZGT,R_CL_ZGT_B02.ttl,warning</v>
      </c>
      <c r="J38" t="str">
        <f>"cwa"&amp;","&amp;TabImp[[#This Row],[Rule Code]]&amp;","&amp;TabImp[[#This Row],[Test File]]&amp;","&amp;LOWER(TabImp[[#This Row],[CWA Level]])</f>
        <v>cwa,R_CL_ZGT,R_CL_ZGT_B02.ttl,error</v>
      </c>
      <c r="K38" t="s">
        <v>241</v>
      </c>
      <c r="M38" t="str">
        <f>TabImp[[#This Row],[Situation Description]]&amp;" - result:"&amp;TabImp[[#This Row],[OWA Level]]</f>
        <v>Taxonomy: B &gt; B - result:Warning</v>
      </c>
    </row>
    <row r="39" spans="1:13" x14ac:dyDescent="0.25">
      <c r="A39" s="1" t="s">
        <v>321</v>
      </c>
      <c r="B39" t="str">
        <f>VLOOKUP(TabImp[[#This Row],[Rule Code]],TabRules[[Rule Code]:[Description]],2,FALSE)</f>
        <v>Every class decorated with a base sortal stereotype must specialize a unique class decorated with a ULTIMATE SORTAL stereotype .</v>
      </c>
      <c r="C39" t="s">
        <v>215</v>
      </c>
      <c r="D39" s="12" t="str">
        <f>TabImp[[#This Row],[Rule Code]]&amp;"_"&amp;TabImp[[#This Row],[Situation]]</f>
        <v>R_CL_ZGT_B03</v>
      </c>
      <c r="E39" t="str">
        <f>TabImp[[#This Row],[Situation Code]]&amp;".ttl"</f>
        <v>R_CL_ZGT_B03.ttl</v>
      </c>
      <c r="F39" t="s">
        <v>127</v>
      </c>
      <c r="G39" t="s">
        <v>73</v>
      </c>
      <c r="H39" t="str">
        <f>IF(TabImp[[#This Row],[OWA Level]]="Valid","Valid","Error")</f>
        <v>Error</v>
      </c>
      <c r="I39" t="str">
        <f>"owa"&amp;","&amp;TabImp[[#This Row],[Rule Code]]&amp;","&amp;TabImp[[#This Row],[Test File]]&amp;","&amp;LOWER(TabImp[[#This Row],[OWA Level]])</f>
        <v>owa,R_CL_ZGT,R_CL_ZGT_B03.ttl,warning</v>
      </c>
      <c r="J39" t="str">
        <f>"cwa"&amp;","&amp;TabImp[[#This Row],[Rule Code]]&amp;","&amp;TabImp[[#This Row],[Test File]]&amp;","&amp;LOWER(TabImp[[#This Row],[CWA Level]])</f>
        <v>cwa,R_CL_ZGT,R_CL_ZGT_B03.ttl,error</v>
      </c>
      <c r="K39" t="s">
        <v>241</v>
      </c>
      <c r="M39" t="str">
        <f>TabImp[[#This Row],[Situation Description]]&amp;" - result:"&amp;TabImp[[#This Row],[OWA Level]]</f>
        <v>Taxonomy: B &gt; B &gt; B - result:Warning</v>
      </c>
    </row>
    <row r="40" spans="1:13" x14ac:dyDescent="0.25">
      <c r="A40" s="1" t="s">
        <v>321</v>
      </c>
      <c r="B40" t="str">
        <f>VLOOKUP(TabImp[[#This Row],[Rule Code]],TabRules[[Rule Code]:[Description]],2,FALSE)</f>
        <v>Every class decorated with a base sortal stereotype must specialize a unique class decorated with a ULTIMATE SORTAL stereotype .</v>
      </c>
      <c r="C40" t="s">
        <v>216</v>
      </c>
      <c r="D40" s="12" t="str">
        <f>TabImp[[#This Row],[Rule Code]]&amp;"_"&amp;TabImp[[#This Row],[Situation]]</f>
        <v>R_CL_ZGT_B04</v>
      </c>
      <c r="E40" t="str">
        <f>TabImp[[#This Row],[Situation Code]]&amp;".ttl"</f>
        <v>R_CL_ZGT_B04.ttl</v>
      </c>
      <c r="F40" t="s">
        <v>128</v>
      </c>
      <c r="G40" t="s">
        <v>73</v>
      </c>
      <c r="H40" t="str">
        <f>IF(TabImp[[#This Row],[OWA Level]]="Valid","Valid","Error")</f>
        <v>Error</v>
      </c>
      <c r="I40" t="str">
        <f>"owa"&amp;","&amp;TabImp[[#This Row],[Rule Code]]&amp;","&amp;TabImp[[#This Row],[Test File]]&amp;","&amp;LOWER(TabImp[[#This Row],[OWA Level]])</f>
        <v>owa,R_CL_ZGT,R_CL_ZGT_B04.ttl,warning</v>
      </c>
      <c r="J40" t="str">
        <f>"cwa"&amp;","&amp;TabImp[[#This Row],[Rule Code]]&amp;","&amp;TabImp[[#This Row],[Test File]]&amp;","&amp;LOWER(TabImp[[#This Row],[CWA Level]])</f>
        <v>cwa,R_CL_ZGT,R_CL_ZGT_B04.ttl,error</v>
      </c>
      <c r="K40" t="s">
        <v>241</v>
      </c>
      <c r="M40" t="str">
        <f>TabImp[[#This Row],[Situation Description]]&amp;" - result:"&amp;TabImp[[#This Row],[OWA Level]]</f>
        <v>Taxonomy: B &gt; B &gt; N - result:Warning</v>
      </c>
    </row>
    <row r="41" spans="1:13" x14ac:dyDescent="0.25">
      <c r="A41" s="1" t="s">
        <v>321</v>
      </c>
      <c r="B41" t="str">
        <f>VLOOKUP(TabImp[[#This Row],[Rule Code]],TabRules[[Rule Code]:[Description]],2,FALSE)</f>
        <v>Every class decorated with a base sortal stereotype must specialize a unique class decorated with a ULTIMATE SORTAL stereotype .</v>
      </c>
      <c r="C41" t="s">
        <v>217</v>
      </c>
      <c r="D41" s="12" t="str">
        <f>TabImp[[#This Row],[Rule Code]]&amp;"_"&amp;TabImp[[#This Row],[Situation]]</f>
        <v>R_CL_ZGT_B05</v>
      </c>
      <c r="E41" t="str">
        <f>TabImp[[#This Row],[Situation Code]]&amp;".ttl"</f>
        <v>R_CL_ZGT_B05.ttl</v>
      </c>
      <c r="F41" t="s">
        <v>129</v>
      </c>
      <c r="G41" t="s">
        <v>79</v>
      </c>
      <c r="H41" t="str">
        <f>IF(TabImp[[#This Row],[OWA Level]]="Valid","Valid","Error")</f>
        <v>Valid</v>
      </c>
      <c r="I41" t="str">
        <f>"owa"&amp;","&amp;TabImp[[#This Row],[Rule Code]]&amp;","&amp;TabImp[[#This Row],[Test File]]&amp;","&amp;LOWER(TabImp[[#This Row],[OWA Level]])</f>
        <v>owa,R_CL_ZGT,R_CL_ZGT_B05.ttl,valid</v>
      </c>
      <c r="J41" t="str">
        <f>"cwa"&amp;","&amp;TabImp[[#This Row],[Rule Code]]&amp;","&amp;TabImp[[#This Row],[Test File]]&amp;","&amp;LOWER(TabImp[[#This Row],[CWA Level]])</f>
        <v>cwa,R_CL_ZGT,R_CL_ZGT_B05.ttl,valid</v>
      </c>
      <c r="K41" t="s">
        <v>241</v>
      </c>
      <c r="M41" t="str">
        <f>TabImp[[#This Row],[Situation Description]]&amp;" - result:"&amp;TabImp[[#This Row],[OWA Level]]</f>
        <v>Taxonomy: B &gt; B &gt; U - result:Valid</v>
      </c>
    </row>
    <row r="42" spans="1:13" x14ac:dyDescent="0.25">
      <c r="A42" s="1" t="s">
        <v>321</v>
      </c>
      <c r="B42" t="str">
        <f>VLOOKUP(TabImp[[#This Row],[Rule Code]],TabRules[[Rule Code]:[Description]],2,FALSE)</f>
        <v>Every class decorated with a base sortal stereotype must specialize a unique class decorated with a ULTIMATE SORTAL stereotype .</v>
      </c>
      <c r="C42" t="s">
        <v>218</v>
      </c>
      <c r="D42" s="12" t="str">
        <f>TabImp[[#This Row],[Rule Code]]&amp;"_"&amp;TabImp[[#This Row],[Situation]]</f>
        <v>R_CL_ZGT_B06</v>
      </c>
      <c r="E42" t="str">
        <f>TabImp[[#This Row],[Situation Code]]&amp;".ttl"</f>
        <v>R_CL_ZGT_B06.ttl</v>
      </c>
      <c r="F42" t="s">
        <v>130</v>
      </c>
      <c r="G42" t="s">
        <v>73</v>
      </c>
      <c r="H42" t="str">
        <f>IF(TabImp[[#This Row],[OWA Level]]="Valid","Valid","Error")</f>
        <v>Error</v>
      </c>
      <c r="I42" t="str">
        <f>"owa"&amp;","&amp;TabImp[[#This Row],[Rule Code]]&amp;","&amp;TabImp[[#This Row],[Test File]]&amp;","&amp;LOWER(TabImp[[#This Row],[OWA Level]])</f>
        <v>owa,R_CL_ZGT,R_CL_ZGT_B06.ttl,warning</v>
      </c>
      <c r="J42" t="str">
        <f>"cwa"&amp;","&amp;TabImp[[#This Row],[Rule Code]]&amp;","&amp;TabImp[[#This Row],[Test File]]&amp;","&amp;LOWER(TabImp[[#This Row],[CWA Level]])</f>
        <v>cwa,R_CL_ZGT,R_CL_ZGT_B06.ttl,error</v>
      </c>
      <c r="K42" t="s">
        <v>241</v>
      </c>
      <c r="M42" t="str">
        <f>TabImp[[#This Row],[Situation Description]]&amp;" - result:"&amp;TabImp[[#This Row],[OWA Level]]</f>
        <v>Taxonomy: B &gt; N - result:Warning</v>
      </c>
    </row>
    <row r="43" spans="1:13" x14ac:dyDescent="0.25">
      <c r="A43" s="1" t="s">
        <v>321</v>
      </c>
      <c r="B43" t="str">
        <f>VLOOKUP(TabImp[[#This Row],[Rule Code]],TabRules[[Rule Code]:[Description]],2,FALSE)</f>
        <v>Every class decorated with a base sortal stereotype must specialize a unique class decorated with a ULTIMATE SORTAL stereotype .</v>
      </c>
      <c r="C43" t="s">
        <v>219</v>
      </c>
      <c r="D43" s="12" t="str">
        <f>TabImp[[#This Row],[Rule Code]]&amp;"_"&amp;TabImp[[#This Row],[Situation]]</f>
        <v>R_CL_ZGT_B07</v>
      </c>
      <c r="E43" t="str">
        <f>TabImp[[#This Row],[Situation Code]]&amp;".ttl"</f>
        <v>R_CL_ZGT_B07.ttl</v>
      </c>
      <c r="F43" t="s">
        <v>131</v>
      </c>
      <c r="G43" t="s">
        <v>73</v>
      </c>
      <c r="H43" t="str">
        <f>IF(TabImp[[#This Row],[OWA Level]]="Valid","Valid","Error")</f>
        <v>Error</v>
      </c>
      <c r="I43" t="str">
        <f>"owa"&amp;","&amp;TabImp[[#This Row],[Rule Code]]&amp;","&amp;TabImp[[#This Row],[Test File]]&amp;","&amp;LOWER(TabImp[[#This Row],[OWA Level]])</f>
        <v>owa,R_CL_ZGT,R_CL_ZGT_B07.ttl,warning</v>
      </c>
      <c r="J43" t="str">
        <f>"cwa"&amp;","&amp;TabImp[[#This Row],[Rule Code]]&amp;","&amp;TabImp[[#This Row],[Test File]]&amp;","&amp;LOWER(TabImp[[#This Row],[CWA Level]])</f>
        <v>cwa,R_CL_ZGT,R_CL_ZGT_B07.ttl,error</v>
      </c>
      <c r="K43" t="s">
        <v>241</v>
      </c>
      <c r="M43" t="str">
        <f>TabImp[[#This Row],[Situation Description]]&amp;" - result:"&amp;TabImp[[#This Row],[OWA Level]]</f>
        <v>Taxonomy: B &gt; N &gt; B - result:Warning</v>
      </c>
    </row>
    <row r="44" spans="1:13" x14ac:dyDescent="0.25">
      <c r="A44" s="1" t="s">
        <v>321</v>
      </c>
      <c r="B44" t="str">
        <f>VLOOKUP(TabImp[[#This Row],[Rule Code]],TabRules[[Rule Code]:[Description]],2,FALSE)</f>
        <v>Every class decorated with a base sortal stereotype must specialize a unique class decorated with a ULTIMATE SORTAL stereotype .</v>
      </c>
      <c r="C44" t="s">
        <v>220</v>
      </c>
      <c r="D44" s="12" t="str">
        <f>TabImp[[#This Row],[Rule Code]]&amp;"_"&amp;TabImp[[#This Row],[Situation]]</f>
        <v>R_CL_ZGT_B08</v>
      </c>
      <c r="E44" t="str">
        <f>TabImp[[#This Row],[Situation Code]]&amp;".ttl"</f>
        <v>R_CL_ZGT_B08.ttl</v>
      </c>
      <c r="F44" t="s">
        <v>132</v>
      </c>
      <c r="G44" t="s">
        <v>73</v>
      </c>
      <c r="H44" t="str">
        <f>IF(TabImp[[#This Row],[OWA Level]]="Valid","Valid","Error")</f>
        <v>Error</v>
      </c>
      <c r="I44" t="str">
        <f>"owa"&amp;","&amp;TabImp[[#This Row],[Rule Code]]&amp;","&amp;TabImp[[#This Row],[Test File]]&amp;","&amp;LOWER(TabImp[[#This Row],[OWA Level]])</f>
        <v>owa,R_CL_ZGT,R_CL_ZGT_B08.ttl,warning</v>
      </c>
      <c r="J44" t="str">
        <f>"cwa"&amp;","&amp;TabImp[[#This Row],[Rule Code]]&amp;","&amp;TabImp[[#This Row],[Test File]]&amp;","&amp;LOWER(TabImp[[#This Row],[CWA Level]])</f>
        <v>cwa,R_CL_ZGT,R_CL_ZGT_B08.ttl,error</v>
      </c>
      <c r="K44" t="s">
        <v>241</v>
      </c>
      <c r="M44" t="str">
        <f>TabImp[[#This Row],[Situation Description]]&amp;" - result:"&amp;TabImp[[#This Row],[OWA Level]]</f>
        <v>Taxonomy: B &gt; N &gt; N - result:Warning</v>
      </c>
    </row>
    <row r="45" spans="1:13" x14ac:dyDescent="0.25">
      <c r="A45" s="1" t="s">
        <v>321</v>
      </c>
      <c r="B45" t="str">
        <f>VLOOKUP(TabImp[[#This Row],[Rule Code]],TabRules[[Rule Code]:[Description]],2,FALSE)</f>
        <v>Every class decorated with a base sortal stereotype must specialize a unique class decorated with a ULTIMATE SORTAL stereotype .</v>
      </c>
      <c r="C45" t="s">
        <v>221</v>
      </c>
      <c r="D45" s="12" t="str">
        <f>TabImp[[#This Row],[Rule Code]]&amp;"_"&amp;TabImp[[#This Row],[Situation]]</f>
        <v>R_CL_ZGT_B09</v>
      </c>
      <c r="E45" t="str">
        <f>TabImp[[#This Row],[Situation Code]]&amp;".ttl"</f>
        <v>R_CL_ZGT_B09.ttl</v>
      </c>
      <c r="F45" t="s">
        <v>133</v>
      </c>
      <c r="G45" t="s">
        <v>79</v>
      </c>
      <c r="H45" t="str">
        <f>IF(TabImp[[#This Row],[OWA Level]]="Valid","Valid","Error")</f>
        <v>Valid</v>
      </c>
      <c r="I45" t="str">
        <f>"owa"&amp;","&amp;TabImp[[#This Row],[Rule Code]]&amp;","&amp;TabImp[[#This Row],[Test File]]&amp;","&amp;LOWER(TabImp[[#This Row],[OWA Level]])</f>
        <v>owa,R_CL_ZGT,R_CL_ZGT_B09.ttl,valid</v>
      </c>
      <c r="J45" t="str">
        <f>"cwa"&amp;","&amp;TabImp[[#This Row],[Rule Code]]&amp;","&amp;TabImp[[#This Row],[Test File]]&amp;","&amp;LOWER(TabImp[[#This Row],[CWA Level]])</f>
        <v>cwa,R_CL_ZGT,R_CL_ZGT_B09.ttl,valid</v>
      </c>
      <c r="K45" t="s">
        <v>241</v>
      </c>
      <c r="M45" t="str">
        <f>TabImp[[#This Row],[Situation Description]]&amp;" - result:"&amp;TabImp[[#This Row],[OWA Level]]</f>
        <v>Taxonomy: B &gt; N &gt; U - result:Valid</v>
      </c>
    </row>
    <row r="46" spans="1:13" x14ac:dyDescent="0.25">
      <c r="A46" s="1" t="s">
        <v>321</v>
      </c>
      <c r="B46" t="str">
        <f>VLOOKUP(TabImp[[#This Row],[Rule Code]],TabRules[[Rule Code]:[Description]],2,FALSE)</f>
        <v>Every class decorated with a base sortal stereotype must specialize a unique class decorated with a ULTIMATE SORTAL stereotype .</v>
      </c>
      <c r="C46" t="s">
        <v>183</v>
      </c>
      <c r="D46" s="12" t="str">
        <f>TabImp[[#This Row],[Rule Code]]&amp;"_"&amp;TabImp[[#This Row],[Situation]]</f>
        <v>R_CL_ZGT_B10</v>
      </c>
      <c r="E46" t="str">
        <f>TabImp[[#This Row],[Situation Code]]&amp;".ttl"</f>
        <v>R_CL_ZGT_B10.ttl</v>
      </c>
      <c r="F46" t="s">
        <v>134</v>
      </c>
      <c r="G46" t="s">
        <v>79</v>
      </c>
      <c r="H46" t="str">
        <f>IF(TabImp[[#This Row],[OWA Level]]="Valid","Valid","Error")</f>
        <v>Valid</v>
      </c>
      <c r="I46" t="str">
        <f>"owa"&amp;","&amp;TabImp[[#This Row],[Rule Code]]&amp;","&amp;TabImp[[#This Row],[Test File]]&amp;","&amp;LOWER(TabImp[[#This Row],[OWA Level]])</f>
        <v>owa,R_CL_ZGT,R_CL_ZGT_B10.ttl,valid</v>
      </c>
      <c r="J46" t="str">
        <f>"cwa"&amp;","&amp;TabImp[[#This Row],[Rule Code]]&amp;","&amp;TabImp[[#This Row],[Test File]]&amp;","&amp;LOWER(TabImp[[#This Row],[CWA Level]])</f>
        <v>cwa,R_CL_ZGT,R_CL_ZGT_B10.ttl,valid</v>
      </c>
      <c r="K46" t="s">
        <v>241</v>
      </c>
      <c r="M46" t="str">
        <f>TabImp[[#This Row],[Situation Description]]&amp;" - result:"&amp;TabImp[[#This Row],[OWA Level]]</f>
        <v>Taxonomy: B &gt; U - result:Valid</v>
      </c>
    </row>
    <row r="47" spans="1:13" x14ac:dyDescent="0.25">
      <c r="A47" s="1" t="s">
        <v>321</v>
      </c>
      <c r="B47" t="str">
        <f>VLOOKUP(TabImp[[#This Row],[Rule Code]],TabRules[[Rule Code]:[Description]],2,FALSE)</f>
        <v>Every class decorated with a base sortal stereotype must specialize a unique class decorated with a ULTIMATE SORTAL stereotype .</v>
      </c>
      <c r="C47" t="s">
        <v>184</v>
      </c>
      <c r="D47" s="12" t="str">
        <f>TabImp[[#This Row],[Rule Code]]&amp;"_"&amp;TabImp[[#This Row],[Situation]]</f>
        <v>R_CL_ZGT_B11</v>
      </c>
      <c r="E47" t="str">
        <f>TabImp[[#This Row],[Situation Code]]&amp;".ttl"</f>
        <v>R_CL_ZGT_B11.ttl</v>
      </c>
      <c r="F47" t="s">
        <v>135</v>
      </c>
      <c r="G47" t="s">
        <v>73</v>
      </c>
      <c r="H47" t="str">
        <f>IF(TabImp[[#This Row],[OWA Level]]="Valid","Valid","Error")</f>
        <v>Error</v>
      </c>
      <c r="I47" t="str">
        <f>"owa"&amp;","&amp;TabImp[[#This Row],[Rule Code]]&amp;","&amp;TabImp[[#This Row],[Test File]]&amp;","&amp;LOWER(TabImp[[#This Row],[OWA Level]])</f>
        <v>owa,R_CL_ZGT,R_CL_ZGT_B11.ttl,warning</v>
      </c>
      <c r="J47" t="str">
        <f>"cwa"&amp;","&amp;TabImp[[#This Row],[Rule Code]]&amp;","&amp;TabImp[[#This Row],[Test File]]&amp;","&amp;LOWER(TabImp[[#This Row],[CWA Level]])</f>
        <v>cwa,R_CL_ZGT,R_CL_ZGT_B11.ttl,error</v>
      </c>
      <c r="K47" t="s">
        <v>241</v>
      </c>
      <c r="M47" t="str">
        <f>TabImp[[#This Row],[Situation Description]]&amp;" - result:"&amp;TabImp[[#This Row],[OWA Level]]</f>
        <v>Taxonomy: B &gt; U &gt; B - result:Warning</v>
      </c>
    </row>
    <row r="48" spans="1:13" x14ac:dyDescent="0.25">
      <c r="A48" s="1" t="s">
        <v>321</v>
      </c>
      <c r="B48" t="str">
        <f>VLOOKUP(TabImp[[#This Row],[Rule Code]],TabRules[[Rule Code]:[Description]],2,FALSE)</f>
        <v>Every class decorated with a base sortal stereotype must specialize a unique class decorated with a ULTIMATE SORTAL stereotype .</v>
      </c>
      <c r="C48" t="s">
        <v>185</v>
      </c>
      <c r="D48" s="12" t="str">
        <f>TabImp[[#This Row],[Rule Code]]&amp;"_"&amp;TabImp[[#This Row],[Situation]]</f>
        <v>R_CL_ZGT_B12</v>
      </c>
      <c r="E48" t="str">
        <f>TabImp[[#This Row],[Situation Code]]&amp;".ttl"</f>
        <v>R_CL_ZGT_B12.ttl</v>
      </c>
      <c r="F48" t="s">
        <v>136</v>
      </c>
      <c r="G48" t="s">
        <v>79</v>
      </c>
      <c r="H48" t="str">
        <f>IF(TabImp[[#This Row],[OWA Level]]="Valid","Valid","Error")</f>
        <v>Valid</v>
      </c>
      <c r="I48" t="str">
        <f>"owa"&amp;","&amp;TabImp[[#This Row],[Rule Code]]&amp;","&amp;TabImp[[#This Row],[Test File]]&amp;","&amp;LOWER(TabImp[[#This Row],[OWA Level]])</f>
        <v>owa,R_CL_ZGT,R_CL_ZGT_B12.ttl,valid</v>
      </c>
      <c r="J48" t="str">
        <f>"cwa"&amp;","&amp;TabImp[[#This Row],[Rule Code]]&amp;","&amp;TabImp[[#This Row],[Test File]]&amp;","&amp;LOWER(TabImp[[#This Row],[CWA Level]])</f>
        <v>cwa,R_CL_ZGT,R_CL_ZGT_B12.ttl,valid</v>
      </c>
      <c r="K48" t="s">
        <v>241</v>
      </c>
      <c r="M48" t="str">
        <f>TabImp[[#This Row],[Situation Description]]&amp;" - result:"&amp;TabImp[[#This Row],[OWA Level]]</f>
        <v>Taxonomy: B &gt; U &gt; N - result:Valid</v>
      </c>
    </row>
    <row r="49" spans="1:13" x14ac:dyDescent="0.25">
      <c r="A49" s="1" t="s">
        <v>321</v>
      </c>
      <c r="B49" t="str">
        <f>VLOOKUP(TabImp[[#This Row],[Rule Code]],TabRules[[Rule Code]:[Description]],2,FALSE)</f>
        <v>Every class decorated with a base sortal stereotype must specialize a unique class decorated with a ULTIMATE SORTAL stereotype .</v>
      </c>
      <c r="C49" t="s">
        <v>186</v>
      </c>
      <c r="D49" s="12" t="str">
        <f>TabImp[[#This Row],[Rule Code]]&amp;"_"&amp;TabImp[[#This Row],[Situation]]</f>
        <v>R_CL_ZGT_B13</v>
      </c>
      <c r="E49" t="str">
        <f>TabImp[[#This Row],[Situation Code]]&amp;".ttl"</f>
        <v>R_CL_ZGT_B13.ttl</v>
      </c>
      <c r="F49" t="s">
        <v>137</v>
      </c>
      <c r="G49" t="s">
        <v>74</v>
      </c>
      <c r="H49" t="str">
        <f>IF(TabImp[[#This Row],[OWA Level]]="Valid","Valid","Error")</f>
        <v>Error</v>
      </c>
      <c r="I49" t="str">
        <f>"owa"&amp;","&amp;TabImp[[#This Row],[Rule Code]]&amp;","&amp;TabImp[[#This Row],[Test File]]&amp;","&amp;LOWER(TabImp[[#This Row],[OWA Level]])</f>
        <v>owa,R_CL_ZGT,R_CL_ZGT_B13.ttl,error</v>
      </c>
      <c r="J49" t="str">
        <f>"cwa"&amp;","&amp;TabImp[[#This Row],[Rule Code]]&amp;","&amp;TabImp[[#This Row],[Test File]]&amp;","&amp;LOWER(TabImp[[#This Row],[CWA Level]])</f>
        <v>cwa,R_CL_ZGT,R_CL_ZGT_B13.ttl,error</v>
      </c>
      <c r="K49" t="s">
        <v>241</v>
      </c>
      <c r="M49" t="str">
        <f>TabImp[[#This Row],[Situation Description]]&amp;" - result:"&amp;TabImp[[#This Row],[OWA Level]]</f>
        <v>Taxonomy: B &gt; U &gt; U - result:Error</v>
      </c>
    </row>
    <row r="50" spans="1:13" x14ac:dyDescent="0.25">
      <c r="A50" s="1" t="s">
        <v>321</v>
      </c>
      <c r="B50" t="str">
        <f>VLOOKUP(TabImp[[#This Row],[Rule Code]],TabRules[[Rule Code]:[Description]],2,FALSE)</f>
        <v>Every class decorated with a base sortal stereotype must specialize a unique class decorated with a ULTIMATE SORTAL stereotype .</v>
      </c>
      <c r="C50" t="s">
        <v>187</v>
      </c>
      <c r="D50" s="12" t="str">
        <f>TabImp[[#This Row],[Rule Code]]&amp;"_"&amp;TabImp[[#This Row],[Situation]]</f>
        <v>R_CL_ZGT_B14</v>
      </c>
      <c r="E50" t="str">
        <f>TabImp[[#This Row],[Situation Code]]&amp;".ttl"</f>
        <v>R_CL_ZGT_B14.ttl</v>
      </c>
      <c r="F50" t="s">
        <v>165</v>
      </c>
      <c r="G50" t="s">
        <v>73</v>
      </c>
      <c r="H50" t="str">
        <f>IF(TabImp[[#This Row],[OWA Level]]="Valid","Valid","Error")</f>
        <v>Error</v>
      </c>
      <c r="I50" t="str">
        <f>"owa"&amp;","&amp;TabImp[[#This Row],[Rule Code]]&amp;","&amp;TabImp[[#This Row],[Test File]]&amp;","&amp;LOWER(TabImp[[#This Row],[OWA Level]])</f>
        <v>owa,R_CL_ZGT,R_CL_ZGT_B14.ttl,warning</v>
      </c>
      <c r="J50" t="str">
        <f>"cwa"&amp;","&amp;TabImp[[#This Row],[Rule Code]]&amp;","&amp;TabImp[[#This Row],[Test File]]&amp;","&amp;LOWER(TabImp[[#This Row],[CWA Level]])</f>
        <v>cwa,R_CL_ZGT,R_CL_ZGT_B14.ttl,error</v>
      </c>
      <c r="K50" t="s">
        <v>241</v>
      </c>
      <c r="M50" t="str">
        <f>TabImp[[#This Row],[Situation Description]]&amp;" - result:"&amp;TabImp[[#This Row],[OWA Level]]</f>
        <v>Taxonomy: B &gt; (B , B) - result:Warning</v>
      </c>
    </row>
    <row r="51" spans="1:13" x14ac:dyDescent="0.25">
      <c r="A51" s="1" t="s">
        <v>321</v>
      </c>
      <c r="B51" t="str">
        <f>VLOOKUP(TabImp[[#This Row],[Rule Code]],TabRules[[Rule Code]:[Description]],2,FALSE)</f>
        <v>Every class decorated with a base sortal stereotype must specialize a unique class decorated with a ULTIMATE SORTAL stereotype .</v>
      </c>
      <c r="C51" t="s">
        <v>188</v>
      </c>
      <c r="D51" s="12" t="str">
        <f>TabImp[[#This Row],[Rule Code]]&amp;"_"&amp;TabImp[[#This Row],[Situation]]</f>
        <v>R_CL_ZGT_B15</v>
      </c>
      <c r="E51" t="str">
        <f>TabImp[[#This Row],[Situation Code]]&amp;".ttl"</f>
        <v>R_CL_ZGT_B15.ttl</v>
      </c>
      <c r="F51" t="s">
        <v>166</v>
      </c>
      <c r="G51" t="s">
        <v>73</v>
      </c>
      <c r="H51" t="str">
        <f>IF(TabImp[[#This Row],[OWA Level]]="Valid","Valid","Error")</f>
        <v>Error</v>
      </c>
      <c r="I51" t="str">
        <f>"owa"&amp;","&amp;TabImp[[#This Row],[Rule Code]]&amp;","&amp;TabImp[[#This Row],[Test File]]&amp;","&amp;LOWER(TabImp[[#This Row],[OWA Level]])</f>
        <v>owa,R_CL_ZGT,R_CL_ZGT_B15.ttl,warning</v>
      </c>
      <c r="J51" t="str">
        <f>"cwa"&amp;","&amp;TabImp[[#This Row],[Rule Code]]&amp;","&amp;TabImp[[#This Row],[Test File]]&amp;","&amp;LOWER(TabImp[[#This Row],[CWA Level]])</f>
        <v>cwa,R_CL_ZGT,R_CL_ZGT_B15.ttl,error</v>
      </c>
      <c r="K51" t="s">
        <v>241</v>
      </c>
      <c r="M51" t="str">
        <f>TabImp[[#This Row],[Situation Description]]&amp;" - result:"&amp;TabImp[[#This Row],[OWA Level]]</f>
        <v>Taxonomy: B &gt; (B , N) - result:Warning</v>
      </c>
    </row>
    <row r="52" spans="1:13" x14ac:dyDescent="0.25">
      <c r="A52" s="1" t="s">
        <v>321</v>
      </c>
      <c r="B52" t="str">
        <f>VLOOKUP(TabImp[[#This Row],[Rule Code]],TabRules[[Rule Code]:[Description]],2,FALSE)</f>
        <v>Every class decorated with a base sortal stereotype must specialize a unique class decorated with a ULTIMATE SORTAL stereotype .</v>
      </c>
      <c r="C52" t="s">
        <v>189</v>
      </c>
      <c r="D52" s="12" t="str">
        <f>TabImp[[#This Row],[Rule Code]]&amp;"_"&amp;TabImp[[#This Row],[Situation]]</f>
        <v>R_CL_ZGT_B16</v>
      </c>
      <c r="E52" t="str">
        <f>TabImp[[#This Row],[Situation Code]]&amp;".ttl"</f>
        <v>R_CL_ZGT_B16.ttl</v>
      </c>
      <c r="F52" t="s">
        <v>167</v>
      </c>
      <c r="G52" t="s">
        <v>73</v>
      </c>
      <c r="H52" t="str">
        <f>IF(TabImp[[#This Row],[OWA Level]]="Valid","Valid","Error")</f>
        <v>Error</v>
      </c>
      <c r="I52" t="str">
        <f>"owa"&amp;","&amp;TabImp[[#This Row],[Rule Code]]&amp;","&amp;TabImp[[#This Row],[Test File]]&amp;","&amp;LOWER(TabImp[[#This Row],[OWA Level]])</f>
        <v>owa,R_CL_ZGT,R_CL_ZGT_B16.ttl,warning</v>
      </c>
      <c r="J52" t="str">
        <f>"cwa"&amp;","&amp;TabImp[[#This Row],[Rule Code]]&amp;","&amp;TabImp[[#This Row],[Test File]]&amp;","&amp;LOWER(TabImp[[#This Row],[CWA Level]])</f>
        <v>cwa,R_CL_ZGT,R_CL_ZGT_B16.ttl,error</v>
      </c>
      <c r="K52" t="s">
        <v>241</v>
      </c>
      <c r="M52" t="str">
        <f>TabImp[[#This Row],[Situation Description]]&amp;" - result:"&amp;TabImp[[#This Row],[OWA Level]]</f>
        <v>Taxonomy: B &gt; (B , U) - result:Warning</v>
      </c>
    </row>
    <row r="53" spans="1:13" x14ac:dyDescent="0.25">
      <c r="A53" s="1" t="s">
        <v>321</v>
      </c>
      <c r="B53" t="str">
        <f>VLOOKUP(TabImp[[#This Row],[Rule Code]],TabRules[[Rule Code]:[Description]],2,FALSE)</f>
        <v>Every class decorated with a base sortal stereotype must specialize a unique class decorated with a ULTIMATE SORTAL stereotype .</v>
      </c>
      <c r="C53" t="s">
        <v>190</v>
      </c>
      <c r="D53" s="12" t="str">
        <f>TabImp[[#This Row],[Rule Code]]&amp;"_"&amp;TabImp[[#This Row],[Situation]]</f>
        <v>R_CL_ZGT_B17</v>
      </c>
      <c r="E53" t="str">
        <f>TabImp[[#This Row],[Situation Code]]&amp;".ttl"</f>
        <v>R_CL_ZGT_B17.ttl</v>
      </c>
      <c r="F53" t="s">
        <v>168</v>
      </c>
      <c r="G53" t="s">
        <v>73</v>
      </c>
      <c r="H53" t="str">
        <f>IF(TabImp[[#This Row],[OWA Level]]="Valid","Valid","Error")</f>
        <v>Error</v>
      </c>
      <c r="I53" t="str">
        <f>"owa"&amp;","&amp;TabImp[[#This Row],[Rule Code]]&amp;","&amp;TabImp[[#This Row],[Test File]]&amp;","&amp;LOWER(TabImp[[#This Row],[OWA Level]])</f>
        <v>owa,R_CL_ZGT,R_CL_ZGT_B17.ttl,warning</v>
      </c>
      <c r="J53" t="str">
        <f>"cwa"&amp;","&amp;TabImp[[#This Row],[Rule Code]]&amp;","&amp;TabImp[[#This Row],[Test File]]&amp;","&amp;LOWER(TabImp[[#This Row],[CWA Level]])</f>
        <v>cwa,R_CL_ZGT,R_CL_ZGT_B17.ttl,error</v>
      </c>
      <c r="K53" t="s">
        <v>241</v>
      </c>
      <c r="M53" t="str">
        <f>TabImp[[#This Row],[Situation Description]]&amp;" - result:"&amp;TabImp[[#This Row],[OWA Level]]</f>
        <v>Taxonomy: B &gt; (N , N) - result:Warning</v>
      </c>
    </row>
    <row r="54" spans="1:13" x14ac:dyDescent="0.25">
      <c r="A54" s="1" t="s">
        <v>321</v>
      </c>
      <c r="B54" t="str">
        <f>VLOOKUP(TabImp[[#This Row],[Rule Code]],TabRules[[Rule Code]:[Description]],2,FALSE)</f>
        <v>Every class decorated with a base sortal stereotype must specialize a unique class decorated with a ULTIMATE SORTAL stereotype .</v>
      </c>
      <c r="C54" t="s">
        <v>191</v>
      </c>
      <c r="D54" s="12" t="str">
        <f>TabImp[[#This Row],[Rule Code]]&amp;"_"&amp;TabImp[[#This Row],[Situation]]</f>
        <v>R_CL_ZGT_B18</v>
      </c>
      <c r="E54" t="str">
        <f>TabImp[[#This Row],[Situation Code]]&amp;".ttl"</f>
        <v>R_CL_ZGT_B18.ttl</v>
      </c>
      <c r="F54" t="s">
        <v>169</v>
      </c>
      <c r="G54" t="s">
        <v>79</v>
      </c>
      <c r="H54" t="str">
        <f>IF(TabImp[[#This Row],[OWA Level]]="Valid","Valid","Error")</f>
        <v>Valid</v>
      </c>
      <c r="I54" t="str">
        <f>"owa"&amp;","&amp;TabImp[[#This Row],[Rule Code]]&amp;","&amp;TabImp[[#This Row],[Test File]]&amp;","&amp;LOWER(TabImp[[#This Row],[OWA Level]])</f>
        <v>owa,R_CL_ZGT,R_CL_ZGT_B18.ttl,valid</v>
      </c>
      <c r="J54" t="str">
        <f>"cwa"&amp;","&amp;TabImp[[#This Row],[Rule Code]]&amp;","&amp;TabImp[[#This Row],[Test File]]&amp;","&amp;LOWER(TabImp[[#This Row],[CWA Level]])</f>
        <v>cwa,R_CL_ZGT,R_CL_ZGT_B18.ttl,valid</v>
      </c>
      <c r="K54" t="s">
        <v>241</v>
      </c>
      <c r="M54" t="str">
        <f>TabImp[[#This Row],[Situation Description]]&amp;" - result:"&amp;TabImp[[#This Row],[OWA Level]]</f>
        <v>Taxonomy: B &gt; (N , U) - result:Valid</v>
      </c>
    </row>
    <row r="55" spans="1:13" x14ac:dyDescent="0.25">
      <c r="A55" s="1" t="s">
        <v>321</v>
      </c>
      <c r="B55" t="str">
        <f>VLOOKUP(TabImp[[#This Row],[Rule Code]],TabRules[[Rule Code]:[Description]],2,FALSE)</f>
        <v>Every class decorated with a base sortal stereotype must specialize a unique class decorated with a ULTIMATE SORTAL stereotype .</v>
      </c>
      <c r="C55" t="s">
        <v>192</v>
      </c>
      <c r="D55" s="12" t="str">
        <f>TabImp[[#This Row],[Rule Code]]&amp;"_"&amp;TabImp[[#This Row],[Situation]]</f>
        <v>R_CL_ZGT_B19</v>
      </c>
      <c r="E55" t="str">
        <f>TabImp[[#This Row],[Situation Code]]&amp;".ttl"</f>
        <v>R_CL_ZGT_B19.ttl</v>
      </c>
      <c r="F55" t="s">
        <v>170</v>
      </c>
      <c r="G55" t="s">
        <v>74</v>
      </c>
      <c r="H55" t="str">
        <f>IF(TabImp[[#This Row],[OWA Level]]="Valid","Valid","Error")</f>
        <v>Error</v>
      </c>
      <c r="I55" t="str">
        <f>"owa"&amp;","&amp;TabImp[[#This Row],[Rule Code]]&amp;","&amp;TabImp[[#This Row],[Test File]]&amp;","&amp;LOWER(TabImp[[#This Row],[OWA Level]])</f>
        <v>owa,R_CL_ZGT,R_CL_ZGT_B19.ttl,error</v>
      </c>
      <c r="J55" t="str">
        <f>"cwa"&amp;","&amp;TabImp[[#This Row],[Rule Code]]&amp;","&amp;TabImp[[#This Row],[Test File]]&amp;","&amp;LOWER(TabImp[[#This Row],[CWA Level]])</f>
        <v>cwa,R_CL_ZGT,R_CL_ZGT_B19.ttl,error</v>
      </c>
      <c r="K55" t="s">
        <v>241</v>
      </c>
      <c r="M55" t="str">
        <f>TabImp[[#This Row],[Situation Description]]&amp;" - result:"&amp;TabImp[[#This Row],[OWA Level]]</f>
        <v>Taxonomy: B &gt; (U , U) - result:Error</v>
      </c>
    </row>
    <row r="56" spans="1:13" x14ac:dyDescent="0.25">
      <c r="A56" s="1" t="s">
        <v>321</v>
      </c>
      <c r="B56" t="str">
        <f>VLOOKUP(TabImp[[#This Row],[Rule Code]],TabRules[[Rule Code]:[Description]],2,FALSE)</f>
        <v>Every class decorated with a base sortal stereotype must specialize a unique class decorated with a ULTIMATE SORTAL stereotype .</v>
      </c>
      <c r="C56" t="s">
        <v>222</v>
      </c>
      <c r="D56" s="12" t="str">
        <f>TabImp[[#This Row],[Rule Code]]&amp;"_"&amp;TabImp[[#This Row],[Situation]]</f>
        <v>R_CL_ZGT_N01</v>
      </c>
      <c r="E56" t="str">
        <f>TabImp[[#This Row],[Situation Code]]&amp;".ttl"</f>
        <v>R_CL_ZGT_N01.ttl</v>
      </c>
      <c r="F56" t="s">
        <v>163</v>
      </c>
      <c r="G56" t="s">
        <v>79</v>
      </c>
      <c r="H56" t="str">
        <f>IF(TabImp[[#This Row],[OWA Level]]="Valid","Valid","Error")</f>
        <v>Valid</v>
      </c>
      <c r="I56" t="str">
        <f>"owa"&amp;","&amp;TabImp[[#This Row],[Rule Code]]&amp;","&amp;TabImp[[#This Row],[Test File]]&amp;","&amp;LOWER(TabImp[[#This Row],[OWA Level]])</f>
        <v>owa,R_CL_ZGT,R_CL_ZGT_N01.ttl,valid</v>
      </c>
      <c r="J56" t="str">
        <f>"cwa"&amp;","&amp;TabImp[[#This Row],[Rule Code]]&amp;","&amp;TabImp[[#This Row],[Test File]]&amp;","&amp;LOWER(TabImp[[#This Row],[CWA Level]])</f>
        <v>cwa,R_CL_ZGT,R_CL_ZGT_N01.ttl,valid</v>
      </c>
      <c r="K56" t="s">
        <v>242</v>
      </c>
      <c r="M56" t="str">
        <f>TabImp[[#This Row],[Situation Description]]&amp;" - result:"&amp;TabImp[[#This Row],[OWA Level]]</f>
        <v>Taxonomy: N - result:Valid</v>
      </c>
    </row>
    <row r="57" spans="1:13" x14ac:dyDescent="0.25">
      <c r="A57" s="1" t="s">
        <v>321</v>
      </c>
      <c r="B57" t="str">
        <f>VLOOKUP(TabImp[[#This Row],[Rule Code]],TabRules[[Rule Code]:[Description]],2,FALSE)</f>
        <v>Every class decorated with a base sortal stereotype must specialize a unique class decorated with a ULTIMATE SORTAL stereotype .</v>
      </c>
      <c r="C57" t="s">
        <v>223</v>
      </c>
      <c r="D57" s="12" t="str">
        <f>TabImp[[#This Row],[Rule Code]]&amp;"_"&amp;TabImp[[#This Row],[Situation]]</f>
        <v>R_CL_ZGT_N02</v>
      </c>
      <c r="E57" t="str">
        <f>TabImp[[#This Row],[Situation Code]]&amp;".ttl"</f>
        <v>R_CL_ZGT_N02.ttl</v>
      </c>
      <c r="F57" t="s">
        <v>138</v>
      </c>
      <c r="G57" t="s">
        <v>73</v>
      </c>
      <c r="H57" t="str">
        <f>IF(TabImp[[#This Row],[OWA Level]]="Valid","Valid","Error")</f>
        <v>Error</v>
      </c>
      <c r="I57" t="str">
        <f>"owa"&amp;","&amp;TabImp[[#This Row],[Rule Code]]&amp;","&amp;TabImp[[#This Row],[Test File]]&amp;","&amp;LOWER(TabImp[[#This Row],[OWA Level]])</f>
        <v>owa,R_CL_ZGT,R_CL_ZGT_N02.ttl,warning</v>
      </c>
      <c r="J57" t="str">
        <f>"cwa"&amp;","&amp;TabImp[[#This Row],[Rule Code]]&amp;","&amp;TabImp[[#This Row],[Test File]]&amp;","&amp;LOWER(TabImp[[#This Row],[CWA Level]])</f>
        <v>cwa,R_CL_ZGT,R_CL_ZGT_N02.ttl,error</v>
      </c>
      <c r="K57" t="s">
        <v>242</v>
      </c>
      <c r="M57" t="str">
        <f>TabImp[[#This Row],[Situation Description]]&amp;" - result:"&amp;TabImp[[#This Row],[OWA Level]]</f>
        <v>Taxonomy: N &gt; B - result:Warning</v>
      </c>
    </row>
    <row r="58" spans="1:13" x14ac:dyDescent="0.25">
      <c r="A58" s="1" t="s">
        <v>321</v>
      </c>
      <c r="B58" t="str">
        <f>VLOOKUP(TabImp[[#This Row],[Rule Code]],TabRules[[Rule Code]:[Description]],2,FALSE)</f>
        <v>Every class decorated with a base sortal stereotype must specialize a unique class decorated with a ULTIMATE SORTAL stereotype .</v>
      </c>
      <c r="C58" t="s">
        <v>224</v>
      </c>
      <c r="D58" s="12" t="str">
        <f>TabImp[[#This Row],[Rule Code]]&amp;"_"&amp;TabImp[[#This Row],[Situation]]</f>
        <v>R_CL_ZGT_N03</v>
      </c>
      <c r="E58" t="str">
        <f>TabImp[[#This Row],[Situation Code]]&amp;".ttl"</f>
        <v>R_CL_ZGT_N03.ttl</v>
      </c>
      <c r="F58" t="s">
        <v>139</v>
      </c>
      <c r="G58" t="s">
        <v>73</v>
      </c>
      <c r="H58" t="str">
        <f>IF(TabImp[[#This Row],[OWA Level]]="Valid","Valid","Error")</f>
        <v>Error</v>
      </c>
      <c r="I58" t="str">
        <f>"owa"&amp;","&amp;TabImp[[#This Row],[Rule Code]]&amp;","&amp;TabImp[[#This Row],[Test File]]&amp;","&amp;LOWER(TabImp[[#This Row],[OWA Level]])</f>
        <v>owa,R_CL_ZGT,R_CL_ZGT_N03.ttl,warning</v>
      </c>
      <c r="J58" t="str">
        <f>"cwa"&amp;","&amp;TabImp[[#This Row],[Rule Code]]&amp;","&amp;TabImp[[#This Row],[Test File]]&amp;","&amp;LOWER(TabImp[[#This Row],[CWA Level]])</f>
        <v>cwa,R_CL_ZGT,R_CL_ZGT_N03.ttl,error</v>
      </c>
      <c r="K58" t="s">
        <v>242</v>
      </c>
      <c r="M58" t="str">
        <f>TabImp[[#This Row],[Situation Description]]&amp;" - result:"&amp;TabImp[[#This Row],[OWA Level]]</f>
        <v>Taxonomy: N &gt; B &gt; B - result:Warning</v>
      </c>
    </row>
    <row r="59" spans="1:13" x14ac:dyDescent="0.25">
      <c r="A59" s="1" t="s">
        <v>321</v>
      </c>
      <c r="B59" t="str">
        <f>VLOOKUP(TabImp[[#This Row],[Rule Code]],TabRules[[Rule Code]:[Description]],2,FALSE)</f>
        <v>Every class decorated with a base sortal stereotype must specialize a unique class decorated with a ULTIMATE SORTAL stereotype .</v>
      </c>
      <c r="C59" t="s">
        <v>225</v>
      </c>
      <c r="D59" s="12" t="str">
        <f>TabImp[[#This Row],[Rule Code]]&amp;"_"&amp;TabImp[[#This Row],[Situation]]</f>
        <v>R_CL_ZGT_N04</v>
      </c>
      <c r="E59" t="str">
        <f>TabImp[[#This Row],[Situation Code]]&amp;".ttl"</f>
        <v>R_CL_ZGT_N04.ttl</v>
      </c>
      <c r="F59" t="s">
        <v>140</v>
      </c>
      <c r="G59" t="s">
        <v>73</v>
      </c>
      <c r="H59" t="str">
        <f>IF(TabImp[[#This Row],[OWA Level]]="Valid","Valid","Error")</f>
        <v>Error</v>
      </c>
      <c r="I59" t="str">
        <f>"owa"&amp;","&amp;TabImp[[#This Row],[Rule Code]]&amp;","&amp;TabImp[[#This Row],[Test File]]&amp;","&amp;LOWER(TabImp[[#This Row],[OWA Level]])</f>
        <v>owa,R_CL_ZGT,R_CL_ZGT_N04.ttl,warning</v>
      </c>
      <c r="J59" t="str">
        <f>"cwa"&amp;","&amp;TabImp[[#This Row],[Rule Code]]&amp;","&amp;TabImp[[#This Row],[Test File]]&amp;","&amp;LOWER(TabImp[[#This Row],[CWA Level]])</f>
        <v>cwa,R_CL_ZGT,R_CL_ZGT_N04.ttl,error</v>
      </c>
      <c r="K59" t="s">
        <v>242</v>
      </c>
      <c r="M59" t="str">
        <f>TabImp[[#This Row],[Situation Description]]&amp;" - result:"&amp;TabImp[[#This Row],[OWA Level]]</f>
        <v>Taxonomy: N &gt; B &gt; N - result:Warning</v>
      </c>
    </row>
    <row r="60" spans="1:13" x14ac:dyDescent="0.25">
      <c r="A60" s="1" t="s">
        <v>321</v>
      </c>
      <c r="B60" t="str">
        <f>VLOOKUP(TabImp[[#This Row],[Rule Code]],TabRules[[Rule Code]:[Description]],2,FALSE)</f>
        <v>Every class decorated with a base sortal stereotype must specialize a unique class decorated with a ULTIMATE SORTAL stereotype .</v>
      </c>
      <c r="C60" t="s">
        <v>226</v>
      </c>
      <c r="D60" s="12" t="str">
        <f>TabImp[[#This Row],[Rule Code]]&amp;"_"&amp;TabImp[[#This Row],[Situation]]</f>
        <v>R_CL_ZGT_N05</v>
      </c>
      <c r="E60" t="str">
        <f>TabImp[[#This Row],[Situation Code]]&amp;".ttl"</f>
        <v>R_CL_ZGT_N05.ttl</v>
      </c>
      <c r="F60" t="s">
        <v>141</v>
      </c>
      <c r="G60" t="s">
        <v>79</v>
      </c>
      <c r="H60" t="str">
        <f>IF(TabImp[[#This Row],[OWA Level]]="Valid","Valid","Error")</f>
        <v>Valid</v>
      </c>
      <c r="I60" t="str">
        <f>"owa"&amp;","&amp;TabImp[[#This Row],[Rule Code]]&amp;","&amp;TabImp[[#This Row],[Test File]]&amp;","&amp;LOWER(TabImp[[#This Row],[OWA Level]])</f>
        <v>owa,R_CL_ZGT,R_CL_ZGT_N05.ttl,valid</v>
      </c>
      <c r="J60" t="str">
        <f>"cwa"&amp;","&amp;TabImp[[#This Row],[Rule Code]]&amp;","&amp;TabImp[[#This Row],[Test File]]&amp;","&amp;LOWER(TabImp[[#This Row],[CWA Level]])</f>
        <v>cwa,R_CL_ZGT,R_CL_ZGT_N05.ttl,valid</v>
      </c>
      <c r="K60" t="s">
        <v>242</v>
      </c>
      <c r="M60" t="str">
        <f>TabImp[[#This Row],[Situation Description]]&amp;" - result:"&amp;TabImp[[#This Row],[OWA Level]]</f>
        <v>Taxonomy: N &gt; B &gt; U - result:Valid</v>
      </c>
    </row>
    <row r="61" spans="1:13" x14ac:dyDescent="0.25">
      <c r="A61" s="1" t="s">
        <v>321</v>
      </c>
      <c r="B61" t="str">
        <f>VLOOKUP(TabImp[[#This Row],[Rule Code]],TabRules[[Rule Code]:[Description]],2,FALSE)</f>
        <v>Every class decorated with a base sortal stereotype must specialize a unique class decorated with a ULTIMATE SORTAL stereotype .</v>
      </c>
      <c r="C61" t="s">
        <v>227</v>
      </c>
      <c r="D61" s="12" t="str">
        <f>TabImp[[#This Row],[Rule Code]]&amp;"_"&amp;TabImp[[#This Row],[Situation]]</f>
        <v>R_CL_ZGT_N06</v>
      </c>
      <c r="E61" t="str">
        <f>TabImp[[#This Row],[Situation Code]]&amp;".ttl"</f>
        <v>R_CL_ZGT_N06.ttl</v>
      </c>
      <c r="F61" t="s">
        <v>142</v>
      </c>
      <c r="G61" t="s">
        <v>79</v>
      </c>
      <c r="H61" t="str">
        <f>IF(TabImp[[#This Row],[OWA Level]]="Valid","Valid","Error")</f>
        <v>Valid</v>
      </c>
      <c r="I61" t="str">
        <f>"owa"&amp;","&amp;TabImp[[#This Row],[Rule Code]]&amp;","&amp;TabImp[[#This Row],[Test File]]&amp;","&amp;LOWER(TabImp[[#This Row],[OWA Level]])</f>
        <v>owa,R_CL_ZGT,R_CL_ZGT_N06.ttl,valid</v>
      </c>
      <c r="J61" t="str">
        <f>"cwa"&amp;","&amp;TabImp[[#This Row],[Rule Code]]&amp;","&amp;TabImp[[#This Row],[Test File]]&amp;","&amp;LOWER(TabImp[[#This Row],[CWA Level]])</f>
        <v>cwa,R_CL_ZGT,R_CL_ZGT_N06.ttl,valid</v>
      </c>
      <c r="K61" t="s">
        <v>242</v>
      </c>
      <c r="M61" t="str">
        <f>TabImp[[#This Row],[Situation Description]]&amp;" - result:"&amp;TabImp[[#This Row],[OWA Level]]</f>
        <v>Taxonomy: N &gt; N - result:Valid</v>
      </c>
    </row>
    <row r="62" spans="1:13" x14ac:dyDescent="0.25">
      <c r="A62" s="1" t="s">
        <v>321</v>
      </c>
      <c r="B62" t="str">
        <f>VLOOKUP(TabImp[[#This Row],[Rule Code]],TabRules[[Rule Code]:[Description]],2,FALSE)</f>
        <v>Every class decorated with a base sortal stereotype must specialize a unique class decorated with a ULTIMATE SORTAL stereotype .</v>
      </c>
      <c r="C62" t="s">
        <v>228</v>
      </c>
      <c r="D62" s="12" t="str">
        <f>TabImp[[#This Row],[Rule Code]]&amp;"_"&amp;TabImp[[#This Row],[Situation]]</f>
        <v>R_CL_ZGT_N07</v>
      </c>
      <c r="E62" t="str">
        <f>TabImp[[#This Row],[Situation Code]]&amp;".ttl"</f>
        <v>R_CL_ZGT_N07.ttl</v>
      </c>
      <c r="F62" t="s">
        <v>143</v>
      </c>
      <c r="G62" t="s">
        <v>73</v>
      </c>
      <c r="H62" t="str">
        <f>IF(TabImp[[#This Row],[OWA Level]]="Valid","Valid","Error")</f>
        <v>Error</v>
      </c>
      <c r="I62" t="str">
        <f>"owa"&amp;","&amp;TabImp[[#This Row],[Rule Code]]&amp;","&amp;TabImp[[#This Row],[Test File]]&amp;","&amp;LOWER(TabImp[[#This Row],[OWA Level]])</f>
        <v>owa,R_CL_ZGT,R_CL_ZGT_N07.ttl,warning</v>
      </c>
      <c r="J62" t="str">
        <f>"cwa"&amp;","&amp;TabImp[[#This Row],[Rule Code]]&amp;","&amp;TabImp[[#This Row],[Test File]]&amp;","&amp;LOWER(TabImp[[#This Row],[CWA Level]])</f>
        <v>cwa,R_CL_ZGT,R_CL_ZGT_N07.ttl,error</v>
      </c>
      <c r="K62" t="s">
        <v>242</v>
      </c>
      <c r="M62" t="str">
        <f>TabImp[[#This Row],[Situation Description]]&amp;" - result:"&amp;TabImp[[#This Row],[OWA Level]]</f>
        <v>Taxonomy: N &gt; N &gt; B - result:Warning</v>
      </c>
    </row>
    <row r="63" spans="1:13" x14ac:dyDescent="0.25">
      <c r="A63" s="1" t="s">
        <v>321</v>
      </c>
      <c r="B63" t="str">
        <f>VLOOKUP(TabImp[[#This Row],[Rule Code]],TabRules[[Rule Code]:[Description]],2,FALSE)</f>
        <v>Every class decorated with a base sortal stereotype must specialize a unique class decorated with a ULTIMATE SORTAL stereotype .</v>
      </c>
      <c r="C63" t="s">
        <v>229</v>
      </c>
      <c r="D63" s="12" t="str">
        <f>TabImp[[#This Row],[Rule Code]]&amp;"_"&amp;TabImp[[#This Row],[Situation]]</f>
        <v>R_CL_ZGT_N08</v>
      </c>
      <c r="E63" t="str">
        <f>TabImp[[#This Row],[Situation Code]]&amp;".ttl"</f>
        <v>R_CL_ZGT_N08.ttl</v>
      </c>
      <c r="F63" t="s">
        <v>144</v>
      </c>
      <c r="G63" t="s">
        <v>79</v>
      </c>
      <c r="H63" t="str">
        <f>IF(TabImp[[#This Row],[OWA Level]]="Valid","Valid","Error")</f>
        <v>Valid</v>
      </c>
      <c r="I63" t="str">
        <f>"owa"&amp;","&amp;TabImp[[#This Row],[Rule Code]]&amp;","&amp;TabImp[[#This Row],[Test File]]&amp;","&amp;LOWER(TabImp[[#This Row],[OWA Level]])</f>
        <v>owa,R_CL_ZGT,R_CL_ZGT_N08.ttl,valid</v>
      </c>
      <c r="J63" t="str">
        <f>"cwa"&amp;","&amp;TabImp[[#This Row],[Rule Code]]&amp;","&amp;TabImp[[#This Row],[Test File]]&amp;","&amp;LOWER(TabImp[[#This Row],[CWA Level]])</f>
        <v>cwa,R_CL_ZGT,R_CL_ZGT_N08.ttl,valid</v>
      </c>
      <c r="K63" t="s">
        <v>242</v>
      </c>
      <c r="M63" t="str">
        <f>TabImp[[#This Row],[Situation Description]]&amp;" - result:"&amp;TabImp[[#This Row],[OWA Level]]</f>
        <v>Taxonomy: N &gt; N &gt; N - result:Valid</v>
      </c>
    </row>
    <row r="64" spans="1:13" x14ac:dyDescent="0.25">
      <c r="A64" s="1" t="s">
        <v>321</v>
      </c>
      <c r="B64" t="str">
        <f>VLOOKUP(TabImp[[#This Row],[Rule Code]],TabRules[[Rule Code]:[Description]],2,FALSE)</f>
        <v>Every class decorated with a base sortal stereotype must specialize a unique class decorated with a ULTIMATE SORTAL stereotype .</v>
      </c>
      <c r="C64" t="s">
        <v>230</v>
      </c>
      <c r="D64" s="12" t="str">
        <f>TabImp[[#This Row],[Rule Code]]&amp;"_"&amp;TabImp[[#This Row],[Situation]]</f>
        <v>R_CL_ZGT_N09</v>
      </c>
      <c r="E64" t="str">
        <f>TabImp[[#This Row],[Situation Code]]&amp;".ttl"</f>
        <v>R_CL_ZGT_N09.ttl</v>
      </c>
      <c r="F64" t="s">
        <v>145</v>
      </c>
      <c r="G64" t="s">
        <v>79</v>
      </c>
      <c r="H64" t="str">
        <f>IF(TabImp[[#This Row],[OWA Level]]="Valid","Valid","Error")</f>
        <v>Valid</v>
      </c>
      <c r="I64" t="str">
        <f>"owa"&amp;","&amp;TabImp[[#This Row],[Rule Code]]&amp;","&amp;TabImp[[#This Row],[Test File]]&amp;","&amp;LOWER(TabImp[[#This Row],[OWA Level]])</f>
        <v>owa,R_CL_ZGT,R_CL_ZGT_N09.ttl,valid</v>
      </c>
      <c r="J64" t="str">
        <f>"cwa"&amp;","&amp;TabImp[[#This Row],[Rule Code]]&amp;","&amp;TabImp[[#This Row],[Test File]]&amp;","&amp;LOWER(TabImp[[#This Row],[CWA Level]])</f>
        <v>cwa,R_CL_ZGT,R_CL_ZGT_N09.ttl,valid</v>
      </c>
      <c r="K64" t="s">
        <v>242</v>
      </c>
      <c r="M64" t="str">
        <f>TabImp[[#This Row],[Situation Description]]&amp;" - result:"&amp;TabImp[[#This Row],[OWA Level]]</f>
        <v>Taxonomy: N &gt; N &gt; U - result:Valid</v>
      </c>
    </row>
    <row r="65" spans="1:13" x14ac:dyDescent="0.25">
      <c r="A65" s="1" t="s">
        <v>321</v>
      </c>
      <c r="B65" t="str">
        <f>VLOOKUP(TabImp[[#This Row],[Rule Code]],TabRules[[Rule Code]:[Description]],2,FALSE)</f>
        <v>Every class decorated with a base sortal stereotype must specialize a unique class decorated with a ULTIMATE SORTAL stereotype .</v>
      </c>
      <c r="C65" t="s">
        <v>193</v>
      </c>
      <c r="D65" s="12" t="str">
        <f>TabImp[[#This Row],[Rule Code]]&amp;"_"&amp;TabImp[[#This Row],[Situation]]</f>
        <v>R_CL_ZGT_N10</v>
      </c>
      <c r="E65" t="str">
        <f>TabImp[[#This Row],[Situation Code]]&amp;".ttl"</f>
        <v>R_CL_ZGT_N10.ttl</v>
      </c>
      <c r="F65" t="s">
        <v>146</v>
      </c>
      <c r="G65" t="s">
        <v>79</v>
      </c>
      <c r="H65" t="str">
        <f>IF(TabImp[[#This Row],[OWA Level]]="Valid","Valid","Error")</f>
        <v>Valid</v>
      </c>
      <c r="I65" t="str">
        <f>"owa"&amp;","&amp;TabImp[[#This Row],[Rule Code]]&amp;","&amp;TabImp[[#This Row],[Test File]]&amp;","&amp;LOWER(TabImp[[#This Row],[OWA Level]])</f>
        <v>owa,R_CL_ZGT,R_CL_ZGT_N10.ttl,valid</v>
      </c>
      <c r="J65" t="str">
        <f>"cwa"&amp;","&amp;TabImp[[#This Row],[Rule Code]]&amp;","&amp;TabImp[[#This Row],[Test File]]&amp;","&amp;LOWER(TabImp[[#This Row],[CWA Level]])</f>
        <v>cwa,R_CL_ZGT,R_CL_ZGT_N10.ttl,valid</v>
      </c>
      <c r="K65" t="s">
        <v>242</v>
      </c>
      <c r="M65" t="str">
        <f>TabImp[[#This Row],[Situation Description]]&amp;" - result:"&amp;TabImp[[#This Row],[OWA Level]]</f>
        <v>Taxonomy: N &gt; U - result:Valid</v>
      </c>
    </row>
    <row r="66" spans="1:13" x14ac:dyDescent="0.25">
      <c r="A66" s="1" t="s">
        <v>321</v>
      </c>
      <c r="B66" t="str">
        <f>VLOOKUP(TabImp[[#This Row],[Rule Code]],TabRules[[Rule Code]:[Description]],2,FALSE)</f>
        <v>Every class decorated with a base sortal stereotype must specialize a unique class decorated with a ULTIMATE SORTAL stereotype .</v>
      </c>
      <c r="C66" t="s">
        <v>194</v>
      </c>
      <c r="D66" s="12" t="str">
        <f>TabImp[[#This Row],[Rule Code]]&amp;"_"&amp;TabImp[[#This Row],[Situation]]</f>
        <v>R_CL_ZGT_N11</v>
      </c>
      <c r="E66" t="str">
        <f>TabImp[[#This Row],[Situation Code]]&amp;".ttl"</f>
        <v>R_CL_ZGT_N11.ttl</v>
      </c>
      <c r="F66" t="s">
        <v>147</v>
      </c>
      <c r="G66" t="s">
        <v>73</v>
      </c>
      <c r="H66" t="str">
        <f>IF(TabImp[[#This Row],[OWA Level]]="Valid","Valid","Error")</f>
        <v>Error</v>
      </c>
      <c r="I66" t="str">
        <f>"owa"&amp;","&amp;TabImp[[#This Row],[Rule Code]]&amp;","&amp;TabImp[[#This Row],[Test File]]&amp;","&amp;LOWER(TabImp[[#This Row],[OWA Level]])</f>
        <v>owa,R_CL_ZGT,R_CL_ZGT_N11.ttl,warning</v>
      </c>
      <c r="J66" t="str">
        <f>"cwa"&amp;","&amp;TabImp[[#This Row],[Rule Code]]&amp;","&amp;TabImp[[#This Row],[Test File]]&amp;","&amp;LOWER(TabImp[[#This Row],[CWA Level]])</f>
        <v>cwa,R_CL_ZGT,R_CL_ZGT_N11.ttl,error</v>
      </c>
      <c r="K66" t="s">
        <v>242</v>
      </c>
      <c r="M66" t="str">
        <f>TabImp[[#This Row],[Situation Description]]&amp;" - result:"&amp;TabImp[[#This Row],[OWA Level]]</f>
        <v>Taxonomy: N &gt; U &gt; B - result:Warning</v>
      </c>
    </row>
    <row r="67" spans="1:13" x14ac:dyDescent="0.25">
      <c r="A67" s="1" t="s">
        <v>321</v>
      </c>
      <c r="B67" t="str">
        <f>VLOOKUP(TabImp[[#This Row],[Rule Code]],TabRules[[Rule Code]:[Description]],2,FALSE)</f>
        <v>Every class decorated with a base sortal stereotype must specialize a unique class decorated with a ULTIMATE SORTAL stereotype .</v>
      </c>
      <c r="C67" t="s">
        <v>195</v>
      </c>
      <c r="D67" s="12" t="str">
        <f>TabImp[[#This Row],[Rule Code]]&amp;"_"&amp;TabImp[[#This Row],[Situation]]</f>
        <v>R_CL_ZGT_N12</v>
      </c>
      <c r="E67" t="str">
        <f>TabImp[[#This Row],[Situation Code]]&amp;".ttl"</f>
        <v>R_CL_ZGT_N12.ttl</v>
      </c>
      <c r="F67" t="s">
        <v>148</v>
      </c>
      <c r="G67" t="s">
        <v>79</v>
      </c>
      <c r="H67" t="str">
        <f>IF(TabImp[[#This Row],[OWA Level]]="Valid","Valid","Error")</f>
        <v>Valid</v>
      </c>
      <c r="I67" t="str">
        <f>"owa"&amp;","&amp;TabImp[[#This Row],[Rule Code]]&amp;","&amp;TabImp[[#This Row],[Test File]]&amp;","&amp;LOWER(TabImp[[#This Row],[OWA Level]])</f>
        <v>owa,R_CL_ZGT,R_CL_ZGT_N12.ttl,valid</v>
      </c>
      <c r="J67" t="str">
        <f>"cwa"&amp;","&amp;TabImp[[#This Row],[Rule Code]]&amp;","&amp;TabImp[[#This Row],[Test File]]&amp;","&amp;LOWER(TabImp[[#This Row],[CWA Level]])</f>
        <v>cwa,R_CL_ZGT,R_CL_ZGT_N12.ttl,valid</v>
      </c>
      <c r="K67" t="s">
        <v>242</v>
      </c>
      <c r="M67" t="str">
        <f>TabImp[[#This Row],[Situation Description]]&amp;" - result:"&amp;TabImp[[#This Row],[OWA Level]]</f>
        <v>Taxonomy: N &gt; U &gt; N - result:Valid</v>
      </c>
    </row>
    <row r="68" spans="1:13" x14ac:dyDescent="0.25">
      <c r="A68" s="1" t="s">
        <v>321</v>
      </c>
      <c r="B68" t="str">
        <f>VLOOKUP(TabImp[[#This Row],[Rule Code]],TabRules[[Rule Code]:[Description]],2,FALSE)</f>
        <v>Every class decorated with a base sortal stereotype must specialize a unique class decorated with a ULTIMATE SORTAL stereotype .</v>
      </c>
      <c r="C68" t="s">
        <v>196</v>
      </c>
      <c r="D68" s="12" t="str">
        <f>TabImp[[#This Row],[Rule Code]]&amp;"_"&amp;TabImp[[#This Row],[Situation]]</f>
        <v>R_CL_ZGT_N13</v>
      </c>
      <c r="E68" t="str">
        <f>TabImp[[#This Row],[Situation Code]]&amp;".ttl"</f>
        <v>R_CL_ZGT_N13.ttl</v>
      </c>
      <c r="F68" t="s">
        <v>149</v>
      </c>
      <c r="G68" t="s">
        <v>79</v>
      </c>
      <c r="H68" t="str">
        <f>IF(TabImp[[#This Row],[OWA Level]]="Valid","Valid","Error")</f>
        <v>Valid</v>
      </c>
      <c r="I68" t="str">
        <f>"owa"&amp;","&amp;TabImp[[#This Row],[Rule Code]]&amp;","&amp;TabImp[[#This Row],[Test File]]&amp;","&amp;LOWER(TabImp[[#This Row],[OWA Level]])</f>
        <v>owa,R_CL_ZGT,R_CL_ZGT_N13.ttl,valid</v>
      </c>
      <c r="J68" t="str">
        <f>"cwa"&amp;","&amp;TabImp[[#This Row],[Rule Code]]&amp;","&amp;TabImp[[#This Row],[Test File]]&amp;","&amp;LOWER(TabImp[[#This Row],[CWA Level]])</f>
        <v>cwa,R_CL_ZGT,R_CL_ZGT_N13.ttl,valid</v>
      </c>
      <c r="K68" t="s">
        <v>242</v>
      </c>
      <c r="M68" t="str">
        <f>TabImp[[#This Row],[Situation Description]]&amp;" - result:"&amp;TabImp[[#This Row],[OWA Level]]</f>
        <v>Taxonomy: N &gt; U &gt; U - result:Valid</v>
      </c>
    </row>
    <row r="69" spans="1:13" x14ac:dyDescent="0.25">
      <c r="A69" s="1" t="s">
        <v>321</v>
      </c>
      <c r="B69" t="str">
        <f>VLOOKUP(TabImp[[#This Row],[Rule Code]],TabRules[[Rule Code]:[Description]],2,FALSE)</f>
        <v>Every class decorated with a base sortal stereotype must specialize a unique class decorated with a ULTIMATE SORTAL stereotype .</v>
      </c>
      <c r="C69" t="s">
        <v>197</v>
      </c>
      <c r="D69" s="12" t="str">
        <f>TabImp[[#This Row],[Rule Code]]&amp;"_"&amp;TabImp[[#This Row],[Situation]]</f>
        <v>R_CL_ZGT_N14</v>
      </c>
      <c r="E69" t="str">
        <f>TabImp[[#This Row],[Situation Code]]&amp;".ttl"</f>
        <v>R_CL_ZGT_N14.ttl</v>
      </c>
      <c r="F69" t="s">
        <v>171</v>
      </c>
      <c r="G69" t="s">
        <v>73</v>
      </c>
      <c r="H69" t="str">
        <f>IF(TabImp[[#This Row],[OWA Level]]="Valid","Valid","Error")</f>
        <v>Error</v>
      </c>
      <c r="I69" t="str">
        <f>"owa"&amp;","&amp;TabImp[[#This Row],[Rule Code]]&amp;","&amp;TabImp[[#This Row],[Test File]]&amp;","&amp;LOWER(TabImp[[#This Row],[OWA Level]])</f>
        <v>owa,R_CL_ZGT,R_CL_ZGT_N14.ttl,warning</v>
      </c>
      <c r="J69" t="str">
        <f>"cwa"&amp;","&amp;TabImp[[#This Row],[Rule Code]]&amp;","&amp;TabImp[[#This Row],[Test File]]&amp;","&amp;LOWER(TabImp[[#This Row],[CWA Level]])</f>
        <v>cwa,R_CL_ZGT,R_CL_ZGT_N14.ttl,error</v>
      </c>
      <c r="K69" t="s">
        <v>242</v>
      </c>
      <c r="M69" t="str">
        <f>TabImp[[#This Row],[Situation Description]]&amp;" - result:"&amp;TabImp[[#This Row],[OWA Level]]</f>
        <v>Taxonomy: N &gt; (B , B) - result:Warning</v>
      </c>
    </row>
    <row r="70" spans="1:13" x14ac:dyDescent="0.25">
      <c r="A70" s="1" t="s">
        <v>321</v>
      </c>
      <c r="B70" t="str">
        <f>VLOOKUP(TabImp[[#This Row],[Rule Code]],TabRules[[Rule Code]:[Description]],2,FALSE)</f>
        <v>Every class decorated with a base sortal stereotype must specialize a unique class decorated with a ULTIMATE SORTAL stereotype .</v>
      </c>
      <c r="C70" t="s">
        <v>198</v>
      </c>
      <c r="D70" s="12" t="str">
        <f>TabImp[[#This Row],[Rule Code]]&amp;"_"&amp;TabImp[[#This Row],[Situation]]</f>
        <v>R_CL_ZGT_N15</v>
      </c>
      <c r="E70" t="str">
        <f>TabImp[[#This Row],[Situation Code]]&amp;".ttl"</f>
        <v>R_CL_ZGT_N15.ttl</v>
      </c>
      <c r="F70" t="s">
        <v>172</v>
      </c>
      <c r="G70" t="s">
        <v>73</v>
      </c>
      <c r="H70" t="str">
        <f>IF(TabImp[[#This Row],[OWA Level]]="Valid","Valid","Error")</f>
        <v>Error</v>
      </c>
      <c r="I70" t="str">
        <f>"owa"&amp;","&amp;TabImp[[#This Row],[Rule Code]]&amp;","&amp;TabImp[[#This Row],[Test File]]&amp;","&amp;LOWER(TabImp[[#This Row],[OWA Level]])</f>
        <v>owa,R_CL_ZGT,R_CL_ZGT_N15.ttl,warning</v>
      </c>
      <c r="J70" t="str">
        <f>"cwa"&amp;","&amp;TabImp[[#This Row],[Rule Code]]&amp;","&amp;TabImp[[#This Row],[Test File]]&amp;","&amp;LOWER(TabImp[[#This Row],[CWA Level]])</f>
        <v>cwa,R_CL_ZGT,R_CL_ZGT_N15.ttl,error</v>
      </c>
      <c r="K70" t="s">
        <v>242</v>
      </c>
      <c r="M70" t="str">
        <f>TabImp[[#This Row],[Situation Description]]&amp;" - result:"&amp;TabImp[[#This Row],[OWA Level]]</f>
        <v>Taxonomy: N &gt; (B , N) - result:Warning</v>
      </c>
    </row>
    <row r="71" spans="1:13" x14ac:dyDescent="0.25">
      <c r="A71" s="1" t="s">
        <v>321</v>
      </c>
      <c r="B71" t="str">
        <f>VLOOKUP(TabImp[[#This Row],[Rule Code]],TabRules[[Rule Code]:[Description]],2,FALSE)</f>
        <v>Every class decorated with a base sortal stereotype must specialize a unique class decorated with a ULTIMATE SORTAL stereotype .</v>
      </c>
      <c r="C71" t="s">
        <v>199</v>
      </c>
      <c r="D71" s="12" t="str">
        <f>TabImp[[#This Row],[Rule Code]]&amp;"_"&amp;TabImp[[#This Row],[Situation]]</f>
        <v>R_CL_ZGT_N16</v>
      </c>
      <c r="E71" t="str">
        <f>TabImp[[#This Row],[Situation Code]]&amp;".ttl"</f>
        <v>R_CL_ZGT_N16.ttl</v>
      </c>
      <c r="F71" t="s">
        <v>173</v>
      </c>
      <c r="G71" t="s">
        <v>73</v>
      </c>
      <c r="H71" t="str">
        <f>IF(TabImp[[#This Row],[OWA Level]]="Valid","Valid","Error")</f>
        <v>Error</v>
      </c>
      <c r="I71" t="str">
        <f>"owa"&amp;","&amp;TabImp[[#This Row],[Rule Code]]&amp;","&amp;TabImp[[#This Row],[Test File]]&amp;","&amp;LOWER(TabImp[[#This Row],[OWA Level]])</f>
        <v>owa,R_CL_ZGT,R_CL_ZGT_N16.ttl,warning</v>
      </c>
      <c r="J71" t="str">
        <f>"cwa"&amp;","&amp;TabImp[[#This Row],[Rule Code]]&amp;","&amp;TabImp[[#This Row],[Test File]]&amp;","&amp;LOWER(TabImp[[#This Row],[CWA Level]])</f>
        <v>cwa,R_CL_ZGT,R_CL_ZGT_N16.ttl,error</v>
      </c>
      <c r="K71" t="s">
        <v>242</v>
      </c>
      <c r="M71" t="str">
        <f>TabImp[[#This Row],[Situation Description]]&amp;" - result:"&amp;TabImp[[#This Row],[OWA Level]]</f>
        <v>Taxonomy: N &gt; (B , U) - result:Warning</v>
      </c>
    </row>
    <row r="72" spans="1:13" x14ac:dyDescent="0.25">
      <c r="A72" s="1" t="s">
        <v>321</v>
      </c>
      <c r="B72" t="str">
        <f>VLOOKUP(TabImp[[#This Row],[Rule Code]],TabRules[[Rule Code]:[Description]],2,FALSE)</f>
        <v>Every class decorated with a base sortal stereotype must specialize a unique class decorated with a ULTIMATE SORTAL stereotype .</v>
      </c>
      <c r="C72" t="s">
        <v>200</v>
      </c>
      <c r="D72" s="12" t="str">
        <f>TabImp[[#This Row],[Rule Code]]&amp;"_"&amp;TabImp[[#This Row],[Situation]]</f>
        <v>R_CL_ZGT_N17</v>
      </c>
      <c r="E72" t="str">
        <f>TabImp[[#This Row],[Situation Code]]&amp;".ttl"</f>
        <v>R_CL_ZGT_N17.ttl</v>
      </c>
      <c r="F72" t="s">
        <v>174</v>
      </c>
      <c r="G72" t="s">
        <v>79</v>
      </c>
      <c r="H72" t="str">
        <f>IF(TabImp[[#This Row],[OWA Level]]="Valid","Valid","Error")</f>
        <v>Valid</v>
      </c>
      <c r="I72" t="str">
        <f>"owa"&amp;","&amp;TabImp[[#This Row],[Rule Code]]&amp;","&amp;TabImp[[#This Row],[Test File]]&amp;","&amp;LOWER(TabImp[[#This Row],[OWA Level]])</f>
        <v>owa,R_CL_ZGT,R_CL_ZGT_N17.ttl,valid</v>
      </c>
      <c r="J72" t="str">
        <f>"cwa"&amp;","&amp;TabImp[[#This Row],[Rule Code]]&amp;","&amp;TabImp[[#This Row],[Test File]]&amp;","&amp;LOWER(TabImp[[#This Row],[CWA Level]])</f>
        <v>cwa,R_CL_ZGT,R_CL_ZGT_N17.ttl,valid</v>
      </c>
      <c r="K72" t="s">
        <v>242</v>
      </c>
      <c r="M72" t="str">
        <f>TabImp[[#This Row],[Situation Description]]&amp;" - result:"&amp;TabImp[[#This Row],[OWA Level]]</f>
        <v>Taxonomy: N &gt; (N , N) - result:Valid</v>
      </c>
    </row>
    <row r="73" spans="1:13" x14ac:dyDescent="0.25">
      <c r="A73" s="1" t="s">
        <v>321</v>
      </c>
      <c r="B73" t="str">
        <f>VLOOKUP(TabImp[[#This Row],[Rule Code]],TabRules[[Rule Code]:[Description]],2,FALSE)</f>
        <v>Every class decorated with a base sortal stereotype must specialize a unique class decorated with a ULTIMATE SORTAL stereotype .</v>
      </c>
      <c r="C73" t="s">
        <v>201</v>
      </c>
      <c r="D73" s="12" t="str">
        <f>TabImp[[#This Row],[Rule Code]]&amp;"_"&amp;TabImp[[#This Row],[Situation]]</f>
        <v>R_CL_ZGT_N18</v>
      </c>
      <c r="E73" t="str">
        <f>TabImp[[#This Row],[Situation Code]]&amp;".ttl"</f>
        <v>R_CL_ZGT_N18.ttl</v>
      </c>
      <c r="F73" t="s">
        <v>175</v>
      </c>
      <c r="G73" t="s">
        <v>79</v>
      </c>
      <c r="H73" t="str">
        <f>IF(TabImp[[#This Row],[OWA Level]]="Valid","Valid","Error")</f>
        <v>Valid</v>
      </c>
      <c r="I73" t="str">
        <f>"owa"&amp;","&amp;TabImp[[#This Row],[Rule Code]]&amp;","&amp;TabImp[[#This Row],[Test File]]&amp;","&amp;LOWER(TabImp[[#This Row],[OWA Level]])</f>
        <v>owa,R_CL_ZGT,R_CL_ZGT_N18.ttl,valid</v>
      </c>
      <c r="J73" t="str">
        <f>"cwa"&amp;","&amp;TabImp[[#This Row],[Rule Code]]&amp;","&amp;TabImp[[#This Row],[Test File]]&amp;","&amp;LOWER(TabImp[[#This Row],[CWA Level]])</f>
        <v>cwa,R_CL_ZGT,R_CL_ZGT_N18.ttl,valid</v>
      </c>
      <c r="K73" t="s">
        <v>242</v>
      </c>
      <c r="M73" t="str">
        <f>TabImp[[#This Row],[Situation Description]]&amp;" - result:"&amp;TabImp[[#This Row],[OWA Level]]</f>
        <v>Taxonomy: N &gt; (N , U) - result:Valid</v>
      </c>
    </row>
    <row r="74" spans="1:13" x14ac:dyDescent="0.25">
      <c r="A74" s="1" t="s">
        <v>321</v>
      </c>
      <c r="B74" t="str">
        <f>VLOOKUP(TabImp[[#This Row],[Rule Code]],TabRules[[Rule Code]:[Description]],2,FALSE)</f>
        <v>Every class decorated with a base sortal stereotype must specialize a unique class decorated with a ULTIMATE SORTAL stereotype .</v>
      </c>
      <c r="C74" t="s">
        <v>202</v>
      </c>
      <c r="D74" s="12" t="str">
        <f>TabImp[[#This Row],[Rule Code]]&amp;"_"&amp;TabImp[[#This Row],[Situation]]</f>
        <v>R_CL_ZGT_N19</v>
      </c>
      <c r="E74" t="str">
        <f>TabImp[[#This Row],[Situation Code]]&amp;".ttl"</f>
        <v>R_CL_ZGT_N19.ttl</v>
      </c>
      <c r="F74" t="s">
        <v>176</v>
      </c>
      <c r="G74" t="s">
        <v>79</v>
      </c>
      <c r="H74" t="str">
        <f>IF(TabImp[[#This Row],[OWA Level]]="Valid","Valid","Error")</f>
        <v>Valid</v>
      </c>
      <c r="I74" t="str">
        <f>"owa"&amp;","&amp;TabImp[[#This Row],[Rule Code]]&amp;","&amp;TabImp[[#This Row],[Test File]]&amp;","&amp;LOWER(TabImp[[#This Row],[OWA Level]])</f>
        <v>owa,R_CL_ZGT,R_CL_ZGT_N19.ttl,valid</v>
      </c>
      <c r="J74" t="str">
        <f>"cwa"&amp;","&amp;TabImp[[#This Row],[Rule Code]]&amp;","&amp;TabImp[[#This Row],[Test File]]&amp;","&amp;LOWER(TabImp[[#This Row],[CWA Level]])</f>
        <v>cwa,R_CL_ZGT,R_CL_ZGT_N19.ttl,valid</v>
      </c>
      <c r="K74" t="s">
        <v>242</v>
      </c>
      <c r="M74" t="str">
        <f>TabImp[[#This Row],[Situation Description]]&amp;" - result:"&amp;TabImp[[#This Row],[OWA Level]]</f>
        <v>Taxonomy: N &gt; (U , U) - result:Valid</v>
      </c>
    </row>
    <row r="75" spans="1:13" x14ac:dyDescent="0.25">
      <c r="A75" s="1" t="s">
        <v>321</v>
      </c>
      <c r="B75" t="str">
        <f>VLOOKUP(TabImp[[#This Row],[Rule Code]],TabRules[[Rule Code]:[Description]],2,FALSE)</f>
        <v>Every class decorated with a base sortal stereotype must specialize a unique class decorated with a ULTIMATE SORTAL stereotype .</v>
      </c>
      <c r="C75" t="s">
        <v>231</v>
      </c>
      <c r="D75" s="12" t="str">
        <f>TabImp[[#This Row],[Rule Code]]&amp;"_"&amp;TabImp[[#This Row],[Situation]]</f>
        <v>R_CL_ZGT_U01</v>
      </c>
      <c r="E75" t="str">
        <f>TabImp[[#This Row],[Situation Code]]&amp;".ttl"</f>
        <v>R_CL_ZGT_U01.ttl</v>
      </c>
      <c r="F75" t="s">
        <v>164</v>
      </c>
      <c r="G75" t="s">
        <v>79</v>
      </c>
      <c r="H75" t="str">
        <f>IF(TabImp[[#This Row],[OWA Level]]="Valid","Valid","Error")</f>
        <v>Valid</v>
      </c>
      <c r="I75" t="str">
        <f>"owa"&amp;","&amp;TabImp[[#This Row],[Rule Code]]&amp;","&amp;TabImp[[#This Row],[Test File]]&amp;","&amp;LOWER(TabImp[[#This Row],[OWA Level]])</f>
        <v>owa,R_CL_ZGT,R_CL_ZGT_U01.ttl,valid</v>
      </c>
      <c r="J75" t="str">
        <f>"cwa"&amp;","&amp;TabImp[[#This Row],[Rule Code]]&amp;","&amp;TabImp[[#This Row],[Test File]]&amp;","&amp;LOWER(TabImp[[#This Row],[CWA Level]])</f>
        <v>cwa,R_CL_ZGT,R_CL_ZGT_U01.ttl,valid</v>
      </c>
      <c r="K75" t="s">
        <v>243</v>
      </c>
      <c r="M75" t="str">
        <f>TabImp[[#This Row],[Situation Description]]&amp;" - result:"&amp;TabImp[[#This Row],[OWA Level]]</f>
        <v>Taxonomy: U - result:Valid</v>
      </c>
    </row>
    <row r="76" spans="1:13" x14ac:dyDescent="0.25">
      <c r="A76" s="1" t="s">
        <v>321</v>
      </c>
      <c r="B76" t="str">
        <f>VLOOKUP(TabImp[[#This Row],[Rule Code]],TabRules[[Rule Code]:[Description]],2,FALSE)</f>
        <v>Every class decorated with a base sortal stereotype must specialize a unique class decorated with a ULTIMATE SORTAL stereotype .</v>
      </c>
      <c r="C76" t="s">
        <v>232</v>
      </c>
      <c r="D76" s="12" t="str">
        <f>TabImp[[#This Row],[Rule Code]]&amp;"_"&amp;TabImp[[#This Row],[Situation]]</f>
        <v>R_CL_ZGT_U02</v>
      </c>
      <c r="E76" t="str">
        <f>TabImp[[#This Row],[Situation Code]]&amp;".ttl"</f>
        <v>R_CL_ZGT_U02.ttl</v>
      </c>
      <c r="F76" t="s">
        <v>150</v>
      </c>
      <c r="G76" t="s">
        <v>73</v>
      </c>
      <c r="H76" t="str">
        <f>IF(TabImp[[#This Row],[OWA Level]]="Valid","Valid","Error")</f>
        <v>Error</v>
      </c>
      <c r="I76" t="str">
        <f>"owa"&amp;","&amp;TabImp[[#This Row],[Rule Code]]&amp;","&amp;TabImp[[#This Row],[Test File]]&amp;","&amp;LOWER(TabImp[[#This Row],[OWA Level]])</f>
        <v>owa,R_CL_ZGT,R_CL_ZGT_U02.ttl,warning</v>
      </c>
      <c r="J76" t="str">
        <f>"cwa"&amp;","&amp;TabImp[[#This Row],[Rule Code]]&amp;","&amp;TabImp[[#This Row],[Test File]]&amp;","&amp;LOWER(TabImp[[#This Row],[CWA Level]])</f>
        <v>cwa,R_CL_ZGT,R_CL_ZGT_U02.ttl,error</v>
      </c>
      <c r="K76" t="s">
        <v>240</v>
      </c>
      <c r="M76" t="str">
        <f>TabImp[[#This Row],[Situation Description]]&amp;" - result:"&amp;TabImp[[#This Row],[OWA Level]]</f>
        <v>Taxonomy: U &gt; B - result:Warning</v>
      </c>
    </row>
    <row r="77" spans="1:13" x14ac:dyDescent="0.25">
      <c r="A77" s="1" t="s">
        <v>321</v>
      </c>
      <c r="B77" t="str">
        <f>VLOOKUP(TabImp[[#This Row],[Rule Code]],TabRules[[Rule Code]:[Description]],2,FALSE)</f>
        <v>Every class decorated with a base sortal stereotype must specialize a unique class decorated with a ULTIMATE SORTAL stereotype .</v>
      </c>
      <c r="C77" t="s">
        <v>233</v>
      </c>
      <c r="D77" s="12" t="str">
        <f>TabImp[[#This Row],[Rule Code]]&amp;"_"&amp;TabImp[[#This Row],[Situation]]</f>
        <v>R_CL_ZGT_U03</v>
      </c>
      <c r="E77" t="str">
        <f>TabImp[[#This Row],[Situation Code]]&amp;".ttl"</f>
        <v>R_CL_ZGT_U03.ttl</v>
      </c>
      <c r="F77" t="s">
        <v>151</v>
      </c>
      <c r="G77" t="s">
        <v>73</v>
      </c>
      <c r="H77" t="str">
        <f>IF(TabImp[[#This Row],[OWA Level]]="Valid","Valid","Error")</f>
        <v>Error</v>
      </c>
      <c r="I77" t="str">
        <f>"owa"&amp;","&amp;TabImp[[#This Row],[Rule Code]]&amp;","&amp;TabImp[[#This Row],[Test File]]&amp;","&amp;LOWER(TabImp[[#This Row],[OWA Level]])</f>
        <v>owa,R_CL_ZGT,R_CL_ZGT_U03.ttl,warning</v>
      </c>
      <c r="J77" t="str">
        <f>"cwa"&amp;","&amp;TabImp[[#This Row],[Rule Code]]&amp;","&amp;TabImp[[#This Row],[Test File]]&amp;","&amp;LOWER(TabImp[[#This Row],[CWA Level]])</f>
        <v>cwa,R_CL_ZGT,R_CL_ZGT_U03.ttl,error</v>
      </c>
      <c r="K77" t="s">
        <v>240</v>
      </c>
      <c r="M77" t="str">
        <f>TabImp[[#This Row],[Situation Description]]&amp;" - result:"&amp;TabImp[[#This Row],[OWA Level]]</f>
        <v>Taxonomy: U &gt; B &gt; B - result:Warning</v>
      </c>
    </row>
    <row r="78" spans="1:13" x14ac:dyDescent="0.25">
      <c r="A78" s="1" t="s">
        <v>321</v>
      </c>
      <c r="B78" t="str">
        <f>VLOOKUP(TabImp[[#This Row],[Rule Code]],TabRules[[Rule Code]:[Description]],2,FALSE)</f>
        <v>Every class decorated with a base sortal stereotype must specialize a unique class decorated with a ULTIMATE SORTAL stereotype .</v>
      </c>
      <c r="C78" t="s">
        <v>234</v>
      </c>
      <c r="D78" s="12" t="str">
        <f>TabImp[[#This Row],[Rule Code]]&amp;"_"&amp;TabImp[[#This Row],[Situation]]</f>
        <v>R_CL_ZGT_U04</v>
      </c>
      <c r="E78" t="str">
        <f>TabImp[[#This Row],[Situation Code]]&amp;".ttl"</f>
        <v>R_CL_ZGT_U04.ttl</v>
      </c>
      <c r="F78" t="s">
        <v>152</v>
      </c>
      <c r="G78" t="s">
        <v>73</v>
      </c>
      <c r="H78" t="str">
        <f>IF(TabImp[[#This Row],[OWA Level]]="Valid","Valid","Error")</f>
        <v>Error</v>
      </c>
      <c r="I78" t="str">
        <f>"owa"&amp;","&amp;TabImp[[#This Row],[Rule Code]]&amp;","&amp;TabImp[[#This Row],[Test File]]&amp;","&amp;LOWER(TabImp[[#This Row],[OWA Level]])</f>
        <v>owa,R_CL_ZGT,R_CL_ZGT_U04.ttl,warning</v>
      </c>
      <c r="J78" t="str">
        <f>"cwa"&amp;","&amp;TabImp[[#This Row],[Rule Code]]&amp;","&amp;TabImp[[#This Row],[Test File]]&amp;","&amp;LOWER(TabImp[[#This Row],[CWA Level]])</f>
        <v>cwa,R_CL_ZGT,R_CL_ZGT_U04.ttl,error</v>
      </c>
      <c r="K78" t="s">
        <v>240</v>
      </c>
      <c r="M78" t="str">
        <f>TabImp[[#This Row],[Situation Description]]&amp;" - result:"&amp;TabImp[[#This Row],[OWA Level]]</f>
        <v>Taxonomy: U &gt; B &gt; N - result:Warning</v>
      </c>
    </row>
    <row r="79" spans="1:13" x14ac:dyDescent="0.25">
      <c r="A79" s="1" t="s">
        <v>321</v>
      </c>
      <c r="B79" t="str">
        <f>VLOOKUP(TabImp[[#This Row],[Rule Code]],TabRules[[Rule Code]:[Description]],2,FALSE)</f>
        <v>Every class decorated with a base sortal stereotype must specialize a unique class decorated with a ULTIMATE SORTAL stereotype .</v>
      </c>
      <c r="C79" t="s">
        <v>235</v>
      </c>
      <c r="D79" s="12" t="str">
        <f>TabImp[[#This Row],[Rule Code]]&amp;"_"&amp;TabImp[[#This Row],[Situation]]</f>
        <v>R_CL_ZGT_U05</v>
      </c>
      <c r="E79" t="str">
        <f>TabImp[[#This Row],[Situation Code]]&amp;".ttl"</f>
        <v>R_CL_ZGT_U05.ttl</v>
      </c>
      <c r="F79" t="s">
        <v>153</v>
      </c>
      <c r="G79" t="s">
        <v>79</v>
      </c>
      <c r="H79" t="str">
        <f>IF(TabImp[[#This Row],[OWA Level]]="Valid","Valid","Error")</f>
        <v>Valid</v>
      </c>
      <c r="I79" t="str">
        <f>"owa"&amp;","&amp;TabImp[[#This Row],[Rule Code]]&amp;","&amp;TabImp[[#This Row],[Test File]]&amp;","&amp;LOWER(TabImp[[#This Row],[OWA Level]])</f>
        <v>owa,R_CL_ZGT,R_CL_ZGT_U05.ttl,valid</v>
      </c>
      <c r="J79" t="str">
        <f>"cwa"&amp;","&amp;TabImp[[#This Row],[Rule Code]]&amp;","&amp;TabImp[[#This Row],[Test File]]&amp;","&amp;LOWER(TabImp[[#This Row],[CWA Level]])</f>
        <v>cwa,R_CL_ZGT,R_CL_ZGT_U05.ttl,valid</v>
      </c>
      <c r="K79" t="s">
        <v>240</v>
      </c>
      <c r="M79" t="str">
        <f>TabImp[[#This Row],[Situation Description]]&amp;" - result:"&amp;TabImp[[#This Row],[OWA Level]]</f>
        <v>Taxonomy: U &gt; B &gt; U - result:Valid</v>
      </c>
    </row>
    <row r="80" spans="1:13" x14ac:dyDescent="0.25">
      <c r="A80" s="1" t="s">
        <v>321</v>
      </c>
      <c r="B80" t="str">
        <f>VLOOKUP(TabImp[[#This Row],[Rule Code]],TabRules[[Rule Code]:[Description]],2,FALSE)</f>
        <v>Every class decorated with a base sortal stereotype must specialize a unique class decorated with a ULTIMATE SORTAL stereotype .</v>
      </c>
      <c r="C80" t="s">
        <v>236</v>
      </c>
      <c r="D80" s="12" t="str">
        <f>TabImp[[#This Row],[Rule Code]]&amp;"_"&amp;TabImp[[#This Row],[Situation]]</f>
        <v>R_CL_ZGT_U06</v>
      </c>
      <c r="E80" t="str">
        <f>TabImp[[#This Row],[Situation Code]]&amp;".ttl"</f>
        <v>R_CL_ZGT_U06.ttl</v>
      </c>
      <c r="F80" t="s">
        <v>154</v>
      </c>
      <c r="G80" t="s">
        <v>79</v>
      </c>
      <c r="H80" t="str">
        <f>IF(TabImp[[#This Row],[OWA Level]]="Valid","Valid","Error")</f>
        <v>Valid</v>
      </c>
      <c r="I80" t="str">
        <f>"owa"&amp;","&amp;TabImp[[#This Row],[Rule Code]]&amp;","&amp;TabImp[[#This Row],[Test File]]&amp;","&amp;LOWER(TabImp[[#This Row],[OWA Level]])</f>
        <v>owa,R_CL_ZGT,R_CL_ZGT_U06.ttl,valid</v>
      </c>
      <c r="J80" t="str">
        <f>"cwa"&amp;","&amp;TabImp[[#This Row],[Rule Code]]&amp;","&amp;TabImp[[#This Row],[Test File]]&amp;","&amp;LOWER(TabImp[[#This Row],[CWA Level]])</f>
        <v>cwa,R_CL_ZGT,R_CL_ZGT_U06.ttl,valid</v>
      </c>
      <c r="K80" t="s">
        <v>240</v>
      </c>
      <c r="M80" t="str">
        <f>TabImp[[#This Row],[Situation Description]]&amp;" - result:"&amp;TabImp[[#This Row],[OWA Level]]</f>
        <v>Taxonomy: U &gt; N - result:Valid</v>
      </c>
    </row>
    <row r="81" spans="1:13" x14ac:dyDescent="0.25">
      <c r="A81" s="1" t="s">
        <v>321</v>
      </c>
      <c r="B81" t="str">
        <f>VLOOKUP(TabImp[[#This Row],[Rule Code]],TabRules[[Rule Code]:[Description]],2,FALSE)</f>
        <v>Every class decorated with a base sortal stereotype must specialize a unique class decorated with a ULTIMATE SORTAL stereotype .</v>
      </c>
      <c r="C81" t="s">
        <v>237</v>
      </c>
      <c r="D81" s="12" t="str">
        <f>TabImp[[#This Row],[Rule Code]]&amp;"_"&amp;TabImp[[#This Row],[Situation]]</f>
        <v>R_CL_ZGT_U07</v>
      </c>
      <c r="E81" t="str">
        <f>TabImp[[#This Row],[Situation Code]]&amp;".ttl"</f>
        <v>R_CL_ZGT_U07.ttl</v>
      </c>
      <c r="F81" t="s">
        <v>155</v>
      </c>
      <c r="G81" t="s">
        <v>73</v>
      </c>
      <c r="H81" t="str">
        <f>IF(TabImp[[#This Row],[OWA Level]]="Valid","Valid","Error")</f>
        <v>Error</v>
      </c>
      <c r="I81" t="str">
        <f>"owa"&amp;","&amp;TabImp[[#This Row],[Rule Code]]&amp;","&amp;TabImp[[#This Row],[Test File]]&amp;","&amp;LOWER(TabImp[[#This Row],[OWA Level]])</f>
        <v>owa,R_CL_ZGT,R_CL_ZGT_U07.ttl,warning</v>
      </c>
      <c r="J81" t="str">
        <f>"cwa"&amp;","&amp;TabImp[[#This Row],[Rule Code]]&amp;","&amp;TabImp[[#This Row],[Test File]]&amp;","&amp;LOWER(TabImp[[#This Row],[CWA Level]])</f>
        <v>cwa,R_CL_ZGT,R_CL_ZGT_U07.ttl,error</v>
      </c>
      <c r="K81" t="s">
        <v>240</v>
      </c>
      <c r="M81" t="str">
        <f>TabImp[[#This Row],[Situation Description]]&amp;" - result:"&amp;TabImp[[#This Row],[OWA Level]]</f>
        <v>Taxonomy: U &gt; N &gt; B - result:Warning</v>
      </c>
    </row>
    <row r="82" spans="1:13" x14ac:dyDescent="0.25">
      <c r="A82" s="1" t="s">
        <v>321</v>
      </c>
      <c r="B82" t="str">
        <f>VLOOKUP(TabImp[[#This Row],[Rule Code]],TabRules[[Rule Code]:[Description]],2,FALSE)</f>
        <v>Every class decorated with a base sortal stereotype must specialize a unique class decorated with a ULTIMATE SORTAL stereotype .</v>
      </c>
      <c r="C82" t="s">
        <v>238</v>
      </c>
      <c r="D82" s="12" t="str">
        <f>TabImp[[#This Row],[Rule Code]]&amp;"_"&amp;TabImp[[#This Row],[Situation]]</f>
        <v>R_CL_ZGT_U08</v>
      </c>
      <c r="E82" t="str">
        <f>TabImp[[#This Row],[Situation Code]]&amp;".ttl"</f>
        <v>R_CL_ZGT_U08.ttl</v>
      </c>
      <c r="F82" t="s">
        <v>156</v>
      </c>
      <c r="G82" t="s">
        <v>79</v>
      </c>
      <c r="H82" t="str">
        <f>IF(TabImp[[#This Row],[OWA Level]]="Valid","Valid","Error")</f>
        <v>Valid</v>
      </c>
      <c r="I82" t="str">
        <f>"owa"&amp;","&amp;TabImp[[#This Row],[Rule Code]]&amp;","&amp;TabImp[[#This Row],[Test File]]&amp;","&amp;LOWER(TabImp[[#This Row],[OWA Level]])</f>
        <v>owa,R_CL_ZGT,R_CL_ZGT_U08.ttl,valid</v>
      </c>
      <c r="J82" t="str">
        <f>"cwa"&amp;","&amp;TabImp[[#This Row],[Rule Code]]&amp;","&amp;TabImp[[#This Row],[Test File]]&amp;","&amp;LOWER(TabImp[[#This Row],[CWA Level]])</f>
        <v>cwa,R_CL_ZGT,R_CL_ZGT_U08.ttl,valid</v>
      </c>
      <c r="K82" t="s">
        <v>240</v>
      </c>
      <c r="M82" t="str">
        <f>TabImp[[#This Row],[Situation Description]]&amp;" - result:"&amp;TabImp[[#This Row],[OWA Level]]</f>
        <v>Taxonomy: U &gt; N &gt; N - result:Valid</v>
      </c>
    </row>
    <row r="83" spans="1:13" x14ac:dyDescent="0.25">
      <c r="A83" s="1" t="s">
        <v>321</v>
      </c>
      <c r="B83" t="str">
        <f>VLOOKUP(TabImp[[#This Row],[Rule Code]],TabRules[[Rule Code]:[Description]],2,FALSE)</f>
        <v>Every class decorated with a base sortal stereotype must specialize a unique class decorated with a ULTIMATE SORTAL stereotype .</v>
      </c>
      <c r="C83" t="s">
        <v>239</v>
      </c>
      <c r="D83" s="12" t="str">
        <f>TabImp[[#This Row],[Rule Code]]&amp;"_"&amp;TabImp[[#This Row],[Situation]]</f>
        <v>R_CL_ZGT_U09</v>
      </c>
      <c r="E83" t="str">
        <f>TabImp[[#This Row],[Situation Code]]&amp;".ttl"</f>
        <v>R_CL_ZGT_U09.ttl</v>
      </c>
      <c r="F83" t="s">
        <v>157</v>
      </c>
      <c r="G83" t="s">
        <v>79</v>
      </c>
      <c r="H83" t="str">
        <f>IF(TabImp[[#This Row],[OWA Level]]="Valid","Valid","Error")</f>
        <v>Valid</v>
      </c>
      <c r="I83" t="str">
        <f>"owa"&amp;","&amp;TabImp[[#This Row],[Rule Code]]&amp;","&amp;TabImp[[#This Row],[Test File]]&amp;","&amp;LOWER(TabImp[[#This Row],[OWA Level]])</f>
        <v>owa,R_CL_ZGT,R_CL_ZGT_U09.ttl,valid</v>
      </c>
      <c r="J83" t="str">
        <f>"cwa"&amp;","&amp;TabImp[[#This Row],[Rule Code]]&amp;","&amp;TabImp[[#This Row],[Test File]]&amp;","&amp;LOWER(TabImp[[#This Row],[CWA Level]])</f>
        <v>cwa,R_CL_ZGT,R_CL_ZGT_U09.ttl,valid</v>
      </c>
      <c r="K83" t="s">
        <v>240</v>
      </c>
      <c r="M83" t="str">
        <f>TabImp[[#This Row],[Situation Description]]&amp;" - result:"&amp;TabImp[[#This Row],[OWA Level]]</f>
        <v>Taxonomy: U &gt; N &gt; U - result:Valid</v>
      </c>
    </row>
    <row r="84" spans="1:13" x14ac:dyDescent="0.25">
      <c r="A84" s="1" t="s">
        <v>321</v>
      </c>
      <c r="B84" t="str">
        <f>VLOOKUP(TabImp[[#This Row],[Rule Code]],TabRules[[Rule Code]:[Description]],2,FALSE)</f>
        <v>Every class decorated with a base sortal stereotype must specialize a unique class decorated with a ULTIMATE SORTAL stereotype .</v>
      </c>
      <c r="C84" t="s">
        <v>203</v>
      </c>
      <c r="D84" s="12" t="str">
        <f>TabImp[[#This Row],[Rule Code]]&amp;"_"&amp;TabImp[[#This Row],[Situation]]</f>
        <v>R_CL_ZGT_U10</v>
      </c>
      <c r="E84" t="str">
        <f>TabImp[[#This Row],[Situation Code]]&amp;".ttl"</f>
        <v>R_CL_ZGT_U10.ttl</v>
      </c>
      <c r="F84" t="s">
        <v>158</v>
      </c>
      <c r="G84" t="s">
        <v>79</v>
      </c>
      <c r="H84" t="str">
        <f>IF(TabImp[[#This Row],[OWA Level]]="Valid","Valid","Error")</f>
        <v>Valid</v>
      </c>
      <c r="I84" t="str">
        <f>"owa"&amp;","&amp;TabImp[[#This Row],[Rule Code]]&amp;","&amp;TabImp[[#This Row],[Test File]]&amp;","&amp;LOWER(TabImp[[#This Row],[OWA Level]])</f>
        <v>owa,R_CL_ZGT,R_CL_ZGT_U10.ttl,valid</v>
      </c>
      <c r="J84" t="str">
        <f>"cwa"&amp;","&amp;TabImp[[#This Row],[Rule Code]]&amp;","&amp;TabImp[[#This Row],[Test File]]&amp;","&amp;LOWER(TabImp[[#This Row],[CWA Level]])</f>
        <v>cwa,R_CL_ZGT,R_CL_ZGT_U10.ttl,valid</v>
      </c>
      <c r="K84" t="s">
        <v>240</v>
      </c>
      <c r="M84" t="str">
        <f>TabImp[[#This Row],[Situation Description]]&amp;" - result:"&amp;TabImp[[#This Row],[OWA Level]]</f>
        <v>Taxonomy: U &gt; U - result:Valid</v>
      </c>
    </row>
    <row r="85" spans="1:13" x14ac:dyDescent="0.25">
      <c r="A85" s="1" t="s">
        <v>321</v>
      </c>
      <c r="B85" t="str">
        <f>VLOOKUP(TabImp[[#This Row],[Rule Code]],TabRules[[Rule Code]:[Description]],2,FALSE)</f>
        <v>Every class decorated with a base sortal stereotype must specialize a unique class decorated with a ULTIMATE SORTAL stereotype .</v>
      </c>
      <c r="C85" t="s">
        <v>204</v>
      </c>
      <c r="D85" s="12" t="str">
        <f>TabImp[[#This Row],[Rule Code]]&amp;"_"&amp;TabImp[[#This Row],[Situation]]</f>
        <v>R_CL_ZGT_U11</v>
      </c>
      <c r="E85" t="str">
        <f>TabImp[[#This Row],[Situation Code]]&amp;".ttl"</f>
        <v>R_CL_ZGT_U11.ttl</v>
      </c>
      <c r="F85" t="s">
        <v>159</v>
      </c>
      <c r="G85" t="s">
        <v>73</v>
      </c>
      <c r="H85" t="str">
        <f>IF(TabImp[[#This Row],[OWA Level]]="Valid","Valid","Error")</f>
        <v>Error</v>
      </c>
      <c r="I85" t="str">
        <f>"owa"&amp;","&amp;TabImp[[#This Row],[Rule Code]]&amp;","&amp;TabImp[[#This Row],[Test File]]&amp;","&amp;LOWER(TabImp[[#This Row],[OWA Level]])</f>
        <v>owa,R_CL_ZGT,R_CL_ZGT_U11.ttl,warning</v>
      </c>
      <c r="J85" t="str">
        <f>"cwa"&amp;","&amp;TabImp[[#This Row],[Rule Code]]&amp;","&amp;TabImp[[#This Row],[Test File]]&amp;","&amp;LOWER(TabImp[[#This Row],[CWA Level]])</f>
        <v>cwa,R_CL_ZGT,R_CL_ZGT_U11.ttl,error</v>
      </c>
      <c r="K85" t="s">
        <v>240</v>
      </c>
      <c r="M85" t="str">
        <f>TabImp[[#This Row],[Situation Description]]&amp;" - result:"&amp;TabImp[[#This Row],[OWA Level]]</f>
        <v>Taxonomy: U &gt; U &gt; B - result:Warning</v>
      </c>
    </row>
    <row r="86" spans="1:13" x14ac:dyDescent="0.25">
      <c r="A86" s="1" t="s">
        <v>321</v>
      </c>
      <c r="B86" t="str">
        <f>VLOOKUP(TabImp[[#This Row],[Rule Code]],TabRules[[Rule Code]:[Description]],2,FALSE)</f>
        <v>Every class decorated with a base sortal stereotype must specialize a unique class decorated with a ULTIMATE SORTAL stereotype .</v>
      </c>
      <c r="C86" t="s">
        <v>205</v>
      </c>
      <c r="D86" s="12" t="str">
        <f>TabImp[[#This Row],[Rule Code]]&amp;"_"&amp;TabImp[[#This Row],[Situation]]</f>
        <v>R_CL_ZGT_U12</v>
      </c>
      <c r="E86" t="str">
        <f>TabImp[[#This Row],[Situation Code]]&amp;".ttl"</f>
        <v>R_CL_ZGT_U12.ttl</v>
      </c>
      <c r="F86" t="s">
        <v>160</v>
      </c>
      <c r="G86" t="s">
        <v>79</v>
      </c>
      <c r="H86" t="str">
        <f>IF(TabImp[[#This Row],[OWA Level]]="Valid","Valid","Error")</f>
        <v>Valid</v>
      </c>
      <c r="I86" t="str">
        <f>"owa"&amp;","&amp;TabImp[[#This Row],[Rule Code]]&amp;","&amp;TabImp[[#This Row],[Test File]]&amp;","&amp;LOWER(TabImp[[#This Row],[OWA Level]])</f>
        <v>owa,R_CL_ZGT,R_CL_ZGT_U12.ttl,valid</v>
      </c>
      <c r="J86" t="str">
        <f>"cwa"&amp;","&amp;TabImp[[#This Row],[Rule Code]]&amp;","&amp;TabImp[[#This Row],[Test File]]&amp;","&amp;LOWER(TabImp[[#This Row],[CWA Level]])</f>
        <v>cwa,R_CL_ZGT,R_CL_ZGT_U12.ttl,valid</v>
      </c>
      <c r="K86" t="s">
        <v>240</v>
      </c>
      <c r="M86" t="str">
        <f>TabImp[[#This Row],[Situation Description]]&amp;" - result:"&amp;TabImp[[#This Row],[OWA Level]]</f>
        <v>Taxonomy: U &gt; U &gt; N - result:Valid</v>
      </c>
    </row>
    <row r="87" spans="1:13" x14ac:dyDescent="0.25">
      <c r="A87" s="1" t="s">
        <v>321</v>
      </c>
      <c r="B87" t="str">
        <f>VLOOKUP(TabImp[[#This Row],[Rule Code]],TabRules[[Rule Code]:[Description]],2,FALSE)</f>
        <v>Every class decorated with a base sortal stereotype must specialize a unique class decorated with a ULTIMATE SORTAL stereotype .</v>
      </c>
      <c r="C87" t="s">
        <v>206</v>
      </c>
      <c r="D87" s="12" t="str">
        <f>TabImp[[#This Row],[Rule Code]]&amp;"_"&amp;TabImp[[#This Row],[Situation]]</f>
        <v>R_CL_ZGT_U13</v>
      </c>
      <c r="E87" t="str">
        <f>TabImp[[#This Row],[Situation Code]]&amp;".ttl"</f>
        <v>R_CL_ZGT_U13.ttl</v>
      </c>
      <c r="F87" t="s">
        <v>161</v>
      </c>
      <c r="G87" t="s">
        <v>79</v>
      </c>
      <c r="H87" t="str">
        <f>IF(TabImp[[#This Row],[OWA Level]]="Valid","Valid","Error")</f>
        <v>Valid</v>
      </c>
      <c r="I87" t="str">
        <f>"owa"&amp;","&amp;TabImp[[#This Row],[Rule Code]]&amp;","&amp;TabImp[[#This Row],[Test File]]&amp;","&amp;LOWER(TabImp[[#This Row],[OWA Level]])</f>
        <v>owa,R_CL_ZGT,R_CL_ZGT_U13.ttl,valid</v>
      </c>
      <c r="J87" t="str">
        <f>"cwa"&amp;","&amp;TabImp[[#This Row],[Rule Code]]&amp;","&amp;TabImp[[#This Row],[Test File]]&amp;","&amp;LOWER(TabImp[[#This Row],[CWA Level]])</f>
        <v>cwa,R_CL_ZGT,R_CL_ZGT_U13.ttl,valid</v>
      </c>
      <c r="K87" t="s">
        <v>240</v>
      </c>
      <c r="M87" t="str">
        <f>TabImp[[#This Row],[Situation Description]]&amp;" - result:"&amp;TabImp[[#This Row],[OWA Level]]</f>
        <v>Taxonomy: U &gt; U &gt; U - result:Valid</v>
      </c>
    </row>
    <row r="88" spans="1:13" x14ac:dyDescent="0.25">
      <c r="A88" s="1" t="s">
        <v>321</v>
      </c>
      <c r="B88" t="str">
        <f>VLOOKUP(TabImp[[#This Row],[Rule Code]],TabRules[[Rule Code]:[Description]],2,FALSE)</f>
        <v>Every class decorated with a base sortal stereotype must specialize a unique class decorated with a ULTIMATE SORTAL stereotype .</v>
      </c>
      <c r="C88" t="s">
        <v>207</v>
      </c>
      <c r="D88" s="12" t="str">
        <f>TabImp[[#This Row],[Rule Code]]&amp;"_"&amp;TabImp[[#This Row],[Situation]]</f>
        <v>R_CL_ZGT_U14</v>
      </c>
      <c r="E88" t="str">
        <f>TabImp[[#This Row],[Situation Code]]&amp;".ttl"</f>
        <v>R_CL_ZGT_U14.ttl</v>
      </c>
      <c r="F88" t="s">
        <v>177</v>
      </c>
      <c r="G88" t="s">
        <v>73</v>
      </c>
      <c r="H88" t="str">
        <f>IF(TabImp[[#This Row],[OWA Level]]="Valid","Valid","Error")</f>
        <v>Error</v>
      </c>
      <c r="I88" t="str">
        <f>"owa"&amp;","&amp;TabImp[[#This Row],[Rule Code]]&amp;","&amp;TabImp[[#This Row],[Test File]]&amp;","&amp;LOWER(TabImp[[#This Row],[OWA Level]])</f>
        <v>owa,R_CL_ZGT,R_CL_ZGT_U14.ttl,warning</v>
      </c>
      <c r="J88" t="str">
        <f>"cwa"&amp;","&amp;TabImp[[#This Row],[Rule Code]]&amp;","&amp;TabImp[[#This Row],[Test File]]&amp;","&amp;LOWER(TabImp[[#This Row],[CWA Level]])</f>
        <v>cwa,R_CL_ZGT,R_CL_ZGT_U14.ttl,error</v>
      </c>
      <c r="K88" t="s">
        <v>240</v>
      </c>
      <c r="M88" t="str">
        <f>TabImp[[#This Row],[Situation Description]]&amp;" - result:"&amp;TabImp[[#This Row],[OWA Level]]</f>
        <v>Taxonomy: U &gt; (B , B) - result:Warning</v>
      </c>
    </row>
    <row r="89" spans="1:13" x14ac:dyDescent="0.25">
      <c r="A89" s="1" t="s">
        <v>321</v>
      </c>
      <c r="B89" t="str">
        <f>VLOOKUP(TabImp[[#This Row],[Rule Code]],TabRules[[Rule Code]:[Description]],2,FALSE)</f>
        <v>Every class decorated with a base sortal stereotype must specialize a unique class decorated with a ULTIMATE SORTAL stereotype .</v>
      </c>
      <c r="C89" t="s">
        <v>208</v>
      </c>
      <c r="D89" s="12" t="str">
        <f>TabImp[[#This Row],[Rule Code]]&amp;"_"&amp;TabImp[[#This Row],[Situation]]</f>
        <v>R_CL_ZGT_U15</v>
      </c>
      <c r="E89" t="str">
        <f>TabImp[[#This Row],[Situation Code]]&amp;".ttl"</f>
        <v>R_CL_ZGT_U15.ttl</v>
      </c>
      <c r="F89" t="s">
        <v>178</v>
      </c>
      <c r="G89" t="s">
        <v>73</v>
      </c>
      <c r="H89" t="str">
        <f>IF(TabImp[[#This Row],[OWA Level]]="Valid","Valid","Error")</f>
        <v>Error</v>
      </c>
      <c r="I89" t="str">
        <f>"owa"&amp;","&amp;TabImp[[#This Row],[Rule Code]]&amp;","&amp;TabImp[[#This Row],[Test File]]&amp;","&amp;LOWER(TabImp[[#This Row],[OWA Level]])</f>
        <v>owa,R_CL_ZGT,R_CL_ZGT_U15.ttl,warning</v>
      </c>
      <c r="J89" t="str">
        <f>"cwa"&amp;","&amp;TabImp[[#This Row],[Rule Code]]&amp;","&amp;TabImp[[#This Row],[Test File]]&amp;","&amp;LOWER(TabImp[[#This Row],[CWA Level]])</f>
        <v>cwa,R_CL_ZGT,R_CL_ZGT_U15.ttl,error</v>
      </c>
      <c r="K89" t="s">
        <v>240</v>
      </c>
      <c r="M89" t="str">
        <f>TabImp[[#This Row],[Situation Description]]&amp;" - result:"&amp;TabImp[[#This Row],[OWA Level]]</f>
        <v>Taxonomy: U &gt; (B , N) - result:Warning</v>
      </c>
    </row>
    <row r="90" spans="1:13" x14ac:dyDescent="0.25">
      <c r="A90" s="1" t="s">
        <v>321</v>
      </c>
      <c r="B90" t="str">
        <f>VLOOKUP(TabImp[[#This Row],[Rule Code]],TabRules[[Rule Code]:[Description]],2,FALSE)</f>
        <v>Every class decorated with a base sortal stereotype must specialize a unique class decorated with a ULTIMATE SORTAL stereotype .</v>
      </c>
      <c r="C90" t="s">
        <v>209</v>
      </c>
      <c r="D90" s="12" t="str">
        <f>TabImp[[#This Row],[Rule Code]]&amp;"_"&amp;TabImp[[#This Row],[Situation]]</f>
        <v>R_CL_ZGT_U16</v>
      </c>
      <c r="E90" t="str">
        <f>TabImp[[#This Row],[Situation Code]]&amp;".ttl"</f>
        <v>R_CL_ZGT_U16.ttl</v>
      </c>
      <c r="F90" t="s">
        <v>179</v>
      </c>
      <c r="G90" t="s">
        <v>73</v>
      </c>
      <c r="H90" t="str">
        <f>IF(TabImp[[#This Row],[OWA Level]]="Valid","Valid","Error")</f>
        <v>Error</v>
      </c>
      <c r="I90" t="str">
        <f>"owa"&amp;","&amp;TabImp[[#This Row],[Rule Code]]&amp;","&amp;TabImp[[#This Row],[Test File]]&amp;","&amp;LOWER(TabImp[[#This Row],[OWA Level]])</f>
        <v>owa,R_CL_ZGT,R_CL_ZGT_U16.ttl,warning</v>
      </c>
      <c r="J90" t="str">
        <f>"cwa"&amp;","&amp;TabImp[[#This Row],[Rule Code]]&amp;","&amp;TabImp[[#This Row],[Test File]]&amp;","&amp;LOWER(TabImp[[#This Row],[CWA Level]])</f>
        <v>cwa,R_CL_ZGT,R_CL_ZGT_U16.ttl,error</v>
      </c>
      <c r="K90" t="s">
        <v>240</v>
      </c>
      <c r="M90" t="str">
        <f>TabImp[[#This Row],[Situation Description]]&amp;" - result:"&amp;TabImp[[#This Row],[OWA Level]]</f>
        <v>Taxonomy: U &gt; (B , U) - result:Warning</v>
      </c>
    </row>
    <row r="91" spans="1:13" x14ac:dyDescent="0.25">
      <c r="A91" s="1" t="s">
        <v>321</v>
      </c>
      <c r="B91" t="str">
        <f>VLOOKUP(TabImp[[#This Row],[Rule Code]],TabRules[[Rule Code]:[Description]],2,FALSE)</f>
        <v>Every class decorated with a base sortal stereotype must specialize a unique class decorated with a ULTIMATE SORTAL stereotype .</v>
      </c>
      <c r="C91" t="s">
        <v>210</v>
      </c>
      <c r="D91" s="12" t="str">
        <f>TabImp[[#This Row],[Rule Code]]&amp;"_"&amp;TabImp[[#This Row],[Situation]]</f>
        <v>R_CL_ZGT_U17</v>
      </c>
      <c r="E91" t="str">
        <f>TabImp[[#This Row],[Situation Code]]&amp;".ttl"</f>
        <v>R_CL_ZGT_U17.ttl</v>
      </c>
      <c r="F91" t="s">
        <v>180</v>
      </c>
      <c r="G91" t="s">
        <v>79</v>
      </c>
      <c r="H91" t="str">
        <f>IF(TabImp[[#This Row],[OWA Level]]="Valid","Valid","Error")</f>
        <v>Valid</v>
      </c>
      <c r="I91" t="str">
        <f>"owa"&amp;","&amp;TabImp[[#This Row],[Rule Code]]&amp;","&amp;TabImp[[#This Row],[Test File]]&amp;","&amp;LOWER(TabImp[[#This Row],[OWA Level]])</f>
        <v>owa,R_CL_ZGT,R_CL_ZGT_U17.ttl,valid</v>
      </c>
      <c r="J91" t="str">
        <f>"cwa"&amp;","&amp;TabImp[[#This Row],[Rule Code]]&amp;","&amp;TabImp[[#This Row],[Test File]]&amp;","&amp;LOWER(TabImp[[#This Row],[CWA Level]])</f>
        <v>cwa,R_CL_ZGT,R_CL_ZGT_U17.ttl,valid</v>
      </c>
      <c r="K91" t="s">
        <v>240</v>
      </c>
      <c r="M91" t="str">
        <f>TabImp[[#This Row],[Situation Description]]&amp;" - result:"&amp;TabImp[[#This Row],[OWA Level]]</f>
        <v>Taxonomy: U &gt; (N , N) - result:Valid</v>
      </c>
    </row>
    <row r="92" spans="1:13" x14ac:dyDescent="0.25">
      <c r="A92" s="1" t="s">
        <v>321</v>
      </c>
      <c r="B92" t="str">
        <f>VLOOKUP(TabImp[[#This Row],[Rule Code]],TabRules[[Rule Code]:[Description]],2,FALSE)</f>
        <v>Every class decorated with a base sortal stereotype must specialize a unique class decorated with a ULTIMATE SORTAL stereotype .</v>
      </c>
      <c r="C92" t="s">
        <v>211</v>
      </c>
      <c r="D92" s="12" t="str">
        <f>TabImp[[#This Row],[Rule Code]]&amp;"_"&amp;TabImp[[#This Row],[Situation]]</f>
        <v>R_CL_ZGT_U18</v>
      </c>
      <c r="E92" t="str">
        <f>TabImp[[#This Row],[Situation Code]]&amp;".ttl"</f>
        <v>R_CL_ZGT_U18.ttl</v>
      </c>
      <c r="F92" t="s">
        <v>181</v>
      </c>
      <c r="G92" t="s">
        <v>79</v>
      </c>
      <c r="H92" t="str">
        <f>IF(TabImp[[#This Row],[OWA Level]]="Valid","Valid","Error")</f>
        <v>Valid</v>
      </c>
      <c r="I92" t="str">
        <f>"owa"&amp;","&amp;TabImp[[#This Row],[Rule Code]]&amp;","&amp;TabImp[[#This Row],[Test File]]&amp;","&amp;LOWER(TabImp[[#This Row],[OWA Level]])</f>
        <v>owa,R_CL_ZGT,R_CL_ZGT_U18.ttl,valid</v>
      </c>
      <c r="J92" t="str">
        <f>"cwa"&amp;","&amp;TabImp[[#This Row],[Rule Code]]&amp;","&amp;TabImp[[#This Row],[Test File]]&amp;","&amp;LOWER(TabImp[[#This Row],[CWA Level]])</f>
        <v>cwa,R_CL_ZGT,R_CL_ZGT_U18.ttl,valid</v>
      </c>
      <c r="K92" t="s">
        <v>240</v>
      </c>
      <c r="M92" t="str">
        <f>TabImp[[#This Row],[Situation Description]]&amp;" - result:"&amp;TabImp[[#This Row],[OWA Level]]</f>
        <v>Taxonomy: U &gt; (N , U) - result:Valid</v>
      </c>
    </row>
    <row r="93" spans="1:13" x14ac:dyDescent="0.25">
      <c r="A93" s="1" t="s">
        <v>321</v>
      </c>
      <c r="B93" t="str">
        <f>VLOOKUP(TabImp[[#This Row],[Rule Code]],TabRules[[Rule Code]:[Description]],2,FALSE)</f>
        <v>Every class decorated with a base sortal stereotype must specialize a unique class decorated with a ULTIMATE SORTAL stereotype .</v>
      </c>
      <c r="C93" t="s">
        <v>212</v>
      </c>
      <c r="D93" s="12" t="str">
        <f>TabImp[[#This Row],[Rule Code]]&amp;"_"&amp;TabImp[[#This Row],[Situation]]</f>
        <v>R_CL_ZGT_U19</v>
      </c>
      <c r="E93" t="str">
        <f>TabImp[[#This Row],[Situation Code]]&amp;".ttl"</f>
        <v>R_CL_ZGT_U19.ttl</v>
      </c>
      <c r="F93" t="s">
        <v>182</v>
      </c>
      <c r="G93" t="s">
        <v>79</v>
      </c>
      <c r="H93" t="str">
        <f>IF(TabImp[[#This Row],[OWA Level]]="Valid","Valid","Error")</f>
        <v>Valid</v>
      </c>
      <c r="I93" t="str">
        <f>"owa"&amp;","&amp;TabImp[[#This Row],[Rule Code]]&amp;","&amp;TabImp[[#This Row],[Test File]]&amp;","&amp;LOWER(TabImp[[#This Row],[OWA Level]])</f>
        <v>owa,R_CL_ZGT,R_CL_ZGT_U19.ttl,valid</v>
      </c>
      <c r="J93" t="str">
        <f>"cwa"&amp;","&amp;TabImp[[#This Row],[Rule Code]]&amp;","&amp;TabImp[[#This Row],[Test File]]&amp;","&amp;LOWER(TabImp[[#This Row],[CWA Level]])</f>
        <v>cwa,R_CL_ZGT,R_CL_ZGT_U19.ttl,valid</v>
      </c>
      <c r="K93" t="s">
        <v>240</v>
      </c>
      <c r="M93" t="str">
        <f>TabImp[[#This Row],[Situation Description]]&amp;" - result:"&amp;TabImp[[#This Row],[OWA Level]]</f>
        <v>Taxonomy: U &gt; (U , U) - result:Valid</v>
      </c>
    </row>
    <row r="94" spans="1:13" x14ac:dyDescent="0.25">
      <c r="A94" s="1" t="s">
        <v>325</v>
      </c>
      <c r="B94" t="str">
        <f>VLOOKUP(TabImp[[#This Row],[Rule Code]],TabRules[[Rule Code]:[Description]],2,FALSE)</f>
        <v>Every class decorated with a non-sortal stereotype must be abstract.</v>
      </c>
      <c r="C94" t="s">
        <v>77</v>
      </c>
      <c r="D94" s="12" t="str">
        <f>TabImp[[#This Row],[Rule Code]]&amp;"_"&amp;TabImp[[#This Row],[Situation]]</f>
        <v>R_CL_YOK_A</v>
      </c>
      <c r="E94" t="str">
        <f>TabImp[[#This Row],[Situation Code]]&amp;".ttl"</f>
        <v>R_CL_YOK_A.ttl</v>
      </c>
      <c r="F94" t="s">
        <v>326</v>
      </c>
      <c r="G94" t="s">
        <v>79</v>
      </c>
      <c r="H94" t="str">
        <f>IF(TabImp[[#This Row],[OWA Level]]="Valid","Valid","Error")</f>
        <v>Valid</v>
      </c>
      <c r="I94" t="str">
        <f>"owa"&amp;","&amp;TabImp[[#This Row],[Rule Code]]&amp;","&amp;TabImp[[#This Row],[Test File]]&amp;","&amp;LOWER(TabImp[[#This Row],[OWA Level]])</f>
        <v>owa,R_CL_YOK,R_CL_YOK_A.ttl,valid</v>
      </c>
      <c r="J94" t="str">
        <f>"cwa"&amp;","&amp;TabImp[[#This Row],[Rule Code]]&amp;","&amp;TabImp[[#This Row],[Test File]]&amp;","&amp;LOWER(TabImp[[#This Row],[CWA Level]])</f>
        <v>cwa,R_CL_YOK,R_CL_YOK_A.ttl,valid</v>
      </c>
    </row>
    <row r="95" spans="1:13" x14ac:dyDescent="0.25">
      <c r="A95" s="1" t="s">
        <v>325</v>
      </c>
      <c r="B95" t="str">
        <f>VLOOKUP(TabImp[[#This Row],[Rule Code]],TabRules[[Rule Code]:[Description]],2,FALSE)</f>
        <v>Every class decorated with a non-sortal stereotype must be abstract.</v>
      </c>
      <c r="C95" t="s">
        <v>78</v>
      </c>
      <c r="D95" s="12" t="str">
        <f>TabImp[[#This Row],[Rule Code]]&amp;"_"&amp;TabImp[[#This Row],[Situation]]</f>
        <v>R_CL_YOK_B</v>
      </c>
      <c r="E95" t="str">
        <f>TabImp[[#This Row],[Situation Code]]&amp;".ttl"</f>
        <v>R_CL_YOK_B.ttl</v>
      </c>
      <c r="F95" t="s">
        <v>327</v>
      </c>
      <c r="G95" t="s">
        <v>79</v>
      </c>
      <c r="H95" t="str">
        <f>IF(TabImp[[#This Row],[OWA Level]]="Valid","Valid","Error")</f>
        <v>Valid</v>
      </c>
      <c r="I95" t="str">
        <f>"owa"&amp;","&amp;TabImp[[#This Row],[Rule Code]]&amp;","&amp;TabImp[[#This Row],[Test File]]&amp;","&amp;LOWER(TabImp[[#This Row],[OWA Level]])</f>
        <v>owa,R_CL_YOK,R_CL_YOK_B.ttl,valid</v>
      </c>
      <c r="J95" t="str">
        <f>"cwa"&amp;","&amp;TabImp[[#This Row],[Rule Code]]&amp;","&amp;TabImp[[#This Row],[Test File]]&amp;","&amp;LOWER(TabImp[[#This Row],[CWA Level]])</f>
        <v>cwa,R_CL_YOK,R_CL_YOK_B.ttl,valid</v>
      </c>
    </row>
    <row r="96" spans="1:13" x14ac:dyDescent="0.25">
      <c r="A96" s="1" t="s">
        <v>325</v>
      </c>
      <c r="B96" t="str">
        <f>VLOOKUP(TabImp[[#This Row],[Rule Code]],TabRules[[Rule Code]:[Description]],2,FALSE)</f>
        <v>Every class decorated with a non-sortal stereotype must be abstract.</v>
      </c>
      <c r="C96" t="s">
        <v>80</v>
      </c>
      <c r="D96" s="12" t="str">
        <f>TabImp[[#This Row],[Rule Code]]&amp;"_"&amp;TabImp[[#This Row],[Situation]]</f>
        <v>R_CL_YOK_C</v>
      </c>
      <c r="E96" t="str">
        <f>TabImp[[#This Row],[Situation Code]]&amp;".ttl"</f>
        <v>R_CL_YOK_C.ttl</v>
      </c>
      <c r="F96" t="s">
        <v>328</v>
      </c>
      <c r="G96" t="s">
        <v>79</v>
      </c>
      <c r="H96" t="str">
        <f>IF(TabImp[[#This Row],[OWA Level]]="Valid","Valid","Error")</f>
        <v>Valid</v>
      </c>
      <c r="I96" t="str">
        <f>"owa"&amp;","&amp;TabImp[[#This Row],[Rule Code]]&amp;","&amp;TabImp[[#This Row],[Test File]]&amp;","&amp;LOWER(TabImp[[#This Row],[OWA Level]])</f>
        <v>owa,R_CL_YOK,R_CL_YOK_C.ttl,valid</v>
      </c>
      <c r="J96" t="str">
        <f>"cwa"&amp;","&amp;TabImp[[#This Row],[Rule Code]]&amp;","&amp;TabImp[[#This Row],[Test File]]&amp;","&amp;LOWER(TabImp[[#This Row],[CWA Level]])</f>
        <v>cwa,R_CL_YOK,R_CL_YOK_C.ttl,valid</v>
      </c>
      <c r="K96" t="s">
        <v>332</v>
      </c>
    </row>
    <row r="97" spans="1:11" x14ac:dyDescent="0.25">
      <c r="A97" s="1" t="s">
        <v>325</v>
      </c>
      <c r="B97" t="str">
        <f>VLOOKUP(TabImp[[#This Row],[Rule Code]],TabRules[[Rule Code]:[Description]],2,FALSE)</f>
        <v>Every class decorated with a non-sortal stereotype must be abstract.</v>
      </c>
      <c r="C97" t="s">
        <v>86</v>
      </c>
      <c r="D97" s="12" t="str">
        <f>TabImp[[#This Row],[Rule Code]]&amp;"_"&amp;TabImp[[#This Row],[Situation]]</f>
        <v>R_CL_YOK_D</v>
      </c>
      <c r="E97" t="str">
        <f>TabImp[[#This Row],[Situation Code]]&amp;".ttl"</f>
        <v>R_CL_YOK_D.ttl</v>
      </c>
      <c r="F97" t="s">
        <v>329</v>
      </c>
      <c r="G97" t="s">
        <v>79</v>
      </c>
      <c r="H97" t="str">
        <f>IF(TabImp[[#This Row],[OWA Level]]="Valid","Valid","Error")</f>
        <v>Valid</v>
      </c>
      <c r="I97" t="str">
        <f>"owa"&amp;","&amp;TabImp[[#This Row],[Rule Code]]&amp;","&amp;TabImp[[#This Row],[Test File]]&amp;","&amp;LOWER(TabImp[[#This Row],[OWA Level]])</f>
        <v>owa,R_CL_YOK,R_CL_YOK_D.ttl,valid</v>
      </c>
      <c r="J97" t="str">
        <f>"cwa"&amp;","&amp;TabImp[[#This Row],[Rule Code]]&amp;","&amp;TabImp[[#This Row],[Test File]]&amp;","&amp;LOWER(TabImp[[#This Row],[CWA Level]])</f>
        <v>cwa,R_CL_YOK,R_CL_YOK_D.ttl,valid</v>
      </c>
      <c r="K97" t="s">
        <v>332</v>
      </c>
    </row>
    <row r="98" spans="1:11" x14ac:dyDescent="0.25">
      <c r="A98" s="1" t="s">
        <v>325</v>
      </c>
      <c r="B98" t="str">
        <f>VLOOKUP(TabImp[[#This Row],[Rule Code]],TabRules[[Rule Code]:[Description]],2,FALSE)</f>
        <v>Every class decorated with a non-sortal stereotype must be abstract.</v>
      </c>
      <c r="C98" t="s">
        <v>87</v>
      </c>
      <c r="D98" s="12" t="str">
        <f>TabImp[[#This Row],[Rule Code]]&amp;"_"&amp;TabImp[[#This Row],[Situation]]</f>
        <v>R_CL_YOK_E</v>
      </c>
      <c r="E98" t="str">
        <f>TabImp[[#This Row],[Situation Code]]&amp;".ttl"</f>
        <v>R_CL_YOK_E.ttl</v>
      </c>
      <c r="F98" t="s">
        <v>330</v>
      </c>
      <c r="G98" t="s">
        <v>74</v>
      </c>
      <c r="H98" t="str">
        <f>IF(TabImp[[#This Row],[OWA Level]]="Valid","Valid","Error")</f>
        <v>Error</v>
      </c>
      <c r="I98" t="str">
        <f>"owa"&amp;","&amp;TabImp[[#This Row],[Rule Code]]&amp;","&amp;TabImp[[#This Row],[Test File]]&amp;","&amp;LOWER(TabImp[[#This Row],[OWA Level]])</f>
        <v>owa,R_CL_YOK,R_CL_YOK_E.ttl,error</v>
      </c>
      <c r="J98" t="str">
        <f>"cwa"&amp;","&amp;TabImp[[#This Row],[Rule Code]]&amp;","&amp;TabImp[[#This Row],[Test File]]&amp;","&amp;LOWER(TabImp[[#This Row],[CWA Level]])</f>
        <v>cwa,R_CL_YOK,R_CL_YOK_E.ttl,error</v>
      </c>
      <c r="K98" t="s">
        <v>333</v>
      </c>
    </row>
    <row r="99" spans="1:11" x14ac:dyDescent="0.25">
      <c r="A99" s="1" t="s">
        <v>325</v>
      </c>
      <c r="B99" t="str">
        <f>VLOOKUP(TabImp[[#This Row],[Rule Code]],TabRules[[Rule Code]:[Description]],2,FALSE)</f>
        <v>Every class decorated with a non-sortal stereotype must be abstract.</v>
      </c>
      <c r="C99" t="s">
        <v>88</v>
      </c>
      <c r="D99" s="12" t="str">
        <f>TabImp[[#This Row],[Rule Code]]&amp;"_"&amp;TabImp[[#This Row],[Situation]]</f>
        <v>R_CL_YOK_F</v>
      </c>
      <c r="E99" t="str">
        <f>TabImp[[#This Row],[Situation Code]]&amp;".ttl"</f>
        <v>R_CL_YOK_F.ttl</v>
      </c>
      <c r="F99" t="s">
        <v>331</v>
      </c>
      <c r="G99" t="s">
        <v>79</v>
      </c>
      <c r="H99" t="str">
        <f>IF(TabImp[[#This Row],[OWA Level]]="Valid","Valid","Error")</f>
        <v>Valid</v>
      </c>
      <c r="I99" t="str">
        <f>"owa"&amp;","&amp;TabImp[[#This Row],[Rule Code]]&amp;","&amp;TabImp[[#This Row],[Test File]]&amp;","&amp;LOWER(TabImp[[#This Row],[OWA Level]])</f>
        <v>owa,R_CL_YOK,R_CL_YOK_F.ttl,valid</v>
      </c>
      <c r="J99" t="str">
        <f>"cwa"&amp;","&amp;TabImp[[#This Row],[Rule Code]]&amp;","&amp;TabImp[[#This Row],[Test File]]&amp;","&amp;LOWER(TabImp[[#This Row],[CWA Level]])</f>
        <v>cwa,R_CL_YOK,R_CL_YOK_F.ttl,valid</v>
      </c>
      <c r="K99" t="s">
        <v>333</v>
      </c>
    </row>
    <row r="100" spans="1:11" x14ac:dyDescent="0.25">
      <c r="A100" s="1" t="s">
        <v>373</v>
      </c>
      <c r="B100" t="str">
        <f>VLOOKUP(TabImp[[#This Row],[Rule Code]],TabRules[[Rule Code]:[Description]],2,FALSE)</f>
        <v>Each class with one of the following stereotypes must exclusively map to the corresponding 'restrictedTo' value: collective to collective, event to event, kind to functional-complex, quality to quality, quantity to quantity, relator to relator, and situation to situation.</v>
      </c>
      <c r="C100" t="s">
        <v>77</v>
      </c>
      <c r="D100" s="12" t="str">
        <f>TabImp[[#This Row],[Rule Code]]&amp;"_"&amp;TabImp[[#This Row],[Situation]]</f>
        <v>R_CL_QJC_A</v>
      </c>
      <c r="E100" t="str">
        <f>TabImp[[#This Row],[Situation Code]]&amp;".ttl"</f>
        <v>R_CL_QJC_A.ttl</v>
      </c>
      <c r="F100" t="s">
        <v>363</v>
      </c>
      <c r="G100" t="s">
        <v>79</v>
      </c>
      <c r="H100" t="str">
        <f>IF(TabImp[[#This Row],[OWA Level]]="Valid","Valid","Error")</f>
        <v>Valid</v>
      </c>
      <c r="I100" t="str">
        <f>"owa"&amp;","&amp;TabImp[[#This Row],[Rule Code]]&amp;","&amp;TabImp[[#This Row],[Test File]]&amp;","&amp;LOWER(TabImp[[#This Row],[OWA Level]])</f>
        <v>owa,R_CL_QJC,R_CL_QJC_A.ttl,valid</v>
      </c>
      <c r="J100" t="str">
        <f>"cwa"&amp;","&amp;TabImp[[#This Row],[Rule Code]]&amp;","&amp;TabImp[[#This Row],[Test File]]&amp;","&amp;LOWER(TabImp[[#This Row],[CWA Level]])</f>
        <v>cwa,R_CL_QJC,R_CL_QJC_A.ttl,valid</v>
      </c>
    </row>
    <row r="101" spans="1:11" x14ac:dyDescent="0.25">
      <c r="A101" s="1" t="s">
        <v>373</v>
      </c>
      <c r="B101" t="str">
        <f>VLOOKUP(TabImp[[#This Row],[Rule Code]],TabRules[[Rule Code]:[Description]],2,FALSE)</f>
        <v>Each class with one of the following stereotypes must exclusively map to the corresponding 'restrictedTo' value: collective to collective, event to event, kind to functional-complex, quality to quality, quantity to quantity, relator to relator, and situation to situation.</v>
      </c>
      <c r="C101" t="s">
        <v>78</v>
      </c>
      <c r="D101" s="12" t="str">
        <f>TabImp[[#This Row],[Rule Code]]&amp;"_"&amp;TabImp[[#This Row],[Situation]]</f>
        <v>R_CL_QJC_B</v>
      </c>
      <c r="E101" t="str">
        <f>TabImp[[#This Row],[Situation Code]]&amp;".ttl"</f>
        <v>R_CL_QJC_B.ttl</v>
      </c>
      <c r="F101" t="s">
        <v>364</v>
      </c>
      <c r="G101" t="s">
        <v>79</v>
      </c>
      <c r="H101" t="str">
        <f>IF(TabImp[[#This Row],[OWA Level]]="Valid","Valid","Error")</f>
        <v>Valid</v>
      </c>
      <c r="I101" t="str">
        <f>"owa"&amp;","&amp;TabImp[[#This Row],[Rule Code]]&amp;","&amp;TabImp[[#This Row],[Test File]]&amp;","&amp;LOWER(TabImp[[#This Row],[OWA Level]])</f>
        <v>owa,R_CL_QJC,R_CL_QJC_B.ttl,valid</v>
      </c>
      <c r="J101" t="str">
        <f>"cwa"&amp;","&amp;TabImp[[#This Row],[Rule Code]]&amp;","&amp;TabImp[[#This Row],[Test File]]&amp;","&amp;LOWER(TabImp[[#This Row],[CWA Level]])</f>
        <v>cwa,R_CL_QJC,R_CL_QJC_B.ttl,valid</v>
      </c>
    </row>
    <row r="102" spans="1:11" x14ac:dyDescent="0.25">
      <c r="A102" s="1" t="s">
        <v>373</v>
      </c>
      <c r="B102" t="str">
        <f>VLOOKUP(TabImp[[#This Row],[Rule Code]],TabRules[[Rule Code]:[Description]],2,FALSE)</f>
        <v>Each class with one of the following stereotypes must exclusively map to the corresponding 'restrictedTo' value: collective to collective, event to event, kind to functional-complex, quality to quality, quantity to quantity, relator to relator, and situation to situation.</v>
      </c>
      <c r="C102" t="s">
        <v>80</v>
      </c>
      <c r="D102" s="12" t="str">
        <f>TabImp[[#This Row],[Rule Code]]&amp;"_"&amp;TabImp[[#This Row],[Situation]]</f>
        <v>R_CL_QJC_C</v>
      </c>
      <c r="E102" t="str">
        <f>TabImp[[#This Row],[Situation Code]]&amp;".ttl"</f>
        <v>R_CL_QJC_C.ttl</v>
      </c>
      <c r="F102" t="s">
        <v>365</v>
      </c>
      <c r="G102" t="s">
        <v>79</v>
      </c>
      <c r="H102" t="str">
        <f>IF(TabImp[[#This Row],[OWA Level]]="Valid","Valid","Error")</f>
        <v>Valid</v>
      </c>
      <c r="I102" t="str">
        <f>"owa"&amp;","&amp;TabImp[[#This Row],[Rule Code]]&amp;","&amp;TabImp[[#This Row],[Test File]]&amp;","&amp;LOWER(TabImp[[#This Row],[OWA Level]])</f>
        <v>owa,R_CL_QJC,R_CL_QJC_C.ttl,valid</v>
      </c>
      <c r="J102" t="str">
        <f>"cwa"&amp;","&amp;TabImp[[#This Row],[Rule Code]]&amp;","&amp;TabImp[[#This Row],[Test File]]&amp;","&amp;LOWER(TabImp[[#This Row],[CWA Level]])</f>
        <v>cwa,R_CL_QJC,R_CL_QJC_C.ttl,valid</v>
      </c>
      <c r="K102" t="s">
        <v>333</v>
      </c>
    </row>
    <row r="103" spans="1:11" x14ac:dyDescent="0.25">
      <c r="A103" s="1" t="s">
        <v>373</v>
      </c>
      <c r="B103" t="str">
        <f>VLOOKUP(TabImp[[#This Row],[Rule Code]],TabRules[[Rule Code]:[Description]],2,FALSE)</f>
        <v>Each class with one of the following stereotypes must exclusively map to the corresponding 'restrictedTo' value: collective to collective, event to event, kind to functional-complex, quality to quality, quantity to quantity, relator to relator, and situation to situation.</v>
      </c>
      <c r="C103" t="s">
        <v>86</v>
      </c>
      <c r="D103" s="12" t="str">
        <f>TabImp[[#This Row],[Rule Code]]&amp;"_"&amp;TabImp[[#This Row],[Situation]]</f>
        <v>R_CL_QJC_D</v>
      </c>
      <c r="E103" t="str">
        <f>TabImp[[#This Row],[Situation Code]]&amp;".ttl"</f>
        <v>R_CL_QJC_D.ttl</v>
      </c>
      <c r="F103" t="s">
        <v>366</v>
      </c>
      <c r="G103" t="s">
        <v>79</v>
      </c>
      <c r="H103" t="str">
        <f>IF(TabImp[[#This Row],[OWA Level]]="Valid","Valid","Error")</f>
        <v>Valid</v>
      </c>
      <c r="I103" t="str">
        <f>"owa"&amp;","&amp;TabImp[[#This Row],[Rule Code]]&amp;","&amp;TabImp[[#This Row],[Test File]]&amp;","&amp;LOWER(TabImp[[#This Row],[OWA Level]])</f>
        <v>owa,R_CL_QJC,R_CL_QJC_D.ttl,valid</v>
      </c>
      <c r="J103" t="str">
        <f>"cwa"&amp;","&amp;TabImp[[#This Row],[Rule Code]]&amp;","&amp;TabImp[[#This Row],[Test File]]&amp;","&amp;LOWER(TabImp[[#This Row],[CWA Level]])</f>
        <v>cwa,R_CL_QJC,R_CL_QJC_D.ttl,valid</v>
      </c>
      <c r="K103" t="s">
        <v>374</v>
      </c>
    </row>
    <row r="104" spans="1:11" x14ac:dyDescent="0.25">
      <c r="A104" s="1" t="s">
        <v>373</v>
      </c>
      <c r="B104" t="str">
        <f>VLOOKUP(TabImp[[#This Row],[Rule Code]],TabRules[[Rule Code]:[Description]],2,FALSE)</f>
        <v>Each class with one of the following stereotypes must exclusively map to the corresponding 'restrictedTo' value: collective to collective, event to event, kind to functional-complex, quality to quality, quantity to quantity, relator to relator, and situation to situation.</v>
      </c>
      <c r="C104" t="s">
        <v>87</v>
      </c>
      <c r="D104" s="12" t="str">
        <f>TabImp[[#This Row],[Rule Code]]&amp;"_"&amp;TabImp[[#This Row],[Situation]]</f>
        <v>R_CL_QJC_E</v>
      </c>
      <c r="E104" t="str">
        <f>TabImp[[#This Row],[Situation Code]]&amp;".ttl"</f>
        <v>R_CL_QJC_E.ttl</v>
      </c>
      <c r="F104" t="s">
        <v>367</v>
      </c>
      <c r="G104" t="s">
        <v>74</v>
      </c>
      <c r="H104" t="str">
        <f>IF(TabImp[[#This Row],[OWA Level]]="Valid","Valid","Error")</f>
        <v>Error</v>
      </c>
      <c r="I104" t="str">
        <f>"owa"&amp;","&amp;TabImp[[#This Row],[Rule Code]]&amp;","&amp;TabImp[[#This Row],[Test File]]&amp;","&amp;LOWER(TabImp[[#This Row],[OWA Level]])</f>
        <v>owa,R_CL_QJC,R_CL_QJC_E.ttl,error</v>
      </c>
      <c r="J104" t="str">
        <f>"cwa"&amp;","&amp;TabImp[[#This Row],[Rule Code]]&amp;","&amp;TabImp[[#This Row],[Test File]]&amp;","&amp;LOWER(TabImp[[#This Row],[CWA Level]])</f>
        <v>cwa,R_CL_QJC,R_CL_QJC_E.ttl,error</v>
      </c>
      <c r="K104" t="s">
        <v>332</v>
      </c>
    </row>
    <row r="105" spans="1:11" x14ac:dyDescent="0.25">
      <c r="A105" s="1" t="s">
        <v>373</v>
      </c>
      <c r="B105" t="str">
        <f>VLOOKUP(TabImp[[#This Row],[Rule Code]],TabRules[[Rule Code]:[Description]],2,FALSE)</f>
        <v>Each class with one of the following stereotypes must exclusively map to the corresponding 'restrictedTo' value: collective to collective, event to event, kind to functional-complex, quality to quality, quantity to quantity, relator to relator, and situation to situation.</v>
      </c>
      <c r="C105" t="s">
        <v>88</v>
      </c>
      <c r="D105" s="12" t="str">
        <f>TabImp[[#This Row],[Rule Code]]&amp;"_"&amp;TabImp[[#This Row],[Situation]]</f>
        <v>R_CL_QJC_F</v>
      </c>
      <c r="E105" t="str">
        <f>TabImp[[#This Row],[Situation Code]]&amp;".ttl"</f>
        <v>R_CL_QJC_F.ttl</v>
      </c>
      <c r="F105" t="s">
        <v>368</v>
      </c>
      <c r="G105" t="s">
        <v>74</v>
      </c>
      <c r="H105" t="str">
        <f>IF(TabImp[[#This Row],[OWA Level]]="Valid","Valid","Error")</f>
        <v>Error</v>
      </c>
      <c r="I105" t="str">
        <f>"owa"&amp;","&amp;TabImp[[#This Row],[Rule Code]]&amp;","&amp;TabImp[[#This Row],[Test File]]&amp;","&amp;LOWER(TabImp[[#This Row],[OWA Level]])</f>
        <v>owa,R_CL_QJC,R_CL_QJC_F.ttl,error</v>
      </c>
      <c r="J105" t="str">
        <f>"cwa"&amp;","&amp;TabImp[[#This Row],[Rule Code]]&amp;","&amp;TabImp[[#This Row],[Test File]]&amp;","&amp;LOWER(TabImp[[#This Row],[CWA Level]])</f>
        <v>cwa,R_CL_QJC,R_CL_QJC_F.ttl,error</v>
      </c>
      <c r="K105" t="s">
        <v>375</v>
      </c>
    </row>
    <row r="106" spans="1:11" x14ac:dyDescent="0.25">
      <c r="A106" s="1" t="s">
        <v>373</v>
      </c>
      <c r="B106" t="str">
        <f>VLOOKUP(TabImp[[#This Row],[Rule Code]],TabRules[[Rule Code]:[Description]],2,FALSE)</f>
        <v>Each class with one of the following stereotypes must exclusively map to the corresponding 'restrictedTo' value: collective to collective, event to event, kind to functional-complex, quality to quality, quantity to quantity, relator to relator, and situation to situation.</v>
      </c>
      <c r="C106" t="s">
        <v>371</v>
      </c>
      <c r="D106" s="12" t="str">
        <f>TabImp[[#This Row],[Rule Code]]&amp;"_"&amp;TabImp[[#This Row],[Situation]]</f>
        <v>R_CL_QJC_G</v>
      </c>
      <c r="E106" t="str">
        <f>TabImp[[#This Row],[Situation Code]]&amp;".ttl"</f>
        <v>R_CL_QJC_G.ttl</v>
      </c>
      <c r="F106" t="s">
        <v>369</v>
      </c>
      <c r="G106" t="s">
        <v>79</v>
      </c>
      <c r="H106" t="str">
        <f>IF(TabImp[[#This Row],[OWA Level]]="Valid","Valid","Error")</f>
        <v>Valid</v>
      </c>
      <c r="I106" t="str">
        <f>"owa"&amp;","&amp;TabImp[[#This Row],[Rule Code]]&amp;","&amp;TabImp[[#This Row],[Test File]]&amp;","&amp;LOWER(TabImp[[#This Row],[OWA Level]])</f>
        <v>owa,R_CL_QJC,R_CL_QJC_G.ttl,valid</v>
      </c>
      <c r="J106" t="str">
        <f>"cwa"&amp;","&amp;TabImp[[#This Row],[Rule Code]]&amp;","&amp;TabImp[[#This Row],[Test File]]&amp;","&amp;LOWER(TabImp[[#This Row],[CWA Level]])</f>
        <v>cwa,R_CL_QJC,R_CL_QJC_G.ttl,valid</v>
      </c>
      <c r="K106" t="s">
        <v>376</v>
      </c>
    </row>
    <row r="107" spans="1:11" x14ac:dyDescent="0.25">
      <c r="A107" s="1" t="s">
        <v>373</v>
      </c>
      <c r="B107" t="str">
        <f>VLOOKUP(TabImp[[#This Row],[Rule Code]],TabRules[[Rule Code]:[Description]],2,FALSE)</f>
        <v>Each class with one of the following stereotypes must exclusively map to the corresponding 'restrictedTo' value: collective to collective, event to event, kind to functional-complex, quality to quality, quantity to quantity, relator to relator, and situation to situation.</v>
      </c>
      <c r="C107" t="s">
        <v>372</v>
      </c>
      <c r="D107" s="12" t="str">
        <f>TabImp[[#This Row],[Rule Code]]&amp;"_"&amp;TabImp[[#This Row],[Situation]]</f>
        <v>R_CL_QJC_H</v>
      </c>
      <c r="E107" t="str">
        <f>TabImp[[#This Row],[Situation Code]]&amp;".ttl"</f>
        <v>R_CL_QJC_H.ttl</v>
      </c>
      <c r="F107" t="s">
        <v>370</v>
      </c>
      <c r="G107" t="s">
        <v>74</v>
      </c>
      <c r="H107" t="str">
        <f>IF(TabImp[[#This Row],[OWA Level]]="Valid","Valid","Error")</f>
        <v>Error</v>
      </c>
      <c r="I107" t="str">
        <f>"owa"&amp;","&amp;TabImp[[#This Row],[Rule Code]]&amp;","&amp;TabImp[[#This Row],[Test File]]&amp;","&amp;LOWER(TabImp[[#This Row],[OWA Level]])</f>
        <v>owa,R_CL_QJC,R_CL_QJC_H.ttl,error</v>
      </c>
      <c r="J107" t="str">
        <f>"cwa"&amp;","&amp;TabImp[[#This Row],[Rule Code]]&amp;","&amp;TabImp[[#This Row],[Test File]]&amp;","&amp;LOWER(TabImp[[#This Row],[CWA Level]])</f>
        <v>cwa,R_CL_QJC,R_CL_QJC_H.ttl,error</v>
      </c>
      <c r="K107" t="s">
        <v>377</v>
      </c>
    </row>
  </sheetData>
  <phoneticPr fontId="7" type="noConversion"/>
  <conditionalFormatting sqref="D2:E107">
    <cfRule type="duplicateValues" dxfId="3" priority="13"/>
  </conditionalFormatting>
  <conditionalFormatting sqref="G2:H252">
    <cfRule type="cellIs" dxfId="2" priority="1" operator="equal">
      <formula>"Valid"</formula>
    </cfRule>
    <cfRule type="cellIs" dxfId="1" priority="3" operator="equal">
      <formula>"Error"</formula>
    </cfRule>
    <cfRule type="cellIs" dxfId="0" priority="4" operator="equal">
      <formula>"Warning"</formula>
    </cfRule>
  </conditionalFormatting>
  <dataValidations count="1">
    <dataValidation type="list" allowBlank="1" showInputMessage="1" showErrorMessage="1" sqref="G2:H107" xr:uid="{88F4C713-6BF6-49A8-982F-7D1643817146}">
      <formula1>"Valid,Error,Warning"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AEACC-7D52-42E2-9F3D-7DBF00284689}">
  <dimension ref="A1:B9"/>
  <sheetViews>
    <sheetView workbookViewId="0">
      <selection activeCell="A11" sqref="A11"/>
    </sheetView>
  </sheetViews>
  <sheetFormatPr defaultRowHeight="15" x14ac:dyDescent="0.25"/>
  <cols>
    <col min="1" max="1" width="24" bestFit="1" customWidth="1"/>
    <col min="2" max="2" width="82.5703125" bestFit="1" customWidth="1"/>
  </cols>
  <sheetData>
    <row r="1" spans="1:2" x14ac:dyDescent="0.25">
      <c r="A1" t="s">
        <v>353</v>
      </c>
      <c r="B1" t="s">
        <v>334</v>
      </c>
    </row>
    <row r="2" spans="1:2" x14ac:dyDescent="0.25">
      <c r="A2" s="1" t="s">
        <v>349</v>
      </c>
      <c r="B2" t="s">
        <v>350</v>
      </c>
    </row>
    <row r="3" spans="1:2" x14ac:dyDescent="0.25">
      <c r="A3" s="1" t="s">
        <v>355</v>
      </c>
      <c r="B3" t="s">
        <v>357</v>
      </c>
    </row>
    <row r="4" spans="1:2" x14ac:dyDescent="0.25">
      <c r="A4" s="1" t="s">
        <v>335</v>
      </c>
      <c r="B4" t="s">
        <v>341</v>
      </c>
    </row>
    <row r="5" spans="1:2" x14ac:dyDescent="0.25">
      <c r="A5" s="1" t="s">
        <v>337</v>
      </c>
      <c r="B5" t="s">
        <v>343</v>
      </c>
    </row>
    <row r="6" spans="1:2" x14ac:dyDescent="0.25">
      <c r="A6" s="1" t="s">
        <v>354</v>
      </c>
      <c r="B6" t="s">
        <v>360</v>
      </c>
    </row>
    <row r="7" spans="1:2" x14ac:dyDescent="0.25">
      <c r="A7" s="1" t="s">
        <v>356</v>
      </c>
      <c r="B7" t="s">
        <v>361</v>
      </c>
    </row>
    <row r="8" spans="1:2" x14ac:dyDescent="0.25">
      <c r="A8" s="1" t="s">
        <v>340</v>
      </c>
      <c r="B8" t="s">
        <v>344</v>
      </c>
    </row>
    <row r="9" spans="1:2" x14ac:dyDescent="0.25">
      <c r="A9" s="1" t="s">
        <v>336</v>
      </c>
      <c r="B9" t="s">
        <v>342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Rules Definition</vt:lpstr>
      <vt:lpstr>Rules Implementation</vt:lpstr>
      <vt:lpstr>Definitions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Favato Barcelos, Pedro Paulo (UT-EEMCS)</cp:lastModifiedBy>
  <cp:revision/>
  <dcterms:created xsi:type="dcterms:W3CDTF">2023-07-06T14:56:35Z</dcterms:created>
  <dcterms:modified xsi:type="dcterms:W3CDTF">2023-09-28T12:20:26Z</dcterms:modified>
  <cp:category/>
  <cp:contentStatus/>
</cp:coreProperties>
</file>