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C:\Users\FavatoBarcelosPP\Dev\ontouml-validator\validator\resources\"/>
    </mc:Choice>
  </mc:AlternateContent>
  <xr:revisionPtr revIDLastSave="0" documentId="13_ncr:1_{8D00A568-51F1-4E88-B280-5CB45F2BF864}" xr6:coauthVersionLast="47" xr6:coauthVersionMax="47" xr10:uidLastSave="{00000000-0000-0000-0000-000000000000}"/>
  <bookViews>
    <workbookView xWindow="-120" yWindow="-120" windowWidth="38640" windowHeight="21120" activeTab="1" xr2:uid="{00000000-000D-0000-FFFF-FFFF00000000}"/>
  </bookViews>
  <sheets>
    <sheet name="Rules Definition" sheetId="2" r:id="rId1"/>
    <sheet name="Rules Implementation"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5" l="1"/>
  <c r="B10" i="5"/>
  <c r="B11" i="5"/>
  <c r="B12" i="5"/>
  <c r="B13" i="5"/>
  <c r="D9" i="5"/>
  <c r="E9" i="5" s="1"/>
  <c r="D10" i="5"/>
  <c r="E10" i="5" s="1"/>
  <c r="D11" i="5"/>
  <c r="E11" i="5" s="1"/>
  <c r="D12" i="5"/>
  <c r="E12" i="5" s="1"/>
  <c r="I12" i="5" s="1"/>
  <c r="D13" i="5"/>
  <c r="E13" i="5" s="1"/>
  <c r="I13" i="5" s="1"/>
  <c r="B8" i="5"/>
  <c r="D8" i="5"/>
  <c r="E8" i="5" s="1"/>
  <c r="B5" i="5"/>
  <c r="B6" i="5"/>
  <c r="B7" i="5"/>
  <c r="D5" i="5"/>
  <c r="E5" i="5" s="1"/>
  <c r="I5" i="5" s="1"/>
  <c r="D6" i="5"/>
  <c r="E6" i="5" s="1"/>
  <c r="I6" i="5" s="1"/>
  <c r="D7" i="5"/>
  <c r="E7" i="5" s="1"/>
  <c r="I7" i="5" s="1"/>
  <c r="B3" i="5"/>
  <c r="D3" i="5"/>
  <c r="E3" i="5" s="1"/>
  <c r="J3" i="5" s="1"/>
  <c r="D2" i="5"/>
  <c r="E2" i="5" s="1"/>
  <c r="J2" i="5" s="1"/>
  <c r="D4" i="5"/>
  <c r="E4" i="5" s="1"/>
  <c r="J4" i="5"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J11" i="5" l="1"/>
  <c r="I11" i="5"/>
  <c r="J10" i="5"/>
  <c r="I10" i="5"/>
  <c r="I9" i="5"/>
  <c r="J9" i="5"/>
  <c r="J12" i="5"/>
  <c r="J13" i="5"/>
  <c r="I8" i="5"/>
  <c r="J8" i="5"/>
  <c r="I2" i="5"/>
  <c r="J7" i="5"/>
  <c r="J6" i="5"/>
  <c r="J5" i="5"/>
  <c r="I4" i="5"/>
  <c r="I3" i="5"/>
  <c r="B2" i="5"/>
  <c r="B4" i="5"/>
</calcChain>
</file>

<file path=xl/sharedStrings.xml><?xml version="1.0" encoding="utf-8"?>
<sst xmlns="http://schemas.openxmlformats.org/spreadsheetml/2006/main" count="327" uniqueCount="159">
  <si>
    <t>Source Element</t>
  </si>
  <si>
    <t>Description</t>
  </si>
  <si>
    <t>Class</t>
  </si>
  <si>
    <t>Every class must be decorated with stereotypes of the OntoUML profile.</t>
  </si>
  <si>
    <t>Every class decorated with the stereotype «enumeration» must not have attributes.</t>
  </si>
  <si>
    <t>Every class having enumeration literals must be decorated with the stereotype «enumeration».</t>
  </si>
  <si>
    <t>Every class decorated with a base sortal stereotype (i.e., «subkind», «phase», «role», or «historicalRole») must specialize a unique class decorated with a ultimate sortal stereotype (i.e., «kind», «collective», «quantity», «relator», «mode», «quality», or «type»).</t>
  </si>
  <si>
    <t>Every class decorated with a base sortal stereotype (i.e., «subkind», «phase», «role», or «historicalRole») must not specialize multiple classes decorated with ultimate sortal stereotypes (i.e., «kind», «collective», «quantity», «relator», «mode», «quality», or «type»).</t>
  </si>
  <si>
    <t>Every class decorated with a stereotype «kind» must have the tagged value "restrictedTo" set to an array containing the value [ "functional-complex" ].</t>
  </si>
  <si>
    <t>Every class decorated with a stereotype «collective» must have the tagged value "restrictedTo" set to an array containing the value [ "collective" ].</t>
  </si>
  <si>
    <t>Every class decorated with a stereotype «quantity» must have the tagged value "restrictedTo" set to an array containing the value [ "quantity" ].</t>
  </si>
  <si>
    <t>Every class decorated with a stereotype «relator» must have the tagged value "restrictedTo" set to an array containing the value [ "relator" ].</t>
  </si>
  <si>
    <t>Every class decorated with a stereotype «mode» must have the tagged value "restrictedTo" set to an array containing one of or both the values [ "intrinsic-mode", "extrinsic-mode" ].</t>
  </si>
  <si>
    <t>Every class decorated with a stereotype «quality» must have the tagged value "restrictedTo" set to an array containing the value [ "quality" ].</t>
  </si>
  <si>
    <t>Every class decorated with a stereotype «event» must have the tagged value "restrictedTo" set to an array containing the value [ "event" ].</t>
  </si>
  <si>
    <t>Every class decorated with a stereotype «situation» must have the tagged value "restrictedTo" set to an array containing the value [ "situation" ].</t>
  </si>
  <si>
    <t>Every class decorated with an abstract stereotype (i.e., «abstract», «datatype», or «enumeration») must have the tagged value "restrictedTo" set to an array containing the value [ "abstract" ].</t>
  </si>
  <si>
    <t>Every class decorated with a non-sortal stereotype (i.e., «category», «mixin», «phaseMixin», «roleMixin», or «historicalRoleMixin») and the tagged value "order" set to "1" must have the tagged value "restrictedTo" set to an array containing one or more of the values in the list [ "functional-complex", "collective", "quantity", "relator", "intrinsic-mode", "extrinsic-mode", "quality" ].</t>
  </si>
  <si>
    <t>Every class decorated with a base sortal stereotype (i.e., «subkind», «phase», «role», or «historicalRole») and the tagged value "order" set to "1" must have the tagged value "restrictedTo" set to an array containing one of the values in the list [ "functional-complex", "collective", "quantity", "relator", "intrinsic-mode", "extrinsic-mode", "quality" ].</t>
  </si>
  <si>
    <t>Every class decorated with a stereotype «type» must have the have the tagged "order" set to a number greater than "1" or set to "*".</t>
  </si>
  <si>
    <t>Every class decorated with a stereotype from the set «kind», «collective», «quantity», «relator», «mode», «quality», «event», «situation», «abstract», «datatype», or «enumeration», must have the have the tagged "order" set to "1".</t>
  </si>
  <si>
    <t>Every class with the tagged value "restrictedTo" set to [ "type" ] must have the have the tagged "order" set to a number greater than "1".</t>
  </si>
  <si>
    <t>Every class with the tagged value "restrictedTo" set to [ "type" ] and some other value must have the have the tagged "order" set to "*".</t>
  </si>
  <si>
    <t>Every class must have the tagged value "restrictedTo" set to one or more values in the list [ "functional-complex", "collective", "quantity", "relator", "intrinsic-mode", "extrinsic-mode", "quality", "event", "situation", "abstract", "type" ].</t>
  </si>
  <si>
    <t>Every class whose tagged value "restrictedTo" does not include the value [ "type" ] must have the tagged value "isPowertype" set to "null".</t>
  </si>
  <si>
    <t>Every class whose tagged value "restrictedTo" does includes the value [ "type" ] must have the tagged value "isPowertype" set to either "true" or "false".</t>
  </si>
  <si>
    <t>Every class whose tagged value "restrictedTo" is not [ "collective" ] must have the tagged value "isExtensional" set to "null".</t>
  </si>
  <si>
    <t>Every class whose tagged value "restrictedTo" is [ "collective" ] must have the tagged value "isExtensional" set to either "true" or "false".</t>
  </si>
  <si>
    <t>Every class must have the tagged value "order" set to a number greater than "0" or set to "*".</t>
  </si>
  <si>
    <t>Every class decorated with a non-sortal stereotype (i.e., «category», «mixin», «phaseMixin», «roleMixin», or «historicalRoleMixin») must be abstract.</t>
  </si>
  <si>
    <t>Every abstract class should be specialized by some concrete class or have a super class that is specialized by a concrete class.</t>
  </si>
  <si>
    <t>No class can be an ancestor of itself.</t>
  </si>
  <si>
    <t>No class representing a powertype (i.e., whose tagged value "isPowertype" is set to "true") can be the target of more than one non-derived instantiation relation.</t>
  </si>
  <si>
    <t>Every class representing a powertype (i.e., whose tagged value "isPowertype" is set to "true") must only have types as instances (i.e., its tagged value "restrictedTo" must be set to [ "type" ]).</t>
  </si>
  <si>
    <t>Every class representing a powertype (i.e., whose tagged value "isPowertype" is set to "true") must be decorated with a rigid stereotype (i.e., either «category», «type», or «subkind»).</t>
  </si>
  <si>
    <t>Every class decorated with a «phase» must be part of a disjoint and complete generalization set including only classes decorated with «phase» as the generalizations' specific classes.</t>
  </si>
  <si>
    <t>Every class decorated with a «phaseMixin» must be part of a disjoint and complete generalization set including only classes decorated with «phaseMixin» as the generalizations' specific classes.</t>
  </si>
  <si>
    <t>Every non-derived class decorated with a «role» must be connected directly or indirectly to some relation decorated with the stereotype «mediation» where the opposited end has a cardinality with lower bound "1".</t>
  </si>
  <si>
    <t>Generalization</t>
  </si>
  <si>
    <t>No generalization can connect a general class decorated with a ultimate sortal stereotype (i.e., «kind», «collective», «quantity», «relator», «mode», «quality», or «type») to a specific class decorated with a ultimate sortal stereotype.</t>
  </si>
  <si>
    <t>No generalization can connect a general class decorated with a sortal stereotype (i.e., «kind», «collective», «quantity», «relator», «mode», «quality», «type», «subkind», «phase», «role», or «historicalRole») to a specific class decorated with a non-sortal stereotype (i.e., «category», «mixin», «phaseMixin», «roleMixin», or «historicalRoleMixin»).</t>
  </si>
  <si>
    <t>No generalization can connect a general class decorated with «event» to a specific class decorated with a different stereotype.</t>
  </si>
  <si>
    <t>No generalization can connect a general class decorated with «situation» to a specific class decorated with a different stereotype.</t>
  </si>
  <si>
    <t>No generalization can connect a general class decorated with «enumeration» to a specific class decorated with a different stereotype.</t>
  </si>
  <si>
    <t>No generalization can connect a general class decorated with «datatype» to a specific class decorated with a different stereotype.</t>
  </si>
  <si>
    <t>No generalization can connect a general class decorated with «abstract» to a specific class that is not decorated with some abstract stereotype (i.e., «abstract», «datatype», or «enumeration»).</t>
  </si>
  <si>
    <t>No generalization can connect a general class decorated with an anti-rigid stereotype (i.e., «phase», «phaseMixin», «role», «roleMixin», «historicalRole», or «historicalRoleMixin») to a specific class decorated with a rigid or semi-rigid stereotype (i.e., «category», «mixin», «kind», «collective», «quantity», «relator», «mode», «quality», or «subkind»).</t>
  </si>
  <si>
    <t>No generalization can connect a general class to an specific class where the specific class has in its tagged value "restrictedTo" values that are not present in the same tagged value of the general class.</t>
  </si>
  <si>
    <t>Every generalization connected to a general class with its tagged value "order" set to a number can only connect a specific class whose tagged value "order" is set to the same number.</t>
  </si>
  <si>
    <t>Every generalization connected to a general class with its tagged value "isExtensional" set to "true" can only connect a specific class whose tagged value "isExtensional" is set to "true" as well.</t>
  </si>
  <si>
    <t>Relation</t>
  </si>
  <si>
    <t>Every relation decorated with a stereotype «mediation» must connect a source class representing a relator (i.e., whose tagged value "restrictedTo" set to [ "relator" ]) to a target class representing an endurant (i.e., whose tagged value is set to one or more values in the list [ "functional-complex", "collective", "quantity", "relator", "intrinsic-mode", "extrinsic-mode", "quality", "type" ]).</t>
  </si>
  <si>
    <t>Every relation decorated with a stereotype «characterization» must connect a source class representing mode or quality (i.e., whose tagged value "restrictedTo" set to one or more values in the list [ "intrinsic-mode", "extrinsic-mode", "quality" ]) to a target class representing an endurant (i.e., whose tagged value is set to one or more values in the list [ "functional-complex", "collective", "quantity", "relator", "intrinsic-mode", "extrinsic-mode", "quality", "type" ]).</t>
  </si>
  <si>
    <t>Every relation decorated with a stereotype «externalDependence» must connect a source class representing extrinsic mode (i.e., whose tagged value "restrictedTo" set to [ "extrinsic-mode" ]) to a target class representing an endurant (i.e., whose tagged value is set to one or more values in the list [ "functional-complex", "collective", "quantity", "relator", "intrinsic-mode", "extrinsic-mode", "quality", "type" ]).</t>
  </si>
  <si>
    <t>Every relation decorated with a stereotype «derivation» must connect a source relation to a target class.</t>
  </si>
  <si>
    <t>Every relation decorated with a stereotype «componentOf» must connect a source class and a target class representing functional-complexes (i.e., whose tagged value "restrictedTo" is set to [ "functional-complex" ]).</t>
  </si>
  <si>
    <t>Every relation decorated with a stereotype «memberOf» must connect a source class representing a functional-complex (i.e., whose tagged value "restrictedTo" is set to [ "functional-complex" ]) to a target class representing a collective (i.e., whose tagged value "restrictedTo" is set to [ "collective" ]).</t>
  </si>
  <si>
    <t>Every relation decorated with a stereotype «subCollectionOf» must connect a source class and a target class representing collectives (i.e., whose tagged value "restrictedTo" is set to [ "collective" ]).</t>
  </si>
  <si>
    <t>Every relation decorated with a stereotype «participational» must connect a source class and a target class representing events (i.e., whose tagged value "restrictedTo" is set to [ "event" ]).</t>
  </si>
  <si>
    <t>Every relation decorated with a stereotype «instantiation» must connect a target class representing a high-order type whose instances are types (i.e., whose tagged value "restrictedTo" is set to [ "type" ]).</t>
  </si>
  <si>
    <t>No relation decorated with a stereotype «instantiation» can connect an ordered source class (i.e., whose tagged value "order" is set to a number "x") to a target class that is not an orderless (i.e., whose tagged value "order" is set to "*") or in the order immediately above (i.e., whose tagged value "order" is set to a number "x+1").</t>
  </si>
  <si>
    <t>No relation decorated with a stereotype «instantiation» can connect an orderless source class (i.e., whose tagged value "order" is set to "*") to a target class that is not an orderless as well.</t>
  </si>
  <si>
    <t>Every relation decorated with a stereotype «participation» must connect a source class representing an endurant (i.e., whose tagged value is set to one or more values in the list [ "functional-complex", "collective", "quantity", "relator", "intrinsic-mode", "extrinsic-mode", "quality", "type" ]) to a target class representing an event (i.e., whose tagged value "restrictedTo" is set to [ "event" ]).</t>
  </si>
  <si>
    <t>Every relation decorated with a stereotype «creation» must connect a source class representing an endurant (i.e., whose tagged value is set to one or more values in the list [ "functional-complex", "collective", "quantity", "relator", "intrinsic-mode", "extrinsic-mode", "quality", "type" ]) to a target class representing an event (i.e., whose tagged value "restrictedTo" is set to [ "event" ]).</t>
  </si>
  <si>
    <t>Every relation decorated with a stereotype «termination» must connect a source class representing an endurant (i.e., whose tagged value is set to one or more values in the list [ "functional-complex", "collective", "quantity", "relator", "intrinsic-mode", "extrinsic-mode", "quality", "type" ]) to a target class representing an event (i.e., whose tagged value "restrictedTo" is set to [ "event" ]).</t>
  </si>
  <si>
    <t>Every relation decorated with a stereotype «manifestation» must connect a source class representing a moment (i.e., whose tagged value is set to one or more values in the list [ "relator", "intrinsic-mode", "extrinsic-mode", "quality" ]) to a target class representing an event (i.e., whose tagged value "restrictedTo" is set to [ "event" ]).</t>
  </si>
  <si>
    <t>Every relation decorated with a stereotype «historicalDepedence» must connect source class and target class where either both represent endurants (i.e., whose tagged value is set to one or more values in the list [ "functional-complex", "collective", "quantity", "relator", "intrinsic-mode", "extrinsic-mode", "quality", "type" ]) or both represent events (i.e., whose tagged value "restrictedTo" is set to [ "event" ]).</t>
  </si>
  <si>
    <t>Every relation decorated with a stereotype «bringsAbout» must connect a source class representing an event (i.e., whose tagged value is set to [ "event" ]) to a target class representing a situation (i.e., whose tagged value "restrictedTo" is set to [ "situation" ]).</t>
  </si>
  <si>
    <t>Every relation decorated with a stereotype «triggers» must connect a source class representing a situation (i.e., whose tagged value is set to [ "situation" ]) to a target class representing an event (i.e., whose tagged value "restrictedTo" is set to [ "event" ]).</t>
  </si>
  <si>
    <t>Every relation must be decorated with at most one stereotype.</t>
  </si>
  <si>
    <t>Property</t>
  </si>
  <si>
    <t>Every property decorated with a stereotype «begin» must be defined within a class representing an event (i.e., whose tagged value is set to [ "event" ]).</t>
  </si>
  <si>
    <t>Every property decorated with a stereotype «end» must be defined within a class representing an event (i.e., whose tagged value is set to [ "event" ]).</t>
  </si>
  <si>
    <t>GeneralizationSet</t>
  </si>
  <si>
    <t>Every generalization in a generalization set must share the same general class.</t>
  </si>
  <si>
    <t>Every categorizer in a generalization set must be the target of an instantiation relation (i.e., a relation decorated with a stereotype «instantiation») whose source is the generalization set's general class.</t>
  </si>
  <si>
    <t>Every categorizer in a generalization set must have the tagged value "isPowertype" set to "false".</t>
  </si>
  <si>
    <t>Every categorizer in a generalization set must be a high-order type whose instances are types (i.e., whose tagged value "restrictedTo" is set to [ "type" ]).</t>
  </si>
  <si>
    <t>The target's cardinality of the instantiation relation between the general class and the categorizer must not have a lower bound "0" if the generalization set is complete.</t>
  </si>
  <si>
    <t>The target's cardinality of the instantiation relation between the general class and the categorizer must not have an upper bound "1" if the generalization set is overlapping (or covering).</t>
  </si>
  <si>
    <t>remove isExtensional: use metaproperty isReadOnly</t>
  </si>
  <si>
    <t>OWA Level</t>
  </si>
  <si>
    <t>Code</t>
  </si>
  <si>
    <t>CL</t>
  </si>
  <si>
    <t>GE</t>
  </si>
  <si>
    <t>RE</t>
  </si>
  <si>
    <t>PR</t>
  </si>
  <si>
    <t>GS</t>
  </si>
  <si>
    <t>Group Number</t>
  </si>
  <si>
    <t>phases must occur in partition sets</t>
  </si>
  <si>
    <t>phaseMixins must occur in partition sets</t>
  </si>
  <si>
    <t>003</t>
  </si>
  <si>
    <t>001</t>
  </si>
  <si>
    <t>002</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</si>
  <si>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</si>
  <si>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</si>
  <si>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</si>
  <si>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</si>
  <si>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</si>
  <si>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</si>
  <si>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</si>
  <si>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</si>
  <si>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</si>
  <si>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</si>
  <si>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</si>
  <si>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</si>
  <si>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</si>
  <si>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</si>
  <si>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</si>
  <si>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</si>
  <si>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</si>
  <si>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</si>
  <si>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</si>
  <si>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</si>
  <si>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</si>
  <si>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</si>
  <si>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</si>
  <si>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</si>
  <si>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</si>
  <si>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</si>
  <si>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</si>
  <si>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</si>
  <si>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</si>
  <si>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</si>
  <si>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</si>
  <si>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</si>
  <si>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</si>
  <si>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</si>
  <si>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</si>
  <si>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</si>
  <si>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Rule Code</t>
  </si>
  <si>
    <t>CL001</t>
  </si>
  <si>
    <t>Situation Code</t>
  </si>
  <si>
    <t>Class with zero stereotypes</t>
  </si>
  <si>
    <t>Warning</t>
  </si>
  <si>
    <t>Error</t>
  </si>
  <si>
    <t>Situation Description</t>
  </si>
  <si>
    <t>Rule Description</t>
  </si>
  <si>
    <t>A</t>
  </si>
  <si>
    <t>B</t>
  </si>
  <si>
    <t>Valid</t>
  </si>
  <si>
    <t>C</t>
  </si>
  <si>
    <t>Class with single OntoUML stereotype</t>
  </si>
  <si>
    <t>Class with single non-OntoUML stereotype</t>
  </si>
  <si>
    <t>Class with one OntoUML stereotype and one non-OntoUML stereotype</t>
  </si>
  <si>
    <t>Class with two OntoUML stereotypes</t>
  </si>
  <si>
    <t>Class with two non-OntoUML stereotypes</t>
  </si>
  <si>
    <t>D</t>
  </si>
  <si>
    <t>E</t>
  </si>
  <si>
    <t>F</t>
  </si>
  <si>
    <t>CWA Level</t>
  </si>
  <si>
    <t>Every class must be decorated with exactly one stereotype.</t>
  </si>
  <si>
    <t>Test File</t>
  </si>
  <si>
    <t>Test OWA Entry</t>
  </si>
  <si>
    <t>Test CWA Entry</t>
  </si>
  <si>
    <t>Comments</t>
  </si>
  <si>
    <t>Two stereotypes for the same class is not currently supported by the exporting tool. Tests was adjusted manually.</t>
  </si>
  <si>
    <t>Situation ID</t>
  </si>
  <si>
    <t>CL002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</si>
</sst>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1" x14ac:knownFonts="1">
    <font>
      <sz val="11"/>
      <color theme="1"/>
      <name val="Calibri"/>
      <family val="2"/>
      <scheme val="minor"/>
    </font>
    <font>
      <sz val="10"/>
      <color theme="0"/>
      <name val="Arial"/>
    </font>
    <font>
      <sz val="10"/>
      <color rgb="FF000000"/>
      <name val="Arial"/>
    </font>
    <font>
      <sz val="10"/>
      <color theme="1"/>
      <name val="Arial"/>
    </font>
    <font>
      <sz val="10"/>
      <color rgb="FFFF0000"/>
      <name val="Arial"/>
    </font>
    <font>
      <b/>
      <sz val="11"/>
      <color theme="1"/>
      <name val="Calibri"/>
      <family val="2"/>
      <scheme val="minor"/>
    </font>
    <font>
      <sz val="10"/>
      <color rgb="FF000000"/>
      <name val="Arial"/>
      <family val="2"/>
    </font>
    <font>
      <sz val="10"/>
      <color theme="0"/>
      <name val="Arial"/>
      <family val="2"/>
    </font>
    <font>
      <sz val="10"/>
      <color rgb="FFFF0000"/>
      <name val="Arial"/>
      <family val="2"/>
    </font>
    <font>
      <sz val="8"/>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5" fillId="0" borderId="0" xfId="0" applyFont="1"/>
    <xf numFmtId="0" fontId="7" fillId="0" borderId="0" xfId="0" applyFont="1" applyAlignment="1">
      <alignment vertical="top"/>
    </xf>
    <xf numFmtId="0" fontId="1" fillId="0" borderId="0" xfId="0" applyFont="1" applyAlignment="1">
      <alignment vertical="top"/>
    </xf>
    <xf numFmtId="0" fontId="2" fillId="0" borderId="0" xfId="0" applyFont="1" applyAlignment="1">
      <alignment vertical="top"/>
    </xf>
    <xf numFmtId="164" fontId="6" fillId="0" borderId="0" xfId="0" quotePrefix="1"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8" fillId="0" borderId="0" xfId="0" applyFont="1" applyAlignment="1">
      <alignment vertical="top"/>
    </xf>
    <xf numFmtId="0" fontId="10" fillId="0" borderId="0" xfId="0" applyFont="1" applyAlignment="1">
      <alignment vertical="top"/>
    </xf>
    <xf numFmtId="0" fontId="0" fillId="0" borderId="0" xfId="0" quotePrefix="1"/>
    <xf numFmtId="164" fontId="2" fillId="0" borderId="0" xfId="0" quotePrefix="1" applyNumberFormat="1" applyFont="1" applyAlignment="1">
      <alignment vertical="top"/>
    </xf>
    <xf numFmtId="0" fontId="0" fillId="0" borderId="0" xfId="0" applyNumberFormat="1"/>
  </cellXfs>
  <cellStyles count="1">
    <cellStyle name="Normal" xfId="0" builtinId="0"/>
  </cellStyles>
  <dxfs count="26">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font>
        <b/>
      </font>
    </dxf>
    <dxf>
      <font>
        <b/>
      </font>
    </dxf>
    <dxf>
      <font>
        <sz val="10"/>
        <color rgb="FF000000"/>
        <name val="Arial"/>
      </font>
      <alignment horizontal="general" vertical="top" textRotation="0" wrapText="0" indent="0" justifyLastLine="0" shrinkToFit="0" readingOrder="0"/>
    </dxf>
    <dxf>
      <font>
        <b/>
        <i val="0"/>
        <strike val="0"/>
        <condense val="0"/>
        <extend val="0"/>
        <outline val="0"/>
        <shadow val="0"/>
        <u val="none"/>
        <vertAlign val="baseline"/>
        <sz val="10"/>
        <color rgb="FF000000"/>
        <name val="Arial"/>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numFmt numFmtId="164" formatCode="000"/>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dxf>
    <dxf>
      <font>
        <sz val="10"/>
        <color rgb="FF000000"/>
        <name val="Arial"/>
      </font>
      <alignment horizontal="general" vertical="top" textRotation="0" wrapText="0" indent="0" justifyLastLine="0" shrinkToFit="0" readingOrder="0"/>
    </dxf>
    <dxf>
      <font>
        <b val="0"/>
        <sz val="10"/>
        <color theme="0"/>
        <name val="Arial"/>
      </font>
      <alignment horizontal="general"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8E5AA4-A716-476C-94EA-BE3270ADAC25}" name="TabRules" displayName="TabRules" ref="A1:D78" totalsRowShown="0" headerRowDxfId="25" dataDxfId="24">
  <autoFilter ref="A1:D78" xr:uid="{198E5AA4-A716-476C-94EA-BE3270ADAC25}"/>
  <tableColumns count="4">
    <tableColumn id="1" xr3:uid="{F9D36F48-DD19-43E5-A1AB-8357F96419FF}" name="Source Element" dataDxfId="23"/>
    <tableColumn id="6" xr3:uid="{1DEB1013-754C-4E97-AF35-6F79DD0210E4}" name="Group Number" dataDxfId="22"/>
    <tableColumn id="7" xr3:uid="{05F466FD-E5DB-4DED-979E-C9E29087B8F6}" name="Rule Code" dataDxfId="21">
      <calculatedColumnFormula>VLOOKUP(TabRules[[#This Row],[Source Element]],TabGroups[#All],2,FALSE)&amp;TabRules[[#This Row],[Group Number]]</calculatedColumnFormula>
    </tableColumn>
    <tableColumn id="4" xr3:uid="{70BA6684-6E4A-40D9-BE42-830C46F4D6A9}" name="Description" dataDxfId="20"/>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8A1ADE-544A-443A-AF20-52BBCA41FA15}" name="TabGroups" displayName="TabGroups" ref="F1:G6" totalsRowShown="0">
  <autoFilter ref="F1:G6" xr:uid="{3D8A1ADE-544A-443A-AF20-52BBCA41FA15}"/>
  <tableColumns count="2">
    <tableColumn id="1" xr3:uid="{2E543EF0-9E26-4478-A5D0-A70AC90899EE}" name="Source Element" dataDxfId="19"/>
    <tableColumn id="2" xr3:uid="{2A3CE154-AB6B-45C3-B5E2-2E1AC49C63C7}" name="Cod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77213A8-3C35-46A4-83EE-9953AF366E80}" name="TabImp" displayName="TabImp" ref="A1:K13" totalsRowShown="0">
  <autoFilter ref="A1:K13" xr:uid="{677213A8-3C35-46A4-83EE-9953AF366E80}"/>
  <tableColumns count="11">
    <tableColumn id="1" xr3:uid="{5662254C-D4AB-4E75-B315-CAFCAA30EDF4}" name="Rule Code" dataDxfId="18"/>
    <tableColumn id="2" xr3:uid="{65D02219-A7C8-4BC4-BE70-FC12D26642C7}" name="Rule Description" dataDxfId="17">
      <calculatedColumnFormula>VLOOKUP(TabImp[[#This Row],[Rule Code]],TabRules[[#All],[Rule Code]:[Description]],2,FALSE)</calculatedColumnFormula>
    </tableColumn>
    <tableColumn id="5" xr3:uid="{39BF0221-09C6-4746-A9C6-D71D4B6C7533}" name="Situation ID"/>
    <tableColumn id="6" xr3:uid="{FE3246A6-E21A-441F-A08A-12268F822A02}" name="Situation Code" dataDxfId="16">
      <calculatedColumnFormula>TabImp[[#This Row],[Rule Code]]&amp;TabImp[[#This Row],[Situation ID]]</calculatedColumnFormula>
    </tableColumn>
    <tableColumn id="8" xr3:uid="{ED1E7C03-7BE4-4AD0-867B-6CF8D46CE033}" name="Test File" dataDxfId="15">
      <calculatedColumnFormula>TabImp[[#This Row],[Situation Code]]&amp;".ttl"</calculatedColumnFormula>
    </tableColumn>
    <tableColumn id="3" xr3:uid="{F491E82A-09B4-4B22-AA08-7E6DFD336A64}" name="Situation Description"/>
    <tableColumn id="4" xr3:uid="{92BCF063-80EB-4A9C-AA1A-6F95CC9435A7}" name="OWA Level"/>
    <tableColumn id="7" xr3:uid="{DB4F2106-6953-489A-AB24-1163C09441FE}" name="CWA Level"/>
    <tableColumn id="10" xr3:uid="{E91C3898-466B-4A4C-8CF6-E0B90D5094B2}" name="Test OWA Entry" dataDxfId="14">
      <calculatedColumnFormula>"owa"&amp;","&amp;TabImp[[#This Row],[Rule Code]]&amp;","&amp;TabImp[[#This Row],[Test File]]&amp;","&amp;LOWER(TabImp[[#This Row],[OWA Level]])</calculatedColumnFormula>
    </tableColumn>
    <tableColumn id="11" xr3:uid="{D99049E8-95AA-440A-B6C3-AB032C08C4B8}" name="Test CWA Entry" dataDxfId="13">
      <calculatedColumnFormula>"cwa"&amp;","&amp;TabImp[[#This Row],[Rule Code]]&amp;","&amp;TabImp[[#This Row],[Test File]]&amp;","&amp;LOWER(TabImp[[#This Row],[CWA Level]])</calculatedColumnFormula>
    </tableColumn>
    <tableColumn id="9" xr3:uid="{9CF1643D-B8F2-452E-B29E-AD6EF72070C4}" name="Comments"/>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D8FC3-5AD0-44A2-98AA-E09AF263FE43}">
  <sheetPr>
    <tabColor theme="9"/>
  </sheetPr>
  <dimension ref="A1:G82"/>
  <sheetViews>
    <sheetView zoomScaleNormal="100" workbookViewId="0">
      <pane ySplit="1" topLeftCell="A2" activePane="bottomLeft" state="frozen"/>
      <selection pane="bottomLeft" activeCell="D3" sqref="D3"/>
    </sheetView>
  </sheetViews>
  <sheetFormatPr defaultRowHeight="12.75" x14ac:dyDescent="0.25"/>
  <cols>
    <col min="1" max="1" width="17.85546875" style="6" bestFit="1" customWidth="1"/>
    <col min="2" max="2" width="16.7109375" style="6" bestFit="1" customWidth="1"/>
    <col min="3" max="3" width="12.7109375" style="6" bestFit="1" customWidth="1"/>
    <col min="4" max="4" width="255.7109375" style="6" bestFit="1" customWidth="1"/>
    <col min="5" max="5" width="9.140625" style="6"/>
    <col min="6" max="6" width="17.28515625" style="6" bestFit="1" customWidth="1"/>
    <col min="7" max="7" width="7.85546875" style="6" bestFit="1" customWidth="1"/>
    <col min="8" max="16384" width="9.140625" style="6"/>
  </cols>
  <sheetData>
    <row r="1" spans="1:7" s="3" customFormat="1" ht="15" x14ac:dyDescent="0.25">
      <c r="A1" s="3" t="s">
        <v>0</v>
      </c>
      <c r="B1" s="3" t="s">
        <v>88</v>
      </c>
      <c r="C1" s="2" t="s">
        <v>130</v>
      </c>
      <c r="D1" s="3" t="s">
        <v>1</v>
      </c>
      <c r="F1" t="s">
        <v>0</v>
      </c>
      <c r="G1" t="s">
        <v>82</v>
      </c>
    </row>
    <row r="2" spans="1:7" ht="15" x14ac:dyDescent="0.25">
      <c r="A2" s="4" t="s">
        <v>2</v>
      </c>
      <c r="B2" s="11" t="s">
        <v>92</v>
      </c>
      <c r="C2" s="9" t="str">
        <f>VLOOKUP(TabRules[[#This Row],[Source Element]],TabGroups[#All],2,FALSE)&amp;TabRules[[#This Row],[Group Number]]</f>
        <v>CL001</v>
      </c>
      <c r="D2" s="4" t="s">
        <v>151</v>
      </c>
      <c r="F2" s="1" t="s">
        <v>2</v>
      </c>
      <c r="G2" t="s">
        <v>83</v>
      </c>
    </row>
    <row r="3" spans="1:7" ht="15" x14ac:dyDescent="0.25">
      <c r="A3" s="4" t="s">
        <v>2</v>
      </c>
      <c r="B3" s="11" t="s">
        <v>93</v>
      </c>
      <c r="C3" s="9" t="str">
        <f>VLOOKUP(TabRules[[#This Row],[Source Element]],TabGroups[#All],2,FALSE)&amp;TabRules[[#This Row],[Group Number]]</f>
        <v>CL002</v>
      </c>
      <c r="D3" s="4" t="s">
        <v>3</v>
      </c>
      <c r="F3" s="1" t="s">
        <v>38</v>
      </c>
      <c r="G3" t="s">
        <v>84</v>
      </c>
    </row>
    <row r="4" spans="1:7" ht="15" x14ac:dyDescent="0.25">
      <c r="A4" s="4" t="s">
        <v>2</v>
      </c>
      <c r="B4" s="11" t="s">
        <v>91</v>
      </c>
      <c r="C4" s="9" t="str">
        <f>VLOOKUP(TabRules[[#This Row],[Source Element]],TabGroups[#All],2,FALSE)&amp;TabRules[[#This Row],[Group Number]]</f>
        <v>CL003</v>
      </c>
      <c r="D4" s="4" t="s">
        <v>4</v>
      </c>
      <c r="F4" s="1" t="s">
        <v>50</v>
      </c>
      <c r="G4" t="s">
        <v>85</v>
      </c>
    </row>
    <row r="5" spans="1:7" ht="15" x14ac:dyDescent="0.25">
      <c r="A5" s="4" t="s">
        <v>2</v>
      </c>
      <c r="B5" s="11" t="s">
        <v>94</v>
      </c>
      <c r="C5" s="9" t="str">
        <f>VLOOKUP(TabRules[[#This Row],[Source Element]],TabGroups[#All],2,FALSE)&amp;TabRules[[#This Row],[Group Number]]</f>
        <v>CL004</v>
      </c>
      <c r="D5" s="4" t="s">
        <v>5</v>
      </c>
      <c r="F5" s="1" t="s">
        <v>70</v>
      </c>
      <c r="G5" t="s">
        <v>86</v>
      </c>
    </row>
    <row r="6" spans="1:7" ht="15" x14ac:dyDescent="0.25">
      <c r="A6" s="4" t="s">
        <v>2</v>
      </c>
      <c r="B6" s="11" t="s">
        <v>95</v>
      </c>
      <c r="C6" s="9" t="str">
        <f>VLOOKUP(TabRules[[#This Row],[Source Element]],TabGroups[#All],2,FALSE)&amp;TabRules[[#This Row],[Group Number]]</f>
        <v>CL005</v>
      </c>
      <c r="D6" s="4" t="s">
        <v>5</v>
      </c>
      <c r="F6" s="1" t="s">
        <v>73</v>
      </c>
      <c r="G6" t="s">
        <v>87</v>
      </c>
    </row>
    <row r="7" spans="1:7" x14ac:dyDescent="0.25">
      <c r="A7" s="4" t="s">
        <v>2</v>
      </c>
      <c r="B7" s="5" t="s">
        <v>96</v>
      </c>
      <c r="C7" s="9" t="str">
        <f>VLOOKUP(TabRules[[#This Row],[Source Element]],TabGroups[#All],2,FALSE)&amp;TabRules[[#This Row],[Group Number]]</f>
        <v>CL006</v>
      </c>
      <c r="D7" s="4" t="s">
        <v>6</v>
      </c>
    </row>
    <row r="8" spans="1:7" x14ac:dyDescent="0.25">
      <c r="A8" s="4" t="s">
        <v>2</v>
      </c>
      <c r="B8" s="5" t="s">
        <v>97</v>
      </c>
      <c r="C8" s="9" t="str">
        <f>VLOOKUP(TabRules[[#This Row],[Source Element]],TabGroups[#All],2,FALSE)&amp;TabRules[[#This Row],[Group Number]]</f>
        <v>CL007</v>
      </c>
      <c r="D8" s="4" t="s">
        <v>7</v>
      </c>
    </row>
    <row r="9" spans="1:7" x14ac:dyDescent="0.25">
      <c r="A9" s="4" t="s">
        <v>2</v>
      </c>
      <c r="B9" s="5" t="s">
        <v>98</v>
      </c>
      <c r="C9" s="9" t="str">
        <f>VLOOKUP(TabRules[[#This Row],[Source Element]],TabGroups[#All],2,FALSE)&amp;TabRules[[#This Row],[Group Number]]</f>
        <v>CL008</v>
      </c>
      <c r="D9" s="4" t="s">
        <v>8</v>
      </c>
    </row>
    <row r="10" spans="1:7" x14ac:dyDescent="0.25">
      <c r="A10" s="4" t="s">
        <v>2</v>
      </c>
      <c r="B10" s="5" t="s">
        <v>99</v>
      </c>
      <c r="C10" s="9" t="str">
        <f>VLOOKUP(TabRules[[#This Row],[Source Element]],TabGroups[#All],2,FALSE)&amp;TabRules[[#This Row],[Group Number]]</f>
        <v>CL009</v>
      </c>
      <c r="D10" s="4" t="s">
        <v>9</v>
      </c>
    </row>
    <row r="11" spans="1:7" x14ac:dyDescent="0.25">
      <c r="A11" s="4" t="s">
        <v>2</v>
      </c>
      <c r="B11" s="5" t="s">
        <v>100</v>
      </c>
      <c r="C11" s="9" t="str">
        <f>VLOOKUP(TabRules[[#This Row],[Source Element]],TabGroups[#All],2,FALSE)&amp;TabRules[[#This Row],[Group Number]]</f>
        <v>CL010</v>
      </c>
      <c r="D11" s="4" t="s">
        <v>10</v>
      </c>
    </row>
    <row r="12" spans="1:7" x14ac:dyDescent="0.25">
      <c r="A12" s="4" t="s">
        <v>2</v>
      </c>
      <c r="B12" s="5" t="s">
        <v>101</v>
      </c>
      <c r="C12" s="9" t="str">
        <f>VLOOKUP(TabRules[[#This Row],[Source Element]],TabGroups[#All],2,FALSE)&amp;TabRules[[#This Row],[Group Number]]</f>
        <v>CL011</v>
      </c>
      <c r="D12" s="4" t="s">
        <v>11</v>
      </c>
    </row>
    <row r="13" spans="1:7" x14ac:dyDescent="0.25">
      <c r="A13" s="4" t="s">
        <v>2</v>
      </c>
      <c r="B13" s="5" t="s">
        <v>102</v>
      </c>
      <c r="C13" s="9" t="str">
        <f>VLOOKUP(TabRules[[#This Row],[Source Element]],TabGroups[#All],2,FALSE)&amp;TabRules[[#This Row],[Group Number]]</f>
        <v>CL012</v>
      </c>
      <c r="D13" s="4" t="s">
        <v>12</v>
      </c>
    </row>
    <row r="14" spans="1:7" x14ac:dyDescent="0.25">
      <c r="A14" s="4" t="s">
        <v>2</v>
      </c>
      <c r="B14" s="5" t="s">
        <v>103</v>
      </c>
      <c r="C14" s="9" t="str">
        <f>VLOOKUP(TabRules[[#This Row],[Source Element]],TabGroups[#All],2,FALSE)&amp;TabRules[[#This Row],[Group Number]]</f>
        <v>CL013</v>
      </c>
      <c r="D14" s="4" t="s">
        <v>13</v>
      </c>
    </row>
    <row r="15" spans="1:7" x14ac:dyDescent="0.25">
      <c r="A15" s="4" t="s">
        <v>2</v>
      </c>
      <c r="B15" s="5" t="s">
        <v>104</v>
      </c>
      <c r="C15" s="9" t="str">
        <f>VLOOKUP(TabRules[[#This Row],[Source Element]],TabGroups[#All],2,FALSE)&amp;TabRules[[#This Row],[Group Number]]</f>
        <v>CL014</v>
      </c>
      <c r="D15" s="4" t="s">
        <v>14</v>
      </c>
    </row>
    <row r="16" spans="1:7" x14ac:dyDescent="0.25">
      <c r="A16" s="4" t="s">
        <v>2</v>
      </c>
      <c r="B16" s="5" t="s">
        <v>105</v>
      </c>
      <c r="C16" s="9" t="str">
        <f>VLOOKUP(TabRules[[#This Row],[Source Element]],TabGroups[#All],2,FALSE)&amp;TabRules[[#This Row],[Group Number]]</f>
        <v>CL015</v>
      </c>
      <c r="D16" s="4" t="s">
        <v>15</v>
      </c>
    </row>
    <row r="17" spans="1:4" x14ac:dyDescent="0.25">
      <c r="A17" s="4" t="s">
        <v>2</v>
      </c>
      <c r="B17" s="5" t="s">
        <v>106</v>
      </c>
      <c r="C17" s="9" t="str">
        <f>VLOOKUP(TabRules[[#This Row],[Source Element]],TabGroups[#All],2,FALSE)&amp;TabRules[[#This Row],[Group Number]]</f>
        <v>CL016</v>
      </c>
      <c r="D17" s="4" t="s">
        <v>16</v>
      </c>
    </row>
    <row r="18" spans="1:4" x14ac:dyDescent="0.25">
      <c r="A18" s="4" t="s">
        <v>2</v>
      </c>
      <c r="B18" s="5" t="s">
        <v>107</v>
      </c>
      <c r="C18" s="9" t="str">
        <f>VLOOKUP(TabRules[[#This Row],[Source Element]],TabGroups[#All],2,FALSE)&amp;TabRules[[#This Row],[Group Number]]</f>
        <v>CL017</v>
      </c>
      <c r="D18" s="4" t="s">
        <v>17</v>
      </c>
    </row>
    <row r="19" spans="1:4" x14ac:dyDescent="0.25">
      <c r="A19" s="4" t="s">
        <v>2</v>
      </c>
      <c r="B19" s="5" t="s">
        <v>108</v>
      </c>
      <c r="C19" s="9" t="str">
        <f>VLOOKUP(TabRules[[#This Row],[Source Element]],TabGroups[#All],2,FALSE)&amp;TabRules[[#This Row],[Group Number]]</f>
        <v>CL018</v>
      </c>
      <c r="D19" s="4" t="s">
        <v>18</v>
      </c>
    </row>
    <row r="20" spans="1:4" x14ac:dyDescent="0.25">
      <c r="A20" s="4" t="s">
        <v>2</v>
      </c>
      <c r="B20" s="5" t="s">
        <v>109</v>
      </c>
      <c r="C20" s="9" t="str">
        <f>VLOOKUP(TabRules[[#This Row],[Source Element]],TabGroups[#All],2,FALSE)&amp;TabRules[[#This Row],[Group Number]]</f>
        <v>CL019</v>
      </c>
      <c r="D20" s="4" t="s">
        <v>19</v>
      </c>
    </row>
    <row r="21" spans="1:4" x14ac:dyDescent="0.25">
      <c r="A21" s="4" t="s">
        <v>2</v>
      </c>
      <c r="B21" s="5" t="s">
        <v>110</v>
      </c>
      <c r="C21" s="9" t="str">
        <f>VLOOKUP(TabRules[[#This Row],[Source Element]],TabGroups[#All],2,FALSE)&amp;TabRules[[#This Row],[Group Number]]</f>
        <v>CL020</v>
      </c>
      <c r="D21" s="4" t="s">
        <v>20</v>
      </c>
    </row>
    <row r="22" spans="1:4" x14ac:dyDescent="0.25">
      <c r="A22" s="4" t="s">
        <v>2</v>
      </c>
      <c r="B22" s="5" t="s">
        <v>111</v>
      </c>
      <c r="C22" s="9" t="str">
        <f>VLOOKUP(TabRules[[#This Row],[Source Element]],TabGroups[#All],2,FALSE)&amp;TabRules[[#This Row],[Group Number]]</f>
        <v>CL021</v>
      </c>
      <c r="D22" s="4" t="s">
        <v>21</v>
      </c>
    </row>
    <row r="23" spans="1:4" x14ac:dyDescent="0.25">
      <c r="A23" s="4" t="s">
        <v>2</v>
      </c>
      <c r="B23" s="5" t="s">
        <v>112</v>
      </c>
      <c r="C23" s="9" t="str">
        <f>VLOOKUP(TabRules[[#This Row],[Source Element]],TabGroups[#All],2,FALSE)&amp;TabRules[[#This Row],[Group Number]]</f>
        <v>CL022</v>
      </c>
      <c r="D23" s="4" t="s">
        <v>22</v>
      </c>
    </row>
    <row r="24" spans="1:4" x14ac:dyDescent="0.25">
      <c r="A24" s="4" t="s">
        <v>2</v>
      </c>
      <c r="B24" s="5" t="s">
        <v>113</v>
      </c>
      <c r="C24" s="9" t="str">
        <f>VLOOKUP(TabRules[[#This Row],[Source Element]],TabGroups[#All],2,FALSE)&amp;TabRules[[#This Row],[Group Number]]</f>
        <v>CL023</v>
      </c>
      <c r="D24" s="4" t="s">
        <v>22</v>
      </c>
    </row>
    <row r="25" spans="1:4" x14ac:dyDescent="0.25">
      <c r="A25" s="4" t="s">
        <v>2</v>
      </c>
      <c r="B25" s="5" t="s">
        <v>114</v>
      </c>
      <c r="C25" s="9" t="str">
        <f>VLOOKUP(TabRules[[#This Row],[Source Element]],TabGroups[#All],2,FALSE)&amp;TabRules[[#This Row],[Group Number]]</f>
        <v>CL024</v>
      </c>
      <c r="D25" s="4" t="s">
        <v>23</v>
      </c>
    </row>
    <row r="26" spans="1:4" x14ac:dyDescent="0.25">
      <c r="A26" s="4" t="s">
        <v>2</v>
      </c>
      <c r="B26" s="5" t="s">
        <v>115</v>
      </c>
      <c r="C26" s="9" t="str">
        <f>VLOOKUP(TabRules[[#This Row],[Source Element]],TabGroups[#All],2,FALSE)&amp;TabRules[[#This Row],[Group Number]]</f>
        <v>CL025</v>
      </c>
      <c r="D26" s="4" t="s">
        <v>24</v>
      </c>
    </row>
    <row r="27" spans="1:4" x14ac:dyDescent="0.25">
      <c r="A27" s="4" t="s">
        <v>2</v>
      </c>
      <c r="B27" s="5" t="s">
        <v>116</v>
      </c>
      <c r="C27" s="9" t="str">
        <f>VLOOKUP(TabRules[[#This Row],[Source Element]],TabGroups[#All],2,FALSE)&amp;TabRules[[#This Row],[Group Number]]</f>
        <v>CL026</v>
      </c>
      <c r="D27" s="4" t="s">
        <v>25</v>
      </c>
    </row>
    <row r="28" spans="1:4" x14ac:dyDescent="0.25">
      <c r="A28" s="4" t="s">
        <v>2</v>
      </c>
      <c r="B28" s="5" t="s">
        <v>117</v>
      </c>
      <c r="C28" s="9" t="str">
        <f>VLOOKUP(TabRules[[#This Row],[Source Element]],TabGroups[#All],2,FALSE)&amp;TabRules[[#This Row],[Group Number]]</f>
        <v>CL027</v>
      </c>
      <c r="D28" s="4" t="s">
        <v>26</v>
      </c>
    </row>
    <row r="29" spans="1:4" x14ac:dyDescent="0.25">
      <c r="A29" s="4" t="s">
        <v>2</v>
      </c>
      <c r="B29" s="5" t="s">
        <v>118</v>
      </c>
      <c r="C29" s="9" t="str">
        <f>VLOOKUP(TabRules[[#This Row],[Source Element]],TabGroups[#All],2,FALSE)&amp;TabRules[[#This Row],[Group Number]]</f>
        <v>CL028</v>
      </c>
      <c r="D29" s="4" t="s">
        <v>27</v>
      </c>
    </row>
    <row r="30" spans="1:4" x14ac:dyDescent="0.25">
      <c r="A30" s="4" t="s">
        <v>2</v>
      </c>
      <c r="B30" s="5" t="s">
        <v>119</v>
      </c>
      <c r="C30" s="9" t="str">
        <f>VLOOKUP(TabRules[[#This Row],[Source Element]],TabGroups[#All],2,FALSE)&amp;TabRules[[#This Row],[Group Number]]</f>
        <v>CL029</v>
      </c>
      <c r="D30" s="4" t="s">
        <v>27</v>
      </c>
    </row>
    <row r="31" spans="1:4" x14ac:dyDescent="0.25">
      <c r="A31" s="4" t="s">
        <v>2</v>
      </c>
      <c r="B31" s="5" t="s">
        <v>120</v>
      </c>
      <c r="C31" s="9" t="str">
        <f>VLOOKUP(TabRules[[#This Row],[Source Element]],TabGroups[#All],2,FALSE)&amp;TabRules[[#This Row],[Group Number]]</f>
        <v>CL030</v>
      </c>
      <c r="D31" s="4" t="s">
        <v>28</v>
      </c>
    </row>
    <row r="32" spans="1:4" x14ac:dyDescent="0.25">
      <c r="A32" s="4" t="s">
        <v>2</v>
      </c>
      <c r="B32" s="5" t="s">
        <v>121</v>
      </c>
      <c r="C32" s="9" t="str">
        <f>VLOOKUP(TabRules[[#This Row],[Source Element]],TabGroups[#All],2,FALSE)&amp;TabRules[[#This Row],[Group Number]]</f>
        <v>CL031</v>
      </c>
      <c r="D32" s="4" t="s">
        <v>29</v>
      </c>
    </row>
    <row r="33" spans="1:4" x14ac:dyDescent="0.25">
      <c r="A33" s="4" t="s">
        <v>2</v>
      </c>
      <c r="B33" s="5" t="s">
        <v>122</v>
      </c>
      <c r="C33" s="9" t="str">
        <f>VLOOKUP(TabRules[[#This Row],[Source Element]],TabGroups[#All],2,FALSE)&amp;TabRules[[#This Row],[Group Number]]</f>
        <v>CL032</v>
      </c>
      <c r="D33" s="4" t="s">
        <v>30</v>
      </c>
    </row>
    <row r="34" spans="1:4" x14ac:dyDescent="0.25">
      <c r="A34" s="4" t="s">
        <v>2</v>
      </c>
      <c r="B34" s="5" t="s">
        <v>123</v>
      </c>
      <c r="C34" s="9" t="str">
        <f>VLOOKUP(TabRules[[#This Row],[Source Element]],TabGroups[#All],2,FALSE)&amp;TabRules[[#This Row],[Group Number]]</f>
        <v>CL033</v>
      </c>
      <c r="D34" s="4" t="s">
        <v>31</v>
      </c>
    </row>
    <row r="35" spans="1:4" x14ac:dyDescent="0.25">
      <c r="A35" s="4" t="s">
        <v>2</v>
      </c>
      <c r="B35" s="5" t="s">
        <v>124</v>
      </c>
      <c r="C35" s="9" t="str">
        <f>VLOOKUP(TabRules[[#This Row],[Source Element]],TabGroups[#All],2,FALSE)&amp;TabRules[[#This Row],[Group Number]]</f>
        <v>CL034</v>
      </c>
      <c r="D35" s="4" t="s">
        <v>32</v>
      </c>
    </row>
    <row r="36" spans="1:4" x14ac:dyDescent="0.25">
      <c r="A36" s="4" t="s">
        <v>2</v>
      </c>
      <c r="B36" s="5" t="s">
        <v>125</v>
      </c>
      <c r="C36" s="9" t="str">
        <f>VLOOKUP(TabRules[[#This Row],[Source Element]],TabGroups[#All],2,FALSE)&amp;TabRules[[#This Row],[Group Number]]</f>
        <v>CL035</v>
      </c>
      <c r="D36" s="4" t="s">
        <v>33</v>
      </c>
    </row>
    <row r="37" spans="1:4" x14ac:dyDescent="0.25">
      <c r="A37" s="4" t="s">
        <v>2</v>
      </c>
      <c r="B37" s="5" t="s">
        <v>126</v>
      </c>
      <c r="C37" s="9" t="str">
        <f>VLOOKUP(TabRules[[#This Row],[Source Element]],TabGroups[#All],2,FALSE)&amp;TabRules[[#This Row],[Group Number]]</f>
        <v>CL036</v>
      </c>
      <c r="D37" s="4" t="s">
        <v>34</v>
      </c>
    </row>
    <row r="38" spans="1:4" x14ac:dyDescent="0.25">
      <c r="A38" s="4" t="s">
        <v>2</v>
      </c>
      <c r="B38" s="5" t="s">
        <v>127</v>
      </c>
      <c r="C38" s="9" t="str">
        <f>VLOOKUP(TabRules[[#This Row],[Source Element]],TabGroups[#All],2,FALSE)&amp;TabRules[[#This Row],[Group Number]]</f>
        <v>CL037</v>
      </c>
      <c r="D38" s="4" t="s">
        <v>35</v>
      </c>
    </row>
    <row r="39" spans="1:4" x14ac:dyDescent="0.25">
      <c r="A39" s="4" t="s">
        <v>2</v>
      </c>
      <c r="B39" s="5" t="s">
        <v>128</v>
      </c>
      <c r="C39" s="9" t="str">
        <f>VLOOKUP(TabRules[[#This Row],[Source Element]],TabGroups[#All],2,FALSE)&amp;TabRules[[#This Row],[Group Number]]</f>
        <v>CL038</v>
      </c>
      <c r="D39" s="4" t="s">
        <v>36</v>
      </c>
    </row>
    <row r="40" spans="1:4" x14ac:dyDescent="0.25">
      <c r="A40" s="4" t="s">
        <v>2</v>
      </c>
      <c r="B40" s="5" t="s">
        <v>129</v>
      </c>
      <c r="C40" s="9" t="str">
        <f>VLOOKUP(TabRules[[#This Row],[Source Element]],TabGroups[#All],2,FALSE)&amp;TabRules[[#This Row],[Group Number]]</f>
        <v>CL039</v>
      </c>
      <c r="D40" s="4" t="s">
        <v>37</v>
      </c>
    </row>
    <row r="41" spans="1:4" x14ac:dyDescent="0.25">
      <c r="A41" s="4" t="s">
        <v>38</v>
      </c>
      <c r="B41" s="5" t="s">
        <v>92</v>
      </c>
      <c r="C41" s="9" t="str">
        <f>VLOOKUP(TabRules[[#This Row],[Source Element]],TabGroups[#All],2,FALSE)&amp;TabRules[[#This Row],[Group Number]]</f>
        <v>GE001</v>
      </c>
      <c r="D41" s="4" t="s">
        <v>39</v>
      </c>
    </row>
    <row r="42" spans="1:4" x14ac:dyDescent="0.25">
      <c r="A42" s="4" t="s">
        <v>38</v>
      </c>
      <c r="B42" s="5" t="s">
        <v>93</v>
      </c>
      <c r="C42" s="9" t="str">
        <f>VLOOKUP(TabRules[[#This Row],[Source Element]],TabGroups[#All],2,FALSE)&amp;TabRules[[#This Row],[Group Number]]</f>
        <v>GE002</v>
      </c>
      <c r="D42" s="4" t="s">
        <v>40</v>
      </c>
    </row>
    <row r="43" spans="1:4" x14ac:dyDescent="0.25">
      <c r="A43" s="4" t="s">
        <v>38</v>
      </c>
      <c r="B43" s="5" t="s">
        <v>91</v>
      </c>
      <c r="C43" s="9" t="str">
        <f>VLOOKUP(TabRules[[#This Row],[Source Element]],TabGroups[#All],2,FALSE)&amp;TabRules[[#This Row],[Group Number]]</f>
        <v>GE003</v>
      </c>
      <c r="D43" s="4" t="s">
        <v>41</v>
      </c>
    </row>
    <row r="44" spans="1:4" x14ac:dyDescent="0.25">
      <c r="A44" s="4" t="s">
        <v>38</v>
      </c>
      <c r="B44" s="5" t="s">
        <v>94</v>
      </c>
      <c r="C44" s="9" t="str">
        <f>VLOOKUP(TabRules[[#This Row],[Source Element]],TabGroups[#All],2,FALSE)&amp;TabRules[[#This Row],[Group Number]]</f>
        <v>GE004</v>
      </c>
      <c r="D44" s="4" t="s">
        <v>42</v>
      </c>
    </row>
    <row r="45" spans="1:4" x14ac:dyDescent="0.25">
      <c r="A45" s="4" t="s">
        <v>38</v>
      </c>
      <c r="B45" s="5" t="s">
        <v>95</v>
      </c>
      <c r="C45" s="9" t="str">
        <f>VLOOKUP(TabRules[[#This Row],[Source Element]],TabGroups[#All],2,FALSE)&amp;TabRules[[#This Row],[Group Number]]</f>
        <v>GE005</v>
      </c>
      <c r="D45" s="4" t="s">
        <v>43</v>
      </c>
    </row>
    <row r="46" spans="1:4" x14ac:dyDescent="0.25">
      <c r="A46" s="4" t="s">
        <v>38</v>
      </c>
      <c r="B46" s="5" t="s">
        <v>96</v>
      </c>
      <c r="C46" s="9" t="str">
        <f>VLOOKUP(TabRules[[#This Row],[Source Element]],TabGroups[#All],2,FALSE)&amp;TabRules[[#This Row],[Group Number]]</f>
        <v>GE006</v>
      </c>
      <c r="D46" s="4" t="s">
        <v>44</v>
      </c>
    </row>
    <row r="47" spans="1:4" x14ac:dyDescent="0.25">
      <c r="A47" s="4" t="s">
        <v>38</v>
      </c>
      <c r="B47" s="5" t="s">
        <v>97</v>
      </c>
      <c r="C47" s="9" t="str">
        <f>VLOOKUP(TabRules[[#This Row],[Source Element]],TabGroups[#All],2,FALSE)&amp;TabRules[[#This Row],[Group Number]]</f>
        <v>GE007</v>
      </c>
      <c r="D47" s="4" t="s">
        <v>45</v>
      </c>
    </row>
    <row r="48" spans="1:4" x14ac:dyDescent="0.25">
      <c r="A48" s="4" t="s">
        <v>38</v>
      </c>
      <c r="B48" s="5" t="s">
        <v>98</v>
      </c>
      <c r="C48" s="9" t="str">
        <f>VLOOKUP(TabRules[[#This Row],[Source Element]],TabGroups[#All],2,FALSE)&amp;TabRules[[#This Row],[Group Number]]</f>
        <v>GE008</v>
      </c>
      <c r="D48" s="4" t="s">
        <v>46</v>
      </c>
    </row>
    <row r="49" spans="1:4" x14ac:dyDescent="0.25">
      <c r="A49" s="4" t="s">
        <v>38</v>
      </c>
      <c r="B49" s="5" t="s">
        <v>99</v>
      </c>
      <c r="C49" s="9" t="str">
        <f>VLOOKUP(TabRules[[#This Row],[Source Element]],TabGroups[#All],2,FALSE)&amp;TabRules[[#This Row],[Group Number]]</f>
        <v>GE009</v>
      </c>
      <c r="D49" s="4" t="s">
        <v>47</v>
      </c>
    </row>
    <row r="50" spans="1:4" x14ac:dyDescent="0.25">
      <c r="A50" s="4" t="s">
        <v>38</v>
      </c>
      <c r="B50" s="5" t="s">
        <v>100</v>
      </c>
      <c r="C50" s="9" t="str">
        <f>VLOOKUP(TabRules[[#This Row],[Source Element]],TabGroups[#All],2,FALSE)&amp;TabRules[[#This Row],[Group Number]]</f>
        <v>GE010</v>
      </c>
      <c r="D50" s="4" t="s">
        <v>48</v>
      </c>
    </row>
    <row r="51" spans="1:4" x14ac:dyDescent="0.25">
      <c r="A51" s="4" t="s">
        <v>38</v>
      </c>
      <c r="B51" s="5" t="s">
        <v>101</v>
      </c>
      <c r="C51" s="9" t="str">
        <f>VLOOKUP(TabRules[[#This Row],[Source Element]],TabGroups[#All],2,FALSE)&amp;TabRules[[#This Row],[Group Number]]</f>
        <v>GE011</v>
      </c>
      <c r="D51" s="4" t="s">
        <v>49</v>
      </c>
    </row>
    <row r="52" spans="1:4" x14ac:dyDescent="0.25">
      <c r="A52" s="4" t="s">
        <v>50</v>
      </c>
      <c r="B52" s="5" t="s">
        <v>92</v>
      </c>
      <c r="C52" s="9" t="str">
        <f>VLOOKUP(TabRules[[#This Row],[Source Element]],TabGroups[#All],2,FALSE)&amp;TabRules[[#This Row],[Group Number]]</f>
        <v>RE001</v>
      </c>
      <c r="D52" s="4" t="s">
        <v>51</v>
      </c>
    </row>
    <row r="53" spans="1:4" x14ac:dyDescent="0.25">
      <c r="A53" s="4" t="s">
        <v>50</v>
      </c>
      <c r="B53" s="5" t="s">
        <v>93</v>
      </c>
      <c r="C53" s="9" t="str">
        <f>VLOOKUP(TabRules[[#This Row],[Source Element]],TabGroups[#All],2,FALSE)&amp;TabRules[[#This Row],[Group Number]]</f>
        <v>RE002</v>
      </c>
      <c r="D53" s="4" t="s">
        <v>52</v>
      </c>
    </row>
    <row r="54" spans="1:4" x14ac:dyDescent="0.25">
      <c r="A54" s="4" t="s">
        <v>50</v>
      </c>
      <c r="B54" s="5" t="s">
        <v>91</v>
      </c>
      <c r="C54" s="9" t="str">
        <f>VLOOKUP(TabRules[[#This Row],[Source Element]],TabGroups[#All],2,FALSE)&amp;TabRules[[#This Row],[Group Number]]</f>
        <v>RE003</v>
      </c>
      <c r="D54" s="4" t="s">
        <v>53</v>
      </c>
    </row>
    <row r="55" spans="1:4" x14ac:dyDescent="0.25">
      <c r="A55" s="4" t="s">
        <v>50</v>
      </c>
      <c r="B55" s="5" t="s">
        <v>94</v>
      </c>
      <c r="C55" s="9" t="str">
        <f>VLOOKUP(TabRules[[#This Row],[Source Element]],TabGroups[#All],2,FALSE)&amp;TabRules[[#This Row],[Group Number]]</f>
        <v>RE004</v>
      </c>
      <c r="D55" s="4" t="s">
        <v>54</v>
      </c>
    </row>
    <row r="56" spans="1:4" x14ac:dyDescent="0.25">
      <c r="A56" s="4" t="s">
        <v>50</v>
      </c>
      <c r="B56" s="5" t="s">
        <v>95</v>
      </c>
      <c r="C56" s="9" t="str">
        <f>VLOOKUP(TabRules[[#This Row],[Source Element]],TabGroups[#All],2,FALSE)&amp;TabRules[[#This Row],[Group Number]]</f>
        <v>RE005</v>
      </c>
      <c r="D56" s="4" t="s">
        <v>55</v>
      </c>
    </row>
    <row r="57" spans="1:4" x14ac:dyDescent="0.25">
      <c r="A57" s="4" t="s">
        <v>50</v>
      </c>
      <c r="B57" s="5" t="s">
        <v>96</v>
      </c>
      <c r="C57" s="9" t="str">
        <f>VLOOKUP(TabRules[[#This Row],[Source Element]],TabGroups[#All],2,FALSE)&amp;TabRules[[#This Row],[Group Number]]</f>
        <v>RE006</v>
      </c>
      <c r="D57" s="4" t="s">
        <v>56</v>
      </c>
    </row>
    <row r="58" spans="1:4" x14ac:dyDescent="0.25">
      <c r="A58" s="4" t="s">
        <v>50</v>
      </c>
      <c r="B58" s="5" t="s">
        <v>97</v>
      </c>
      <c r="C58" s="9" t="str">
        <f>VLOOKUP(TabRules[[#This Row],[Source Element]],TabGroups[#All],2,FALSE)&amp;TabRules[[#This Row],[Group Number]]</f>
        <v>RE007</v>
      </c>
      <c r="D58" s="4" t="s">
        <v>57</v>
      </c>
    </row>
    <row r="59" spans="1:4" x14ac:dyDescent="0.25">
      <c r="A59" s="4" t="s">
        <v>50</v>
      </c>
      <c r="B59" s="5" t="s">
        <v>98</v>
      </c>
      <c r="C59" s="9" t="str">
        <f>VLOOKUP(TabRules[[#This Row],[Source Element]],TabGroups[#All],2,FALSE)&amp;TabRules[[#This Row],[Group Number]]</f>
        <v>RE008</v>
      </c>
      <c r="D59" s="4" t="s">
        <v>58</v>
      </c>
    </row>
    <row r="60" spans="1:4" x14ac:dyDescent="0.25">
      <c r="A60" s="4" t="s">
        <v>50</v>
      </c>
      <c r="B60" s="5" t="s">
        <v>99</v>
      </c>
      <c r="C60" s="9" t="str">
        <f>VLOOKUP(TabRules[[#This Row],[Source Element]],TabGroups[#All],2,FALSE)&amp;TabRules[[#This Row],[Group Number]]</f>
        <v>RE009</v>
      </c>
      <c r="D60" s="4" t="s">
        <v>59</v>
      </c>
    </row>
    <row r="61" spans="1:4" x14ac:dyDescent="0.25">
      <c r="A61" s="4" t="s">
        <v>50</v>
      </c>
      <c r="B61" s="5" t="s">
        <v>100</v>
      </c>
      <c r="C61" s="9" t="str">
        <f>VLOOKUP(TabRules[[#This Row],[Source Element]],TabGroups[#All],2,FALSE)&amp;TabRules[[#This Row],[Group Number]]</f>
        <v>RE010</v>
      </c>
      <c r="D61" s="4" t="s">
        <v>60</v>
      </c>
    </row>
    <row r="62" spans="1:4" x14ac:dyDescent="0.25">
      <c r="A62" s="4" t="s">
        <v>50</v>
      </c>
      <c r="B62" s="5" t="s">
        <v>101</v>
      </c>
      <c r="C62" s="9" t="str">
        <f>VLOOKUP(TabRules[[#This Row],[Source Element]],TabGroups[#All],2,FALSE)&amp;TabRules[[#This Row],[Group Number]]</f>
        <v>RE011</v>
      </c>
      <c r="D62" s="4" t="s">
        <v>61</v>
      </c>
    </row>
    <row r="63" spans="1:4" x14ac:dyDescent="0.25">
      <c r="A63" s="4" t="s">
        <v>50</v>
      </c>
      <c r="B63" s="5" t="s">
        <v>102</v>
      </c>
      <c r="C63" s="9" t="str">
        <f>VLOOKUP(TabRules[[#This Row],[Source Element]],TabGroups[#All],2,FALSE)&amp;TabRules[[#This Row],[Group Number]]</f>
        <v>RE012</v>
      </c>
      <c r="D63" s="4" t="s">
        <v>62</v>
      </c>
    </row>
    <row r="64" spans="1:4" x14ac:dyDescent="0.25">
      <c r="A64" s="4" t="s">
        <v>50</v>
      </c>
      <c r="B64" s="5" t="s">
        <v>103</v>
      </c>
      <c r="C64" s="9" t="str">
        <f>VLOOKUP(TabRules[[#This Row],[Source Element]],TabGroups[#All],2,FALSE)&amp;TabRules[[#This Row],[Group Number]]</f>
        <v>RE013</v>
      </c>
      <c r="D64" s="4" t="s">
        <v>63</v>
      </c>
    </row>
    <row r="65" spans="1:4" x14ac:dyDescent="0.25">
      <c r="A65" s="4" t="s">
        <v>50</v>
      </c>
      <c r="B65" s="5" t="s">
        <v>104</v>
      </c>
      <c r="C65" s="9" t="str">
        <f>VLOOKUP(TabRules[[#This Row],[Source Element]],TabGroups[#All],2,FALSE)&amp;TabRules[[#This Row],[Group Number]]</f>
        <v>RE014</v>
      </c>
      <c r="D65" s="4" t="s">
        <v>64</v>
      </c>
    </row>
    <row r="66" spans="1:4" x14ac:dyDescent="0.25">
      <c r="A66" s="4" t="s">
        <v>50</v>
      </c>
      <c r="B66" s="5" t="s">
        <v>105</v>
      </c>
      <c r="C66" s="9" t="str">
        <f>VLOOKUP(TabRules[[#This Row],[Source Element]],TabGroups[#All],2,FALSE)&amp;TabRules[[#This Row],[Group Number]]</f>
        <v>RE015</v>
      </c>
      <c r="D66" s="4" t="s">
        <v>65</v>
      </c>
    </row>
    <row r="67" spans="1:4" x14ac:dyDescent="0.25">
      <c r="A67" s="4" t="s">
        <v>50</v>
      </c>
      <c r="B67" s="5" t="s">
        <v>106</v>
      </c>
      <c r="C67" s="9" t="str">
        <f>VLOOKUP(TabRules[[#This Row],[Source Element]],TabGroups[#All],2,FALSE)&amp;TabRules[[#This Row],[Group Number]]</f>
        <v>RE016</v>
      </c>
      <c r="D67" s="4" t="s">
        <v>66</v>
      </c>
    </row>
    <row r="68" spans="1:4" x14ac:dyDescent="0.25">
      <c r="A68" s="4" t="s">
        <v>50</v>
      </c>
      <c r="B68" s="5" t="s">
        <v>107</v>
      </c>
      <c r="C68" s="9" t="str">
        <f>VLOOKUP(TabRules[[#This Row],[Source Element]],TabGroups[#All],2,FALSE)&amp;TabRules[[#This Row],[Group Number]]</f>
        <v>RE017</v>
      </c>
      <c r="D68" s="4" t="s">
        <v>67</v>
      </c>
    </row>
    <row r="69" spans="1:4" x14ac:dyDescent="0.25">
      <c r="A69" s="4" t="s">
        <v>50</v>
      </c>
      <c r="B69" s="5" t="s">
        <v>108</v>
      </c>
      <c r="C69" s="9" t="str">
        <f>VLOOKUP(TabRules[[#This Row],[Source Element]],TabGroups[#All],2,FALSE)&amp;TabRules[[#This Row],[Group Number]]</f>
        <v>RE018</v>
      </c>
      <c r="D69" s="4" t="s">
        <v>68</v>
      </c>
    </row>
    <row r="70" spans="1:4" x14ac:dyDescent="0.25">
      <c r="A70" s="4" t="s">
        <v>50</v>
      </c>
      <c r="B70" s="5" t="s">
        <v>109</v>
      </c>
      <c r="C70" s="9" t="str">
        <f>VLOOKUP(TabRules[[#This Row],[Source Element]],TabGroups[#All],2,FALSE)&amp;TabRules[[#This Row],[Group Number]]</f>
        <v>RE019</v>
      </c>
      <c r="D70" s="4" t="s">
        <v>69</v>
      </c>
    </row>
    <row r="71" spans="1:4" x14ac:dyDescent="0.25">
      <c r="A71" s="4" t="s">
        <v>70</v>
      </c>
      <c r="B71" s="5" t="s">
        <v>92</v>
      </c>
      <c r="C71" s="9" t="str">
        <f>VLOOKUP(TabRules[[#This Row],[Source Element]],TabGroups[#All],2,FALSE)&amp;TabRules[[#This Row],[Group Number]]</f>
        <v>PR001</v>
      </c>
      <c r="D71" s="4" t="s">
        <v>71</v>
      </c>
    </row>
    <row r="72" spans="1:4" x14ac:dyDescent="0.25">
      <c r="A72" s="4" t="s">
        <v>70</v>
      </c>
      <c r="B72" s="5" t="s">
        <v>93</v>
      </c>
      <c r="C72" s="9" t="str">
        <f>VLOOKUP(TabRules[[#This Row],[Source Element]],TabGroups[#All],2,FALSE)&amp;TabRules[[#This Row],[Group Number]]</f>
        <v>PR002</v>
      </c>
      <c r="D72" s="4" t="s">
        <v>72</v>
      </c>
    </row>
    <row r="73" spans="1:4" x14ac:dyDescent="0.25">
      <c r="A73" s="4" t="s">
        <v>73</v>
      </c>
      <c r="B73" s="5" t="s">
        <v>92</v>
      </c>
      <c r="C73" s="9" t="str">
        <f>VLOOKUP(TabRules[[#This Row],[Source Element]],TabGroups[#All],2,FALSE)&amp;TabRules[[#This Row],[Group Number]]</f>
        <v>GS001</v>
      </c>
      <c r="D73" s="4" t="s">
        <v>74</v>
      </c>
    </row>
    <row r="74" spans="1:4" x14ac:dyDescent="0.25">
      <c r="A74" s="4" t="s">
        <v>73</v>
      </c>
      <c r="B74" s="5" t="s">
        <v>93</v>
      </c>
      <c r="C74" s="9" t="str">
        <f>VLOOKUP(TabRules[[#This Row],[Source Element]],TabGroups[#All],2,FALSE)&amp;TabRules[[#This Row],[Group Number]]</f>
        <v>GS002</v>
      </c>
      <c r="D74" s="4" t="s">
        <v>75</v>
      </c>
    </row>
    <row r="75" spans="1:4" x14ac:dyDescent="0.25">
      <c r="A75" s="4" t="s">
        <v>73</v>
      </c>
      <c r="B75" s="5" t="s">
        <v>91</v>
      </c>
      <c r="C75" s="9" t="str">
        <f>VLOOKUP(TabRules[[#This Row],[Source Element]],TabGroups[#All],2,FALSE)&amp;TabRules[[#This Row],[Group Number]]</f>
        <v>GS003</v>
      </c>
      <c r="D75" s="4" t="s">
        <v>76</v>
      </c>
    </row>
    <row r="76" spans="1:4" x14ac:dyDescent="0.25">
      <c r="A76" s="4" t="s">
        <v>73</v>
      </c>
      <c r="B76" s="5" t="s">
        <v>94</v>
      </c>
      <c r="C76" s="9" t="str">
        <f>VLOOKUP(TabRules[[#This Row],[Source Element]],TabGroups[#All],2,FALSE)&amp;TabRules[[#This Row],[Group Number]]</f>
        <v>GS004</v>
      </c>
      <c r="D76" s="4" t="s">
        <v>77</v>
      </c>
    </row>
    <row r="77" spans="1:4" x14ac:dyDescent="0.25">
      <c r="A77" s="4" t="s">
        <v>73</v>
      </c>
      <c r="B77" s="5" t="s">
        <v>95</v>
      </c>
      <c r="C77" s="9" t="str">
        <f>VLOOKUP(TabRules[[#This Row],[Source Element]],TabGroups[#All],2,FALSE)&amp;TabRules[[#This Row],[Group Number]]</f>
        <v>GS005</v>
      </c>
      <c r="D77" s="4" t="s">
        <v>78</v>
      </c>
    </row>
    <row r="78" spans="1:4" x14ac:dyDescent="0.25">
      <c r="A78" s="4" t="s">
        <v>73</v>
      </c>
      <c r="B78" s="5" t="s">
        <v>96</v>
      </c>
      <c r="C78" s="9" t="str">
        <f>VLOOKUP(TabRules[[#This Row],[Source Element]],TabGroups[#All],2,FALSE)&amp;TabRules[[#This Row],[Group Number]]</f>
        <v>GS006</v>
      </c>
      <c r="D78" s="4" t="s">
        <v>79</v>
      </c>
    </row>
    <row r="80" spans="1:4" x14ac:dyDescent="0.25">
      <c r="D80" s="7" t="s">
        <v>80</v>
      </c>
    </row>
    <row r="81" spans="4:4" x14ac:dyDescent="0.25">
      <c r="D81" s="8" t="s">
        <v>89</v>
      </c>
    </row>
    <row r="82" spans="4:4" x14ac:dyDescent="0.25">
      <c r="D82" s="8" t="s">
        <v>90</v>
      </c>
    </row>
  </sheetData>
  <phoneticPr fontId="9" type="noConversion"/>
  <conditionalFormatting sqref="C2:C78">
    <cfRule type="duplicateValues" dxfId="12" priority="1"/>
  </conditionalFormatting>
  <pageMargins left="0.7" right="0.7" top="0.75" bottom="0.75" header="0.3" footer="0.3"/>
  <ignoredErrors>
    <ignoredError sqref="B2:B78" numberStoredAsText="1"/>
  </ignoredErrors>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2BF44-67F1-4935-ADE5-39702D5039FF}">
  <sheetPr>
    <tabColor theme="4"/>
  </sheetPr>
  <dimension ref="A1:K13"/>
  <sheetViews>
    <sheetView tabSelected="1" zoomScale="115" zoomScaleNormal="115" workbookViewId="0">
      <pane ySplit="1" topLeftCell="A2" activePane="bottomLeft" state="frozen"/>
      <selection pane="bottomLeft" activeCell="A13" sqref="A13"/>
    </sheetView>
  </sheetViews>
  <sheetFormatPr defaultRowHeight="15" x14ac:dyDescent="0.25"/>
  <cols>
    <col min="1" max="1" width="12.28515625" bestFit="1" customWidth="1"/>
    <col min="2" max="2" width="54.7109375" bestFit="1" customWidth="1"/>
    <col min="3" max="3" width="13.5703125" bestFit="1" customWidth="1"/>
    <col min="4" max="4" width="16.42578125" bestFit="1" customWidth="1"/>
    <col min="5" max="5" width="10.7109375" bestFit="1" customWidth="1"/>
    <col min="6" max="6" width="65" bestFit="1" customWidth="1"/>
    <col min="7" max="7" width="13.140625" bestFit="1" customWidth="1"/>
    <col min="8" max="8" width="12.85546875" bestFit="1" customWidth="1"/>
    <col min="9" max="9" width="28" bestFit="1" customWidth="1"/>
    <col min="10" max="10" width="24.85546875" bestFit="1" customWidth="1"/>
    <col min="11" max="11" width="104" bestFit="1" customWidth="1"/>
  </cols>
  <sheetData>
    <row r="1" spans="1:11" x14ac:dyDescent="0.25">
      <c r="A1" t="s">
        <v>130</v>
      </c>
      <c r="B1" t="s">
        <v>137</v>
      </c>
      <c r="C1" t="s">
        <v>157</v>
      </c>
      <c r="D1" t="s">
        <v>132</v>
      </c>
      <c r="E1" t="s">
        <v>152</v>
      </c>
      <c r="F1" t="s">
        <v>136</v>
      </c>
      <c r="G1" t="s">
        <v>81</v>
      </c>
      <c r="H1" t="s">
        <v>150</v>
      </c>
      <c r="I1" t="s">
        <v>153</v>
      </c>
      <c r="J1" t="s">
        <v>154</v>
      </c>
      <c r="K1" t="s">
        <v>155</v>
      </c>
    </row>
    <row r="2" spans="1:11" x14ac:dyDescent="0.25">
      <c r="A2" s="1" t="s">
        <v>131</v>
      </c>
      <c r="B2" t="str">
        <f>VLOOKUP(TabImp[[#This Row],[Rule Code]],TabRules[[#All],[Rule Code]:[Description]],2,FALSE)</f>
        <v>Every class must be decorated with exactly one stereotype.</v>
      </c>
      <c r="C2" s="10" t="s">
        <v>138</v>
      </c>
      <c r="D2" s="10" t="str">
        <f>TabImp[[#This Row],[Rule Code]]&amp;TabImp[[#This Row],[Situation ID]]</f>
        <v>CL001A</v>
      </c>
      <c r="E2" s="10" t="str">
        <f>TabImp[[#This Row],[Situation Code]]&amp;".ttl"</f>
        <v>CL001A.ttl</v>
      </c>
      <c r="F2" t="s">
        <v>133</v>
      </c>
      <c r="G2" t="s">
        <v>134</v>
      </c>
      <c r="H2" t="s">
        <v>135</v>
      </c>
      <c r="I2" t="str">
        <f>"owa"&amp;","&amp;TabImp[[#This Row],[Rule Code]]&amp;","&amp;TabImp[[#This Row],[Test File]]&amp;","&amp;LOWER(TabImp[[#This Row],[OWA Level]])</f>
        <v>owa,CL001,CL001A.ttl,warning</v>
      </c>
      <c r="J2" t="str">
        <f>"cwa"&amp;","&amp;TabImp[[#This Row],[Rule Code]]&amp;","&amp;TabImp[[#This Row],[Test File]]&amp;","&amp;LOWER(TabImp[[#This Row],[CWA Level]])</f>
        <v>cwa,CL001,CL001A.ttl,error</v>
      </c>
    </row>
    <row r="3" spans="1:11" x14ac:dyDescent="0.25">
      <c r="A3" s="1" t="s">
        <v>131</v>
      </c>
      <c r="B3" t="str">
        <f>VLOOKUP(TabImp[[#This Row],[Rule Code]],TabRules[[#All],[Rule Code]:[Description]],2,FALSE)</f>
        <v>Every class must be decorated with exactly one stereotype.</v>
      </c>
      <c r="C3" s="10" t="s">
        <v>139</v>
      </c>
      <c r="D3" s="10" t="str">
        <f>TabImp[[#This Row],[Rule Code]]&amp;TabImp[[#This Row],[Situation ID]]</f>
        <v>CL001B</v>
      </c>
      <c r="E3" s="10" t="str">
        <f>TabImp[[#This Row],[Situation Code]]&amp;".ttl"</f>
        <v>CL001B.ttl</v>
      </c>
      <c r="F3" t="s">
        <v>142</v>
      </c>
      <c r="G3" t="s">
        <v>140</v>
      </c>
      <c r="H3" t="s">
        <v>140</v>
      </c>
      <c r="I3" t="str">
        <f>"owa"&amp;","&amp;TabImp[[#This Row],[Rule Code]]&amp;","&amp;TabImp[[#This Row],[Test File]]&amp;","&amp;LOWER(TabImp[[#This Row],[OWA Level]])</f>
        <v>owa,CL001,CL001B.ttl,valid</v>
      </c>
      <c r="J3" t="str">
        <f>"cwa"&amp;","&amp;TabImp[[#This Row],[Rule Code]]&amp;","&amp;TabImp[[#This Row],[Test File]]&amp;","&amp;LOWER(TabImp[[#This Row],[CWA Level]])</f>
        <v>cwa,CL001,CL001B.ttl,valid</v>
      </c>
    </row>
    <row r="4" spans="1:11" x14ac:dyDescent="0.25">
      <c r="A4" s="1" t="s">
        <v>131</v>
      </c>
      <c r="B4" t="str">
        <f>VLOOKUP(TabImp[[#This Row],[Rule Code]],TabRules[[#All],[Rule Code]:[Description]],2,FALSE)</f>
        <v>Every class must be decorated with exactly one stereotype.</v>
      </c>
      <c r="C4" s="10" t="s">
        <v>141</v>
      </c>
      <c r="D4" s="10" t="str">
        <f>TabImp[[#This Row],[Rule Code]]&amp;TabImp[[#This Row],[Situation ID]]</f>
        <v>CL001C</v>
      </c>
      <c r="E4" s="10" t="str">
        <f>TabImp[[#This Row],[Situation Code]]&amp;".ttl"</f>
        <v>CL001C.ttl</v>
      </c>
      <c r="F4" t="s">
        <v>143</v>
      </c>
      <c r="G4" t="s">
        <v>140</v>
      </c>
      <c r="H4" t="s">
        <v>140</v>
      </c>
      <c r="I4" t="str">
        <f>"owa"&amp;","&amp;TabImp[[#This Row],[Rule Code]]&amp;","&amp;TabImp[[#This Row],[Test File]]&amp;","&amp;LOWER(TabImp[[#This Row],[OWA Level]])</f>
        <v>owa,CL001,CL001C.ttl,valid</v>
      </c>
      <c r="J4" t="str">
        <f>"cwa"&amp;","&amp;TabImp[[#This Row],[Rule Code]]&amp;","&amp;TabImp[[#This Row],[Test File]]&amp;","&amp;LOWER(TabImp[[#This Row],[CWA Level]])</f>
        <v>cwa,CL001,CL001C.ttl,valid</v>
      </c>
    </row>
    <row r="5" spans="1:11" x14ac:dyDescent="0.25">
      <c r="A5" s="1" t="s">
        <v>131</v>
      </c>
      <c r="B5" t="str">
        <f>VLOOKUP(TabImp[[#This Row],[Rule Code]],TabRules[[#All],[Rule Code]:[Description]],2,FALSE)</f>
        <v>Every class must be decorated with exactly one stereotype.</v>
      </c>
      <c r="C5" s="10" t="s">
        <v>147</v>
      </c>
      <c r="D5" t="str">
        <f>TabImp[[#This Row],[Rule Code]]&amp;TabImp[[#This Row],[Situation ID]]</f>
        <v>CL001D</v>
      </c>
      <c r="E5" t="str">
        <f>TabImp[[#This Row],[Situation Code]]&amp;".ttl"</f>
        <v>CL001D.ttl</v>
      </c>
      <c r="F5" t="s">
        <v>144</v>
      </c>
      <c r="G5" t="s">
        <v>135</v>
      </c>
      <c r="H5" t="s">
        <v>135</v>
      </c>
      <c r="I5" t="str">
        <f>"owa"&amp;","&amp;TabImp[[#This Row],[Rule Code]]&amp;","&amp;TabImp[[#This Row],[Test File]]&amp;","&amp;LOWER(TabImp[[#This Row],[OWA Level]])</f>
        <v>owa,CL001,CL001D.ttl,error</v>
      </c>
      <c r="J5" t="str">
        <f>"cwa"&amp;","&amp;TabImp[[#This Row],[Rule Code]]&amp;","&amp;TabImp[[#This Row],[Test File]]&amp;","&amp;LOWER(TabImp[[#This Row],[CWA Level]])</f>
        <v>cwa,CL001,CL001D.ttl,error</v>
      </c>
      <c r="K5" t="s">
        <v>156</v>
      </c>
    </row>
    <row r="6" spans="1:11" x14ac:dyDescent="0.25">
      <c r="A6" s="1" t="s">
        <v>131</v>
      </c>
      <c r="B6" t="str">
        <f>VLOOKUP(TabImp[[#This Row],[Rule Code]],TabRules[[#All],[Rule Code]:[Description]],2,FALSE)</f>
        <v>Every class must be decorated with exactly one stereotype.</v>
      </c>
      <c r="C6" s="10" t="s">
        <v>148</v>
      </c>
      <c r="D6" t="str">
        <f>TabImp[[#This Row],[Rule Code]]&amp;TabImp[[#This Row],[Situation ID]]</f>
        <v>CL001E</v>
      </c>
      <c r="E6" t="str">
        <f>TabImp[[#This Row],[Situation Code]]&amp;".ttl"</f>
        <v>CL001E.ttl</v>
      </c>
      <c r="F6" t="s">
        <v>145</v>
      </c>
      <c r="G6" t="s">
        <v>135</v>
      </c>
      <c r="H6" t="s">
        <v>135</v>
      </c>
      <c r="I6" t="str">
        <f>"owa"&amp;","&amp;TabImp[[#This Row],[Rule Code]]&amp;","&amp;TabImp[[#This Row],[Test File]]&amp;","&amp;LOWER(TabImp[[#This Row],[OWA Level]])</f>
        <v>owa,CL001,CL001E.ttl,error</v>
      </c>
      <c r="J6" t="str">
        <f>"cwa"&amp;","&amp;TabImp[[#This Row],[Rule Code]]&amp;","&amp;TabImp[[#This Row],[Test File]]&amp;","&amp;LOWER(TabImp[[#This Row],[CWA Level]])</f>
        <v>cwa,CL001,CL001E.ttl,error</v>
      </c>
      <c r="K6" t="s">
        <v>156</v>
      </c>
    </row>
    <row r="7" spans="1:11" x14ac:dyDescent="0.25">
      <c r="A7" s="1" t="s">
        <v>131</v>
      </c>
      <c r="B7" t="str">
        <f>VLOOKUP(TabImp[[#This Row],[Rule Code]],TabRules[[#All],[Rule Code]:[Description]],2,FALSE)</f>
        <v>Every class must be decorated with exactly one stereotype.</v>
      </c>
      <c r="C7" s="10" t="s">
        <v>149</v>
      </c>
      <c r="D7" t="str">
        <f>TabImp[[#This Row],[Rule Code]]&amp;TabImp[[#This Row],[Situation ID]]</f>
        <v>CL001F</v>
      </c>
      <c r="E7" t="str">
        <f>TabImp[[#This Row],[Situation Code]]&amp;".ttl"</f>
        <v>CL001F.ttl</v>
      </c>
      <c r="F7" t="s">
        <v>146</v>
      </c>
      <c r="G7" t="s">
        <v>135</v>
      </c>
      <c r="H7" t="s">
        <v>135</v>
      </c>
      <c r="I7" t="str">
        <f>"owa"&amp;","&amp;TabImp[[#This Row],[Rule Code]]&amp;","&amp;TabImp[[#This Row],[Test File]]&amp;","&amp;LOWER(TabImp[[#This Row],[OWA Level]])</f>
        <v>owa,CL001,CL001F.ttl,error</v>
      </c>
      <c r="J7" t="str">
        <f>"cwa"&amp;","&amp;TabImp[[#This Row],[Rule Code]]&amp;","&amp;TabImp[[#This Row],[Test File]]&amp;","&amp;LOWER(TabImp[[#This Row],[CWA Level]])</f>
        <v>cwa,CL001,CL001F.ttl,error</v>
      </c>
      <c r="K7" t="s">
        <v>156</v>
      </c>
    </row>
    <row r="8" spans="1:11" x14ac:dyDescent="0.25">
      <c r="A8" s="1" t="s">
        <v>158</v>
      </c>
      <c r="B8" s="12" t="str">
        <f>VLOOKUP(TabImp[[#This Row],[Rule Code]],TabRules[[#All],[Rule Code]:[Description]],2,FALSE)</f>
        <v>Every class must be decorated with stereotypes of the OntoUML profile.</v>
      </c>
      <c r="C8" t="s">
        <v>138</v>
      </c>
      <c r="D8" s="12" t="str">
        <f>TabImp[[#This Row],[Rule Code]]&amp;TabImp[[#This Row],[Situation ID]]</f>
        <v>CL002A</v>
      </c>
      <c r="E8" s="12" t="str">
        <f>TabImp[[#This Row],[Situation Code]]&amp;".ttl"</f>
        <v>CL002A.ttl</v>
      </c>
      <c r="F8" t="s">
        <v>133</v>
      </c>
      <c r="G8" t="s">
        <v>134</v>
      </c>
      <c r="H8" t="s">
        <v>135</v>
      </c>
      <c r="I8" s="12" t="str">
        <f>"owa"&amp;","&amp;TabImp[[#This Row],[Rule Code]]&amp;","&amp;TabImp[[#This Row],[Test File]]&amp;","&amp;LOWER(TabImp[[#This Row],[OWA Level]])</f>
        <v>owa,CL002,CL002A.ttl,warning</v>
      </c>
      <c r="J8" s="12" t="str">
        <f>"cwa"&amp;","&amp;TabImp[[#This Row],[Rule Code]]&amp;","&amp;TabImp[[#This Row],[Test File]]&amp;","&amp;LOWER(TabImp[[#This Row],[CWA Level]])</f>
        <v>cwa,CL002,CL002A.ttl,error</v>
      </c>
    </row>
    <row r="9" spans="1:11" x14ac:dyDescent="0.25">
      <c r="A9" s="1" t="s">
        <v>158</v>
      </c>
      <c r="B9" s="12" t="str">
        <f>VLOOKUP(TabImp[[#This Row],[Rule Code]],TabRules[[#All],[Rule Code]:[Description]],2,FALSE)</f>
        <v>Every class must be decorated with stereotypes of the OntoUML profile.</v>
      </c>
      <c r="C9" t="s">
        <v>139</v>
      </c>
      <c r="D9" s="12" t="str">
        <f>TabImp[[#This Row],[Rule Code]]&amp;TabImp[[#This Row],[Situation ID]]</f>
        <v>CL002B</v>
      </c>
      <c r="E9" s="12" t="str">
        <f>TabImp[[#This Row],[Situation Code]]&amp;".ttl"</f>
        <v>CL002B.ttl</v>
      </c>
      <c r="F9" t="s">
        <v>142</v>
      </c>
      <c r="G9" t="s">
        <v>140</v>
      </c>
      <c r="H9" t="s">
        <v>140</v>
      </c>
      <c r="I9" s="12" t="str">
        <f>"owa"&amp;","&amp;TabImp[[#This Row],[Rule Code]]&amp;","&amp;TabImp[[#This Row],[Test File]]&amp;","&amp;LOWER(TabImp[[#This Row],[OWA Level]])</f>
        <v>owa,CL002,CL002B.ttl,valid</v>
      </c>
      <c r="J9" s="12" t="str">
        <f>"cwa"&amp;","&amp;TabImp[[#This Row],[Rule Code]]&amp;","&amp;TabImp[[#This Row],[Test File]]&amp;","&amp;LOWER(TabImp[[#This Row],[CWA Level]])</f>
        <v>cwa,CL002,CL002B.ttl,valid</v>
      </c>
    </row>
    <row r="10" spans="1:11" x14ac:dyDescent="0.25">
      <c r="A10" s="1" t="s">
        <v>158</v>
      </c>
      <c r="B10" s="12" t="str">
        <f>VLOOKUP(TabImp[[#This Row],[Rule Code]],TabRules[[#All],[Rule Code]:[Description]],2,FALSE)</f>
        <v>Every class must be decorated with stereotypes of the OntoUML profile.</v>
      </c>
      <c r="C10" t="s">
        <v>141</v>
      </c>
      <c r="D10" s="12" t="str">
        <f>TabImp[[#This Row],[Rule Code]]&amp;TabImp[[#This Row],[Situation ID]]</f>
        <v>CL002C</v>
      </c>
      <c r="E10" s="12" t="str">
        <f>TabImp[[#This Row],[Situation Code]]&amp;".ttl"</f>
        <v>CL002C.ttl</v>
      </c>
      <c r="F10" t="s">
        <v>143</v>
      </c>
      <c r="G10" t="s">
        <v>135</v>
      </c>
      <c r="H10" t="s">
        <v>135</v>
      </c>
      <c r="I10" s="12" t="str">
        <f>"owa"&amp;","&amp;TabImp[[#This Row],[Rule Code]]&amp;","&amp;TabImp[[#This Row],[Test File]]&amp;","&amp;LOWER(TabImp[[#This Row],[OWA Level]])</f>
        <v>owa,CL002,CL002C.ttl,error</v>
      </c>
      <c r="J10" s="12" t="str">
        <f>"cwa"&amp;","&amp;TabImp[[#This Row],[Rule Code]]&amp;","&amp;TabImp[[#This Row],[Test File]]&amp;","&amp;LOWER(TabImp[[#This Row],[CWA Level]])</f>
        <v>cwa,CL002,CL002C.ttl,error</v>
      </c>
    </row>
    <row r="11" spans="1:11" x14ac:dyDescent="0.25">
      <c r="A11" s="1" t="s">
        <v>158</v>
      </c>
      <c r="B11" s="12" t="str">
        <f>VLOOKUP(TabImp[[#This Row],[Rule Code]],TabRules[[#All],[Rule Code]:[Description]],2,FALSE)</f>
        <v>Every class must be decorated with stereotypes of the OntoUML profile.</v>
      </c>
      <c r="C11" t="s">
        <v>147</v>
      </c>
      <c r="D11" s="12" t="str">
        <f>TabImp[[#This Row],[Rule Code]]&amp;TabImp[[#This Row],[Situation ID]]</f>
        <v>CL002D</v>
      </c>
      <c r="E11" s="12" t="str">
        <f>TabImp[[#This Row],[Situation Code]]&amp;".ttl"</f>
        <v>CL002D.ttl</v>
      </c>
      <c r="F11" t="s">
        <v>144</v>
      </c>
      <c r="G11" t="s">
        <v>135</v>
      </c>
      <c r="H11" t="s">
        <v>135</v>
      </c>
      <c r="I11" s="12" t="str">
        <f>"owa"&amp;","&amp;TabImp[[#This Row],[Rule Code]]&amp;","&amp;TabImp[[#This Row],[Test File]]&amp;","&amp;LOWER(TabImp[[#This Row],[OWA Level]])</f>
        <v>owa,CL002,CL002D.ttl,error</v>
      </c>
      <c r="J11" s="12" t="str">
        <f>"cwa"&amp;","&amp;TabImp[[#This Row],[Rule Code]]&amp;","&amp;TabImp[[#This Row],[Test File]]&amp;","&amp;LOWER(TabImp[[#This Row],[CWA Level]])</f>
        <v>cwa,CL002,CL002D.ttl,error</v>
      </c>
      <c r="K11" t="s">
        <v>156</v>
      </c>
    </row>
    <row r="12" spans="1:11" x14ac:dyDescent="0.25">
      <c r="A12" s="1" t="s">
        <v>158</v>
      </c>
      <c r="B12" s="12" t="str">
        <f>VLOOKUP(TabImp[[#This Row],[Rule Code]],TabRules[[#All],[Rule Code]:[Description]],2,FALSE)</f>
        <v>Every class must be decorated with stereotypes of the OntoUML profile.</v>
      </c>
      <c r="C12" t="s">
        <v>148</v>
      </c>
      <c r="D12" s="12" t="str">
        <f>TabImp[[#This Row],[Rule Code]]&amp;TabImp[[#This Row],[Situation ID]]</f>
        <v>CL002E</v>
      </c>
      <c r="E12" s="12" t="str">
        <f>TabImp[[#This Row],[Situation Code]]&amp;".ttl"</f>
        <v>CL002E.ttl</v>
      </c>
      <c r="F12" t="s">
        <v>145</v>
      </c>
      <c r="G12" t="s">
        <v>140</v>
      </c>
      <c r="H12" t="s">
        <v>140</v>
      </c>
      <c r="I12" s="12" t="str">
        <f>"owa"&amp;","&amp;TabImp[[#This Row],[Rule Code]]&amp;","&amp;TabImp[[#This Row],[Test File]]&amp;","&amp;LOWER(TabImp[[#This Row],[OWA Level]])</f>
        <v>owa,CL002,CL002E.ttl,valid</v>
      </c>
      <c r="J12" s="12" t="str">
        <f>"cwa"&amp;","&amp;TabImp[[#This Row],[Rule Code]]&amp;","&amp;TabImp[[#This Row],[Test File]]&amp;","&amp;LOWER(TabImp[[#This Row],[CWA Level]])</f>
        <v>cwa,CL002,CL002E.ttl,valid</v>
      </c>
      <c r="K12" t="s">
        <v>156</v>
      </c>
    </row>
    <row r="13" spans="1:11" x14ac:dyDescent="0.25">
      <c r="A13" s="1" t="s">
        <v>158</v>
      </c>
      <c r="B13" s="12" t="str">
        <f>VLOOKUP(TabImp[[#This Row],[Rule Code]],TabRules[[#All],[Rule Code]:[Description]],2,FALSE)</f>
        <v>Every class must be decorated with stereotypes of the OntoUML profile.</v>
      </c>
      <c r="C13" t="s">
        <v>149</v>
      </c>
      <c r="D13" s="12" t="str">
        <f>TabImp[[#This Row],[Rule Code]]&amp;TabImp[[#This Row],[Situation ID]]</f>
        <v>CL002F</v>
      </c>
      <c r="E13" s="12" t="str">
        <f>TabImp[[#This Row],[Situation Code]]&amp;".ttl"</f>
        <v>CL002F.ttl</v>
      </c>
      <c r="F13" t="s">
        <v>146</v>
      </c>
      <c r="G13" t="s">
        <v>135</v>
      </c>
      <c r="H13" t="s">
        <v>135</v>
      </c>
      <c r="I13" s="12" t="str">
        <f>"owa"&amp;","&amp;TabImp[[#This Row],[Rule Code]]&amp;","&amp;TabImp[[#This Row],[Test File]]&amp;","&amp;LOWER(TabImp[[#This Row],[OWA Level]])</f>
        <v>owa,CL002,CL002F.ttl,error</v>
      </c>
      <c r="J13" s="12" t="str">
        <f>"cwa"&amp;","&amp;TabImp[[#This Row],[Rule Code]]&amp;","&amp;TabImp[[#This Row],[Test File]]&amp;","&amp;LOWER(TabImp[[#This Row],[CWA Level]])</f>
        <v>cwa,CL002,CL002F.ttl,error</v>
      </c>
      <c r="K13" t="s">
        <v>156</v>
      </c>
    </row>
  </sheetData>
  <conditionalFormatting sqref="D2:E13">
    <cfRule type="duplicateValues" dxfId="11" priority="6"/>
  </conditionalFormatting>
  <conditionalFormatting sqref="G2:H13">
    <cfRule type="cellIs" dxfId="10" priority="1" operator="equal">
      <formula>"Valid"</formula>
    </cfRule>
    <cfRule type="cellIs" dxfId="9" priority="3" operator="equal">
      <formula>"Error"</formula>
    </cfRule>
    <cfRule type="cellIs" dxfId="8" priority="4" operator="equal">
      <formula>"Warning"</formula>
    </cfRule>
  </conditionalFormatting>
  <dataValidations count="1">
    <dataValidation type="list" allowBlank="1" showInputMessage="1" showErrorMessage="1" sqref="G2:H13" xr:uid="{88F4C713-6BF6-49A8-982F-7D1643817146}">
      <formula1>"Valid,Error,Warning"</formula1>
    </dataValidation>
  </dataValidations>
  <pageMargins left="0.511811024" right="0.511811024" top="0.78740157499999996" bottom="0.78740157499999996" header="0.31496062000000002" footer="0.31496062000000002"/>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 Definition</vt:lpstr>
      <vt:lpstr>Rules Implementation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Favato Barcelos, Pedro Paulo (UT-EEMCS)</cp:lastModifiedBy>
  <cp:revision/>
  <dcterms:created xsi:type="dcterms:W3CDTF">2023-07-06T14:56:35Z</dcterms:created>
  <dcterms:modified xsi:type="dcterms:W3CDTF">2023-09-25T14:55:14Z</dcterms:modified>
  <cp:category/>
  <cp:contentStatus/>
</cp:coreProperties>
</file>