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Professional\Desktop\4 и(а)\Кузнецов Максим\"/>
    </mc:Choice>
  </mc:AlternateContent>
  <xr:revisionPtr revIDLastSave="0" documentId="8_{734D74D5-EA1F-48AE-81A3-ABE3B35CFDF2}" xr6:coauthVersionLast="36" xr6:coauthVersionMax="36" xr10:uidLastSave="{00000000-0000-0000-0000-000000000000}"/>
  <bookViews>
    <workbookView xWindow="0" yWindow="0" windowWidth="28800" windowHeight="12225" xr2:uid="{1BFA26F8-74D5-4005-A2DE-3F211000F8C8}"/>
  </bookViews>
  <sheets>
    <sheet name="Лист1" sheetId="1" r:id="rId1"/>
    <sheet name="Лист2 Диаграмма1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C2" i="3" s="1"/>
  <c r="A15" i="3"/>
  <c r="A16" i="3"/>
  <c r="A17" i="3"/>
  <c r="A18" i="3"/>
  <c r="A19" i="3"/>
  <c r="A20" i="3"/>
  <c r="A21" i="3"/>
  <c r="A22" i="3"/>
  <c r="A3" i="3"/>
  <c r="A4" i="3"/>
  <c r="A5" i="3"/>
  <c r="A6" i="3"/>
  <c r="A7" i="3"/>
  <c r="A8" i="3"/>
  <c r="A9" i="3"/>
  <c r="A10" i="3"/>
  <c r="A11" i="3"/>
  <c r="A12" i="3"/>
  <c r="A13" i="3"/>
  <c r="A14" i="3"/>
  <c r="A2" i="3"/>
  <c r="E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10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10" i="1"/>
  <c r="H4" i="1"/>
  <c r="H5" i="1"/>
  <c r="H6" i="1"/>
  <c r="H7" i="1"/>
  <c r="H8" i="1"/>
  <c r="G5" i="1"/>
  <c r="G6" i="1"/>
  <c r="G7" i="1"/>
  <c r="G8" i="1"/>
  <c r="G4" i="1"/>
  <c r="F4" i="1" l="1"/>
  <c r="F5" i="1"/>
  <c r="F6" i="1"/>
  <c r="F7" i="1"/>
  <c r="F8" i="1"/>
  <c r="E5" i="1"/>
  <c r="E6" i="1"/>
  <c r="E7" i="1"/>
  <c r="E8" i="1"/>
</calcChain>
</file>

<file path=xl/sharedStrings.xml><?xml version="1.0" encoding="utf-8"?>
<sst xmlns="http://schemas.openxmlformats.org/spreadsheetml/2006/main" count="34" uniqueCount="31">
  <si>
    <t>Показатель</t>
  </si>
  <si>
    <t>Значение, млрд. руб.</t>
  </si>
  <si>
    <t>Абсолютный прирост, млрд. руб.</t>
  </si>
  <si>
    <t>Относительнаое изменение / темп прироста, %</t>
  </si>
  <si>
    <t>2016 к 2015</t>
  </si>
  <si>
    <t>2015 к 2014</t>
  </si>
  <si>
    <t>Доходы от предпринимательской деятельности</t>
  </si>
  <si>
    <t>Социальные выплаты</t>
  </si>
  <si>
    <t>Доходы от собственности</t>
  </si>
  <si>
    <t>Другие доходы</t>
  </si>
  <si>
    <t>в том числе</t>
  </si>
  <si>
    <t>Оплата труда,</t>
  </si>
  <si>
    <t>Сельское хозяйство, охота и лесное хозяйство</t>
  </si>
  <si>
    <t>Рыболовство, рыбоводство</t>
  </si>
  <si>
    <t>Добыча полезных ископаемых</t>
  </si>
  <si>
    <t>Обрабатывающие производства</t>
  </si>
  <si>
    <t>Производство и распределение электроэнергии, газа и воды</t>
  </si>
  <si>
    <t>Строительство</t>
  </si>
  <si>
    <t>Оптовая и розничная торговля; ремонт автотранспортных средств, мотоциклов, бытовых изделий и предметов личного пользования</t>
  </si>
  <si>
    <t>Гостиницы и рестораны</t>
  </si>
  <si>
    <t>Транспорт и связь</t>
  </si>
  <si>
    <t>Финансовая деятельность</t>
  </si>
  <si>
    <t>Операции с недвижимым имуществом, аренда и предоставление услуг</t>
  </si>
  <si>
    <t>Государственное управление и обеспечение военной безопасности; социальное страхование</t>
  </si>
  <si>
    <t>Образование</t>
  </si>
  <si>
    <t>Здравоохранение и предоставление социальных услуг</t>
  </si>
  <si>
    <t>Предоставление прочих коммунальных, социальных и персональных услуг</t>
  </si>
  <si>
    <t>Средний размер дохода за период</t>
  </si>
  <si>
    <t>2014-2016</t>
  </si>
  <si>
    <t>Минимальное значение</t>
  </si>
  <si>
    <t>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</si>
</sst>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/>
    <xf numFmtId="2" fontId="0" fillId="0" borderId="0" xfId="0" applyNumberFormat="1"/>
    <xf numFmtId="1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2F485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9013778902814278"/>
          <c:y val="0.13859456211763427"/>
          <c:w val="0.55318973319288645"/>
          <c:h val="0.78143770093536891"/>
        </c:manualLayout>
      </c:layout>
      <c:pie3DChart>
        <c:varyColors val="1"/>
        <c:ser>
          <c:idx val="0"/>
          <c:order val="0"/>
          <c:tx>
            <c:strRef>
              <c:f>Лист1!$I$1:$I$2</c:f>
              <c:strCache>
                <c:ptCount val="2"/>
                <c:pt idx="0">
                  <c:v>Средний размер дохода за период</c:v>
                </c:pt>
                <c:pt idx="1">
                  <c:v>2014-2016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F19-41DA-875C-FB29080DBA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F19-41DA-875C-FB29080DBA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F19-41DA-875C-FB29080DBA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F19-41DA-875C-FB29080DBA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F19-41DA-875C-FB29080DBAF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F19-41DA-875C-FB29080DBAF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F19-41DA-875C-FB29080DBAF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F19-41DA-875C-FB29080DBAF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F19-41DA-875C-FB29080DBAF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F19-41DA-875C-FB29080DBAF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8F19-41DA-875C-FB29080DBAF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8F19-41DA-875C-FB29080DBAF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8F19-41DA-875C-FB29080DBAF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8F19-41DA-875C-FB29080DBAF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8F19-41DA-875C-FB29080DBAF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8F19-41DA-875C-FB29080DBAF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8F19-41DA-875C-FB29080DBAF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8F19-41DA-875C-FB29080DBAF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8F19-41DA-875C-FB29080DBA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Лист1!$A$3:$A$24</c15:sqref>
                  </c15:fullRef>
                </c:ext>
              </c:extLst>
              <c:f>(Лист1!$A$4:$A$7,Лист1!$A$10:$A$24)</c:f>
              <c:strCache>
                <c:ptCount val="19"/>
                <c:pt idx="0">
                  <c:v>Доходы от предпринимательской деятельности</c:v>
                </c:pt>
                <c:pt idx="1">
                  <c:v>Социальные выплаты</c:v>
                </c:pt>
                <c:pt idx="2">
                  <c:v>Доходы от собственности</c:v>
                </c:pt>
                <c:pt idx="3">
                  <c:v>Другие доходы</c:v>
                </c:pt>
                <c:pt idx="4">
                  <c:v>Сельское хозяйство, охота и лесное хозяйство</c:v>
                </c:pt>
                <c:pt idx="5">
                  <c:v>Рыболовство, рыбоводство</c:v>
                </c:pt>
                <c:pt idx="6">
                  <c:v>Добыча полезных ископаемых</c:v>
                </c:pt>
                <c:pt idx="7">
                  <c:v>Обрабатывающие производства</c:v>
                </c:pt>
                <c:pt idx="8">
                  <c:v>Производство и распределение электроэнергии, газа и воды</c:v>
                </c:pt>
                <c:pt idx="9">
                  <c:v>Строительство</c:v>
                </c:pt>
                <c:pt idx="10">
                  <c:v>Оптовая и розничная торговля; ремонт автотранспортных средств, мотоциклов, бытовых изделий и предметов личного пользования</c:v>
                </c:pt>
                <c:pt idx="11">
                  <c:v>Гостиницы и рестораны</c:v>
                </c:pt>
                <c:pt idx="12">
                  <c:v>Транспорт и связь</c:v>
                </c:pt>
                <c:pt idx="13">
                  <c:v>Финансовая деятельность</c:v>
                </c:pt>
                <c:pt idx="14">
                  <c:v>Операции с недвижимым имуществом, аренда и предоставление услуг</c:v>
                </c:pt>
                <c:pt idx="15">
                  <c:v>Государственное управление и обеспечение военной безопасности; социальное страхование</c:v>
                </c:pt>
                <c:pt idx="16">
                  <c:v>Образование</c:v>
                </c:pt>
                <c:pt idx="17">
                  <c:v>Здравоохранение и предоставление социальных услуг</c:v>
                </c:pt>
                <c:pt idx="18">
                  <c:v>Предоставление прочих коммунальных, социальных и персональных услуг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Лист1!$I$3:$I$24</c15:sqref>
                  </c15:fullRef>
                </c:ext>
              </c:extLst>
              <c:f>(Лист1!$I$4:$I$7,Лист1!$I$10:$I$24)</c:f>
              <c:numCache>
                <c:formatCode>0.00</c:formatCode>
                <c:ptCount val="19"/>
                <c:pt idx="0">
                  <c:v>4158.666666666667</c:v>
                </c:pt>
                <c:pt idx="1">
                  <c:v>9579</c:v>
                </c:pt>
                <c:pt idx="2">
                  <c:v>3219.6666666666665</c:v>
                </c:pt>
                <c:pt idx="3">
                  <c:v>1036</c:v>
                </c:pt>
                <c:pt idx="4">
                  <c:v>19733.333333333332</c:v>
                </c:pt>
                <c:pt idx="5">
                  <c:v>46221.666666666664</c:v>
                </c:pt>
                <c:pt idx="6">
                  <c:v>54196.666666666664</c:v>
                </c:pt>
                <c:pt idx="7">
                  <c:v>32004.333333333332</c:v>
                </c:pt>
                <c:pt idx="8">
                  <c:v>37100.666666666664</c:v>
                </c:pt>
                <c:pt idx="9">
                  <c:v>30548.666666666668</c:v>
                </c:pt>
                <c:pt idx="10">
                  <c:v>27376</c:v>
                </c:pt>
                <c:pt idx="11">
                  <c:v>20808.666666666668</c:v>
                </c:pt>
                <c:pt idx="12">
                  <c:v>39167.666666666664</c:v>
                </c:pt>
                <c:pt idx="13">
                  <c:v>72980.666666666672</c:v>
                </c:pt>
                <c:pt idx="14">
                  <c:v>40370.333333333336</c:v>
                </c:pt>
                <c:pt idx="15">
                  <c:v>42728.666666666664</c:v>
                </c:pt>
                <c:pt idx="16">
                  <c:v>26959.333333333332</c:v>
                </c:pt>
                <c:pt idx="17">
                  <c:v>28329.666666666668</c:v>
                </c:pt>
                <c:pt idx="18">
                  <c:v>30048.333333333332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6-8F19-41DA-875C-FB29080DB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C8BEE1-78C4-49EE-925A-BF49AEA6DC2B}">
  <sheetPr codeName="Диаграмма2"/>
  <sheetViews>
    <sheetView zoomScale="121" workbookViewId="0" zoomToFit="1"/>
  </sheetViews>
  <sheetProtection algorithmName="SHA-512" hashValue="LdDvAUEhdlfIwaJMghtLaRhS76UnzR6kzbcxyzSuMQsRm0eA6L0/NffQdpZEBpBhmxbCX0Bby28vCHh4u3s47A==" saltValue="Cg3xtuBo4zk5Eonfayf+pQ==" spinCount="100000" content="1" objects="1"/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485774</xdr:colOff>
      <xdr:row>0</xdr:row>
      <xdr:rowOff>152400</xdr:rowOff>
    </xdr:from>
    <xdr:to>
      <xdr:col>11</xdr:col>
      <xdr:colOff>352425</xdr:colOff>
      <xdr:row>1</xdr:row>
      <xdr:rowOff>180975</xdr:rowOff>
    </xdr:to>
    <xdr:sp macro="[0]!ЛИСТ2_ПЕРЕХОД" textlink="">
      <xdr:nvSpPr>
        <xdr:cNvPr id="4" name="Стрелка: вправо 3">
          <a:extLst>
            <a:ext uri="{FF2B5EF4-FFF2-40B4-BE49-F238E27FC236}">
              <a16:creationId xmlns:a16="http://schemas.microsoft.com/office/drawing/2014/main" id="{FBB466C2-8BD4-4095-86E7-66301A07DEC4}"/>
            </a:ext>
          </a:extLst>
        </xdr:cNvPr>
        <xdr:cNvSpPr/>
      </xdr:nvSpPr>
      <xdr:spPr>
        <a:xfrm>
          <a:off x="8134349" y="152400"/>
          <a:ext cx="1085851" cy="695325"/>
        </a:xfrm>
        <a:prstGeom prst="rightArrow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800">
              <a:solidFill>
                <a:schemeClr val="bg1"/>
              </a:solidFill>
            </a:rPr>
            <a:t>ЛИСТ 2</a:t>
          </a:r>
          <a:r>
            <a:rPr lang="ru-RU" sz="1800" baseline="0">
              <a:solidFill>
                <a:schemeClr val="bg1"/>
              </a:solidFill>
            </a:rPr>
            <a:t> </a:t>
          </a:r>
          <a:endParaRPr lang="ru-RU" sz="18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485774</xdr:colOff>
      <xdr:row>3</xdr:row>
      <xdr:rowOff>9525</xdr:rowOff>
    </xdr:from>
    <xdr:to>
      <xdr:col>11</xdr:col>
      <xdr:colOff>352425</xdr:colOff>
      <xdr:row>4</xdr:row>
      <xdr:rowOff>133350</xdr:rowOff>
    </xdr:to>
    <xdr:sp macro="[0]!ЛИСТ3_ПЕРЕХОД" textlink="">
      <xdr:nvSpPr>
        <xdr:cNvPr id="5" name="Стрелка: вправо 4">
          <a:extLst>
            <a:ext uri="{FF2B5EF4-FFF2-40B4-BE49-F238E27FC236}">
              <a16:creationId xmlns:a16="http://schemas.microsoft.com/office/drawing/2014/main" id="{6FAF6402-501C-4A9D-93E6-FFAFAC1C409D}"/>
            </a:ext>
          </a:extLst>
        </xdr:cNvPr>
        <xdr:cNvSpPr/>
      </xdr:nvSpPr>
      <xdr:spPr>
        <a:xfrm>
          <a:off x="8134349" y="1057275"/>
          <a:ext cx="1085851" cy="695325"/>
        </a:xfrm>
        <a:prstGeom prst="rightArrow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800">
              <a:solidFill>
                <a:schemeClr val="bg1"/>
              </a:solidFill>
            </a:rPr>
            <a:t>ЛИСТ 3</a:t>
          </a:r>
          <a:r>
            <a:rPr lang="ru-RU" sz="1800" baseline="0">
              <a:solidFill>
                <a:schemeClr val="bg1"/>
              </a:solidFill>
            </a:rPr>
            <a:t> </a:t>
          </a:r>
          <a:endParaRPr lang="ru-RU" sz="18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59C3456-5C44-4D02-8B57-97EE489A8B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1A8A4-D311-45C0-96B2-C0A2C478378B}">
  <sheetPr codeName="Лист1"/>
  <dimension ref="A1:I25"/>
  <sheetViews>
    <sheetView tabSelected="1" workbookViewId="0">
      <selection activeCell="E10" sqref="E10"/>
    </sheetView>
  </sheetViews>
  <sheetFormatPr defaultRowHeight="15" x14ac:dyDescent="0.25"/>
  <cols>
    <col min="1" max="1" width="30.28515625" bestFit="1" customWidth="1"/>
    <col min="2" max="4" width="8.5703125" style="11" bestFit="1" customWidth="1"/>
    <col min="5" max="7" width="11" style="11" bestFit="1" customWidth="1"/>
    <col min="8" max="8" width="10.85546875" bestFit="1" customWidth="1"/>
    <col min="9" max="9" width="14.85546875" bestFit="1" customWidth="1"/>
  </cols>
  <sheetData>
    <row r="1" spans="1:9" ht="52.5" customHeight="1" x14ac:dyDescent="0.25">
      <c r="A1" s="8" t="s">
        <v>0</v>
      </c>
      <c r="B1" s="13" t="s">
        <v>1</v>
      </c>
      <c r="C1" s="13"/>
      <c r="D1" s="13"/>
      <c r="E1" s="13" t="s">
        <v>2</v>
      </c>
      <c r="F1" s="13"/>
      <c r="G1" s="13" t="s">
        <v>3</v>
      </c>
      <c r="H1" s="13"/>
      <c r="I1" s="1" t="s">
        <v>27</v>
      </c>
    </row>
    <row r="2" spans="1:9" x14ac:dyDescent="0.25">
      <c r="A2" s="8"/>
      <c r="B2" s="14">
        <v>2014</v>
      </c>
      <c r="C2" s="14">
        <v>2015</v>
      </c>
      <c r="D2" s="14">
        <v>2016</v>
      </c>
      <c r="E2" s="14" t="s">
        <v>5</v>
      </c>
      <c r="F2" s="14" t="s">
        <v>4</v>
      </c>
      <c r="G2" s="14" t="s">
        <v>5</v>
      </c>
      <c r="H2" s="14" t="s">
        <v>4</v>
      </c>
      <c r="I2" s="16" t="s">
        <v>28</v>
      </c>
    </row>
    <row r="3" spans="1:9" x14ac:dyDescent="0.25">
      <c r="A3" s="2">
        <v>1</v>
      </c>
      <c r="B3" s="14">
        <v>2</v>
      </c>
      <c r="C3" s="14">
        <v>3</v>
      </c>
      <c r="D3" s="14">
        <v>4</v>
      </c>
      <c r="E3" s="14">
        <v>5</v>
      </c>
      <c r="F3" s="14">
        <v>6</v>
      </c>
      <c r="G3" s="14">
        <v>7</v>
      </c>
      <c r="H3" s="14">
        <v>8</v>
      </c>
      <c r="I3" s="16">
        <v>9</v>
      </c>
    </row>
    <row r="4" spans="1:9" ht="45" x14ac:dyDescent="0.25">
      <c r="A4" s="5" t="s">
        <v>6</v>
      </c>
      <c r="B4" s="17">
        <v>4022</v>
      </c>
      <c r="C4" s="17">
        <v>4245</v>
      </c>
      <c r="D4" s="17">
        <v>4209</v>
      </c>
      <c r="E4" s="9">
        <f>C4-B4</f>
        <v>223</v>
      </c>
      <c r="F4" s="9">
        <f>D4-C4</f>
        <v>-36</v>
      </c>
      <c r="G4" s="12">
        <f>(C4-B4)/B4*100%</f>
        <v>5.5445052212829436E-2</v>
      </c>
      <c r="H4" s="7">
        <f>(D4-C4)/C4*100%</f>
        <v>-8.4805653710247342E-3</v>
      </c>
      <c r="I4" s="9">
        <f>AVERAGE(B4:D4)</f>
        <v>4158.666666666667</v>
      </c>
    </row>
    <row r="5" spans="1:9" x14ac:dyDescent="0.25">
      <c r="A5" s="5" t="s">
        <v>7</v>
      </c>
      <c r="B5" s="17">
        <v>8628</v>
      </c>
      <c r="C5" s="17">
        <v>9768</v>
      </c>
      <c r="D5" s="17">
        <v>10341</v>
      </c>
      <c r="E5" s="9">
        <f t="shared" ref="E5:F20" si="0">C5-B5</f>
        <v>1140</v>
      </c>
      <c r="F5" s="9">
        <f t="shared" si="0"/>
        <v>573</v>
      </c>
      <c r="G5" s="12">
        <f t="shared" ref="G5:H20" si="1">(C5-B5)/B5*100%</f>
        <v>0.13212795549374132</v>
      </c>
      <c r="H5" s="7">
        <f t="shared" si="1"/>
        <v>5.866093366093366E-2</v>
      </c>
      <c r="I5" s="9">
        <f t="shared" ref="I5:I24" si="2">AVERAGE(B5:D5)</f>
        <v>9579</v>
      </c>
    </row>
    <row r="6" spans="1:9" x14ac:dyDescent="0.25">
      <c r="A6" s="5" t="s">
        <v>8</v>
      </c>
      <c r="B6" s="17">
        <v>2786</v>
      </c>
      <c r="C6" s="17">
        <v>3340</v>
      </c>
      <c r="D6" s="17">
        <v>3533</v>
      </c>
      <c r="E6" s="9">
        <f t="shared" si="0"/>
        <v>554</v>
      </c>
      <c r="F6" s="9">
        <f t="shared" si="0"/>
        <v>193</v>
      </c>
      <c r="G6" s="12">
        <f t="shared" si="1"/>
        <v>0.19885139985642497</v>
      </c>
      <c r="H6" s="7">
        <f t="shared" si="1"/>
        <v>5.7784431137724551E-2</v>
      </c>
      <c r="I6" s="9">
        <f t="shared" si="2"/>
        <v>3219.6666666666665</v>
      </c>
    </row>
    <row r="7" spans="1:9" x14ac:dyDescent="0.25">
      <c r="A7" s="5" t="s">
        <v>9</v>
      </c>
      <c r="B7" s="17">
        <v>958</v>
      </c>
      <c r="C7" s="17">
        <v>1068</v>
      </c>
      <c r="D7" s="17">
        <v>1082</v>
      </c>
      <c r="E7" s="9">
        <f t="shared" si="0"/>
        <v>110</v>
      </c>
      <c r="F7" s="9">
        <f t="shared" si="0"/>
        <v>14</v>
      </c>
      <c r="G7" s="12">
        <f t="shared" si="1"/>
        <v>0.11482254697286012</v>
      </c>
      <c r="H7" s="7">
        <f t="shared" si="1"/>
        <v>1.3108614232209739E-2</v>
      </c>
      <c r="I7" s="9">
        <f t="shared" si="2"/>
        <v>1036</v>
      </c>
    </row>
    <row r="8" spans="1:9" x14ac:dyDescent="0.25">
      <c r="A8" s="5" t="s">
        <v>11</v>
      </c>
      <c r="B8" s="17">
        <v>32495</v>
      </c>
      <c r="C8" s="17">
        <v>34030</v>
      </c>
      <c r="D8" s="17">
        <v>36709</v>
      </c>
      <c r="E8" s="9">
        <f t="shared" si="0"/>
        <v>1535</v>
      </c>
      <c r="F8" s="9">
        <f t="shared" si="0"/>
        <v>2679</v>
      </c>
      <c r="G8" s="12">
        <f t="shared" si="1"/>
        <v>4.7238036621018616E-2</v>
      </c>
      <c r="H8" s="7">
        <f t="shared" si="1"/>
        <v>7.8724654716426687E-2</v>
      </c>
      <c r="I8" s="9">
        <f t="shared" si="2"/>
        <v>34411.333333333336</v>
      </c>
    </row>
    <row r="9" spans="1:9" x14ac:dyDescent="0.25">
      <c r="A9" s="6" t="s">
        <v>10</v>
      </c>
      <c r="B9" s="17"/>
      <c r="C9" s="17"/>
      <c r="D9" s="17"/>
      <c r="E9" s="9"/>
      <c r="F9" s="9"/>
      <c r="G9" s="12"/>
      <c r="H9" s="2"/>
      <c r="I9" s="9"/>
    </row>
    <row r="10" spans="1:9" ht="30" x14ac:dyDescent="0.25">
      <c r="A10" s="5" t="s">
        <v>12</v>
      </c>
      <c r="B10" s="17">
        <v>17724</v>
      </c>
      <c r="C10" s="17">
        <v>19721</v>
      </c>
      <c r="D10" s="17">
        <v>21755</v>
      </c>
      <c r="E10" s="9">
        <f t="shared" si="0"/>
        <v>1997</v>
      </c>
      <c r="F10" s="9">
        <f t="shared" si="0"/>
        <v>2034</v>
      </c>
      <c r="G10" s="12">
        <f t="shared" si="1"/>
        <v>0.11267208305122997</v>
      </c>
      <c r="H10" s="7">
        <f t="shared" si="1"/>
        <v>0.10313878606561533</v>
      </c>
      <c r="I10" s="9">
        <f t="shared" si="2"/>
        <v>19733.333333333332</v>
      </c>
    </row>
    <row r="11" spans="1:9" x14ac:dyDescent="0.25">
      <c r="A11" s="5" t="s">
        <v>13</v>
      </c>
      <c r="B11" s="17">
        <v>37062</v>
      </c>
      <c r="C11" s="17">
        <v>46676</v>
      </c>
      <c r="D11" s="17">
        <v>54927</v>
      </c>
      <c r="E11" s="9">
        <f t="shared" si="0"/>
        <v>9614</v>
      </c>
      <c r="F11" s="9">
        <f t="shared" si="0"/>
        <v>8251</v>
      </c>
      <c r="G11" s="12">
        <f t="shared" si="1"/>
        <v>0.25940316226863092</v>
      </c>
      <c r="H11" s="7">
        <f t="shared" si="1"/>
        <v>0.17677178849944297</v>
      </c>
      <c r="I11" s="9">
        <f t="shared" si="2"/>
        <v>46221.666666666664</v>
      </c>
    </row>
    <row r="12" spans="1:9" x14ac:dyDescent="0.25">
      <c r="A12" s="5" t="s">
        <v>14</v>
      </c>
      <c r="B12" s="17">
        <v>28959</v>
      </c>
      <c r="C12" s="17">
        <v>63695</v>
      </c>
      <c r="D12" s="17">
        <v>69936</v>
      </c>
      <c r="E12" s="9">
        <f t="shared" si="0"/>
        <v>34736</v>
      </c>
      <c r="F12" s="9">
        <f t="shared" si="0"/>
        <v>6241</v>
      </c>
      <c r="G12" s="12">
        <f t="shared" si="1"/>
        <v>1.1994889326288891</v>
      </c>
      <c r="H12" s="7">
        <f t="shared" si="1"/>
        <v>9.7982573200408193E-2</v>
      </c>
      <c r="I12" s="9">
        <f t="shared" si="2"/>
        <v>54196.666666666664</v>
      </c>
    </row>
    <row r="13" spans="1:9" ht="30" x14ac:dyDescent="0.25">
      <c r="A13" s="5" t="s">
        <v>15</v>
      </c>
      <c r="B13" s="17">
        <v>29511</v>
      </c>
      <c r="C13" s="17">
        <v>31910</v>
      </c>
      <c r="D13" s="17">
        <v>34592</v>
      </c>
      <c r="E13" s="9">
        <f t="shared" si="0"/>
        <v>2399</v>
      </c>
      <c r="F13" s="9">
        <f t="shared" si="0"/>
        <v>2682</v>
      </c>
      <c r="G13" s="12">
        <f t="shared" si="1"/>
        <v>8.1291721730880007E-2</v>
      </c>
      <c r="H13" s="7">
        <f t="shared" si="1"/>
        <v>8.4048887496082733E-2</v>
      </c>
      <c r="I13" s="9">
        <f t="shared" si="2"/>
        <v>32004.333333333332</v>
      </c>
    </row>
    <row r="14" spans="1:9" ht="45" x14ac:dyDescent="0.25">
      <c r="A14" s="5" t="s">
        <v>16</v>
      </c>
      <c r="B14" s="17">
        <v>34808</v>
      </c>
      <c r="C14" s="17">
        <v>36865</v>
      </c>
      <c r="D14" s="17">
        <v>39629</v>
      </c>
      <c r="E14" s="9">
        <f t="shared" si="0"/>
        <v>2057</v>
      </c>
      <c r="F14" s="9">
        <f t="shared" si="0"/>
        <v>2764</v>
      </c>
      <c r="G14" s="12">
        <f t="shared" si="1"/>
        <v>5.9095610204550675E-2</v>
      </c>
      <c r="H14" s="7">
        <f t="shared" si="1"/>
        <v>7.4976264749762642E-2</v>
      </c>
      <c r="I14" s="9">
        <f t="shared" si="2"/>
        <v>37100.666666666664</v>
      </c>
    </row>
    <row r="15" spans="1:9" x14ac:dyDescent="0.25">
      <c r="A15" s="5" t="s">
        <v>17</v>
      </c>
      <c r="B15" s="17">
        <v>29354</v>
      </c>
      <c r="C15" s="17">
        <v>29960</v>
      </c>
      <c r="D15" s="17">
        <v>32332</v>
      </c>
      <c r="E15" s="9">
        <f t="shared" si="0"/>
        <v>606</v>
      </c>
      <c r="F15" s="9">
        <f t="shared" si="0"/>
        <v>2372</v>
      </c>
      <c r="G15" s="12">
        <f t="shared" si="1"/>
        <v>2.0644545888124276E-2</v>
      </c>
      <c r="H15" s="7">
        <f t="shared" si="1"/>
        <v>7.9172229639519365E-2</v>
      </c>
      <c r="I15" s="9">
        <f t="shared" si="2"/>
        <v>30548.666666666668</v>
      </c>
    </row>
    <row r="16" spans="1:9" ht="75" x14ac:dyDescent="0.25">
      <c r="A16" s="5" t="s">
        <v>18</v>
      </c>
      <c r="B16" s="17">
        <v>25601</v>
      </c>
      <c r="C16" s="17">
        <v>26497</v>
      </c>
      <c r="D16" s="17">
        <v>30030</v>
      </c>
      <c r="E16" s="9">
        <f t="shared" si="0"/>
        <v>896</v>
      </c>
      <c r="F16" s="9">
        <f t="shared" si="0"/>
        <v>3533</v>
      </c>
      <c r="G16" s="12">
        <f t="shared" si="1"/>
        <v>3.4998632865903677E-2</v>
      </c>
      <c r="H16" s="7">
        <f t="shared" si="1"/>
        <v>0.13333584934143489</v>
      </c>
      <c r="I16" s="9">
        <f t="shared" si="2"/>
        <v>27376</v>
      </c>
    </row>
    <row r="17" spans="1:9" x14ac:dyDescent="0.25">
      <c r="A17" s="5" t="s">
        <v>19</v>
      </c>
      <c r="B17" s="17">
        <v>19759</v>
      </c>
      <c r="C17" s="17">
        <v>20626</v>
      </c>
      <c r="D17" s="17">
        <v>22041</v>
      </c>
      <c r="E17" s="9">
        <f t="shared" si="0"/>
        <v>867</v>
      </c>
      <c r="F17" s="9">
        <f t="shared" si="0"/>
        <v>1415</v>
      </c>
      <c r="G17" s="12">
        <f t="shared" si="1"/>
        <v>4.3878738802570982E-2</v>
      </c>
      <c r="H17" s="7">
        <f t="shared" si="1"/>
        <v>6.8602734412876953E-2</v>
      </c>
      <c r="I17" s="9">
        <f t="shared" si="2"/>
        <v>20808.666666666668</v>
      </c>
    </row>
    <row r="18" spans="1:9" x14ac:dyDescent="0.25">
      <c r="A18" s="5" t="s">
        <v>20</v>
      </c>
      <c r="B18" s="17">
        <v>37011</v>
      </c>
      <c r="C18" s="17">
        <v>38982</v>
      </c>
      <c r="D18" s="17">
        <v>41510</v>
      </c>
      <c r="E18" s="9">
        <f t="shared" si="0"/>
        <v>1971</v>
      </c>
      <c r="F18" s="9">
        <f t="shared" si="0"/>
        <v>2528</v>
      </c>
      <c r="G18" s="12">
        <f t="shared" si="1"/>
        <v>5.3254437869822487E-2</v>
      </c>
      <c r="H18" s="7">
        <f t="shared" si="1"/>
        <v>6.485044379457186E-2</v>
      </c>
      <c r="I18" s="9">
        <f t="shared" si="2"/>
        <v>39167.666666666664</v>
      </c>
    </row>
    <row r="19" spans="1:9" x14ac:dyDescent="0.25">
      <c r="A19" s="5" t="s">
        <v>21</v>
      </c>
      <c r="B19" s="17">
        <v>68565</v>
      </c>
      <c r="C19" s="17">
        <v>70088</v>
      </c>
      <c r="D19" s="17">
        <v>80289</v>
      </c>
      <c r="E19" s="9">
        <f t="shared" si="0"/>
        <v>1523</v>
      </c>
      <c r="F19" s="9">
        <f t="shared" si="0"/>
        <v>10201</v>
      </c>
      <c r="G19" s="12">
        <f t="shared" si="1"/>
        <v>2.2212499088456208E-2</v>
      </c>
      <c r="H19" s="7">
        <f t="shared" si="1"/>
        <v>0.14554559981737245</v>
      </c>
      <c r="I19" s="9">
        <f t="shared" si="2"/>
        <v>72980.666666666672</v>
      </c>
    </row>
    <row r="20" spans="1:9" ht="45" x14ac:dyDescent="0.25">
      <c r="A20" s="5" t="s">
        <v>22</v>
      </c>
      <c r="B20" s="17">
        <v>37559</v>
      </c>
      <c r="C20" s="17">
        <v>39815</v>
      </c>
      <c r="D20" s="17">
        <v>43737</v>
      </c>
      <c r="E20" s="9">
        <f t="shared" si="0"/>
        <v>2256</v>
      </c>
      <c r="F20" s="9">
        <f t="shared" si="0"/>
        <v>3922</v>
      </c>
      <c r="G20" s="12">
        <f t="shared" si="1"/>
        <v>6.0065496951463029E-2</v>
      </c>
      <c r="H20" s="7">
        <f t="shared" si="1"/>
        <v>9.8505588346100723E-2</v>
      </c>
      <c r="I20" s="9">
        <f t="shared" si="2"/>
        <v>40370.333333333336</v>
      </c>
    </row>
    <row r="21" spans="1:9" ht="60" x14ac:dyDescent="0.25">
      <c r="A21" s="5" t="s">
        <v>23</v>
      </c>
      <c r="B21" s="17">
        <v>42659</v>
      </c>
      <c r="C21" s="17">
        <v>41916</v>
      </c>
      <c r="D21" s="17">
        <v>43611</v>
      </c>
      <c r="E21" s="9">
        <f t="shared" ref="E21:F24" si="3">C21-B21</f>
        <v>-743</v>
      </c>
      <c r="F21" s="9">
        <f t="shared" si="3"/>
        <v>1695</v>
      </c>
      <c r="G21" s="12">
        <f t="shared" ref="G21:H24" si="4">(C21-B21)/B21*100%</f>
        <v>-1.741719215171476E-2</v>
      </c>
      <c r="H21" s="7">
        <f t="shared" si="4"/>
        <v>4.0438018894932724E-2</v>
      </c>
      <c r="I21" s="9">
        <f t="shared" si="2"/>
        <v>42728.666666666664</v>
      </c>
    </row>
    <row r="22" spans="1:9" x14ac:dyDescent="0.25">
      <c r="A22" s="5" t="s">
        <v>24</v>
      </c>
      <c r="B22" s="17">
        <v>25862</v>
      </c>
      <c r="C22" s="17">
        <v>26928</v>
      </c>
      <c r="D22" s="17">
        <v>28088</v>
      </c>
      <c r="E22" s="9">
        <f t="shared" si="3"/>
        <v>1066</v>
      </c>
      <c r="F22" s="9">
        <f t="shared" si="3"/>
        <v>1160</v>
      </c>
      <c r="G22" s="12">
        <f t="shared" si="4"/>
        <v>4.1218776583404219E-2</v>
      </c>
      <c r="H22" s="7">
        <f t="shared" si="4"/>
        <v>4.3077837195484255E-2</v>
      </c>
      <c r="I22" s="9">
        <f t="shared" si="2"/>
        <v>26959.333333333332</v>
      </c>
    </row>
    <row r="23" spans="1:9" ht="45" x14ac:dyDescent="0.25">
      <c r="A23" s="5" t="s">
        <v>25</v>
      </c>
      <c r="B23" s="17">
        <v>27068</v>
      </c>
      <c r="C23" s="17">
        <v>28179</v>
      </c>
      <c r="D23" s="17">
        <v>29742</v>
      </c>
      <c r="E23" s="9">
        <f t="shared" si="3"/>
        <v>1111</v>
      </c>
      <c r="F23" s="9">
        <f t="shared" si="3"/>
        <v>1563</v>
      </c>
      <c r="G23" s="12">
        <f t="shared" si="4"/>
        <v>4.1044776119402986E-2</v>
      </c>
      <c r="H23" s="7">
        <f t="shared" si="4"/>
        <v>5.5466837006281272E-2</v>
      </c>
      <c r="I23" s="9">
        <f t="shared" si="2"/>
        <v>28329.666666666668</v>
      </c>
    </row>
    <row r="24" spans="1:9" ht="45" x14ac:dyDescent="0.25">
      <c r="A24" s="5" t="s">
        <v>26</v>
      </c>
      <c r="B24" s="17">
        <v>27876</v>
      </c>
      <c r="C24" s="17">
        <v>30072</v>
      </c>
      <c r="D24" s="17">
        <v>32197</v>
      </c>
      <c r="E24" s="9">
        <f t="shared" si="3"/>
        <v>2196</v>
      </c>
      <c r="F24" s="9">
        <f t="shared" si="3"/>
        <v>2125</v>
      </c>
      <c r="G24" s="12">
        <f t="shared" si="4"/>
        <v>7.8777442961687469E-2</v>
      </c>
      <c r="H24" s="7">
        <f t="shared" si="4"/>
        <v>7.0663740356477781E-2</v>
      </c>
      <c r="I24" s="9">
        <f t="shared" si="2"/>
        <v>30048.333333333332</v>
      </c>
    </row>
    <row r="25" spans="1:9" x14ac:dyDescent="0.25">
      <c r="A25" s="3"/>
      <c r="B25" s="10"/>
      <c r="C25" s="10"/>
      <c r="D25" s="10"/>
      <c r="E25" s="10"/>
      <c r="F25" s="10"/>
      <c r="G25" s="10"/>
      <c r="H25" s="4"/>
    </row>
  </sheetData>
  <sheetProtection algorithmName="SHA-512" hashValue="Ty65oTpH2N8SS/qhCwglstGBfHXD7m74AIDMNYxaGM/7MS6E56A32Ta2z0b9xwYMIejGhSNmb09Kd7qi7Jzp6g==" saltValue="Hd2yL//LWPw9UYu5Y8OTDw==" spinCount="100000" sheet="1" objects="1" scenarios="1" formatCells="0"/>
  <mergeCells count="4">
    <mergeCell ref="B1:D1"/>
    <mergeCell ref="E1:F1"/>
    <mergeCell ref="G1:H1"/>
    <mergeCell ref="A1:A2"/>
  </mergeCells>
  <conditionalFormatting sqref="B4:D24">
    <cfRule type="colorScale" priority="1">
      <colorScale>
        <cfvo type="min"/>
        <cfvo type="max"/>
        <color rgb="FFFF2F2F"/>
        <color rgb="FF62F485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8951-9E77-41CE-8C28-FC2E40AFDCE4}">
  <sheetPr codeName="Лист3"/>
  <dimension ref="A1:C47"/>
  <sheetViews>
    <sheetView workbookViewId="0">
      <selection activeCell="A6" sqref="A6"/>
    </sheetView>
  </sheetViews>
  <sheetFormatPr defaultRowHeight="15" x14ac:dyDescent="0.25"/>
  <cols>
    <col min="1" max="1" width="30" customWidth="1"/>
    <col min="2" max="2" width="23.5703125" bestFit="1" customWidth="1"/>
    <col min="3" max="3" width="8.28515625" customWidth="1"/>
  </cols>
  <sheetData>
    <row r="1" spans="1:3" x14ac:dyDescent="0.25">
      <c r="A1" s="2" t="s">
        <v>0</v>
      </c>
      <c r="B1" s="2" t="s">
        <v>29</v>
      </c>
      <c r="C1" s="2" t="s">
        <v>30</v>
      </c>
    </row>
    <row r="2" spans="1:3" ht="45" x14ac:dyDescent="0.25">
      <c r="A2" s="5" t="str">
        <f>Лист1!A4</f>
        <v>Доходы от предпринимательской деятельности</v>
      </c>
      <c r="B2" s="9">
        <f>MIN(Лист1!B4:D4)</f>
        <v>4022</v>
      </c>
      <c r="C2" s="2">
        <f>_xlfn.IFS(B2=Лист1!B4,Лист1!$B$2,B2=Лист1!C4,Лист1!$C$2,B2=Лист1!D4,Лист1!$D$2)</f>
        <v>2014</v>
      </c>
    </row>
    <row r="3" spans="1:3" x14ac:dyDescent="0.25">
      <c r="A3" s="5" t="str">
        <f>Лист1!A5</f>
        <v>Социальные выплаты</v>
      </c>
      <c r="B3" s="9">
        <f>MIN(Лист1!B5:D5)</f>
        <v>8628</v>
      </c>
      <c r="C3" s="2">
        <f>_xlfn.IFS(B3=Лист1!B5,Лист1!$B$2,B3=Лист1!C5,Лист1!$C$2,B3=Лист1!D5,Лист1!$D$2)</f>
        <v>2014</v>
      </c>
    </row>
    <row r="4" spans="1:3" x14ac:dyDescent="0.25">
      <c r="A4" s="5" t="str">
        <f>Лист1!A6</f>
        <v>Доходы от собственности</v>
      </c>
      <c r="B4" s="9">
        <f>MIN(Лист1!B6:D6)</f>
        <v>2786</v>
      </c>
      <c r="C4" s="2">
        <f>_xlfn.IFS(B4=Лист1!B6,Лист1!$B$2,B4=Лист1!C6,Лист1!$C$2,B4=Лист1!D6,Лист1!$D$2)</f>
        <v>2014</v>
      </c>
    </row>
    <row r="5" spans="1:3" x14ac:dyDescent="0.25">
      <c r="A5" s="5" t="str">
        <f>Лист1!A7</f>
        <v>Другие доходы</v>
      </c>
      <c r="B5" s="9">
        <f>MIN(Лист1!B7:D7)</f>
        <v>958</v>
      </c>
      <c r="C5" s="2">
        <f>_xlfn.IFS(B5=Лист1!B7,Лист1!$B$2,B5=Лист1!C7,Лист1!$C$2,B5=Лист1!D7,Лист1!$D$2)</f>
        <v>2014</v>
      </c>
    </row>
    <row r="6" spans="1:3" x14ac:dyDescent="0.25">
      <c r="A6" s="5" t="str">
        <f>Лист1!A8</f>
        <v>Оплата труда,</v>
      </c>
      <c r="B6" s="9">
        <f>MIN(Лист1!B8:D8)</f>
        <v>32495</v>
      </c>
      <c r="C6" s="2">
        <f>_xlfn.IFS(B6=Лист1!B8,Лист1!$B$2,B6=Лист1!C8,Лист1!$C$2,B6=Лист1!D8,Лист1!$D$2)</f>
        <v>2014</v>
      </c>
    </row>
    <row r="7" spans="1:3" x14ac:dyDescent="0.25">
      <c r="A7" s="5" t="str">
        <f>Лист1!A9</f>
        <v>в том числе</v>
      </c>
      <c r="B7" s="9">
        <f>MIN(Лист1!B9:D9)</f>
        <v>0</v>
      </c>
      <c r="C7" s="2">
        <f>_xlfn.IFS(B7=Лист1!B9,Лист1!$B$2,B7=Лист1!C9,Лист1!$C$2,B7=Лист1!D9,Лист1!$D$2)</f>
        <v>2014</v>
      </c>
    </row>
    <row r="8" spans="1:3" ht="30" x14ac:dyDescent="0.25">
      <c r="A8" s="5" t="str">
        <f>Лист1!A10</f>
        <v>Сельское хозяйство, охота и лесное хозяйство</v>
      </c>
      <c r="B8" s="9">
        <f>MIN(Лист1!B10:D10)</f>
        <v>17724</v>
      </c>
      <c r="C8" s="2">
        <f>_xlfn.IFS(B8=Лист1!B10,Лист1!$B$2,B8=Лист1!C10,Лист1!$C$2,B8=Лист1!D10,Лист1!$D$2)</f>
        <v>2014</v>
      </c>
    </row>
    <row r="9" spans="1:3" x14ac:dyDescent="0.25">
      <c r="A9" s="5" t="str">
        <f>Лист1!A11</f>
        <v>Рыболовство, рыбоводство</v>
      </c>
      <c r="B9" s="9">
        <f>MIN(Лист1!B11:D11)</f>
        <v>37062</v>
      </c>
      <c r="C9" s="2">
        <f>_xlfn.IFS(B9=Лист1!B11,Лист1!$B$2,B9=Лист1!C11,Лист1!$C$2,B9=Лист1!D11,Лист1!$D$2)</f>
        <v>2014</v>
      </c>
    </row>
    <row r="10" spans="1:3" x14ac:dyDescent="0.25">
      <c r="A10" s="5" t="str">
        <f>Лист1!A12</f>
        <v>Добыча полезных ископаемых</v>
      </c>
      <c r="B10" s="9">
        <f>MIN(Лист1!B12:D12)</f>
        <v>28959</v>
      </c>
      <c r="C10" s="2">
        <f>_xlfn.IFS(B10=Лист1!B12,Лист1!$B$2,B10=Лист1!C12,Лист1!$C$2,B10=Лист1!D12,Лист1!$D$2)</f>
        <v>2014</v>
      </c>
    </row>
    <row r="11" spans="1:3" ht="30" x14ac:dyDescent="0.25">
      <c r="A11" s="5" t="str">
        <f>Лист1!A13</f>
        <v>Обрабатывающие производства</v>
      </c>
      <c r="B11" s="9">
        <f>MIN(Лист1!B13:D13)</f>
        <v>29511</v>
      </c>
      <c r="C11" s="2">
        <f>_xlfn.IFS(B11=Лист1!B13,Лист1!$B$2,B11=Лист1!C13,Лист1!$C$2,B11=Лист1!D13,Лист1!$D$2)</f>
        <v>2014</v>
      </c>
    </row>
    <row r="12" spans="1:3" ht="45" x14ac:dyDescent="0.25">
      <c r="A12" s="5" t="str">
        <f>Лист1!A14</f>
        <v>Производство и распределение электроэнергии, газа и воды</v>
      </c>
      <c r="B12" s="9">
        <f>MIN(Лист1!B14:D14)</f>
        <v>34808</v>
      </c>
      <c r="C12" s="2">
        <f>_xlfn.IFS(B12=Лист1!B14,Лист1!$B$2,B12=Лист1!C14,Лист1!$C$2,B12=Лист1!D14,Лист1!$D$2)</f>
        <v>2014</v>
      </c>
    </row>
    <row r="13" spans="1:3" x14ac:dyDescent="0.25">
      <c r="A13" s="5" t="str">
        <f>Лист1!A15</f>
        <v>Строительство</v>
      </c>
      <c r="B13" s="9">
        <f>MIN(Лист1!B15:D15)</f>
        <v>29354</v>
      </c>
      <c r="C13" s="2">
        <f>_xlfn.IFS(B13=Лист1!B15,Лист1!$B$2,B13=Лист1!C15,Лист1!$C$2,B13=Лист1!D15,Лист1!$D$2)</f>
        <v>2014</v>
      </c>
    </row>
    <row r="14" spans="1:3" ht="75" x14ac:dyDescent="0.25">
      <c r="A14" s="5" t="str">
        <f>Лист1!A16</f>
        <v>Оптовая и розничная торговля; ремонт автотранспортных средств, мотоциклов, бытовых изделий и предметов личного пользования</v>
      </c>
      <c r="B14" s="9">
        <f>MIN(Лист1!B16:D16)</f>
        <v>25601</v>
      </c>
      <c r="C14" s="2">
        <f>_xlfn.IFS(B14=Лист1!B16,Лист1!$B$2,B14=Лист1!C16,Лист1!$C$2,B14=Лист1!D16,Лист1!$D$2)</f>
        <v>2014</v>
      </c>
    </row>
    <row r="15" spans="1:3" x14ac:dyDescent="0.25">
      <c r="A15" s="5" t="str">
        <f>Лист1!A17</f>
        <v>Гостиницы и рестораны</v>
      </c>
      <c r="B15" s="9">
        <f>MIN(Лист1!B17:D17)</f>
        <v>19759</v>
      </c>
      <c r="C15" s="2">
        <f>_xlfn.IFS(B15=Лист1!B17,Лист1!$B$2,B15=Лист1!C17,Лист1!$C$2,B15=Лист1!D17,Лист1!$D$2)</f>
        <v>2014</v>
      </c>
    </row>
    <row r="16" spans="1:3" x14ac:dyDescent="0.25">
      <c r="A16" s="5" t="str">
        <f>Лист1!A18</f>
        <v>Транспорт и связь</v>
      </c>
      <c r="B16" s="9">
        <f>MIN(Лист1!B18:D18)</f>
        <v>37011</v>
      </c>
      <c r="C16" s="2">
        <f>_xlfn.IFS(B16=Лист1!B18,Лист1!$B$2,B16=Лист1!C18,Лист1!$C$2,B16=Лист1!D18,Лист1!$D$2)</f>
        <v>2014</v>
      </c>
    </row>
    <row r="17" spans="1:3" x14ac:dyDescent="0.25">
      <c r="A17" s="5" t="str">
        <f>Лист1!A19</f>
        <v>Финансовая деятельность</v>
      </c>
      <c r="B17" s="9">
        <f>MIN(Лист1!B19:D19)</f>
        <v>68565</v>
      </c>
      <c r="C17" s="2">
        <f>_xlfn.IFS(B17=Лист1!B19,Лист1!$B$2,B17=Лист1!C19,Лист1!$C$2,B17=Лист1!D19,Лист1!$D$2)</f>
        <v>2014</v>
      </c>
    </row>
    <row r="18" spans="1:3" ht="45" x14ac:dyDescent="0.25">
      <c r="A18" s="5" t="str">
        <f>Лист1!A20</f>
        <v>Операции с недвижимым имуществом, аренда и предоставление услуг</v>
      </c>
      <c r="B18" s="9">
        <f>MIN(Лист1!B20:D20)</f>
        <v>37559</v>
      </c>
      <c r="C18" s="2">
        <f>_xlfn.IFS(B18=Лист1!B20,Лист1!$B$2,B18=Лист1!C20,Лист1!$C$2,B18=Лист1!D20,Лист1!$D$2)</f>
        <v>2014</v>
      </c>
    </row>
    <row r="19" spans="1:3" ht="60" x14ac:dyDescent="0.25">
      <c r="A19" s="5" t="str">
        <f>Лист1!A21</f>
        <v>Государственное управление и обеспечение военной безопасности; социальное страхование</v>
      </c>
      <c r="B19" s="9">
        <f>MIN(Лист1!B21:D21)</f>
        <v>41916</v>
      </c>
      <c r="C19" s="2">
        <f>_xlfn.IFS(B19=Лист1!B21,Лист1!$B$2,B19=Лист1!C21,Лист1!$C$2,B19=Лист1!D21,Лист1!$D$2)</f>
        <v>2015</v>
      </c>
    </row>
    <row r="20" spans="1:3" x14ac:dyDescent="0.25">
      <c r="A20" s="5" t="str">
        <f>Лист1!A22</f>
        <v>Образование</v>
      </c>
      <c r="B20" s="9">
        <f>MIN(Лист1!B22:D22)</f>
        <v>25862</v>
      </c>
      <c r="C20" s="2">
        <f>_xlfn.IFS(B20=Лист1!B22,Лист1!$B$2,B20=Лист1!C22,Лист1!$C$2,B20=Лист1!D22,Лист1!$D$2)</f>
        <v>2014</v>
      </c>
    </row>
    <row r="21" spans="1:3" ht="45" x14ac:dyDescent="0.25">
      <c r="A21" s="5" t="str">
        <f>Лист1!A23</f>
        <v>Здравоохранение и предоставление социальных услуг</v>
      </c>
      <c r="B21" s="9">
        <f>MIN(Лист1!B23:D23)</f>
        <v>27068</v>
      </c>
      <c r="C21" s="2">
        <f>_xlfn.IFS(B21=Лист1!B23,Лист1!$B$2,B21=Лист1!C23,Лист1!$C$2,B21=Лист1!D23,Лист1!$D$2)</f>
        <v>2014</v>
      </c>
    </row>
    <row r="22" spans="1:3" ht="45" x14ac:dyDescent="0.25">
      <c r="A22" s="5" t="str">
        <f>Лист1!A24</f>
        <v>Предоставление прочих коммунальных, социальных и персональных услуг</v>
      </c>
      <c r="B22" s="9">
        <f>MIN(Лист1!B24:D24)</f>
        <v>27876</v>
      </c>
      <c r="C22" s="2">
        <f>_xlfn.IFS(B22=Лист1!B24,Лист1!$B$2,B22=Лист1!C24,Лист1!$C$2,B22=Лист1!D24,Лист1!$D$2)</f>
        <v>2014</v>
      </c>
    </row>
    <row r="23" spans="1:3" x14ac:dyDescent="0.25">
      <c r="A23" s="15"/>
    </row>
    <row r="24" spans="1:3" x14ac:dyDescent="0.25">
      <c r="A24" s="15"/>
    </row>
    <row r="25" spans="1:3" x14ac:dyDescent="0.25">
      <c r="A25" s="15"/>
    </row>
    <row r="26" spans="1:3" x14ac:dyDescent="0.25">
      <c r="A26" s="15"/>
    </row>
    <row r="27" spans="1:3" x14ac:dyDescent="0.25">
      <c r="A27" s="15"/>
    </row>
    <row r="28" spans="1:3" x14ac:dyDescent="0.25">
      <c r="A28" s="15"/>
    </row>
    <row r="29" spans="1:3" x14ac:dyDescent="0.25">
      <c r="A29" s="15"/>
    </row>
    <row r="30" spans="1:3" x14ac:dyDescent="0.25">
      <c r="A30" s="15"/>
    </row>
    <row r="31" spans="1:3" x14ac:dyDescent="0.25">
      <c r="A31" s="15"/>
    </row>
    <row r="32" spans="1:3" x14ac:dyDescent="0.25">
      <c r="A32" s="15"/>
    </row>
    <row r="33" spans="1:1" x14ac:dyDescent="0.25">
      <c r="A33" s="15"/>
    </row>
    <row r="34" spans="1:1" x14ac:dyDescent="0.25">
      <c r="A34" s="15"/>
    </row>
    <row r="35" spans="1:1" x14ac:dyDescent="0.25">
      <c r="A35" s="15"/>
    </row>
    <row r="36" spans="1:1" x14ac:dyDescent="0.25">
      <c r="A36" s="15"/>
    </row>
    <row r="37" spans="1:1" x14ac:dyDescent="0.25">
      <c r="A37" s="15"/>
    </row>
    <row r="38" spans="1:1" x14ac:dyDescent="0.25">
      <c r="A38" s="15"/>
    </row>
    <row r="39" spans="1:1" x14ac:dyDescent="0.25">
      <c r="A39" s="15"/>
    </row>
    <row r="40" spans="1:1" x14ac:dyDescent="0.25">
      <c r="A40" s="15"/>
    </row>
    <row r="41" spans="1:1" x14ac:dyDescent="0.25">
      <c r="A41" s="15"/>
    </row>
    <row r="42" spans="1:1" x14ac:dyDescent="0.25">
      <c r="A42" s="15"/>
    </row>
    <row r="43" spans="1:1" x14ac:dyDescent="0.25">
      <c r="A43" s="15"/>
    </row>
    <row r="44" spans="1:1" x14ac:dyDescent="0.25">
      <c r="A44" s="15"/>
    </row>
    <row r="45" spans="1:1" x14ac:dyDescent="0.25">
      <c r="A45" s="15"/>
    </row>
    <row r="46" spans="1:1" x14ac:dyDescent="0.25">
      <c r="A46" s="15"/>
    </row>
    <row r="47" spans="1:1" x14ac:dyDescent="0.25">
      <c r="A47" s="15"/>
    </row>
  </sheetData>
  <sheetProtection algorithmName="SHA-512" hashValue="M30hseUStmvspQUsJH4aZwPlGZSDlI5apU+ZQpsE9kssQYYyuC5rtc9iOsskghLBGVDOYOpeOhknvMyL0Fe8cg==" saltValue="6hqk9npq/OGxZssRqk2Kt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</vt:vector>
  </HeadingPairs>
  <TitlesOfParts>
    <vt:vector size="3" baseType="lpstr">
      <vt:lpstr>Лист1</vt:lpstr>
      <vt:lpstr>Лист3</vt:lpstr>
      <vt:lpstr>Лист2 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2024-01-16T06:31:44Z</dcterms:created>
  <dcterms:modified xsi:type="dcterms:W3CDTF">2024-01-17T10:21:13Z</dcterms:modified>
</cp:coreProperties>
</file>