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202300"/>
  <mc:AlternateContent xmlns:mc="http://schemas.openxmlformats.org/markup-compatibility/2006">
    <mc:Choice Requires="x15">
      <x15ac:absPath xmlns:x15ac="http://schemas.microsoft.com/office/spreadsheetml/2010/11/ac" url="/Users/nandipatioohasripriya/Downloads/SubawardsAndPrimeTransactions_2025-02-09_H15M35S01863716/"/>
    </mc:Choice>
  </mc:AlternateContent>
  <xr:revisionPtr revIDLastSave="0" documentId="13_ncr:1_{A54DF08E-6D55-194F-B8DF-67CF695948EB}" xr6:coauthVersionLast="47" xr6:coauthVersionMax="47" xr10:uidLastSave="{00000000-0000-0000-0000-000000000000}"/>
  <bookViews>
    <workbookView xWindow="0" yWindow="0" windowWidth="28800" windowHeight="18000" activeTab="1" xr2:uid="{A2B8ED8A-9A61-914F-9420-2C5B2C0376B1}"/>
  </bookViews>
  <sheets>
    <sheet name="Assistance_PrimeTransactions_20" sheetId="1" r:id="rId1"/>
    <sheet name="DashBoard" sheetId="4" r:id="rId2"/>
    <sheet name="Sample" sheetId="3" r:id="rId3"/>
    <sheet name="Sample1" sheetId="2" r:id="rId4"/>
  </sheets>
  <definedNames>
    <definedName name="_xlnm._FilterDatabase" localSheetId="1" hidden="1">DashBoard!$L$30:$M$57</definedName>
    <definedName name="_xlnm._FilterDatabase" localSheetId="2" hidden="1">Sample!$A$15:$F$39</definedName>
    <definedName name="_xlnm._FilterDatabase" localSheetId="3" hidden="1">Sample1!$A$15:$F$39</definedName>
    <definedName name="County">DashBoard!$A$3</definedName>
    <definedName name="CountyFilter">DashBoard!$A$3</definedName>
    <definedName name="CountyType">DashBoard!$A$9</definedName>
    <definedName name="Filter">Sample!$A$29</definedName>
    <definedName name="Slicer_recipient_name">#N/A</definedName>
  </definedNames>
  <calcPr calcId="191029"/>
  <pivotCaches>
    <pivotCache cacheId="12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8" i="4" l="1" a="1"/>
  <c r="P28" i="4" s="1"/>
  <c r="G78" i="2" a="1"/>
  <c r="G78" i="2" s="1"/>
  <c r="G46" i="2" a="1"/>
  <c r="G46" i="2" s="1"/>
  <c r="H47" i="2"/>
  <c r="I47" i="2"/>
  <c r="H48" i="2"/>
  <c r="I48" i="2"/>
  <c r="H49" i="2"/>
  <c r="I49" i="2"/>
  <c r="H50" i="2"/>
  <c r="I50" i="2"/>
  <c r="H51" i="2"/>
  <c r="I51" i="2"/>
  <c r="H52" i="2"/>
  <c r="I52" i="2"/>
  <c r="H53" i="2"/>
  <c r="I53" i="2"/>
  <c r="H54" i="2"/>
  <c r="I54" i="2"/>
  <c r="H55" i="2"/>
  <c r="I55" i="2"/>
  <c r="H56" i="2"/>
  <c r="I56" i="2"/>
  <c r="H57" i="2"/>
  <c r="I57" i="2"/>
  <c r="H58" i="2"/>
  <c r="I58" i="2"/>
  <c r="H59" i="2"/>
  <c r="I59" i="2"/>
  <c r="H60" i="2"/>
  <c r="I60" i="2"/>
  <c r="I61" i="2"/>
  <c r="H62" i="2"/>
  <c r="I62" i="2"/>
  <c r="H63" i="2"/>
  <c r="I63" i="2"/>
  <c r="H64" i="2"/>
  <c r="I64" i="2"/>
  <c r="H65" i="2"/>
  <c r="I65" i="2"/>
  <c r="H66" i="2"/>
  <c r="I66" i="2"/>
  <c r="H67" i="2"/>
  <c r="I67" i="2"/>
  <c r="H68" i="2"/>
  <c r="I68" i="2"/>
  <c r="H69" i="2"/>
  <c r="I69" i="2"/>
  <c r="H70" i="2"/>
  <c r="I70" i="2"/>
  <c r="I71" i="2"/>
  <c r="H72" i="2"/>
  <c r="I72" i="2"/>
  <c r="E46" i="2" a="1"/>
  <c r="E46" i="2" s="1"/>
  <c r="E47" i="2" a="1"/>
  <c r="E47"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45" i="2" a="1"/>
  <c r="E45" i="2" s="1"/>
  <c r="D45" i="2" a="1"/>
  <c r="D45" i="2" s="1"/>
  <c r="E31" i="3"/>
  <c r="E32" i="3"/>
  <c r="E33" i="3"/>
  <c r="E34" i="3"/>
  <c r="E35" i="3"/>
  <c r="E36" i="3"/>
  <c r="E30" i="3"/>
  <c r="D31" i="3"/>
  <c r="D32" i="3"/>
  <c r="D33" i="3"/>
  <c r="D34" i="3"/>
  <c r="D35" i="3"/>
  <c r="D36" i="3"/>
  <c r="D30" i="3"/>
  <c r="B8" i="4"/>
  <c r="H8" i="4"/>
  <c r="A45" i="2" a="1"/>
  <c r="A45" i="2" s="1"/>
  <c r="B45" i="2" s="1" a="1"/>
  <c r="B45" i="2" s="1"/>
  <c r="A16" i="2" a="1"/>
  <c r="A16" i="2" s="1"/>
  <c r="F16" i="2" s="1" a="1"/>
  <c r="F16" i="2" s="1"/>
  <c r="A3" i="2" a="1"/>
  <c r="A3" i="2" s="1"/>
  <c r="B3" i="2" s="1" a="1"/>
  <c r="B3" i="2" s="1"/>
  <c r="H46" i="2" l="1"/>
  <c r="I46" i="2"/>
  <c r="E48" i="2" a="1"/>
  <c r="E48" i="2" s="1"/>
  <c r="F35" i="2" a="1"/>
  <c r="F35" i="2" s="1"/>
  <c r="F22" i="2" a="1"/>
  <c r="F22" i="2" s="1"/>
  <c r="F21" i="2" a="1"/>
  <c r="F21" i="2" s="1"/>
  <c r="F30" i="2" a="1"/>
  <c r="F30" i="2" s="1"/>
  <c r="F36" i="2" a="1"/>
  <c r="F36" i="2" s="1"/>
  <c r="F28" i="2" a="1"/>
  <c r="F28" i="2" s="1"/>
  <c r="F38" i="2" a="1"/>
  <c r="F38" i="2" s="1"/>
  <c r="F31" i="2" a="1"/>
  <c r="F31" i="2" s="1"/>
  <c r="F24" i="2" a="1"/>
  <c r="F24" i="2" s="1"/>
  <c r="F37" i="2" a="1"/>
  <c r="F37" i="2" s="1"/>
  <c r="F29" i="2" a="1"/>
  <c r="F29" i="2" s="1"/>
  <c r="F23" i="2" a="1"/>
  <c r="F23" i="2" s="1"/>
  <c r="F27" i="2" a="1"/>
  <c r="F27" i="2" s="1"/>
  <c r="F34" i="2" a="1"/>
  <c r="F34" i="2" s="1"/>
  <c r="F20" i="2" a="1"/>
  <c r="F20" i="2" s="1"/>
  <c r="F33" i="2" a="1"/>
  <c r="F33" i="2" s="1"/>
  <c r="F25" i="2" a="1"/>
  <c r="F25" i="2" s="1"/>
  <c r="F19" i="2" a="1"/>
  <c r="F19" i="2" s="1"/>
  <c r="F26" i="2" a="1"/>
  <c r="F26" i="2" s="1"/>
  <c r="F39" i="2" a="1"/>
  <c r="F39" i="2" s="1"/>
  <c r="F32" i="2" a="1"/>
  <c r="F32" i="2" s="1"/>
  <c r="F18" i="2" a="1"/>
  <c r="F18" i="2" s="1"/>
  <c r="F17" i="2" a="1"/>
  <c r="F17" i="2" s="1"/>
  <c r="D16" i="2" a="1"/>
  <c r="D16" i="2" s="1"/>
  <c r="E16" i="2" a="1"/>
  <c r="E16" i="2" s="1"/>
  <c r="C23" i="2" a="1"/>
  <c r="C23" i="2" s="1"/>
  <c r="C22" i="2" a="1"/>
  <c r="C22" i="2" s="1"/>
  <c r="C21" i="2" a="1"/>
  <c r="C21" i="2" s="1"/>
  <c r="C20" i="2" a="1"/>
  <c r="C20" i="2" s="1"/>
  <c r="B32" i="2" a="1"/>
  <c r="B32" i="2" s="1"/>
  <c r="C39" i="2" a="1"/>
  <c r="C39" i="2" s="1"/>
  <c r="B39" i="2" a="1"/>
  <c r="B39" i="2" s="1"/>
  <c r="B23" i="2" a="1"/>
  <c r="B23" i="2" s="1"/>
  <c r="C30" i="2" a="1"/>
  <c r="C30" i="2" s="1"/>
  <c r="B30" i="2" a="1"/>
  <c r="B30" i="2" s="1"/>
  <c r="C37" i="2" a="1"/>
  <c r="C37" i="2" s="1"/>
  <c r="B37" i="2" a="1"/>
  <c r="B37" i="2" s="1"/>
  <c r="B21" i="2" a="1"/>
  <c r="B21" i="2" s="1"/>
  <c r="C28" i="2" a="1"/>
  <c r="C28" i="2" s="1"/>
  <c r="B28" i="2" a="1"/>
  <c r="B28" i="2" s="1"/>
  <c r="C35" i="2" a="1"/>
  <c r="C35" i="2" s="1"/>
  <c r="C19" i="2" a="1"/>
  <c r="C19" i="2" s="1"/>
  <c r="B35" i="2" a="1"/>
  <c r="B35" i="2" s="1"/>
  <c r="B27" i="2" a="1"/>
  <c r="B27" i="2" s="1"/>
  <c r="B19" i="2" a="1"/>
  <c r="B19" i="2" s="1"/>
  <c r="C34" i="2" a="1"/>
  <c r="C34" i="2" s="1"/>
  <c r="C26" i="2" a="1"/>
  <c r="C26" i="2" s="1"/>
  <c r="C18" i="2" a="1"/>
  <c r="C18" i="2" s="1"/>
  <c r="B24" i="2" a="1"/>
  <c r="B24" i="2" s="1"/>
  <c r="C31" i="2" a="1"/>
  <c r="C31" i="2" s="1"/>
  <c r="B31" i="2" a="1"/>
  <c r="B31" i="2" s="1"/>
  <c r="C38" i="2" a="1"/>
  <c r="C38" i="2" s="1"/>
  <c r="B38" i="2" a="1"/>
  <c r="B38" i="2" s="1"/>
  <c r="B22" i="2" a="1"/>
  <c r="B22" i="2" s="1"/>
  <c r="C29" i="2" a="1"/>
  <c r="C29" i="2" s="1"/>
  <c r="B29" i="2" a="1"/>
  <c r="B29" i="2" s="1"/>
  <c r="C36" i="2" a="1"/>
  <c r="C36" i="2" s="1"/>
  <c r="B36" i="2" a="1"/>
  <c r="B36" i="2" s="1"/>
  <c r="B20" i="2" a="1"/>
  <c r="B20" i="2" s="1"/>
  <c r="C27" i="2" a="1"/>
  <c r="C27" i="2" s="1"/>
  <c r="B34" i="2" a="1"/>
  <c r="B34" i="2" s="1"/>
  <c r="B26" i="2" a="1"/>
  <c r="B26" i="2" s="1"/>
  <c r="B18" i="2" a="1"/>
  <c r="B18" i="2" s="1"/>
  <c r="C33" i="2" a="1"/>
  <c r="C33" i="2" s="1"/>
  <c r="C25" i="2" a="1"/>
  <c r="C25" i="2" s="1"/>
  <c r="C17" i="2" a="1"/>
  <c r="C17" i="2" s="1"/>
  <c r="B33" i="2" a="1"/>
  <c r="B33" i="2" s="1"/>
  <c r="B25" i="2" a="1"/>
  <c r="B25" i="2" s="1"/>
  <c r="B17" i="2" a="1"/>
  <c r="B17" i="2" s="1"/>
  <c r="C32" i="2" a="1"/>
  <c r="C32" i="2" s="1"/>
  <c r="C24" i="2" a="1"/>
  <c r="C24" i="2" s="1"/>
  <c r="C16" i="2" a="1"/>
  <c r="C16" i="2" s="1"/>
  <c r="B16" i="2" a="1"/>
  <c r="B16" i="2" s="1"/>
  <c r="C3" i="2" a="1"/>
  <c r="C3" i="2" s="1"/>
  <c r="D3" i="2" a="1"/>
  <c r="D3" i="2" s="1"/>
  <c r="J48" i="2" l="1" a="1"/>
  <c r="J4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Nandipati Oohasripriya</author>
  </authors>
  <commentList>
    <comment ref="A1" authorId="0" shapeId="0" xr:uid="{909AA024-5BEA-4149-8283-0614A639707A}">
      <text>
        <r>
          <rPr>
            <b/>
            <sz val="10"/>
            <color rgb="FF000000"/>
            <rFont val="Tahoma"/>
            <family val="2"/>
          </rPr>
          <t>Nandipati Oohasrip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<sst xmlns="http://schemas.openxmlformats.org/spreadsheetml/2006/main" count="8941" uniqueCount="985">
  <si>
    <t>assistance_transaction_unique_key</t>
  </si>
  <si>
    <t>assistance_award_unique_key</t>
  </si>
  <si>
    <t>award_id_fain</t>
  </si>
  <si>
    <t>modification_number</t>
  </si>
  <si>
    <t>sai_number</t>
  </si>
  <si>
    <t>federal_action_obligation</t>
  </si>
  <si>
    <t>total_obligated_amount</t>
  </si>
  <si>
    <t>total_outlayed_amount_for_overall_award</t>
  </si>
  <si>
    <t>non_federal_funding_amount</t>
  </si>
  <si>
    <t>total_non_federal_funding_amount</t>
  </si>
  <si>
    <t>generated_pragmatic_obligations</t>
  </si>
  <si>
    <t>action_date</t>
  </si>
  <si>
    <t>action_date_fiscal_year</t>
  </si>
  <si>
    <t>period_of_performance_start_date</t>
  </si>
  <si>
    <t>period_of_performance_current_end_date</t>
  </si>
  <si>
    <t>awarding_agency_name</t>
  </si>
  <si>
    <t>awarding_sub_agency_code</t>
  </si>
  <si>
    <t>awarding_sub_agency_name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</si>
  <si>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</si>
  <si>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</si>
  <si>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</si>
  <si>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</si>
  <si>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</si>
  <si>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</si>
  <si>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</si>
  <si>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</si>
  <si>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</si>
  <si>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</si>
  <si>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</si>
  <si>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</si>
  <si>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recipient_uei</t>
  </si>
  <si>
    <t>recipient_duns</t>
  </si>
  <si>
    <t>recipient_name</t>
  </si>
  <si>
    <t>recipient_name_raw</t>
  </si>
  <si>
    <t>recipient_parent_uei</t>
  </si>
  <si>
    <t>recipient_parent_duns</t>
  </si>
  <si>
    <t>recipient_parent_name</t>
  </si>
  <si>
    <t>recipient_address_line_1</t>
  </si>
  <si>
    <t>recipient_city_code</t>
  </si>
  <si>
    <t>recipient_city_name</t>
  </si>
  <si>
    <t>prime_award_transaction_recipient_county_fips_code</t>
  </si>
  <si>
    <t>recipient_county_name</t>
  </si>
  <si>
    <t>prime_award_transaction_recipient_state_fips_code</t>
  </si>
  <si>
    <t>recipient_state_code</t>
  </si>
  <si>
    <t>recipient_zip_code</t>
  </si>
  <si>
    <t>recipient_zip_last_4_code</t>
  </si>
  <si>
    <t>prime_award_transaction_recipient_cd_original</t>
  </si>
  <si>
    <t>prime_award_transaction_recipient_cd_current</t>
  </si>
  <si>
    <t>primary_place_of_performance_scope</t>
  </si>
  <si>
    <t>primary_place_of_performance_code</t>
  </si>
  <si>
    <t>primary_place_of_performance_city_name</t>
  </si>
  <si>
    <t>prime_award_transaction_place_of_performance_county_fips_code</t>
  </si>
  <si>
    <t>primary_place_of_performance_county_name</t>
  </si>
  <si>
    <t>prime_award_transaction_place_of_performance_state_fips_code</t>
  </si>
  <si>
    <t>primary_place_of_performance_zip_4</t>
  </si>
  <si>
    <t>prime_award_transaction_place_of_performance_cd_original</t>
  </si>
  <si>
    <t>prime_award_transaction_place_of_performance_cd_current</t>
  </si>
  <si>
    <t>cfda_number</t>
  </si>
  <si>
    <t>cfda_title</t>
  </si>
  <si>
    <t>assistance_type_code</t>
  </si>
  <si>
    <t>assistance_type_description</t>
  </si>
  <si>
    <t>transaction_description</t>
  </si>
  <si>
    <t>prime_award_base_transaction_description</t>
  </si>
  <si>
    <t>business_funds_indicator_code</t>
  </si>
  <si>
    <t>business_funds_indicator_description</t>
  </si>
  <si>
    <t>business_types_code</t>
  </si>
  <si>
    <t>business_types_description</t>
  </si>
  <si>
    <t>action_type_code</t>
  </si>
  <si>
    <t>action_type_description</t>
  </si>
  <si>
    <t>record_type_code</t>
  </si>
  <si>
    <t>record_type_description</t>
  </si>
  <si>
    <t>usaspending_permalink</t>
  </si>
  <si>
    <t>initial_report_date</t>
  </si>
  <si>
    <t>last_modified_date</t>
  </si>
  <si>
    <t>8900_DEOE0000779_-NONE-_81.122_0006</t>
  </si>
  <si>
    <t>ASST_NON_DEOE0000779_8900</t>
  </si>
  <si>
    <t>DEOE0000779</t>
  </si>
  <si>
    <t>SAI EXEMPT</t>
  </si>
  <si>
    <t>Department of Energy</t>
  </si>
  <si>
    <t>NATIONAL ENERGY TECHNOLOGY LAB</t>
  </si>
  <si>
    <t>OFFICE OF ELECTRICITY (OE)</t>
  </si>
  <si>
    <t>089-X-0243-000;089-X-0318-000</t>
  </si>
  <si>
    <t>089-0243;089-0318</t>
  </si>
  <si>
    <t>25.5: Research and development contracts</t>
  </si>
  <si>
    <t>0013: CYBERSECURITY FOR ENERGY DELIVERY SYSTEMS;0013: DCEI ENERGY MISSION ASSURANCE</t>
  </si>
  <si>
    <t>MECEHTM8DB17</t>
  </si>
  <si>
    <t>UNIVERSITY OF ARKANSAS</t>
  </si>
  <si>
    <t>UNIVERSITY OF ARKANSAS SYSTEM</t>
  </si>
  <si>
    <t>CBQ1T88L7TC6</t>
  </si>
  <si>
    <t>210 ADMINISTRATION BUILDING</t>
  </si>
  <si>
    <t>FAYETTEVILLE</t>
  </si>
  <si>
    <t>WASHINGTON</t>
  </si>
  <si>
    <t>AR</t>
  </si>
  <si>
    <t>AR-03</t>
  </si>
  <si>
    <t>Single ZIP Code</t>
  </si>
  <si>
    <t>AR23290</t>
  </si>
  <si>
    <t>72701-1201</t>
  </si>
  <si>
    <t>ELECTRICITY DELIVERY AND ENERGY RELIABILITY, RESEARCH, DEVELOPMENT AND ANALYSIS</t>
  </si>
  <si>
    <t>COOPERATIVE AGREEMENT (B)</t>
  </si>
  <si>
    <t>DE-OE0000779 PROJECT TITLED ''AN INTERDISCIPLINARY APPROACH TO INTEGRATABLE, COMPOSABLE AND EVOLVABLE CYBERSECURITY IN ENERGY DELIVERY SYSTEMS''
AMENDMENT 0006
THE PURPOSE OF THIS AMENDMENT IS TO CHANGE THE PROGRAM MANAGER.</t>
  </si>
  <si>
    <t>AN INTERDISCIPLINARY APPROACH TO INTEGRATABLE, COMPOSABLE AND EVOLVABLE CYBERSECURITY IN ENERGY DELIVERY SYSTEMS</t>
  </si>
  <si>
    <t>NON</t>
  </si>
  <si>
    <t>NOT RECOVERY ACT</t>
  </si>
  <si>
    <t>H</t>
  </si>
  <si>
    <t>PUBLIC/STATE CONTROLLED INSTITUTION OF HIGHER EDUCATION</t>
  </si>
  <si>
    <t>C</t>
  </si>
  <si>
    <t>REVISION</t>
  </si>
  <si>
    <t>NON-AGGREGATE RECORD</t>
  </si>
  <si>
    <t>https://www.usaspending.gov/award/ASST_NON_DEOE0000779_8900/</t>
  </si>
  <si>
    <t>8900_DEEE0008282_-NONE-_81.041_0001</t>
  </si>
  <si>
    <t>ASST_NON_DEEE0008282_8900</t>
  </si>
  <si>
    <t>DEEE0008282</t>
  </si>
  <si>
    <t>SAI UNAVAILABLE</t>
  </si>
  <si>
    <t>GOLDEN FIELD OFFICE</t>
  </si>
  <si>
    <t>ENERGY EFFICIENCYRENEWABLE ENERGY</t>
  </si>
  <si>
    <t>089-X-0321-000</t>
  </si>
  <si>
    <t>089-0321</t>
  </si>
  <si>
    <t>41.0: Grants, subsidies, and contributions</t>
  </si>
  <si>
    <t>0203: WEATHERIZATION &amp; INTERGOVERNMENTAL ACTIVITIES</t>
  </si>
  <si>
    <t>LX4WUTA57963</t>
  </si>
  <si>
    <t>ARKANSAS DIVISION OF ENVIRONMENTAL QUALITY</t>
  </si>
  <si>
    <t>ENVIRONMENTAL QUALITY, ARKANSAS DEPARTMENT OF</t>
  </si>
  <si>
    <t>R4NPAGSC4MC1</t>
  </si>
  <si>
    <t>STATE OF ARKANSAS</t>
  </si>
  <si>
    <t>5301 NORTHSHORE DRIVE</t>
  </si>
  <si>
    <t>NORTH LITTLE ROCK</t>
  </si>
  <si>
    <t>PULASKI</t>
  </si>
  <si>
    <t>AR-02</t>
  </si>
  <si>
    <t>State-wide</t>
  </si>
  <si>
    <t>AR*****</t>
  </si>
  <si>
    <t>AR-90</t>
  </si>
  <si>
    <t>STATE ENERGY PROGRAM</t>
  </si>
  <si>
    <t>FORMULA GRANT (A)</t>
  </si>
  <si>
    <t>SEP FORMULA AWARD - STATE OF ARKANSAS</t>
  </si>
  <si>
    <t>A</t>
  </si>
  <si>
    <t>STATE GOVERNMENT</t>
  </si>
  <si>
    <t>https://www.usaspending.gov/award/ASST_NON_DEEE0008282_8900/</t>
  </si>
  <si>
    <t>8900_DEOE0000779_-NONE-_81.122_0007</t>
  </si>
  <si>
    <t>DE-OE0000779 PROJECT TITLED ''AN INTERDISCIPLINARY APPROACH TO INTEGRATABLE, COMPOSABLE AND EVOLVABLE CYBERSECURITY IN ENERGY DELIVERY SYSTEMS''
AMENDMENT 0007
THE PURPOSE OF THIS AMENDMENT IS TO CHANGE THE PROGRAM MANAGER.</t>
  </si>
  <si>
    <t>8900_DEEE0008349_-NONE-_81.087_0001</t>
  </si>
  <si>
    <t>ASST_NON_DEEE0008349_8900</t>
  </si>
  <si>
    <t>DEEE0008349</t>
  </si>
  <si>
    <t>SAI NOT AVAILABLE</t>
  </si>
  <si>
    <t>0101: SOLAR ENERGY</t>
  </si>
  <si>
    <t>1125 WEST MAPLE STE 210</t>
  </si>
  <si>
    <t>RENEWABLE ENERGY RESEARCH AND DEVELOPMENT</t>
  </si>
  <si>
    <t>A RELIABLE, COST-EFFECTIVE TRANSFORMERLESS MEDIUM-VOLTAGE INVERTER FOR GRID INTEGRATION OF COMBINED SOLAR AND ENERGY STORAGE</t>
  </si>
  <si>
    <t>https://www.usaspending.gov/award/ASST_NON_DEEE0008349_8900/</t>
  </si>
  <si>
    <t>8900_DEEE0007191_-NONE-_81.087_0004</t>
  </si>
  <si>
    <t>ASST_NON_DEEE0007191_8900</t>
  </si>
  <si>
    <t>DEEE0007191</t>
  </si>
  <si>
    <t>SAI NOT AVALIABLE</t>
  </si>
  <si>
    <t>KAMKJN3DNP77</t>
  </si>
  <si>
    <t>PICASOLAR INC</t>
  </si>
  <si>
    <t>700 RESEARCH CTR BLVD.</t>
  </si>
  <si>
    <t>SINGLE ZIP CODE</t>
  </si>
  <si>
    <t>72701-7175</t>
  </si>
  <si>
    <t>ONE STEP SUPER EMITTERS FOR HIGH EFFICIENCY SOLAR CELLS</t>
  </si>
  <si>
    <t>R</t>
  </si>
  <si>
    <t>SMALL BUSINESS</t>
  </si>
  <si>
    <t>https://www.usaspending.gov/award/ASST_NON_DEEE0007191_8900/</t>
  </si>
  <si>
    <t>8900_DEEE0007408_-NONE-_81.086_0004</t>
  </si>
  <si>
    <t>ASST_NON_DEEE0007408_8900</t>
  </si>
  <si>
    <t>DEEE0007408</t>
  </si>
  <si>
    <t>0001: VEHICLE TECHNOLOGIES</t>
  </si>
  <si>
    <t>ARKANSAS ECONOMIC DEVELOPMENT COMMISSION</t>
  </si>
  <si>
    <t>900 W CAPITAL AVE. STE 400</t>
  </si>
  <si>
    <t>LITTLE ROCK</t>
  </si>
  <si>
    <t>AR41000</t>
  </si>
  <si>
    <t>72201-3108</t>
  </si>
  <si>
    <t>CONSERVATION RESEARCH AND DEVELOPMENT</t>
  </si>
  <si>
    <t>DE-EE0007408, AMENDMENT 0004 TITLED CLEAN CITIES OUTREACH, EDUCATION, AND PERFORMANCE TRACKING. THE PURPOSE OF THIS AMENDMENT IS TO AUTHORIZE YEAR 4 OF THIS PROJECT; PROVIDE INCREMENTAL FUNDING IN THE AMOUNT OF $50,000; INCORPORATE YEAR 4 STATEMENT OF PROJECT OBJECTIVES AND REVISE THE REPORTING REQUIREMENTS CHECKLIST.</t>
  </si>
  <si>
    <t>CLEAN CITIES OUTREACH EDUCATION AND PERFORMANCE TRACKING GRANT PROGRAM</t>
  </si>
  <si>
    <t>N</t>
  </si>
  <si>
    <t>NONPROFIT WITHOUT 501C3 IRS STATUS (OTHER THAN AN INSTITUTION OF HIGHER EDUCATION)</t>
  </si>
  <si>
    <t>B</t>
  </si>
  <si>
    <t>CONTINUATION</t>
  </si>
  <si>
    <t>https://www.usaspending.gov/award/ASST_NON_DEEE0007408_8900/</t>
  </si>
  <si>
    <t>8900_DEEE0006979_-NONE-_81.041_0007</t>
  </si>
  <si>
    <t>ASST_NON_DEEE0006979_8900</t>
  </si>
  <si>
    <t>DEEE0006979</t>
  </si>
  <si>
    <t>SAI  NOT AVAILABLE</t>
  </si>
  <si>
    <t>ARKANSAS DEPARTMENT OF ENVIRONMENTAL QUALITY</t>
  </si>
  <si>
    <t>5301 NORTHSHORE DR</t>
  </si>
  <si>
    <t>SEP FORMULA - STATE OF ARKANSAS</t>
  </si>
  <si>
    <t>https://www.usaspending.gov/award/ASST_NON_DEEE0006979_8900/</t>
  </si>
  <si>
    <t>8900_DENE0008309_-NONE-_81.121_0007</t>
  </si>
  <si>
    <t>ASST_NON_DENE0008309_8900</t>
  </si>
  <si>
    <t>DENE0008309</t>
  </si>
  <si>
    <t>IDAHO OPERATIONS OFFICE</t>
  </si>
  <si>
    <t>NUCLEAR ENERGY</t>
  </si>
  <si>
    <t>089-X-0319-000</t>
  </si>
  <si>
    <t>089-0319</t>
  </si>
  <si>
    <t>0041: FUEL CYCLE R&amp;D</t>
  </si>
  <si>
    <t>NUCLEAR ENERGY RESEARCH, DEVELOPMENT AND DEMONSTRATION</t>
  </si>
  <si>
    <t>NUCLEAR ENERGY UNIVERSITY PROGRAMS - RESEARCH &amp; DEVELOPMENT - UNIVERSITY OF ARKANSAS
REOPEN THIS AWARD,DEOBLIGATION OF REFUND. CHANGE THE CONTRACT SPECIALIST, PROGRAM MANAGER AND HQ PROGRAM MANAGER</t>
  </si>
  <si>
    <t>COMPUTATIONAL AND EXPERIMENTAL STUDIES OF MICROSTRUCTURE-SCALE POROSITY IN METALLIC FUELS FOR IMPROVED GAS SWELLING BEHAVIOR</t>
  </si>
  <si>
    <t>D</t>
  </si>
  <si>
    <t>ADJUSTMENT TO COMPLETED PROJECT</t>
  </si>
  <si>
    <t>https://www.usaspending.gov/award/ASST_NON_DENE0008309_8900/</t>
  </si>
  <si>
    <t>8900_DEEE0007874_-NONE-_81.087_0005</t>
  </si>
  <si>
    <t>ASST_NON_DEEE0007874_8900</t>
  </si>
  <si>
    <t>DEEE0007874</t>
  </si>
  <si>
    <t>0201: ADVANCED MANUFACTURING</t>
  </si>
  <si>
    <t>EQ5TMWDRJEM3</t>
  </si>
  <si>
    <t>SURFTEC LLC</t>
  </si>
  <si>
    <t>SURFTEC, LLC</t>
  </si>
  <si>
    <t>700 W RESEARCH CENTER BLVD STE 1000</t>
  </si>
  <si>
    <t>72701-7499</t>
  </si>
  <si>
    <t>POLYDOPAMINE/PTFE COMPOSITE COATING FOR LARGE-SCALE JOURNAL BEARINGS IN NEXT GENERATION ELECTRIC MACHINES</t>
  </si>
  <si>
    <t>https://www.usaspending.gov/award/ASST_NON_DEEE0007874_8900/</t>
  </si>
  <si>
    <t>8900_DEEE0008707_-NONE-_81.086_-NONE-</t>
  </si>
  <si>
    <t>ASST_NON_DEEE0008707_8900</t>
  </si>
  <si>
    <t>DEEE0008707</t>
  </si>
  <si>
    <t>25.2: Other services from non-Federal sources;41.0: Grants, subsidies, and contributions</t>
  </si>
  <si>
    <t>NEW AWARD TO THE UNIVERSITY OF ARKANSAS. AWARD NUMBER: DE-EE0008707, PROJECT ENTITLED: INTEGRATION METHODS FOR HIGH-DENSITY INTEGRATED ELECTRIC DRIVES.</t>
  </si>
  <si>
    <t>NEW</t>
  </si>
  <si>
    <t>https://www.usaspending.gov/award/ASST_NON_DEEE0008707_8900/</t>
  </si>
  <si>
    <t>8900_DEOE0000779_-NONE-_81.122_0008</t>
  </si>
  <si>
    <t>DE-OE0000779 AWARD WITH THE UNIVERSITY OF ARKANSAS SYSTEM TITLED ''AN INTERDISCIPLINARY APPROACH TO INTEGRATABLE, COMPOSABLE AND EVOLVABLE CYBERSECURITY IN ENERGY DELIVERY SYSTEMS''.  THE PURPOSE OF AMENDMENT 0008 IS TO CHANGE THE AWARD ADMINISTRATOR RESPONSIBLE FOR THE ADMINISTRATION OF THIS AWARD.</t>
  </si>
  <si>
    <t>8900_DESC0002220_-NONE-_81.049_0012</t>
  </si>
  <si>
    <t>ASST_NON_DESC0002220_8900</t>
  </si>
  <si>
    <t>DESC0002220</t>
  </si>
  <si>
    <t>SC CHICAGO SERVICE CENTER</t>
  </si>
  <si>
    <t>SCIENCE</t>
  </si>
  <si>
    <t>089-X-0222-000</t>
  </si>
  <si>
    <t>089-0222</t>
  </si>
  <si>
    <t>0001: BASIC ENERGY SCIENCES</t>
  </si>
  <si>
    <t>72701-3124</t>
  </si>
  <si>
    <t>OFFICE OF SCIENCE FINANCIAL ASSISTANCE PROGRAM</t>
  </si>
  <si>
    <t>PROJECT GRANT (B)</t>
  </si>
  <si>
    <t>ATOMISTIC THEORIES AND SIMULATIONS OF MULTIFERROICS</t>
  </si>
  <si>
    <t>PROPERTIES OF MULTIFERROIC NANOSTRUCTURES FROM FIRST PRINCIPLES</t>
  </si>
  <si>
    <t>https://www.usaspending.gov/award/ASST_NON_DESC0002220_8900/</t>
  </si>
  <si>
    <t>8900_DESC0016139_-NONE-_81.049_0003</t>
  </si>
  <si>
    <t>ASST_NON_DESC0016139_8900</t>
  </si>
  <si>
    <t>DESC0016139</t>
  </si>
  <si>
    <t>1125 W MAPLE ST</t>
  </si>
  <si>
    <t>QUANTUM PHENOMENA IN FEW-LAYER GROUP-IV MONOCHALCOGENIDES: INTERPLAY AMONG STRUCTURAL, THERMAL, OPTICAL, SPIN, AND VALLEY PROPERTIES IN 2D</t>
  </si>
  <si>
    <t>QUANTUM PHENOMENA IN FEW&amp;#8208;LAYER GROUP IV MONOCHALCOGENIDES: INTERPLAY AMONG STRUCTURAL, THERMAL, OPTICAL, SPIN, AND VALLEY PROPERTIES IN 2D</t>
  </si>
  <si>
    <t>https://www.usaspending.gov/award/ASST_NON_DESC0016139_8900/</t>
  </si>
  <si>
    <t>8900_DEEE0007582_-NONE-_81.087_0004</t>
  </si>
  <si>
    <t>ASST_NON_DEEE0007582_8900</t>
  </si>
  <si>
    <t>DEEE0007582</t>
  </si>
  <si>
    <t>SAI NOT APPLICABLE</t>
  </si>
  <si>
    <t>G5ZKG4FUA9C4</t>
  </si>
  <si>
    <t>WATTGLASS, INC</t>
  </si>
  <si>
    <t>WATTGLASS, LLC</t>
  </si>
  <si>
    <t>700 RESEARCH CTR BLVD</t>
  </si>
  <si>
    <t>HIGH PERFORMANCE, SELF-CLEANING, ANTIREFLECTIVE COATING FOR PV GLASS TO INCREASE MODULE OUTPUT</t>
  </si>
  <si>
    <t>https://www.usaspending.gov/award/ASST_NON_DEEE0007582_8900/</t>
  </si>
  <si>
    <t>8900_DEEE0007906_-NONE-_81.042_0002</t>
  </si>
  <si>
    <t>ASST_NON_DEEE0007906_8900</t>
  </si>
  <si>
    <t>DEEE0007906</t>
  </si>
  <si>
    <t>WEATHERIZATION ASSISTANCE FOR LOW-INCOME PERSONS</t>
  </si>
  <si>
    <t>WEATHERIZATION ASSISTANCE PROGRAM - ARKANSAS</t>
  </si>
  <si>
    <t>https://www.usaspending.gov/award/ASST_NON_DEEE0007906_8900/</t>
  </si>
  <si>
    <t>8900_DEEE0008282_-NONE-_81.041_0002</t>
  </si>
  <si>
    <t>8900_DEFG0201ER15161_-NONE-_81.049_0016</t>
  </si>
  <si>
    <t>ASST_NON_DEFG0201ER15161_8900</t>
  </si>
  <si>
    <t>DEFG0201ER15161</t>
  </si>
  <si>
    <t>120 OZARK HALL</t>
  </si>
  <si>
    <t>PROTEIN TARGETING TO THE CHLOROPLAST THYLAKOID MEMBRANE: STRUCTURE AND FUNCTION OF A TARGETING COMPLEX</t>
  </si>
  <si>
    <t>PROTEIN TARGETING TO THE CHLOROPLAST THYLAKOID MEMBRANE: STRUCTURE AND FUNCTION OF A TARGETING . . .</t>
  </si>
  <si>
    <t>https://www.usaspending.gov/award/ASST_NON_DEFG0201ER15161_8900/</t>
  </si>
  <si>
    <t>8900_DESC0016163_-NONE-_81.049_0003</t>
  </si>
  <si>
    <t>ASST_NON_DESC0016163_8900</t>
  </si>
  <si>
    <t>DESC0016163</t>
  </si>
  <si>
    <t>THE DYNAMICS AND STRATIGRAPHY OF DISTRIBUTARY CHANNEL NETWORKS</t>
  </si>
  <si>
    <t>https://www.usaspending.gov/award/ASST_NON_DESC0016163_8900/</t>
  </si>
  <si>
    <t>8900_DESC0016485_-NONE-_81.049_0003</t>
  </si>
  <si>
    <t>ASST_NON_DESC0016485_8900</t>
  </si>
  <si>
    <t>DESC0016485</t>
  </si>
  <si>
    <t>089-X-0222-000;089-X-0318-000</t>
  </si>
  <si>
    <t>089-0222;089-0318</t>
  </si>
  <si>
    <t>0001: BASIC ENERGY SCIENCES;0014: ENERGY STORAGE</t>
  </si>
  <si>
    <t>HIGH TEMPERATURE OPTOCOUPLER FOR 3D HIGH DENSITY POWER MODULES</t>
  </si>
  <si>
    <t>https://www.usaspending.gov/award/ASST_NON_DESC0016485_8900/</t>
  </si>
  <si>
    <t>8900_DESC0019226_-NONE-_81.049_0001</t>
  </si>
  <si>
    <t>ASST_NON_DESC0019226_8900</t>
  </si>
  <si>
    <t>DESC0019226</t>
  </si>
  <si>
    <t>UNDERSTANDING NITROGENASE MATURATION AND ACTIVITY IN METHANOGENS</t>
  </si>
  <si>
    <t>https://www.usaspending.gov/award/ASST_NON_DESC0019226_8900/</t>
  </si>
  <si>
    <t>8900_DESC0019467_-NONE-_81.049_0001</t>
  </si>
  <si>
    <t>ASST_NON_DESC0019467_8900</t>
  </si>
  <si>
    <t>DESC0019467</t>
  </si>
  <si>
    <t>SYMMETRY ENGINEERING OF TOPOLOGICAL QUANTUM STATES</t>
  </si>
  <si>
    <t>https://www.usaspending.gov/award/ASST_NON_DESC0019467_8900/</t>
  </si>
  <si>
    <t>8900_DESC0019869_-NONE-_81.049_-NONE-</t>
  </si>
  <si>
    <t>ASST_NON_DESC0019869_8900</t>
  </si>
  <si>
    <t>DESC0019869</t>
  </si>
  <si>
    <t>0011: SMALL BUSINESS INNOVATION RESEARCH</t>
  </si>
  <si>
    <t>C3JNF19C7DK8</t>
  </si>
  <si>
    <t>OZARK INTEGRATED CIRCUITS INC</t>
  </si>
  <si>
    <t>OZARK INTEGRATED CIRCUITS, INC.</t>
  </si>
  <si>
    <t>700 W RESEARCH CENTER BLVD</t>
  </si>
  <si>
    <t>RUGGEDIZED COMMUNICATION TECHNOLOGY FOR ENABLING HIGH-TEMPERATURE DIRECTIONAL DRILLING</t>
  </si>
  <si>
    <t>V</t>
  </si>
  <si>
    <t>ALASKA NATIVE AND NATIVE HAWAIIAN SERVING INSTITUTIONS</t>
  </si>
  <si>
    <t>https://www.usaspending.gov/award/ASST_NON_DESC0019869_8900/</t>
  </si>
  <si>
    <t>8900_DEAR0000901_-NONE-_81.135_0001</t>
  </si>
  <si>
    <t>ASST_NON_DEAR0000901_8900</t>
  </si>
  <si>
    <t>DEAR0000901</t>
  </si>
  <si>
    <t>ADVANCED RSRCH PROJ AGENCY ARPA-E</t>
  </si>
  <si>
    <t>089-X-0337-000</t>
  </si>
  <si>
    <t>089-0337</t>
  </si>
  <si>
    <t>0001: ARPA-E PROJECTS</t>
  </si>
  <si>
    <t>QZMVB44SHW19</t>
  </si>
  <si>
    <t>CREE FAYETTEVILLE, INC.</t>
  </si>
  <si>
    <t>JENFAUM1C7L6</t>
  </si>
  <si>
    <t>WOLFSPEED INC</t>
  </si>
  <si>
    <t>535 W RESEARCH CENTER BLVD</t>
  </si>
  <si>
    <t>72701-6959</t>
  </si>
  <si>
    <t>ADVANCED RESEARCH PROJECTS AGENCY - ENERGY</t>
  </si>
  <si>
    <t>CREE FAYETTEVILLE: REVISE ATTACHMENTS 3 AND 5; ADD SUBRECIPIENT UNIVERSITY OF TENNESSEE-KNOXVILLE AND REMOVE SUBRECIPIENT UNIVERSITY OF MICHIGAN-DEARBORN.
CONTROL NUMBER: 1727-1615
TITLE: ''SMART, COMPACT, EFFICIENT 500KW DC FAST CHARGER''
----------</t>
  </si>
  <si>
    <t>CREE FAYETTEVILLE: NEW CIRCUITS AWARD.
CONTROL NUMBER: 1727-1615
TITLE: ''SMART, COMPACT, EFFICIENT 500KW DC FAST CHARGER''</t>
  </si>
  <si>
    <t>Q</t>
  </si>
  <si>
    <t>FOR-PROFIT ORGANIZATION (OTHER THAN SMALL BUSINESS)</t>
  </si>
  <si>
    <t>https://www.usaspending.gov/award/ASST_NON_DEAR0000901_8900/</t>
  </si>
  <si>
    <t>8900_DEEE0007874_-NONE-_81.087_0006</t>
  </si>
  <si>
    <t>8900_DESC0017732_-NONE-_81.049_0003</t>
  </si>
  <si>
    <t>ASST_NON_DESC0017732_8900</t>
  </si>
  <si>
    <t>DESC0017732</t>
  </si>
  <si>
    <t>City-wide</t>
  </si>
  <si>
    <t>CITY-WIDE</t>
  </si>
  <si>
    <t>RUGGED, LONG-LIFE FLOW MONITORING FOR ENHANCED GEOTHERMAL SYSTEMS</t>
  </si>
  <si>
    <t>https://www.usaspending.gov/award/ASST_NON_DESC0017732_8900/</t>
  </si>
  <si>
    <t>8900_DEEE0008349_-NONE-_81.087_0002</t>
  </si>
  <si>
    <t>8900_DESC0020281_-NONE-_81.049_-NONE-</t>
  </si>
  <si>
    <t>ASST_NON_DESC0020281_8900</t>
  </si>
  <si>
    <t>DESC0020281</t>
  </si>
  <si>
    <t>089-X-0222-000;089-X-0318-000;089-X-0321-000</t>
  </si>
  <si>
    <t>089-0222;089-0318;089-0321</t>
  </si>
  <si>
    <t>0001: BASIC ENERGY SCIENCES;0012: RESILIENT DISTRIBUTION SYSTEMS;0014: ENERGY STORAGE;0101: SOLAR ENERGY</t>
  </si>
  <si>
    <t>FDLEQSJ8FF63</t>
  </si>
  <si>
    <t>UNIVERSITY OF ALASKA FAIRBANKS</t>
  </si>
  <si>
    <t>KNP1HA2B9BF8</t>
  </si>
  <si>
    <t>UNIVERSITY OF ALASKA SYSTEMS</t>
  </si>
  <si>
    <t>GRANTS AND CONTRACTS ADMINISTRATION</t>
  </si>
  <si>
    <t>AR-01</t>
  </si>
  <si>
    <t>AR22570</t>
  </si>
  <si>
    <t>DEVELOPMENT AND VALIDATION OF MODELS TO ASSESS DYNAMIC RESPONSE OF CONVERTER-DOMINATED POWER SYSTEMS ACROSS MULTIPLE SPATIOTEMPORAL SCALES</t>
  </si>
  <si>
    <t>https://www.usaspending.gov/award/ASST_NON_DESC0020281_8900/</t>
  </si>
  <si>
    <t>8900_DESC0020301_-NONE-_81.049_-NONE-</t>
  </si>
  <si>
    <t>ASST_NON_DESC0020301_8900</t>
  </si>
  <si>
    <t>DESC0020301</t>
  </si>
  <si>
    <t>BOARD OF REGENTS NEVADA SYSTEM OF HIGHER EDUC</t>
  </si>
  <si>
    <t>OFFICE OF SPONSORED PROGRAMS (1055)</t>
  </si>
  <si>
    <t>HIGH-EFFICIENCY SOLAR-TO-FUEL PHOTOELECTROCHEMISTRY IN DISORDERED PHOTONIC GLASS ELECTRODES</t>
  </si>
  <si>
    <t>https://www.usaspending.gov/award/ASST_NON_DESC0020301_8900/</t>
  </si>
  <si>
    <t>8900_DEEE0007408_-NONE-_81.086_0005</t>
  </si>
  <si>
    <t>DE-EE0007408, AMENDMENT 0005 TITLED CLEAN CITIES OUTREACH, EDUCATION, AND PERFORMANCE TRACKING. THE PURPOSE OF THIS AMENDMENT IS TO AUTHORIZE YEAR 5 OF THIS PROJECT; PROVIDE INCREMENTAL FUNDING IN THE AMOUNT OF $72,500; INCORPORATE YEAR 5 STATEMENT OF PROJECT OBJECTIVES AND REVISE THE REPORTING REQUIREMENTS CHECKLIST.</t>
  </si>
  <si>
    <t>8900_DEEE0008255_-NONE-_81.087_0003</t>
  </si>
  <si>
    <t>ASST_NON_DEEE0008255_8900</t>
  </si>
  <si>
    <t>DEEE0008255</t>
  </si>
  <si>
    <t>0002: BIOENERGY TECHNOLOGIES</t>
  </si>
  <si>
    <t>INTEGRATED PROCESS OPTIMIZATION FOR BIOCHEMCIAL CONVERSION</t>
  </si>
  <si>
    <t>https://www.usaspending.gov/award/ASST_NON_DEEE0008255_8900/</t>
  </si>
  <si>
    <t>8900_DEEE0009026_-NONE-_81.087_-NONE-</t>
  </si>
  <si>
    <t>ASST_NON_DEEE0009026_8900</t>
  </si>
  <si>
    <t>DEEE0009026</t>
  </si>
  <si>
    <t>MULTILEVEL CYBERSECURITY FOR PHOTOVOLTAIC SYSTEMS</t>
  </si>
  <si>
    <t>https://www.usaspending.gov/award/ASST_NON_DEEE0009026_8900/</t>
  </si>
  <si>
    <t>8900_DEEE0008707_-NONE-_81.086_0001</t>
  </si>
  <si>
    <t>AWARD TO THE UNIVERSITY OF ARKANSAS. AWARD NUMBER: DE-EE0008707, PROJECT ENTITLED: INTEGRATION METHODS FOR HIGH-DENSITY INTEGRATED ELECTRIC DRIVES. AMENDMENT 0001 - CONTINUATION INTO BUDGET PERIOD 2.</t>
  </si>
  <si>
    <t>8900_DEOE0000779_-NONE-_81.122_0009</t>
  </si>
  <si>
    <t>ELECTRICITY RESEARCH, DEVELOPMENT AND ANALYSIS</t>
  </si>
  <si>
    <t>DE-OE0000779 AWARD WITH THE UNIVERSITY OF ARKANSAS SYSTEM TITLED ''AN INTERDISCIPLINARY APPROACH TO INTEGRATABLE, COMPOSABLE AND EVOLVABLE CYBERSECURITY IN ENERGY DELIVERY SYSTEMS''.  THE PURPOSE OF AMENDMENT 0009 IS TO REVISE THE FOREIGN NATIONAL CLAUSE.</t>
  </si>
  <si>
    <t>8900_DEOE0000779_-NONE-_81.122_0010</t>
  </si>
  <si>
    <t>8900_DESC0002220_-NONE-_81.049_0013</t>
  </si>
  <si>
    <t>8900_DEEE0008255_-NONE-_81.087_0004</t>
  </si>
  <si>
    <t>8900_DEOE0000779_-NONE-_81.122_0011</t>
  </si>
  <si>
    <t>DE-OE0000779 AWARD WITH THE UNIVERSITY OF ARKANSAS SYSTEM TITLED ''AN INTERDISCIPLINARY APPROACH TO INTEGRATABLE, COMPOSABLE AND EVOLVABLE CYBERSECURITY IN ENERGY DELIVERY SYSTEMS''.  THE PURPOSE OF AMENDMENT 0011 IS TO REVISE THE FOREIGN NATIONAL ACCESS TERM OF THE SPECIAL TERMS AND CONDITIONS OF THIS AWARD.</t>
  </si>
  <si>
    <t>8900_DESC0016139_-NONE-_81.049_0004</t>
  </si>
  <si>
    <t>72701-1202</t>
  </si>
  <si>
    <t>8900_DESC0017732_-NONE-_81.049_0004</t>
  </si>
  <si>
    <t>8900_DESC0019226_-NONE-_81.049_0002</t>
  </si>
  <si>
    <t>8900_DEEE0007906_-NONE-_81.042_0003</t>
  </si>
  <si>
    <t>AR50450</t>
  </si>
  <si>
    <t>8900_DESC0016163_-NONE-_81.049_0004</t>
  </si>
  <si>
    <t>72702-1404</t>
  </si>
  <si>
    <t>8900_DEEE0008282_-NONE-_81.041_0003</t>
  </si>
  <si>
    <t>8900_DESC0019467_-NONE-_81.049_0002</t>
  </si>
  <si>
    <t>8900_DEAR0000838_-NONE-_81.135_0001</t>
  </si>
  <si>
    <t>ASST_NON_DEAR0000838_8900</t>
  </si>
  <si>
    <t>DEAR0000838</t>
  </si>
  <si>
    <t>DIAMOND CAPACITORS FOR POWER ELECTRONIC APPLICATION</t>
  </si>
  <si>
    <t>CREE FAYETTEVILLE, INC. (IDEAS NEW AWARD)
CONTROL #:1002-2528
PROJECT TITLE: COMPACT, HIGH VOLTAGE, HIGH ENERGY DENSITY DIAMOND CAPACITORS FOR POWER ELECTRONIC APPLICATIONS</t>
  </si>
  <si>
    <t>https://www.usaspending.gov/award/ASST_NON_DEAR0000838_8900/</t>
  </si>
  <si>
    <t>8900_DEEE0008282_-NONE-_81.041_0004</t>
  </si>
  <si>
    <t>SAI NOT AVAILABLE.</t>
  </si>
  <si>
    <t>8900_DEOE0000779_-NONE-_81.122_0012</t>
  </si>
  <si>
    <t>NATIONAL ENERGY TECHNOLOGY LABORATORY</t>
  </si>
  <si>
    <t>COVID-19 DE-OE0000779 AWARD WITH THE UNIVERSITY OF ARKANSAS SYSTEM TITLED ''AN INTERDISCIPLINARY APPROACH TO INTEGRATABLE, COMPOSABLE AND EVOLVABLE CYBERSECURITY IN ENERGY DELIVERY SYSTEMS''.  
THE PURPOSE OF AMENDMENT 0012 IS TO EXTEND THE PERIOD OF PERFORMANCE OF BUDGET PERIOD 1, AND THE OVERALL AWARD, BY EIGHTEEN (18) MONTHS AT NO ADDITIONAL COST TO THE GOVERNMENT.</t>
  </si>
  <si>
    <t>8900_DESC0020880_-NONE-_81.049_-NONE-</t>
  </si>
  <si>
    <t>ASST_NON_DESC0020880_8900</t>
  </si>
  <si>
    <t>DESC0020880</t>
  </si>
  <si>
    <t>72701-9332</t>
  </si>
  <si>
    <t>HIGH-TEMPERATURE ELECTRONICS FOR REAL-TIME, IN-LINE IMPURITY MONITORING FOR FLIBE-COOLED REACTORS</t>
  </si>
  <si>
    <t>https://www.usaspending.gov/award/ASST_NON_DESC0020880_8900/</t>
  </si>
  <si>
    <t>8900_DESC0020301_-NONE-_81.049_0001</t>
  </si>
  <si>
    <t>8900_DESC0019869_-NONE-_81.049_0001</t>
  </si>
  <si>
    <t>8900_DEEM0004574_-NONE-_81.104_0006</t>
  </si>
  <si>
    <t>ASST_NON_DEEM0004574_8900</t>
  </si>
  <si>
    <t>DEEM0004574</t>
  </si>
  <si>
    <t>EM-ENVIRONMENTAL MGMT CON BUS CTR</t>
  </si>
  <si>
    <t>ENVIRONMENTAL MANAGEMENT</t>
  </si>
  <si>
    <t>089-X-0315-000</t>
  </si>
  <si>
    <t>089-0315</t>
  </si>
  <si>
    <t>0004: SMALL SITES</t>
  </si>
  <si>
    <t>ENVIRONMENTAL REMEDIATION AND WASTE PROCESSING AND DISPOSAL</t>
  </si>
  <si>
    <t>BLOCK GRANT (A)</t>
  </si>
  <si>
    <t>SOUTHWEST EXPERIMENTAL FAST OXIDE REACTOR</t>
  </si>
  <si>
    <t>SOUTHWEST EXPERIMENTAL FAST OXIDE REACTOR (SEFOR) PROJECT</t>
  </si>
  <si>
    <t>https://www.usaspending.gov/award/ASST_NON_DEEM0004574_8900/</t>
  </si>
  <si>
    <t>8900_DEAR0000901_-NONE-_81.135_0002</t>
  </si>
  <si>
    <t>CREE FAYETTEVILLE: NCE DUE TO COVID 19 
CONTROL NUMBER: 1727-1615
TITLE: ''SMART, COMPACT, EFFICIENT 500KW DC FAST CHARGER''</t>
  </si>
  <si>
    <t>8900_DECR0000003_-NONE-_81.008_-NONE-</t>
  </si>
  <si>
    <t>ASST_NON_DECR0000003_8900</t>
  </si>
  <si>
    <t>DECR0000003</t>
  </si>
  <si>
    <t>OFC CYBERSECURITY, (CESER)</t>
  </si>
  <si>
    <t>089-X-2250-000</t>
  </si>
  <si>
    <t>089-2250</t>
  </si>
  <si>
    <t>0008: CYBERSECURITY FOR ENERGY DELIVERY SYSTEMS;0010: CYBERSECURITY FOR ENERGY DELIVERY SYSTEMS</t>
  </si>
  <si>
    <t>CYBERSECURITY, ENERGY SECURITY &amp; EMERGENCY RESPONSE (CESER)</t>
  </si>
  <si>
    <t>DE-CR0000003 UNIVERSITY OF ARKANSAS AWARD TITLED  AVIRA: AUTOMATED VULNERABILITY INTELLIGENCE AND RISK ASSESSMENT.</t>
  </si>
  <si>
    <t>https://www.usaspending.gov/award/ASST_NON_DECR0000003_8900/</t>
  </si>
  <si>
    <t>8900_DEFG0201ER15161_-NONE-_81.049_0017</t>
  </si>
  <si>
    <t>120 OZARK</t>
  </si>
  <si>
    <t>8900_DESC0016529_-NONE-_81.049_0003</t>
  </si>
  <si>
    <t>ASST_NON_DESC0016529_8900</t>
  </si>
  <si>
    <t>DESC0016529</t>
  </si>
  <si>
    <t>PEPTIDE CONTROL OF ELECTROCATALYST SURFACE ENVIRONMENT AND CATALYST STRUCTURE: A DESIGN PLATFORM TO ENABLE MECHANISTIC UNDERSTANDING AND SYNTHESIS OF ACTIVE AND SELECTIVE N2 REDUCTION CATALYSTS</t>
  </si>
  <si>
    <t>PEPTIDE CONTROL OF ELECTROCATALYST SURFACE ENVIRONMENT AND CATALYST STRUCTURE: A DESIGN PLATFORM TO ENABLE MECHANISTIC UNDERSTANDING AND ...</t>
  </si>
  <si>
    <t>https://www.usaspending.gov/award/ASST_NON_DESC0016529_8900/</t>
  </si>
  <si>
    <t>8900_DESC0021087_-NONE-_81.049_-NONE-</t>
  </si>
  <si>
    <t>ASST_NON_DESC0021087_8900</t>
  </si>
  <si>
    <t>DESC0021087</t>
  </si>
  <si>
    <t>089-X-0222-000;089-X-0321-000</t>
  </si>
  <si>
    <t>089-0222;089-0321</t>
  </si>
  <si>
    <t>0001: BASIC ENERGY SCIENCES;0101: SOLAR ENERGY</t>
  </si>
  <si>
    <t>TRMDNABWE872</t>
  </si>
  <si>
    <t>ARKANSAS STATE UNIVERSITY</t>
  </si>
  <si>
    <t>P.O. BOX 2760</t>
  </si>
  <si>
    <t>STATE UNIVERSITY</t>
  </si>
  <si>
    <t>CRAIGHEAD</t>
  </si>
  <si>
    <t>AR35710</t>
  </si>
  <si>
    <t>72467-2760</t>
  </si>
  <si>
    <t>FUNDAMENTAL STUDIES OF SOILING AND CEMENTATION OF PV COVER GLASS MATERIALS: ADDRESSING RELIABILITY WITH ADVANCED X-RAY SCATTERING/SPECTROSCOPY AND FIRST PRINCIPLES MODELING</t>
  </si>
  <si>
    <t>https://www.usaspending.gov/award/ASST_NON_DESC0021087_8900/</t>
  </si>
  <si>
    <t>8900_DESC0021308_-NONE-_81.049_-NONE-</t>
  </si>
  <si>
    <t>ASST_NON_DESC0021308_8900</t>
  </si>
  <si>
    <t>DESC0021308</t>
  </si>
  <si>
    <t>IN PURSUIT OF UNAMBIGUOUS DETERMINATION OF FE(III) VERSUS FE(IV) IN TRANSITION METAL OXIDE ELECTROCATALYSTS</t>
  </si>
  <si>
    <t>https://www.usaspending.gov/award/ASST_NON_DESC0021308_8900/</t>
  </si>
  <si>
    <t>8900_DESC0016485_-NONE-_81.049_0004</t>
  </si>
  <si>
    <t>8900_DECR0000003_-NONE-_81.008_0001</t>
  </si>
  <si>
    <t>DE-CR0000003 UNIVERSITY OF ARKANSAS AWARD TITLED  AVIRA: AUTOMATED VULNERABILITY INTELLIGENCE AND RISK ASSESSMENT. 
AMENDMENT 0001.  THE PURPOSE OF THIS AMENDMENT IS TO REVISE THE FEDERAL PROGRAM MANAGER</t>
  </si>
  <si>
    <t>8900_DEEE0008349_-NONE-_81.087_0003</t>
  </si>
  <si>
    <t>8900_DEEE0008255_-NONE-_81.087_0005</t>
  </si>
  <si>
    <t>INTEGRATED PROCESS OPTIMIZATION FOR BIOCHEMICAL CONVERSION</t>
  </si>
  <si>
    <t>8900_DEEE0008707_-NONE-_81.086_0002</t>
  </si>
  <si>
    <t>AWARD TO THE UNIVERSITY OF ARKANSAS. AWARD NUMBER: DE-EE0008707, PROJECT ENTITLED: INTEGRATION METHODS FOR HIGH-DENSITY INTEGRATED ELECTRIC DRIVES. AMENDMENT 0002 - REVISE THE FOREIGN NATIONAL PROVISION.</t>
  </si>
  <si>
    <t>8900_DECR0000003_-NONE-_81.008_0002</t>
  </si>
  <si>
    <t>DE-CR0000003 UNIVERSITY OF ARKANSAS AWARD TITLED V-INT: AUTOMATED VULNERABILITY INTELLIGENCE AND RISK ASSESSMENT.  AMENDMENT 0002.  THE PURPOSE OF THIS AMENDMENT IS TO REVISE THE TITLE OF THE PROJECT.</t>
  </si>
  <si>
    <t>8900_DEOE0000779_-NONE-_81.122_0013</t>
  </si>
  <si>
    <t>DE-OE0000779 AWARD WITH THE UNIVERSITY OF ARKANSAS SYSTEM TITLED ''AN INTERDISCIPLINARY APPROACH TO INTEGRATABLE, COMPOSABLE AND EVOLVABLE CYBERSECURITY IN ENERGY DELIVERY SYSTEMS''.  
THE PURPOSE OF AMENDMENT 0013 IS TO CHANGE THE DEPARTMENT OF ENERGY (DOE) AWARD ADMINISTRATOR/CONTRACT SPECIALIST.</t>
  </si>
  <si>
    <t>8900_DESC0019226_-NONE-_81.049_0003</t>
  </si>
  <si>
    <t>8900_DESC0016163_-NONE-_81.049_0005</t>
  </si>
  <si>
    <t>8900_DEEE0008707_-NONE-_81.086_0003</t>
  </si>
  <si>
    <t>AWARD TO THE UNIVERSITY OF ARKANSAS. AWARD NUMBER: DE-EE0008707, PROJECT ENTITLED: INTEGRATION METHODS FOR HIGH-DENSITY INTEGRATED ELECTRIC DRIVES.  AMENDMENT 0003 - INCREMENTALLY FUND THE PROJECT, AUTHORIZE CONTINUATION INTO BUDGET PERIOD 3, AND CHANGE THE DOE PROGRAM MANAGER.</t>
  </si>
  <si>
    <t>8900_DEOE0000779_-NONE-_81.122_0014</t>
  </si>
  <si>
    <t>DE-OE0000779 AWARD WITH THE UNIVERSITY OF ARKANSAS SYSTEM TITLED ''AN INTERDISCIPLINARY APPROACH TO INTEGRATABLE, COMPOSABLE AND EVOLVABLE CYBERSECURITY IN ENERGY DELIVERY SYSTEMS''.  
THE PURPOSE OF AMENDMENT 0014 IS TO CHANGE THE DEPARTMENT OF ENERGY (DOE) PROGRAM MANAGER.</t>
  </si>
  <si>
    <t>8900_DEEE0009586_-NONE-_81.086_-NONE-</t>
  </si>
  <si>
    <t>ASST_NON_DEEE0009586_8900</t>
  </si>
  <si>
    <t>DEEE0009586</t>
  </si>
  <si>
    <t>72118-5317</t>
  </si>
  <si>
    <t>CLEAN CITIES COALITION NETWORK OUTREACH, EDUCATION, AND PERFORMANCE TRACKING PROGRAM</t>
  </si>
  <si>
    <t>https://www.usaspending.gov/award/ASST_NON_DEEE0009586_8900/</t>
  </si>
  <si>
    <t>8900_DESC0017732_-NONE-_81.049_0005</t>
  </si>
  <si>
    <t>8900_DEEE0007776_-NONE-_81.119_0002</t>
  </si>
  <si>
    <t>ASST_NON_DEEE0007776_8900</t>
  </si>
  <si>
    <t>DEEE0007776</t>
  </si>
  <si>
    <t>ENVIRONMENTAL QUALITY, ARKANSAS DIVISION OF</t>
  </si>
  <si>
    <t>72201-9707</t>
  </si>
  <si>
    <t>STATE ENERGY PROGRAM SPECIAL PROJECTS</t>
  </si>
  <si>
    <t>FY16 SEP COMP ARKANSAS:  ENHANCING ARKANSAS‚Äô COOPERATIVE ENERGY EFFICIENCY FINANCING PROGRAMS</t>
  </si>
  <si>
    <t>FY16 SEP COMP ARKANSAS:  ENHANCING ARKANSAS  COOPERATIVE ENERGY EFFICIENCY FINANCING PROGRAMS</t>
  </si>
  <si>
    <t>https://www.usaspending.gov/award/ASST_NON_DEEE0007776_8900/</t>
  </si>
  <si>
    <t>8900_DEEE0006979_-NONE-_81.041_0008</t>
  </si>
  <si>
    <t>8900_DEEE0006494_-NONE-_81.119_0007</t>
  </si>
  <si>
    <t>ASST_NON_DEEE0006494_8900</t>
  </si>
  <si>
    <t>DEEE0006494</t>
  </si>
  <si>
    <t>FY13 SEP COMP: STIMULATING ENERGY EFFICIENCY ACTION IN ARKANSAS</t>
  </si>
  <si>
    <t>STIMULATING ENERGY EFFICIENCY ACTION IN ARKANSAS</t>
  </si>
  <si>
    <t>https://www.usaspending.gov/award/ASST_NON_DEEE0006494_8900/</t>
  </si>
  <si>
    <t>8900_DENA0002925_-NONE-_81.112_0006</t>
  </si>
  <si>
    <t>ASST_NON_DENA0002925_8900</t>
  </si>
  <si>
    <t>DENA0002925</t>
  </si>
  <si>
    <t>NNSA NON-MO CNTRCTNG OPS DIV</t>
  </si>
  <si>
    <t>NNSA WEAPONS ACTIVITIES FUNDS</t>
  </si>
  <si>
    <t>089-X-0240-000</t>
  </si>
  <si>
    <t>089-0240</t>
  </si>
  <si>
    <t>0240: WEAPONS ACTIVITIES</t>
  </si>
  <si>
    <t>NTXJM52SHKS7</t>
  </si>
  <si>
    <t>MISSISSIPPI STATE UNIVERSITY</t>
  </si>
  <si>
    <t>P O BOX 5227</t>
  </si>
  <si>
    <t>MISSISSIPPI STATE</t>
  </si>
  <si>
    <t>OKTIBBEHA</t>
  </si>
  <si>
    <t>MS</t>
  </si>
  <si>
    <t>MISSISSIPPI</t>
  </si>
  <si>
    <t>MS-03</t>
  </si>
  <si>
    <t>AR99093</t>
  </si>
  <si>
    <t>MISSISSIPPI COUNTY</t>
  </si>
  <si>
    <t>STEWARDSHIP SCIENCE GRANT PROGRAM</t>
  </si>
  <si>
    <t>''MICROSCOPIC DESCRIPTION OF FISSION IN A RELATIVISTIC FRAMEWORK''</t>
  </si>
  <si>
    <t>MICROSCOPIC DESCRIPTION OF FISSION IN A RELATIVISTIC FRAMEWORK</t>
  </si>
  <si>
    <t>https://www.usaspending.gov/award/ASST_NON_DENA0002925_8900/</t>
  </si>
  <si>
    <t>8900_DEEE0009474_-NONE-_81.041_-NONE-</t>
  </si>
  <si>
    <t>ASST_NON_DEEE0009474_8900</t>
  </si>
  <si>
    <t>DEEE0009474</t>
  </si>
  <si>
    <t>SEP FORMULA - ARKANSAS</t>
  </si>
  <si>
    <t>https://www.usaspending.gov/award/ASST_NON_DEEE0009474_8900/</t>
  </si>
  <si>
    <t>8900_DESC0019467_-NONE-_81.049_0003</t>
  </si>
  <si>
    <t>8900_DESC0016139_-NONE-_81.049_0005</t>
  </si>
  <si>
    <t>8900_DEFG0201ER15161_-NONE-_81.049_0018</t>
  </si>
  <si>
    <t>8900_DEEE0008255_-NONE-_81.087_0006</t>
  </si>
  <si>
    <t>8900_DEEE0007906_-NONE-_81.042_0004</t>
  </si>
  <si>
    <t>STATE-WIDE</t>
  </si>
  <si>
    <t>8900_DESC0022006_-NONE-_81.049_-NONE-</t>
  </si>
  <si>
    <t>ASST_NON_DESC0022006_8900</t>
  </si>
  <si>
    <t>DESC0022006</t>
  </si>
  <si>
    <t>72701-2124</t>
  </si>
  <si>
    <t>INTERACTING TOPOLOGICAL ELECTRONIC STATES IN GROUP-V NETWORK MATERIALS</t>
  </si>
  <si>
    <t>https://www.usaspending.gov/award/ASST_NON_DESC0022006_8900/</t>
  </si>
  <si>
    <t>8900_DEEE0008282_-NONE-_81.041_0005</t>
  </si>
  <si>
    <t>8900_DESC0021308_-NONE-_81.049_0001</t>
  </si>
  <si>
    <t>8900_DESC0020301_-NONE-_81.049_0002</t>
  </si>
  <si>
    <t>8900_DESC0022120_-NONE-_81.049_-NONE-</t>
  </si>
  <si>
    <t>ASST_NON_DESC0022120_8900</t>
  </si>
  <si>
    <t>DESC0022120</t>
  </si>
  <si>
    <t>TOWARD OPTICAL QUANTUM ENTANGLEMENT ON A 2D FERROELECTRIC/FERROELASTIC PLATFORM</t>
  </si>
  <si>
    <t>https://www.usaspending.gov/award/ASST_NON_DESC0022120_8900/</t>
  </si>
  <si>
    <t>8900_DESC0019869_-NONE-_81.049_0002</t>
  </si>
  <si>
    <t>8900_DEEE0009026_-NONE-_81.087_0001</t>
  </si>
  <si>
    <t>8900_DESC0021087_-NONE-_81.049_0001</t>
  </si>
  <si>
    <t>FUNDAMENTAL STUDIES OF SOILING AND CEMENTATION OF PV COVER GLASS MATERIALS: ADDRESSING RELIABILITY WITH 
ADVANCED X-RAY SCATTERING/SPECTROSCOPY AND FIRST PRINCIPLES MODELING</t>
  </si>
  <si>
    <t>8900_DEEE0009586_-NONE-_81.086_0001</t>
  </si>
  <si>
    <t>AWARD DE-EE0009586 ARKANSAS CLEAN CITIES COALITION TITLED CLEAN CITIES COALITION NETWORK OUTREACH, EDUCATION, AND PERFORMANCE TRACKING PROGRAM 
AMENDMENT 0001: THE PURPOSE OF THIS AMENDMENT IS TO CHANGE THE DEPARTMENT OF ENERGY AWARD ADMINISTRATOR AND CHANGE THE DEPARTMENT OF ENERGY AWARD ADMINISTRATION OFFICE.</t>
  </si>
  <si>
    <t>8900_DESC0022517_-NONE-_81.049_-NONE-</t>
  </si>
  <si>
    <t>ASST_NON_DESC0022517_8900</t>
  </si>
  <si>
    <t>DESC0022517</t>
  </si>
  <si>
    <t>72701-7174</t>
  </si>
  <si>
    <t>HIGH-TEMPERATURE ELECTRONICS FOR REAL-TIME, IN-LINE MONITORING OF MOLTEN SALT REDUCTION AND OXIDATION (REDOX)</t>
  </si>
  <si>
    <t>https://www.usaspending.gov/award/ASST_NON_DESC0022517_8900/</t>
  </si>
  <si>
    <t>8900_DESC0002220_-NONE-_81.049_0014</t>
  </si>
  <si>
    <t>8900_DEEE0007874_-NONE-_81.087_0007</t>
  </si>
  <si>
    <t>8900_DEEE0009586_-NONE-_81.086_0002</t>
  </si>
  <si>
    <t>AWARD DE-EE0009586 ARKANSAS CLEAN CITIES COALITION TITLED CLEAN CITIES COALITION NETWORK OUTREACH, EDUCATION, AND PERFORMANCE TRACKING PROGRAM 
AMENDMENT 0002: THE PURPOSE OF THIS AMENDMENT IS TO AUTHORIZE CONTINUATION INTO BUDGET PERIOD 2 (YEAR 2) OF THE U.S. DEPARTMENT OF ENERGY‚ÄôS CLEAN CITIES OUTREACH, EDUCATION, AND PERFORMANCE TRACKING PROGRAM, UPDATE THE AWARD TERMS AND CONDITIONS, UPDATE THE BUSINESS POINT OF CONTACT AND PRINCIPLE INVESTIGATOR.</t>
  </si>
  <si>
    <t>8900_DESC0021087_-NONE-_81.049_0002</t>
  </si>
  <si>
    <t>PO BOX 1260</t>
  </si>
  <si>
    <t>72467-1740</t>
  </si>
  <si>
    <t>8900_DEEE0008707_-NONE-_81.086_0004</t>
  </si>
  <si>
    <t>AWARD TO THE UNIVERSITY OF ARKANSAS. AWARD NUMBER: DE-EE0008707, PROJECT TITLED: INTEGRATION METHODS FOR HIGH-DENSITY INTEGRATED ELECTRIC DRIVES.  AMENDMENT 0004 - INCREMENTALLY FUND THE PROJECT AND AUTHORIZE CONTINUATION INTO BUDGET PERIOD 4.</t>
  </si>
  <si>
    <t>8900_DEEE0009026_-NONE-_81.087_0002</t>
  </si>
  <si>
    <t>8900_DEEE0009474_-NONE-_81.041_0001</t>
  </si>
  <si>
    <t>STATE ENERGY PROGRAM (SEP):
SEP SEEKS TO PROMOTE THE EFFICIENT USE OF ENERGY AND REDUCE THE RATE OF GROWTH OF ENERGY DEMAND THROUGH THE DEVELOPMENT AND IMPLEMENTATION OF SPECIFIC STATE ENERGY PROGRAMS. FUNDING IS PROVIDED THOUGH FORMULA AWARDS FROM FISCAL YEAR APPROPRIATIONS.‚Äô ALTHOUGH THIS IS NOT THE BASE AWARD‚Ä¶?</t>
  </si>
  <si>
    <t>8900_DEEE0008349_-NONE-_81.087_0004</t>
  </si>
  <si>
    <t>8900_DESC0022888_-NONE-_81.049_-NONE-</t>
  </si>
  <si>
    <t>ASST_NON_DESC0022888_8900</t>
  </si>
  <si>
    <t>DESC0022888</t>
  </si>
  <si>
    <t>FE5TQ4PWNKQ3</t>
  </si>
  <si>
    <t>CONNECT DYNAMICS, INC.</t>
  </si>
  <si>
    <t>409 SW A ST</t>
  </si>
  <si>
    <t>BENTONVILLE</t>
  </si>
  <si>
    <t>BENTON</t>
  </si>
  <si>
    <t>AR05320</t>
  </si>
  <si>
    <t>72712-5838</t>
  </si>
  <si>
    <t>RELAY MOBILITY IN LONG-HAUL TRUCKING OPTIMIZING ENERGY EFFICIENCY AND COMMUNITY ENGAGEMENT</t>
  </si>
  <si>
    <t>https://www.usaspending.gov/award/ASST_NON_DESC0022888_8900/</t>
  </si>
  <si>
    <t>8900_DESC0017732_-NONE-_81.049_0006</t>
  </si>
  <si>
    <t>8900_DESC0022120_-NONE-_81.049_0001</t>
  </si>
  <si>
    <t>8900_DESC0019869_-NONE-_81.049_0003</t>
  </si>
  <si>
    <t>8900_DESC0021308_-NONE-_81.049_0002</t>
  </si>
  <si>
    <t>8900_DESC0022006_-NONE-_81.049_0001</t>
  </si>
  <si>
    <t>8900_DEEE0009889_-NONE-_81.042_-NONE-</t>
  </si>
  <si>
    <t>ASST_NON_DEEE0009889_8900</t>
  </si>
  <si>
    <t>DEEE0009889</t>
  </si>
  <si>
    <t>089-X-0240-000;089-X-0321-000</t>
  </si>
  <si>
    <t>089-0240;089-0321</t>
  </si>
  <si>
    <t>0001: WEAPONS ACTIVITIES (DIRECT);0203: WEATHERIZATION &amp; INTERGOVERNMENTAL ACTIVITIES</t>
  </si>
  <si>
    <t>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t>
  </si>
  <si>
    <t>https://www.usaspending.gov/award/ASST_NON_DEEE0009889_8900/</t>
  </si>
  <si>
    <t>8900_DESC0022589_-NONE-_81.049_-NONE-</t>
  </si>
  <si>
    <t>ASST_NON_DESC0022589_8900</t>
  </si>
  <si>
    <t>DESC0022589</t>
  </si>
  <si>
    <t>HIGH-TEMPERATURE ELECTRONICS FOR LOW-COST, IN-LINE IMPURITY MONITORING FOR SALT-COOLED REACTORS</t>
  </si>
  <si>
    <t>https://www.usaspending.gov/award/ASST_NON_DESC0022589_8900/</t>
  </si>
  <si>
    <t>8900_DESC0020301_-NONE-_81.049_0003</t>
  </si>
  <si>
    <t>8900_DESC0022120_-NONE-_81.049_0002</t>
  </si>
  <si>
    <t>8900_DEFG0201ER15161_-NONE-_81.049_0019</t>
  </si>
  <si>
    <t>8900_DEEE0009974_-NONE-_81.042_-NONE-</t>
  </si>
  <si>
    <t>ASST_NON_DEEE0009974_8900</t>
  </si>
  <si>
    <t>DEEE0009974</t>
  </si>
  <si>
    <t>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t>
  </si>
  <si>
    <t>https://www.usaspending.gov/award/ASST_NON_DEEE0009974_8900/</t>
  </si>
  <si>
    <t>8900_DESC0023439_-NONE-_81.049_-NONE-</t>
  </si>
  <si>
    <t>ASST_NON_DESC0023439_8900</t>
  </si>
  <si>
    <t>DESC0023439</t>
  </si>
  <si>
    <t>ROBUST, CLEAN, AND ANTIOXIDATIVE SURFACE RECONSTRUCTIONS OF NICKEL-RICH LAYERED CATHODES VIA ATOMIC LAYER DEPOSITION OF NOVEL SULFIDE COATINGS</t>
  </si>
  <si>
    <t>https://www.usaspending.gov/award/ASST_NON_DESC0023439_8900/</t>
  </si>
  <si>
    <t>8900_DESC0023412_-NONE-_81.049_-NONE-</t>
  </si>
  <si>
    <t>ASST_NON_DESC0023412_8900</t>
  </si>
  <si>
    <t>DESC0023412</t>
  </si>
  <si>
    <t>MANIPULATION OF ATOMIC ORDERING FOR MANUFACTURING SEMICONDUCTORS (MU-ATOMS)</t>
  </si>
  <si>
    <t>https://www.usaspending.gov/award/ASST_NON_DESC0023412_8900/</t>
  </si>
  <si>
    <t>8900_DESC0019226_-NONE-_81.049_0004</t>
  </si>
  <si>
    <t>8900_DEEE0008707_-NONE-_81.086_0005</t>
  </si>
  <si>
    <t>AWARD TO THE UNIVERSITY OF ARKANSAS. AWARD NUMBER: DE-EE0008707, PROJECT TITLED: INTEGRATION METHODS FOR HIGH-DENSITY INTEGRATED ELECTRIC DRIVES.  AMENDMENT 0005 - THE PURPOSE OF THIS AMENDMENT IS TO MAKE AN ADMINISTRATIVE UPDATE TO CHANGE THE DEPARTMENT OF ENERGY (DOE) AWARD ADMINISTRATOR.</t>
  </si>
  <si>
    <t>8900_DEEE0008707_-NONE-_81.086_0006</t>
  </si>
  <si>
    <t>AWARD TO THE UNIVERSITY OF ARKANSAS. AWARD NUMBER: DE-EE0008707, PROJECT TITLED: INTEGRATION METHODS FOR HIGH-DENSITY INTEGRATED ELECTRIC DRIVES.  AMENDMENT 0006 - THE PURPOSE OF THIS AMENDMENT IS TO CHANGE THE RECIPIENT‚ÄôS BUSINESS POINT-OF-CONTACT.</t>
  </si>
  <si>
    <t>8900_DESC0019869_-NONE-_81.049_0004</t>
  </si>
  <si>
    <t>8900_DEEE0009586_-NONE-_81.086_0003</t>
  </si>
  <si>
    <t>AWARD DE-EE0009586 ARKANSAS CLEAN CITIES COALITION TITLED CLEAN CITIES COALITION NETWORK OUTREACH, EDUCATION, AND PERFORMANCE TRACKING PROGRAM 
AMENDMENT 0003: THE PURPOSE OF THIS AMENDMENT IS TO CHANGE THE DEPARTMENT OF ENERGY (DOE) AWARD ADMINISTRATOR.</t>
  </si>
  <si>
    <t>8900_DESC0023439_-NONE-_81.049_0001</t>
  </si>
  <si>
    <t>8900_DECR0000003_-NONE-_81.008_0003</t>
  </si>
  <si>
    <t>DE-CR0000003 UNIVERSITY OF ARKANSAS AWARD TITLED: AUTOMATED VULNERABILITY INTELLIGENCE AND RISK ASSESSMENT (AVIRA) 
AMENDMENT 0003 THE PURPOSE OF THIS AMENDMENT IS TO CHANGE DEPARTMENT OF ENERGY (DOE) AWARD ADMINISTRATOR.</t>
  </si>
  <si>
    <t>8900_DEEE0008707_-NONE-_81.086_0007</t>
  </si>
  <si>
    <t>AWARD TO THE UNIVERSITY OF ARKANSAS. AWARD NUMBER: DE-EE0008707, PROJECT TITLED: INTEGRATION METHODS FOR HIGH-DENSITY INTEGRATED ELECTRIC DRIVES.  AMENDMENT 0007 -THE PURPOSE OF THIS AMENDMENT IS TO AUTHORIZE CONTINUATION INTO BUDGET PERIOD 5 AND TO INCREMENTALLY FUND THE AWARD.</t>
  </si>
  <si>
    <t>8900_DEEE0009586_-NONE-_81.086_0004</t>
  </si>
  <si>
    <t>AWARD DE-EE0009586 ARKANSAS CLEAN CITIES COALITION TITLED CLEAN CITIES COALITION NETWORK OUTREACH, EDUCATION, AND PERFORMANCE TRACKING PROGRAM
AMENDMENT 0004: THE PURPOSE OF THIS AMENDMENT IS TO AUTHORIZE CONTINUATION INTO BUDGET PERIOD 3 (YEAR 3) OF THE U.S. DEPARTMENT OF ENERGY‚ÄôS CLEAN CITIES OUTREACH, EDUCATION, AND PERFORMANCE TRACKING PROGRAM AND UPDATE THE AWARD TERMS AND CONDITIONS.</t>
  </si>
  <si>
    <t>8900_DESC0022517_-NONE-_81.049_0001</t>
  </si>
  <si>
    <t>8900_DECR0000022_-NONE-_81.008_-NONE-</t>
  </si>
  <si>
    <t>ASST_NON_DECR0000022_8900</t>
  </si>
  <si>
    <t>DECR0000022</t>
  </si>
  <si>
    <t>0008: CYBERSECURITY FOR ENERGY DELIVERY SYSTEMS</t>
  </si>
  <si>
    <t>DBP4N9GHCA14</t>
  </si>
  <si>
    <t>DIRECTOR</t>
  </si>
  <si>
    <t>72204-1000</t>
  </si>
  <si>
    <t>DE-CR0000022 TO THE UNIVERSITY OF ARKANSAS AT LITTLE ROCK FOR PROJECT TITLED EMERGING THREAT INFORMATION SHARING AND ANALYSIS CENTER (ET-ISAC)</t>
  </si>
  <si>
    <t>https://www.usaspending.gov/award/ASST_NON_DECR0000022_8900/</t>
  </si>
  <si>
    <t>8900_DECR0000003_-NONE-_81.008_0004</t>
  </si>
  <si>
    <t>DE-CR0000003 UNIVERSITY OF ARKANSAS 
AWARD TITLED: ''V-INT: AUTOMATED VULNERABILITY INTELLIGENCE AND RISK ASSESSMENT'' 
AMENDMENT 0004 THE PURPOSE OF THIS AMENDMENT IS TO CHANGE DEPARTMENT OF ENERGY (DOE) AWARD ADMINISTRATOR AND AUTHORIZE A THIRTEEN-MONTH EXTENSION AT NO ADDITIONAL COST TO THE GOVERNMENT.</t>
  </si>
  <si>
    <t>8900_DEEE0010059_-NONE-_81.041_-NONE-</t>
  </si>
  <si>
    <t>ASST_NON_DEEE0010059_8900</t>
  </si>
  <si>
    <t>DEEE0010059</t>
  </si>
  <si>
    <t>STATE ENERGY PROGRAM (SEP): BIPARTISAN INFRASTRUCTURE LAW (BIL) SECTION 40109
SEP SEEKS TO PROMOTE THE EFFICIENT USE OF ENERGY AND REDUCE THE RATE OF GROWTH OF ENERGY DEMAND THROUGH THE DEVELOPMENT AND IMPLEMENTATION OF SPECIFIC STATE ENERGY PROGRAMS.</t>
  </si>
  <si>
    <t>https://www.usaspending.gov/award/ASST_NON_DEEE0010059_8900/</t>
  </si>
  <si>
    <t>8900_DESC0022120_-NONE-_81.049_0003</t>
  </si>
  <si>
    <t>8900_DEEE0009026_-NONE-_81.087_0003</t>
  </si>
  <si>
    <t>THIS PROJECT AIMS TO ADDRESS PHOTOVOLTAIC (PV) SYSTEM CYBERSECURITY AT BOTH THE INVERTER AND SYSTEM LEVELS, AND FIELD TEST THE SOLUTIONS AT A SOLAR PV FARM UNDER THE ADVISING AND REVIEW OF A US-BASED SOLAR INVERTER MANUFACTURER AND A PV SYSTEMS OPERATOR. A TWO-LEVEL CYBERATTACK DEFENSE APPROACH IS FORMULATED WHEREBY THE FIRST LEVEL, THE SOLAR INVERTER LEVEL, HARDENS INDIVIDUAL DEVICES AND ACHIEVES A DEEPLY CYBER-SECURE INVERTER; THE SECOND LEVEL, THE SYSTEM LEVEL, ADDRESSES INTRUSION DETECTION AND RESTORATION INVOLVING AN ENSEMBLE OF INVERTERS AND RELEVANT SYSTEMS.
THE PRIMARY OBJECTIVES OF THE OVERALL PROJECT ARE TO:
1. CREATE A FRAMEWORK WITHIN WHICH MULTIPLE NEW SECURITY CAPABILITIES CAN BE DEPLOYED FOR PV INVERTERS. THESE INCLUDE SUPPLY CHAIN SECURITY, HOT PATCHING, FIRMWARE PROTECTION, SAFETY PROTOCOLS, SIDE-CHANNEL MONITORING, CONTROLLER SECURITY, AND CONTROL RESILIENCE.
2. DELIVER A SELF-CONSISTENT SET OF COMPLEMENTARY SYSTEM SECURITY METHODS THAT WILL WORK WITH DATA ROUTINELY AVAILABLE FROM PV SOLAR FARMS.
3. INCORPORATE THE METHODS AND DATA AVAILABLE INTO THE NEW FRAMEWORK TO ACHIEVE SUBSTANTIALLY HIGHER LEVELS OF SECURITY.</t>
  </si>
  <si>
    <t>8900_DEEE0010058_-NONE-_81.041_-NONE-</t>
  </si>
  <si>
    <t>ASST_NON_DEEE0010058_8900</t>
  </si>
  <si>
    <t>DEEE0010058</t>
  </si>
  <si>
    <t>EL9HZNBAN1B9</t>
  </si>
  <si>
    <t>EXECUTIVE OFFICE OF STATE OF ARIZONA</t>
  </si>
  <si>
    <t>EXECUTIVE OFFICE OF THE STATE OF ARIZONA</t>
  </si>
  <si>
    <t>RC5JBKFSQPM6</t>
  </si>
  <si>
    <t>AZ ST. SEC. OF STATE</t>
  </si>
  <si>
    <t>1700 WEST WASHINGTON</t>
  </si>
  <si>
    <t>PHOENIX</t>
  </si>
  <si>
    <t>MARICOPA</t>
  </si>
  <si>
    <t>AZ</t>
  </si>
  <si>
    <t>AZ-07</t>
  </si>
  <si>
    <t>AZ-03</t>
  </si>
  <si>
    <t>https://www.usaspending.gov/award/ASST_NON_DEEE0010058_8900/</t>
  </si>
  <si>
    <t>8900_DEEE0009474_-NONE-_81.041_0002</t>
  </si>
  <si>
    <t>8900_DESC0022888_-NONE-_81.049_0001</t>
  </si>
  <si>
    <t>8900_DESC0022006_-NONE-_81.049_0002</t>
  </si>
  <si>
    <t>8900_DECR0000022_-NONE-_81.008_0001</t>
  </si>
  <si>
    <t>EMERGING THREAT INFORMATION SHARING AND ANALYSIS CENTER (ET-ISAC)
THE OBJECTIVE OF THIS PROJECT IS TO BRING TOGETHER ELECTRIC UTILITIES AND OTHER ENTITIES FROM THE ENERGY SECTOR TO ADVANCE PRACTICES IN CYBERSECURITY THREAT SHARING THROUGHOUT THE MID-SOUTH REGION OF THE UNITED STATES. IT WILL FOCUS ON WORKFORCE DEVELOPMENT, EDUCATION AND TRAINING FOR SECURING ENERGY SECTOR CONTROL SYSTEMS, AND ADVANCING CYBERSECURITY THREAT INTELLIGENCE SHARING PRACTICES.</t>
  </si>
  <si>
    <t>8900_DEEE0010380_-NONE-_81.087_-NONE-</t>
  </si>
  <si>
    <t>ASST_NON_DEEE0010380_8900</t>
  </si>
  <si>
    <t>DEEE0010380</t>
  </si>
  <si>
    <t>WILDSNAP: WILDLIFE IN SOLAR THROUGH NATIVE PLANTING
A.	PROJECT OBJECTIVES
WITH THE RAPID EXPANSION OF SOLAR ENERGY ACROSS THE U.S., IT IS VITAL FOR SOLAR OPERATIONS TO PROVIDE POSITIVE ECOLOGICAL VALUE BY MAXIMIZING BIODIVERSITY WITHIN ARRAYS; YET, OUR KNOWLEDGE OF HOW SOLAR INSTALLATIONS MIGHT SERVE AS WILDLIFE HABITAT IS CURRENTLY LACKING. THERE IS LIMITED EVIDENCE THAT SOLAR FACILITIES CAN PROVIDE VALUABLE HABITAT FOR SOME WILDLIFE, SUCH AS POLLINATORS, AND THESE POSITIVE EFFECTS APPEAR TO BE LINKED TO MANAGEMENT FOR NATIVE VEGETATION WITHIN ARRAYS.</t>
  </si>
  <si>
    <t>https://www.usaspending.gov/award/ASST_NON_DEEE0010380_8900/</t>
  </si>
  <si>
    <t>8900_DESC0023439_-NONE-_81.049_0002</t>
  </si>
  <si>
    <t>8900_DESC0023412_-NONE-_81.049_0001</t>
  </si>
  <si>
    <t>8900_DESC0021308_-NONE-_81.049_0003</t>
  </si>
  <si>
    <t>8900_DESC0023983_-NONE-_81.049_-NONE-</t>
  </si>
  <si>
    <t>ASST_NON_DESC0023983_8900</t>
  </si>
  <si>
    <t>DESC0023983</t>
  </si>
  <si>
    <t>72704-7174</t>
  </si>
  <si>
    <t>HIGH-TEMPERATURE FLOW RATE INSTRUMENT FOR GEOTHERMAL RESERVOIR MONITORING</t>
  </si>
  <si>
    <t>https://www.usaspending.gov/award/ASST_NON_DESC0023983_8900/</t>
  </si>
  <si>
    <t>8900_DESC0024312_-NONE-_81.049_-NONE-</t>
  </si>
  <si>
    <t>ASST_NON_DESC0024312_8900</t>
  </si>
  <si>
    <t>DESC0024312</t>
  </si>
  <si>
    <t>1125 WEST MAPLE STE 316</t>
  </si>
  <si>
    <t>PHYSICALLY MOTIVATED LINKING OF RESOLUTIONS IN MULTISCALE MODELS TO PREDICT THERMAL AND
CHARGE TRANSPORT IN SELF-ASSEMBLING SOFT MATERIALS.</t>
  </si>
  <si>
    <t>https://www.usaspending.gov/award/ASST_NON_DESC0024312_8900/</t>
  </si>
  <si>
    <t>8900_DEEE0009889_-NONE-_81.042_0001</t>
  </si>
  <si>
    <t>8900_DESC0019226_-NONE-_81.049_0005</t>
  </si>
  <si>
    <t>8900_DESC0020301_-NONE-_81.049_0004</t>
  </si>
  <si>
    <t>8900_DESC0024044_-NONE-_81.049_-NONE-</t>
  </si>
  <si>
    <t>ASST_NON_DESC0024044_8900</t>
  </si>
  <si>
    <t>DESC0024044</t>
  </si>
  <si>
    <t>S852PCAL3KP9</t>
  </si>
  <si>
    <t>STEM RESOURCES LLC</t>
  </si>
  <si>
    <t>1700 MAIN ST UNIT165874</t>
  </si>
  <si>
    <t>72216-8049</t>
  </si>
  <si>
    <t>SOLAR SURVEILLANCE SYSTEM</t>
  </si>
  <si>
    <t>https://www.usaspending.gov/award/ASST_NON_DESC0024044_8900/</t>
  </si>
  <si>
    <t>8900_DESC0022888_-NONE-_81.049_0002</t>
  </si>
  <si>
    <t>8900_DESC0021087_-NONE-_81.049_0003</t>
  </si>
  <si>
    <t>8900_DEGD0000004_-NONE-_81.254_-NONE-</t>
  </si>
  <si>
    <t>ASST_NON_DEGD0000004_8900</t>
  </si>
  <si>
    <t>DEGD0000004</t>
  </si>
  <si>
    <t>GRID DEPLOYMENT OFFICE (GDO)</t>
  </si>
  <si>
    <t>089-X-0318-000</t>
  </si>
  <si>
    <t>089-0318</t>
  </si>
  <si>
    <t>0041: ELECTRICITY, INFRASTRUCTURE  INVESTMENT AND JOBS ACT</t>
  </si>
  <si>
    <t>DM7JV6MBJNJ7</t>
  </si>
  <si>
    <t>DEPT OF FINANCE &amp; ADMINISTRATION</t>
  </si>
  <si>
    <t>FINANCE AND ADMINISTRATION, ARKANSAS DEPT OF</t>
  </si>
  <si>
    <t>P.O. BOX 3278</t>
  </si>
  <si>
    <t>72201-3938</t>
  </si>
  <si>
    <t>GRID INFRASTRUCTURE DEPLOYMENT AND RESILIENCE</t>
  </si>
  <si>
    <t>BIPARTISAN INFRASTRUCTURE LAW (BIL) ‚Äì PREVENTING OUTAGES AND ENHANCING THE RESILIENCE OF THE ELECTRIC GRID FORMULA GRANTS TO STATES AND INDIAN TRIBES.  THE OBJECTIVE OF THIS PROJECT IS TO IMPROVE THE RESILIENCE OF THE ELECTRIC GRID AGAINST DISRUPTIVE EVENTS.</t>
  </si>
  <si>
    <t>https://www.usaspending.gov/award/ASST_NON_DEGD0000004_8900/</t>
  </si>
  <si>
    <t>8900_DESC0022589_-NONE-_81.049_0001</t>
  </si>
  <si>
    <t>HIGH-TEMPERATURE ELECTRONICS FOR LOW-COST, IN-LINE IMPURITY MONITORING OF SALT-COOLED REACTORS</t>
  </si>
  <si>
    <t>8900_DESE0000022_-NONE-_81.041_-NONE-</t>
  </si>
  <si>
    <t>ASST_NON_DESE0000022_8900</t>
  </si>
  <si>
    <t>DESE0000022</t>
  </si>
  <si>
    <t>OFFICE OF STATE AND COMMUNITY ENERGY PROGRAMS (SCEP)</t>
  </si>
  <si>
    <t>089-2022/2031-0321-000</t>
  </si>
  <si>
    <t>0453: STATE AND COMMUNITY ENERGY PROGRAMS</t>
  </si>
  <si>
    <t>DEPARTMENT OF ENERGY, STATE AND COMMUNITY ENERGY PROGRAMS (SCEP): INFLATION REDUCTION ACT OF 2022 (IRA) 50121. SCEP SEEKS TO PROVIDE INITIAL GUIDANCE FOR THE PLANNING, ADMINISTRATION OR TECHNICAL ASSISTANCE FOR FUTURE DISTRIBUTIONS OF FORMULA AWARDS THROUGH THE HOME ENERGY REBATE PROGRAMS, WHICH WILL REQUIRE THE SUBMISSION TO DOE OF HOME ENERGY REBATE PROGRAM PLANS THAT MEET THE REQUIREMENTS SET OUT IN FUTURE HOME ENERGY REBATE PROGRAMS.</t>
  </si>
  <si>
    <t>https://www.usaspending.gov/award/ASST_NON_DESE0000022_8900/</t>
  </si>
  <si>
    <t>8900_DESC0022888_-NONE-_81.049_0003</t>
  </si>
  <si>
    <t>900 SE 5TH ST STE 22F</t>
  </si>
  <si>
    <t>72712-6090</t>
  </si>
  <si>
    <t>8900_DESE0000618_-NONE-_81.128_-NONE-</t>
  </si>
  <si>
    <t>ASST_NON_DESE0000618_8900</t>
  </si>
  <si>
    <t>DESE0000618</t>
  </si>
  <si>
    <t>0301: PROGRAM DIRECTION &amp; SUPPORT</t>
  </si>
  <si>
    <t>ENERGY EFFICIENCY AND CONSERVATION BLOCK GRANT PROGRAM (EECBG)</t>
  </si>
  <si>
    <t>‚ÄúENERGY EFFICIENCY AND CONSERVATION BLOCK GRANT (EECBG) PROGRAM, BIPARTISAN INFRASTRUCTURE LAW (BIL) SECTION 40552‚Äù  
‚ÄúTHE ENERGY EFFICIENCY AND CONSERVATION BLOCK GRANT (EECBG) PROGRAM IS DESIGNED TO ASSIST STATES, LOCAL GOVERNMENTS, AND TRIBES IN IMPLEMENTING STRATEGIES TO REDUCE ENERGY USE, TO REDUCE FOSSIL FUEL EMISSIONS, AND TO IMPROVE ENERGY EFFICIENCY.‚Äù</t>
  </si>
  <si>
    <t>https://www.usaspending.gov/award/ASST_NON_DESE0000618_8900/</t>
  </si>
  <si>
    <t>8900_DEEE0008255_-NONE-_81.087_0007</t>
  </si>
  <si>
    <t>8900_DEEE0008255_-NONE-_81.087_0008</t>
  </si>
  <si>
    <t>8900_DECD0000010_-NONE-_81.255_-NONE-</t>
  </si>
  <si>
    <t>ASST_NON_DECD0000010_8900</t>
  </si>
  <si>
    <t>DECD0000010</t>
  </si>
  <si>
    <t>OFFICE OF CLEAN ENERGY DEMONSTRATIONS (OCED)</t>
  </si>
  <si>
    <t>OFFICE OF CLEAN ENERGY DEMONSTRATION</t>
  </si>
  <si>
    <t>089-X-2297-000</t>
  </si>
  <si>
    <t>089-2297</t>
  </si>
  <si>
    <t>0025: CARBON CAPTURE DEMONSTRATION PROJECTS PROGRAM</t>
  </si>
  <si>
    <t>LUW2F3QCD593</t>
  </si>
  <si>
    <t>SOUTHERN STATES ENERGY BOARD</t>
  </si>
  <si>
    <t>6325 AMHERST COURT</t>
  </si>
  <si>
    <t>PEACHTREE CORNERS</t>
  </si>
  <si>
    <t>GWINNETT</t>
  </si>
  <si>
    <t>GA</t>
  </si>
  <si>
    <t>GA-07</t>
  </si>
  <si>
    <t>GA-04</t>
  </si>
  <si>
    <t>AR24250</t>
  </si>
  <si>
    <t>FOREMAN</t>
  </si>
  <si>
    <t>LITTLE RIVER</t>
  </si>
  <si>
    <t>AR-04</t>
  </si>
  <si>
    <t>CLEAN ENERGY DEMONSTRATIONS</t>
  </si>
  <si>
    <t>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t>
  </si>
  <si>
    <t>https://www.usaspending.gov/award/ASST_NON_DECD0000010_8900/</t>
  </si>
  <si>
    <t>8900_DEEE0009586_-NONE-_81.086_0005</t>
  </si>
  <si>
    <t>AWARD DE-EE0009586 ARKANSAS CLEAN CITIES COALITION TITLED CLEAN CITIES COALITION NETWORK OUTREACH, EDUCATION, AND PERFORMANCE TRACKING PROGRAM
AMENDMENT 0005: THE PURPOSE OF THIS AMENDMENT IS TO CHANGE THE DEPARTMENT OF ENERGY (DOE) AWARD ADMINISTRATOR.</t>
  </si>
  <si>
    <t>8900_DESC0019467_-NONE-_81.049_0004</t>
  </si>
  <si>
    <t>8900_DECR0000022_-NONE-_81.008_0002</t>
  </si>
  <si>
    <t>EMERGING THREAT INFORMATION SHARING AND ANALYSIS CENTER (ET-ISAC)
THE OBJECTIVE OF THIS PROJECT IS TO BRING TOGETHER ELECTRIC UTILITIES AND OTHER ENTITIES FROM THE ENERGY SECTOR TO ADVANCE PRACTICES IN CYBERSECURITY THREAT SHARING THROUGHOUT THE MID-SOUTH REGION OF THE UNITED STATES. IT WILL FOCUS ON WORKFORCE DEVELOPMENT, EDUCATION AND TRAINING FOR SECURING ENERGY SECTOR CONTROL SYSTEMS, AND ADVANCING CYBERSECURITY THREAT INTELLIGENCE SHARING PRACTICES.</t>
  </si>
  <si>
    <t>8900_DEEE0010380_-NONE-_81.087_0001</t>
  </si>
  <si>
    <t>8900_DEEE0008707_-NONE-_81.086_0008</t>
  </si>
  <si>
    <t>INTEGRATION METHODS FOR HIGH-DENSITY INTEGRATED ELECTRIC DRIVES
THE OBJECTIVE OF THE PROJECT IS TO RESEARCH, DEVELOP, AND TEST A HETEROGENEOUSLY INTEGRATED POWER MODULE PLATFORM THAT WILL INSERT INTO A TRACTION INVERTER SYSTEM FOR POWER ELECTRONICS MODULES.</t>
  </si>
  <si>
    <t>8900_DEAR0000901_-NONE-_81.135_0003</t>
  </si>
  <si>
    <t>CREE FAYETTEVILLE: DE-OBLIGATE $834,953.03 FOR CLOSEOUT. 
CONTROL NUMBER: 1727-1615
TITLE: ''SMART, COMPACT, EFFICIENT 500KW DC FAST CHARGER''</t>
  </si>
  <si>
    <t>8900_DECR0000031_-NONE-_81.008_-NONE-</t>
  </si>
  <si>
    <t>ASST_NON_DECR0000031_8900</t>
  </si>
  <si>
    <t>DECR0000031</t>
  </si>
  <si>
    <t>089-X-2305-000</t>
  </si>
  <si>
    <t>089-2305</t>
  </si>
  <si>
    <t>0001: DIRECT PROGRAM ACTIVITY</t>
  </si>
  <si>
    <t>CYBERSECURITY CONSORTIUM FOR INNOVATION. THE CYBERSECURITY CONSORTIUM FOR INNOVATION WILL ENHANCE THE ENERGY SECTOR'S CYBERSECURITY THROUGH SPECIALIZED EDUCATION, ARTIFICIAL INTELLIGENCE DRIVEN THREAT MONITORING, IMMERSIVE TRAINING EXERCISES, AND THREAT SHARING INNOVATION PROGRAM.</t>
  </si>
  <si>
    <t>https://www.usaspending.gov/award/ASST_NON_DECR0000031_8900/</t>
  </si>
  <si>
    <t>8900_DEEE0009889_-NONE-_81.042_0002</t>
  </si>
  <si>
    <t>8900_DEEE0008349_-NONE-_81.087_0005</t>
  </si>
  <si>
    <t>8900_DESE0000712_-NONE-_81.086_-NONE-</t>
  </si>
  <si>
    <t>ASST_NON_DESE0000712_8900</t>
  </si>
  <si>
    <t>DESE0000712</t>
  </si>
  <si>
    <t>0202: BUILDING TECHNOLOGIES</t>
  </si>
  <si>
    <t>VPQNBVETHWT3</t>
  </si>
  <si>
    <t>CLINTON PUBLIC SCHOOLS</t>
  </si>
  <si>
    <t>765 YELLOWJACKET LANE</t>
  </si>
  <si>
    <t>CLINTON</t>
  </si>
  <si>
    <t>VAN BUREN</t>
  </si>
  <si>
    <t>AR14260</t>
  </si>
  <si>
    <t>IIJA: CLINTON SCHOOL DISTRICT: ADDRESSING INFRASTRUCTURE AND FINANCIAL GAPS THROUGH RENEWABLE ENERGY AND LOWERING CARBON FOOTPRINT</t>
  </si>
  <si>
    <t>G</t>
  </si>
  <si>
    <t>INDEPENDENT SCHOOL DISTRICT</t>
  </si>
  <si>
    <t>https://www.usaspending.gov/award/ASST_NON_DESE0000712_8900/</t>
  </si>
  <si>
    <t>8900_DEEE0010058_-NONE-_81.041_0001</t>
  </si>
  <si>
    <t>8900_DESC0022120_-NONE-_81.049_0004</t>
  </si>
  <si>
    <t>8900_DESC0022517_-NONE-_81.049_0002</t>
  </si>
  <si>
    <t>8900_DEEE0009474_-NONE-_81.041_0003</t>
  </si>
  <si>
    <t>8900_DEEE0010059_-NONE-_81.041_0001</t>
  </si>
  <si>
    <t>8900_DECD0000010_-NONE-_81.255_0001</t>
  </si>
  <si>
    <t>SOUTHERN STATE ENERGY BOARD: CHANGE THE PAYMENT METHOD FROM ASAP TO VIPERS. 
CONTROL NUMBER: 2738-1548
PROJECT TITLE: FOREMAN CEMENT PLANT CARBON CAPTURE AND STORAGE FEED
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t>
  </si>
  <si>
    <t>8900_DECD0000010_-NONE-_81.255_0002</t>
  </si>
  <si>
    <t>SOUTHERN STATE ENERGY BOARD: REVISE ATTACHMENT 4 AND UPDATE THE DOE AWARD ADMINISTRATOR. 
CONTROL NUMBER: 2738-1548
PROJECT TITLE: FOREMAN CEMENT PLANT CARBON CAPTURE AND STORAGE FEED
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t>
  </si>
  <si>
    <t>8900_DEEE0008282_-NONE-_81.041_0006</t>
  </si>
  <si>
    <t>8944_DESC0024312_-NONE-_81.049_0001</t>
  </si>
  <si>
    <t>ASST_NON_DESC0024312_8944</t>
  </si>
  <si>
    <t>Assistant Secretary for Fossil Energy</t>
  </si>
  <si>
    <t>https://www.usaspending.gov/award/ASST_NON_DESC0024312_8944/</t>
  </si>
  <si>
    <t>8900_DESE0000748_-NONE-_81.128_-NONE-</t>
  </si>
  <si>
    <t>ASST_NON_DESE0000748_8900</t>
  </si>
  <si>
    <t>DESE0000748</t>
  </si>
  <si>
    <t>FMK3JM3Z5N73</t>
  </si>
  <si>
    <t>CITY OF NORTH LITTLE ROCK</t>
  </si>
  <si>
    <t>120 N MAIN STREET</t>
  </si>
  <si>
    <t>‚ÄúENERGY EFFICIENCY AND CONSERVATION BLOCK GRANT (EECBG) PROGRAM, BIPARTISAN INFRASTRUCTURE LAW (BIL) SECTION 40552‚Äù  
‚ÄúTHE ENERGY EFFICIENCY AND CONSERVATION BLOCK GRANT (EECBG) PROGRAM IS DESIGNED TO ASSIST STATES, LOCAL GOVERNMENTS, AND TRIBES IN IMPLEMENTING STRATEGIES TO REDUCE ENERGY USE, TO REDUCE FOSSIL FUEL EMISSIONS, AND TO IMPROVE ENERGY EFFICIENCY</t>
  </si>
  <si>
    <t>CITY OR TOWNSHIP GOVERNMENT</t>
  </si>
  <si>
    <t>https://www.usaspending.gov/award/ASST_NON_DESE0000748_8900/</t>
  </si>
  <si>
    <t>8900_DESC0019226_-NONE-_81.049_0006</t>
  </si>
  <si>
    <t>8900_DEEE0009026_-NONE-_81.087_0004</t>
  </si>
  <si>
    <t>8900_DEEE0009474_-NONE-_81.041_0004</t>
  </si>
  <si>
    <t>8900_DESC0020301_-NONE-_81.049_0005</t>
  </si>
  <si>
    <t>8900_DESC0021308_-NONE-_81.049_0004</t>
  </si>
  <si>
    <t>8900_DESC0023412_-NONE-_81.049_0002</t>
  </si>
  <si>
    <t>8900_DESC0023439_-NONE-_81.049_0003</t>
  </si>
  <si>
    <t>8900_DESE0001082_-NONE-_81.041_-NONE-</t>
  </si>
  <si>
    <t>ASST_NON_DESE0001082_8900</t>
  </si>
  <si>
    <t>DESE0001082</t>
  </si>
  <si>
    <t>NO SAI</t>
  </si>
  <si>
    <t>STATE ENERGY PROGRAM (SEP) SEEKS TO PROMOTE THE EFFICIENT USE OF ENERGY AND REDUCE THE RATE OF GROWTH OF ENERGY DEMAND THROUGH DEVELOPMENT AND IMPLEMENTATION OF SPECIFIC STATE ENERGY PROGRAMS. FUNDING IS PROVIDED THROUGH FORMULA AWARDS FROM FISCAL YEAR APPROPRIATIONS.</t>
  </si>
  <si>
    <t>https://www.usaspending.gov/award/ASST_NON_DESE0001082_8900/</t>
  </si>
  <si>
    <t>8900_DESC0022006_-NONE-_81.049_0003</t>
  </si>
  <si>
    <t>8900_DEGD0000906_-NONE-_81.254_-NONE-</t>
  </si>
  <si>
    <t>ASST_NON_DEGD0000906_8900</t>
  </si>
  <si>
    <t>DEGD0000906</t>
  </si>
  <si>
    <t>ZURLC7YHK4R5</t>
  </si>
  <si>
    <t>ARKANSAS VALLEY ELECTRIC COOPERATIVE</t>
  </si>
  <si>
    <t>ARKANSAS VALLEY ELECTRIC COOPERATIVE CORPORATION</t>
  </si>
  <si>
    <t>P.O. BOX 47</t>
  </si>
  <si>
    <t>OZARK</t>
  </si>
  <si>
    <t>FRANKLIN</t>
  </si>
  <si>
    <t>AR52970</t>
  </si>
  <si>
    <t>72949-2921</t>
  </si>
  <si>
    <t>BIPARTISAN INFRASTRUCTURE LAW (BIL) THE SMART GRID IMPLEMENTATION PROJECT THROUGHOUT THE NETWORK WOULD INCREASE EFFICIENCY, RELIABILITY, FLEXIBILITY, AND RESILIENCY OF THE DISTRIBUTION GRID THROUGH THE IMPLEMENTATION OF GRID-ENHANCING TECHNOLOGIES THAT PREVENT FAULTS AND SYSTEM DISTURBANCES, ALLOW FOR THE INTEGRATION OF VARIABLE RENEWABLE ENERGY RESOURCES AT THE DISTRIBUTION LEVEL, AND FACILITATE THE AGGREGATION AND INTEGRATION OF GRID-EDGE DEVICES.</t>
  </si>
  <si>
    <t>M</t>
  </si>
  <si>
    <t>NONPROFIT WITH 501C3 IRS STATUS (OTHER THAN AN INSTITUTION OF HIGHER EDUCATION)</t>
  </si>
  <si>
    <t>https://www.usaspending.gov/award/ASST_NON_DEGD0000906_8900/</t>
  </si>
  <si>
    <t>8900_DEOE0000779_-NONE-_81.122_0015</t>
  </si>
  <si>
    <t>DE-OE0000779 AWARD WITH THE UNIVERSITY OF ARKANSAS SYSTEM TITLED ''AN INTERDISCIPLINARY APPROACH TO INTEGRATABLE, COMPOSABLE AND EVOLVABLE CYBERSECURITY IN ENERGY DELIVERY SYSTEMS''.  
THE PURPOSE OF AMENDMENT 0015- CLOSEOUT ADJUSTMENT</t>
  </si>
  <si>
    <t>8900_DEEE0007906_-NONE-_81.042_0005</t>
  </si>
  <si>
    <t>8900_DEGD0000906_-NONE-_81.254_0001</t>
  </si>
  <si>
    <t>8900_DESC0022589_-NONE-_81.049_0002</t>
  </si>
  <si>
    <t>8900_DESC0025475_-NONE-_81.049_-NONE-</t>
  </si>
  <si>
    <t>ASST_NON_DESC0025475_8900</t>
  </si>
  <si>
    <t>DESC0025475</t>
  </si>
  <si>
    <t>ENHANCING THE PERFORMANCE OF THIN FILM OXYNITRIDE PHOTOANODES FOR
SOLAR WATER SPLITTING</t>
  </si>
  <si>
    <t>https://www.usaspending.gov/award/ASST_NON_DESC0025475_8900/</t>
  </si>
  <si>
    <t>8900_DESE0000712_-NONE-_81.086_0001</t>
  </si>
  <si>
    <t>THE CLINTON SCHOOL DISTRICT IS LOCATED IN THE CITY OF CLINTON, WHICH IS THE COUNTY SEAT OF VAN BUREN COUNTY, ARKANSAS. THE CITY IS A REMOTE AND RURAL AREA IN NORTH CENTRAL ARKANSAS WITH A POPULATION OF APPROXIMATELY 2600 PEOPLE. THE DISTRICT IS MADE UP OF FOUR PRIMARY CAMPUSES WHICH INCLUDE AN ELEMENTARY BUILDING, A JUNIOR HIGH BUILDING, A HIGH SCHOOL BUILDING WITH AUDITORIUM/GYMNASIUM, A PRESCHOOL AND AN ADMINISTRATION BUILDING
THE CLINTON SCHOOL DISTRICT IS IN A DISADVANTAGED COMMUNITY SERVING APPROXIMATELY 1259 STUDENTS IN GRADES PRESCHOOL THROUGH TWELFTH GRADE. SIXTY-NINE PERCENT (69%) OF STUDENTS ARE ECONOMICALLY DISADVANTAGED AND ONE HUNDRED PERCENT (100%) OF STUDENTS RECEIVE FREE BREAKFAST AND LUNCH THROUGH THE USDA COMMUNITY ELIGIBILITY PROGRAM. THE STUDENT BODY IS APPROXIMATELY 90% WHITE, 7% HISPANIC, AND 3% ASIAN, HAWAIIAN/PACIFIC ISLANDER, AND TWO OR MORE RACES.
CLINTON SCHOOL DISTRICT FACES CHALLENGES CAUSED BY RISING OPERATIONAL AND ENERGY COSTS. THE DISTRICT ALSO HAS MECHANICAL AND SYSTEMS INEFFICIENCY AND OBSOLESCENCE ISSUES THAT AFFECT ITS DAILY OPERATIONS. THIS PROJECT WILL INCREASE ENERGY EFFICIENCY AND LOWER OPERATING AND CAPITAL COSTS.</t>
  </si>
  <si>
    <t>8900_DEEE0009974_-NONE-_81.042_0001</t>
  </si>
  <si>
    <t>8900_DEGD0000004_-NONE-_81.254_0001</t>
  </si>
  <si>
    <t>8900_DESE0000244_-NONE-_81.128_-NONE-</t>
  </si>
  <si>
    <t>ASST_NON_DESE0000244_8900</t>
  </si>
  <si>
    <t>DESE0000244</t>
  </si>
  <si>
    <t>MPWHV4JQNDF5</t>
  </si>
  <si>
    <t>CITY OF JONESBORO</t>
  </si>
  <si>
    <t>JONESBORO, CITY OF</t>
  </si>
  <si>
    <t>300 S. CHURCH ST</t>
  </si>
  <si>
    <t>JONESBORO</t>
  </si>
  <si>
    <t>ENERGY EFFICIENCY AND CONSERVATION BLOCK GRANT (EECBG) PROGRAM, BIPARTISAN INFRASTRUCTURE LAW (BIL) SECTION 40552 
THE ENERGY EFFICIENCY AND CONSERVATION BLOCK GRANT (EECBG) PROGRAM IS DESIGNED TO ASSIST STATES, LOCAL GOVERNMENTS, AND TRIBES IN IMPLEMENTING STRATEGIES TO REDUCE ENERGY USE, TO REDUCE FOSSIL FUEL EMISSIONS, AND TO IMPROVE ENERGY EFFICIENCY.</t>
  </si>
  <si>
    <t>https://www.usaspending.gov/award/ASST_NON_DESE0000244_8900/</t>
  </si>
  <si>
    <t>8900_DEMS0000061_-NONE-_81.253_-NONE-</t>
  </si>
  <si>
    <t>ASST_NON_DEMS0000061_8900</t>
  </si>
  <si>
    <t>DEMS0000061</t>
  </si>
  <si>
    <t>OFFICE OF MANUFACTURING AND ENERGY SUPPLY CHAINS (MESC)</t>
  </si>
  <si>
    <t>089-2022/2024-0360-000</t>
  </si>
  <si>
    <t>089-0360</t>
  </si>
  <si>
    <t>0050: INFLATION REDUCTION ACT</t>
  </si>
  <si>
    <t>FACAYFLCL566</t>
  </si>
  <si>
    <t>HYDRO-TEMP CORPORATION</t>
  </si>
  <si>
    <t>XPTLHS9DKYH8</t>
  </si>
  <si>
    <t>P. O. BOX 566</t>
  </si>
  <si>
    <t>POCAHONTAS</t>
  </si>
  <si>
    <t>RANDOLPH</t>
  </si>
  <si>
    <t>AR56540</t>
  </si>
  <si>
    <t>72455-9778</t>
  </si>
  <si>
    <t>MANUFACTURING AND ENERGY SUPPLY CHAIN DEMONSTRATIONS AND COMMERCIAL APPLICATIONS</t>
  </si>
  <si>
    <t>INFLATION REDUCTION ACT (IRA) TWO HEAT PUMP FACTORIES: TENFOLD INCREASE OF DOMESTIC PRODUCTION OF GROUND-SOURCE HEAT PUMPS AT TWO FACTORIES LOCATED IN DISADVANTAGED COMMUNITIES - THE OBJECTIVE OF THE PROJECT IS TO CREATE A PRODUCTION CAPACITY OF AT LEAST 4750 HEAT PUMPS/YEAR WHILE REDUCING PRODUCTION COSTS BY AT LEAST 45 PERCENT OF CURRENT PRICING.</t>
  </si>
  <si>
    <t>https://www.usaspending.gov/award/ASST_NON_DEMS0000061_8900/</t>
  </si>
  <si>
    <t>8900_DESC0023983_-NONE-_81.049_0001</t>
  </si>
  <si>
    <t>8900_DESC0025479_-NONE-_81.049_-NONE-</t>
  </si>
  <si>
    <t>ASST_NON_DESC0025479_8900</t>
  </si>
  <si>
    <t>DESC0025479</t>
  </si>
  <si>
    <t>CHARACTERIZING AND CONTROLLING DOMAIN WALLS IN EMERGING SILICON&amp;#8208;COMPATIBLE FERROELECTRICS (CODEC)</t>
  </si>
  <si>
    <t>https://www.usaspending.gov/award/ASST_NON_DESC0025479_8900/</t>
  </si>
  <si>
    <t>8900_DESC0025647_-NONE-_81.049_-NONE-</t>
  </si>
  <si>
    <t>ASST_NON_DESC0025647_8900</t>
  </si>
  <si>
    <t>DESC0025647</t>
  </si>
  <si>
    <t>0001: BASIC ENERGY SCIENCES;0001: VEHICLE TECHNOLOGIES</t>
  </si>
  <si>
    <t>ADVANCING HIGH VOLTAGE WIDE BANDGAP POWER MODULE PACKAGING FOR TRANSPORTATION ELECTRIFICATION</t>
  </si>
  <si>
    <t>https://www.usaspending.gov/award/ASST_NON_DESC0025647_8900/</t>
  </si>
  <si>
    <t>8900_DEEE0009889_-NONE-_81.042_0003</t>
  </si>
  <si>
    <t>8900_DESE0001457_-NONE-_81.086_-NONE-</t>
  </si>
  <si>
    <t>ASST_NON_DESE0001457_8900</t>
  </si>
  <si>
    <t>DESE0001457</t>
  </si>
  <si>
    <t>JN2ELBGE7KQ7</t>
  </si>
  <si>
    <t>LITTLE ROCK SCHOOL BOARD</t>
  </si>
  <si>
    <t>LITTLE ROCK SCHOOL DISTRICT</t>
  </si>
  <si>
    <t>810 WEST MARKHAM</t>
  </si>
  <si>
    <t>BUDGET PERIOD 1 (PHASE 2 - ‚ÄúSTRATEGIC PLAN + ENERGY AUDITS‚Äù) WILL FOCUS ON CONDUCTING THE AMERICAN SOCIETY OF HEATING, REFRIGERATING AND AIR-CONDITIONING ENGINEERS (ASHRAE) LEVEL 2 ENERGY AUDITS OF ALL THE SCHOOLS/SCHOOL FACILITIES IN THE PORTFOLIO, AND ON DEVELOPING A COMPREHENSIVE STRATEGIC PLAN FOR IMPLEMENTING ENERGY IMPROVEMENTS. BY THE END OF BUDGET PERIOD 1, ENERGY AUDITS AND THE STRATEGIC PLAN SHOULD PROVIDE A CLEAR PATHWAY TO PRIORITIZE ENERGY IMPROVEMENTS, ACCESS PRIVATE SECTOR FUNDING (IF NEEDED) AND/OR TAX CREDITS AND REALIZE HIGH-IMPACT HEALTH AND SAFETY BENEFITS FOR BUDGET PERIOD 2.  
BUDGET PERIOD 2 (PHASE 3 - ‚ÄúIMPLEMENTATION‚Äù) WILL IMPLEMENT THE ENERGY IMPROVEMENTS IDENTIFIED AT THE END OF PHASE 2. PHASE 3 SHOULD DIRECTLY ADVANCE THE MEASURABLE GOALS OF ENERGY SAVINGS AND HIGH-IMPACT HEALTH AND SAFETY BENEFITS.
RENEW LITTLE ROCK SCHOOLS WILL CREATE, IN 17 URBAN, DISADVANTAGED SCHOOLS, THE HEALTHY, HIGH-QUALITY LEARNING ENVIRONMENTS NEEDED FOR ACADEMIC AND LIFELONG SUCCESS. THE LONG-TERM GOAL OF RENEW LITTLE ROCK IS SIMPLE: ALL CHILDREN LEARN IN HEALTHY, HIGH- QUALITY LEARNING ENVIRONMENTS. 
IMPROVED AIR QUALITY AND ENERGY EFFICIENCY IN THE TARGETED FACILITIES WILL RESULT IN:
‚Ä¢	OBJECTIVE #1: A DECREASE IN STUDENT AND TEACHER ABSENCES, INCLUDING CHRONIC STUDENT ABSENTEEISM, LEADING TO IMPROVED ACADEMIC ACHIEVEMENT
‚Ä¢	OBJECTIVE #2: SIGNIFICANT ENERGY SAVINGS THAT SHIFT REAL DOLLARS TO DIRECT STUDENT LEARNING SUPPORTS, LEADING TO IMPROVED ACADEMIC ACHIEVEMENT</t>
  </si>
  <si>
    <t>COUNTY GOVERNMENT</t>
  </si>
  <si>
    <t>https://www.usaspending.gov/award/ASST_NON_DESE0001457_8900/</t>
  </si>
  <si>
    <t>8900_DESC0022888_-NONE-_81.049_0004</t>
  </si>
  <si>
    <t>8900_DESC0022517_-NONE-_81.049_0003</t>
  </si>
  <si>
    <t>HIGH-TEMPERATURE ELECTRONICS FOR REAL-TIME, IN-LINE MONITORING OF MOLTEN SALT REDUCTION AND 
OXIDATION (REDOX)</t>
  </si>
  <si>
    <t>8900_DEEE0009974_-NONE-_81.042_0002</t>
  </si>
  <si>
    <t>8900_DESE0000590_-NONE-_81.128_-NONE-</t>
  </si>
  <si>
    <t>ASST_NON_DESE0000590_8900</t>
  </si>
  <si>
    <t>DESE0000590</t>
  </si>
  <si>
    <t>GECAS7NVEAG5</t>
  </si>
  <si>
    <t>COUNTY OF BENTON</t>
  </si>
  <si>
    <t>BENTON, COUNTY OF</t>
  </si>
  <si>
    <t>215 E.CENTRAL AVE, BOX 9</t>
  </si>
  <si>
    <t>COUNTY-WIDE</t>
  </si>
  <si>
    <t>AR**007</t>
  </si>
  <si>
    <t>https://www.usaspending.gov/award/ASST_NON_DESE0000590_8900/</t>
  </si>
  <si>
    <t>8900_DEMS0000099_-NONE-_81.253_-NONE-</t>
  </si>
  <si>
    <t>ASST_NON_DEMS0000099_8900</t>
  </si>
  <si>
    <t>DEMS0000099</t>
  </si>
  <si>
    <t>YAJ1CZGJE6J5</t>
  </si>
  <si>
    <t>SWA LITHIUM LLC</t>
  </si>
  <si>
    <t>116B E ELM ST</t>
  </si>
  <si>
    <t>EL DORADO</t>
  </si>
  <si>
    <t>UNION</t>
  </si>
  <si>
    <t>AR39640</t>
  </si>
  <si>
    <t>LEWISVILLE</t>
  </si>
  <si>
    <t>LAFAYETTE</t>
  </si>
  <si>
    <t>71845-8110</t>
  </si>
  <si>
    <t>BIPARTISAN INFRASTRUCTURE LAW (BIL) ‚Äì DOMESTIC PRODUCTION OF LITHIUM CARBONATE FROM THE SMACKOVER FORMATION BRINES IN SOUTHERN ARKANSAS
THE OBJECTIVE OF THE SOUTH WEST ARKANSAS (SWA) PROJECT IS TO CONSTRUCT THE LARGEST AND FIRST-OF-ITS-KIND DIRECT LITHIUM EXTRACTION (DLE) FACILITY PRODUCING BATTERY-QUALITY LITHIUM CARBONATE (LI2CO3) FROM DOMESTIC LI BRINE IN NORTH AMERICA.</t>
  </si>
  <si>
    <t>https://www.usaspending.gov/award/ASST_NON_DEMS0000099_8900/</t>
  </si>
  <si>
    <t>8900_DESE0000022_-NONE-_81.041_0001</t>
  </si>
  <si>
    <t>8900_DESE0000023_-NONE-_81.041_-NONE-</t>
  </si>
  <si>
    <t>ASST_NON_DESE0000023_8900</t>
  </si>
  <si>
    <t>DESE0000023</t>
  </si>
  <si>
    <t>THE ARKANSAS DEPARTMENT OF ENERGY &amp; ENVIRONMENT, DIVISION OF ENVIRONMENTAL QUALITY WILL EXECUTE ACTIVITIES OUTLINED IN IRA PROVISION 50121 TO DEVELOP AND IMPLEMENT HOME ENERGY PERFORMANCE-BASED, WHOLE-HOUSE REBATES PROGRAM TO BENEFIT U.S. HOUSEHOLDS.</t>
  </si>
  <si>
    <t>https://www.usaspending.gov/award/ASST_NON_DESE0000023_8900/</t>
  </si>
  <si>
    <t>8900_DESE0000079_-NONE-_81.041_-NONE-</t>
  </si>
  <si>
    <t>ASST_NON_DESE0000079_8900</t>
  </si>
  <si>
    <t>DESE0000079</t>
  </si>
  <si>
    <t>THE ARKANSAS DEPARTMENT OF ENERGY &amp; ENVIRONMENT, DIVISION OF ENVIRONMENTAL QUALITY WILL EXECUTE ACTIVITIES OUTLINED IN IN IRA PROVISION 50122 TO DEVELOP AND IMPLEMENT HOME ENERGY PERFORMANCE-BASED, WHOLE-HOUSE REBATES PROGRAM TO BENEFIT U.S. HOUSEHOLDS.</t>
  </si>
  <si>
    <t>https://www.usaspending.gov/award/ASST_NON_DESE0000079_8900/</t>
  </si>
  <si>
    <t>8900_DEEE0010326_-NONE-_81.041_-NONE-</t>
  </si>
  <si>
    <t>ASST_NON_DEEE0010326_8900</t>
  </si>
  <si>
    <t>DEEE0010326</t>
  </si>
  <si>
    <t>THE GRANTEE SHALL ADMINISTER DOE FUNDS RECEIVED UNDER THE ENERGY EFFICIENCY REVOLVING LOAN FUND 
CAPITALIZATION GRANT PROGRAM (EE RLF PROGRAM) IN ACCORDANCE WITH FEDERAL RULES AND REGULATIONS AND 
STATE POLICIES AND PROCEDURES. THE GRANTEE IS TO MANAGE FEDERAL FUNDS IN A PRUDENT, EFFECTIVE, AND 
EFFICIENT MANNER TO ACCOMPLISH PROGRAM OBJECTIVES</t>
  </si>
  <si>
    <t>https://www.usaspending.gov/award/ASST_NON_DEEE0010326_8900/</t>
  </si>
  <si>
    <t>Fiscal Year</t>
  </si>
  <si>
    <t>Total Obligations</t>
  </si>
  <si>
    <t>Total No Transactions.</t>
  </si>
  <si>
    <t>Total Outlay Amount</t>
  </si>
  <si>
    <t>Row Labels</t>
  </si>
  <si>
    <t>Grand Total</t>
  </si>
  <si>
    <t>Recipient Name</t>
  </si>
  <si>
    <t>CFDA Number</t>
  </si>
  <si>
    <t>CFDA Programs So Far</t>
  </si>
  <si>
    <t>County</t>
  </si>
  <si>
    <t>Total Outlays</t>
  </si>
  <si>
    <t>Total Obligated Amount</t>
  </si>
  <si>
    <t>Column1</t>
  </si>
  <si>
    <t>Programming Activity Funding this Award.</t>
  </si>
  <si>
    <t>Frequent Assistance Types</t>
  </si>
  <si>
    <t>Frequency Over All the Years.</t>
  </si>
  <si>
    <t>Column Labels</t>
  </si>
  <si>
    <t>Sum of total_outlayed_amount_for_overall_award</t>
  </si>
  <si>
    <t>Sum of total_obligated_amount</t>
  </si>
  <si>
    <t>Outlayed</t>
  </si>
  <si>
    <t>Obligated</t>
  </si>
  <si>
    <t>county</t>
  </si>
  <si>
    <t>Arkansas Depatment of Energy Analysis.</t>
  </si>
  <si>
    <t>Total Outlayed Amount</t>
  </si>
  <si>
    <t>Award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</si>
</sst>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M&quot;"/>
    <numFmt numFmtId="165" formatCode="#,###,&quot;K&quot;"/>
    <numFmt numFmtId="166" formatCode="0.00,,,&quot;B&quot;\ \ "/>
    <numFmt numFmtId="167" formatCode="#.00,,&quot;M&quot;\ \ "/>
    <numFmt numFmtId="168" formatCode="#,##0.00,,\ &quot;M&quot;"/>
  </numFmts>
  <fonts count="27"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b/>
      <sz val="16"/>
      <color theme="1"/>
      <name val="Aptos Narrow"/>
      <scheme val="minor"/>
    </font>
    <font>
      <sz val="12"/>
      <color theme="1"/>
      <name val="Aptos Narrow"/>
      <scheme val="minor"/>
    </font>
    <font>
      <b/>
      <sz val="10"/>
      <color rgb="FF000000"/>
      <name val="Tahoma"/>
      <family val="2"/>
    </font>
    <font>
      <sz val="20"/>
      <color theme="1"/>
      <name val="Aptos Narrow"/>
      <family val="2"/>
      <scheme val="minor"/>
    </font>
    <font>
      <sz val="14"/>
      <color theme="1"/>
      <name val="Aptos Narrow"/>
      <family val="2"/>
      <scheme val="minor"/>
    </font>
    <font>
      <b/>
      <sz val="14"/>
      <color theme="1"/>
      <name val="Aptos Narrow"/>
      <family val="2"/>
      <scheme val="minor"/>
    </font>
    <font>
      <sz val="24"/>
      <color theme="5" tint="-0.499984740745262"/>
      <name val="Aptos Narrow"/>
      <family val="2"/>
      <scheme val="minor"/>
    </font>
    <font>
      <b/>
      <sz val="24"/>
      <color theme="5" tint="-0.499984740745262"/>
      <name val="Aptos Narrow (Body)"/>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4" fontId="0" fillId="0" borderId="0" xfId="0" applyNumberFormat="1"/>
    <xf numFmtId="0" fontId="0" fillId="0" borderId="0" xfId="0" applyAlignment="1">
      <alignment wrapText="1"/>
    </xf>
    <xf numFmtId="0" fontId="18" fillId="0" borderId="0" xfId="0" applyFont="1"/>
    <xf numFmtId="0" fontId="19" fillId="0" borderId="0" xfId="0" applyFont="1"/>
    <xf numFmtId="0" fontId="0" fillId="0" borderId="0" xfId="0" pivotButton="1"/>
    <xf numFmtId="0" fontId="0" fillId="0" borderId="0" xfId="0" applyAlignment="1">
      <alignment horizontal="left"/>
    </xf>
    <xf numFmtId="0" fontId="0" fillId="0" borderId="0" xfId="0" applyAlignment="1">
      <alignment horizontal="right" vertical="center"/>
    </xf>
    <xf numFmtId="164" fontId="0" fillId="0" borderId="0" xfId="0" applyNumberFormat="1"/>
    <xf numFmtId="164" fontId="0" fillId="0" borderId="0" xfId="0" applyNumberFormat="1" applyAlignment="1">
      <alignment horizontal="right" vertical="center"/>
    </xf>
    <xf numFmtId="3" fontId="0" fillId="0" borderId="0" xfId="0" applyNumberFormat="1"/>
    <xf numFmtId="165" fontId="0" fillId="0" borderId="0" xfId="0" applyNumberFormat="1"/>
    <xf numFmtId="3" fontId="0" fillId="0" borderId="0" xfId="0" applyNumberFormat="1" applyAlignment="1">
      <alignment horizontal="right" vertical="center"/>
    </xf>
    <xf numFmtId="0" fontId="20" fillId="0" borderId="0" xfId="0" applyFont="1"/>
    <xf numFmtId="0" fontId="18" fillId="0" borderId="0" xfId="0" applyFont="1" applyAlignment="1">
      <alignment horizontal="right" vertical="center"/>
    </xf>
    <xf numFmtId="165" fontId="18" fillId="0" borderId="0" xfId="0" applyNumberFormat="1" applyFont="1"/>
    <xf numFmtId="0" fontId="0" fillId="34" borderId="0" xfId="0" applyFill="1"/>
    <xf numFmtId="0" fontId="23" fillId="0" borderId="0" xfId="0" applyFont="1"/>
    <xf numFmtId="0" fontId="24" fillId="0" borderId="0" xfId="0" applyFont="1"/>
    <xf numFmtId="168" fontId="23" fillId="0" borderId="0" xfId="0" applyNumberFormat="1" applyFont="1"/>
    <xf numFmtId="0" fontId="23" fillId="33" borderId="0" xfId="0" applyFont="1" applyFill="1"/>
    <xf numFmtId="0" fontId="26" fillId="0" borderId="0" xfId="0" applyFont="1" applyAlignment="1">
      <alignment horizontal="center"/>
    </xf>
    <xf numFmtId="0" fontId="25" fillId="0" borderId="0" xfId="0" applyFont="1" applyAlignment="1">
      <alignment horizontal="center"/>
    </xf>
    <xf numFmtId="0" fontId="22" fillId="34" borderId="0" xfId="0" applyFont="1" applyFill="1" applyAlignment="1">
      <alignment horizontal="center"/>
    </xf>
    <xf numFmtId="166" fontId="22" fillId="35" borderId="0" xfId="0" applyNumberFormat="1" applyFont="1" applyFill="1" applyAlignment="1">
      <alignment horizontal="center"/>
    </xf>
    <xf numFmtId="167" fontId="22" fillId="35" borderId="0" xfId="0" applyNumberFormat="1"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9">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b val="0"/>
      </font>
    </dxf>
    <dxf>
      <font>
        <b/>
      </font>
    </dxf>
    <dxf>
      <numFmt numFmtId="168" formatCode="#,##0.00,,\ &quot;M&quot;"/>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2"/>
        </patternFill>
      </fill>
    </dxf>
    <dxf>
      <fill>
        <patternFill>
          <bgColor theme="2"/>
        </patternFill>
      </fill>
    </dxf>
    <dxf>
      <fill>
        <patternFill>
          <bgColor theme="2"/>
        </patternFill>
      </fill>
    </dxf>
    <dxf>
      <fill>
        <patternFill>
          <bgColor theme="2"/>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b val="0"/>
      </font>
    </dxf>
    <dxf>
      <font>
        <b/>
      </font>
    </dxf>
    <dxf>
      <numFmt numFmtId="168" formatCode="#,##0.00,,\ &quot;M&quot;"/>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2"/>
        </patternFill>
      </fill>
    </dxf>
    <dxf>
      <fill>
        <patternFill>
          <bgColor theme="2"/>
        </patternFill>
      </fill>
    </dxf>
    <dxf>
      <fill>
        <patternFill>
          <bgColor theme="2"/>
        </patternFill>
      </fill>
    </dxf>
    <dxf>
      <fill>
        <patternFill>
          <bgColor them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numFmt numFmtId="168" formatCode="#,##0.00,,\ &quot;M&quot;"/>
    </dxf>
    <dxf>
      <font>
        <b/>
      </font>
    </dxf>
    <dxf>
      <font>
        <b val="0"/>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numFmt numFmtId="0" formatCode="General"/>
    </dxf>
    <dxf>
      <numFmt numFmtId="19" formatCode="m/d/yy"/>
    </dxf>
    <dxf>
      <numFmt numFmtId="19" formatCode="m/d/yy"/>
    </dxf>
    <dxf>
      <numFmt numFmtId="19" formatCode="m/d/yy"/>
    </dxf>
    <dxf>
      <numFmt numFmtId="19" formatCode="m/d/yy"/>
    </dxf>
    <dxf>
      <numFmt numFmtId="19" formatCode="m/d/yy"/>
    </dxf>
    <dxf>
      <font>
        <b/>
        <i val="0"/>
        <strike val="0"/>
        <condense val="0"/>
        <extend val="0"/>
        <outline val="0"/>
        <shadow val="0"/>
        <u val="none"/>
        <vertAlign val="baseline"/>
        <sz val="16"/>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Obligated</a:t>
            </a:r>
            <a:r>
              <a:rPr lang="en-US" b="1" baseline="0"/>
              <a:t> vs Outlayed By County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Sample!$D$29</c:f>
              <c:strCache>
                <c:ptCount val="1"/>
                <c:pt idx="0">
                  <c:v>Outlayed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Sample!$C$30:$C$36</c:f>
              <c:numCache>
                <c:formatCode>General</c:formatCode>
                <c:ptCount val="7"/>
                <c:pt idx="0">
                  <c:v>2019</c:v>
                </c:pt>
                <c:pt idx="1">
                  <c:v>2020</c:v>
                </c:pt>
                <c:pt idx="2">
                  <c:v>2021</c:v>
                </c:pt>
                <c:pt idx="3">
                  <c:v>2022</c:v>
                </c:pt>
                <c:pt idx="4">
                  <c:v>2023</c:v>
                </c:pt>
                <c:pt idx="5">
                  <c:v>2024</c:v>
                </c:pt>
                <c:pt idx="6">
                  <c:v>2025</c:v>
                </c:pt>
              </c:numCache>
            </c:numRef>
          </c:xVal>
          <c:yVal>
            <c:numRef>
              <c:f>Sample!$D$30:$D$36</c:f>
              <c:numCache>
                <c:formatCode>General</c:formatCode>
                <c:ptCount val="7"/>
                <c:pt idx="0">
                  <c:v>8077235.9400000013</c:v>
                </c:pt>
                <c:pt idx="1">
                  <c:v>8077235.9400000013</c:v>
                </c:pt>
                <c:pt idx="2">
                  <c:v>7548438.2400000002</c:v>
                </c:pt>
                <c:pt idx="3">
                  <c:v>8046244.7400000002</c:v>
                </c:pt>
                <c:pt idx="4">
                  <c:v>8629235.3800000008</c:v>
                </c:pt>
                <c:pt idx="5">
                  <c:v>17165561.879999999</c:v>
                </c:pt>
                <c:pt idx="6">
                  <c:v>6790503.4600000009</c:v>
                </c:pt>
              </c:numCache>
            </c:numRef>
          </c:yVal>
          <c:smooth val="1"/>
          <c:extLst>
            <c:ext xmlns:c16="http://schemas.microsoft.com/office/drawing/2014/chart" uri="{C3380CC4-5D6E-409C-BE32-E72D297353CC}">
              <c16:uniqueId val="{00000000-4B9A-174E-AFB4-DAF071CCE6AD}"/>
            </c:ext>
          </c:extLst>
        </c:ser>
        <c:ser>
          <c:idx val="1"/>
          <c:order val="1"/>
          <c:tx>
            <c:strRef>
              <c:f>Sample!$E$29</c:f>
              <c:strCache>
                <c:ptCount val="1"/>
                <c:pt idx="0">
                  <c:v>Obligated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Sample!$C$30:$C$36</c:f>
              <c:numCache>
                <c:formatCode>General</c:formatCode>
                <c:ptCount val="7"/>
                <c:pt idx="0">
                  <c:v>2019</c:v>
                </c:pt>
                <c:pt idx="1">
                  <c:v>2020</c:v>
                </c:pt>
                <c:pt idx="2">
                  <c:v>2021</c:v>
                </c:pt>
                <c:pt idx="3">
                  <c:v>2022</c:v>
                </c:pt>
                <c:pt idx="4">
                  <c:v>2023</c:v>
                </c:pt>
                <c:pt idx="5">
                  <c:v>2024</c:v>
                </c:pt>
                <c:pt idx="6">
                  <c:v>2025</c:v>
                </c:pt>
              </c:numCache>
            </c:numRef>
          </c:xVal>
          <c:yVal>
            <c:numRef>
              <c:f>Sample!$E$30:$E$36</c:f>
              <c:numCache>
                <c:formatCode>#,##0</c:formatCode>
                <c:ptCount val="7"/>
                <c:pt idx="0">
                  <c:v>16284336.17</c:v>
                </c:pt>
                <c:pt idx="1">
                  <c:v>14875426.1</c:v>
                </c:pt>
                <c:pt idx="2">
                  <c:v>17157556.829999998</c:v>
                </c:pt>
                <c:pt idx="3">
                  <c:v>44146207</c:v>
                </c:pt>
                <c:pt idx="4">
                  <c:v>34175699</c:v>
                </c:pt>
                <c:pt idx="5">
                  <c:v>88435817.099999994</c:v>
                </c:pt>
                <c:pt idx="6">
                  <c:v>164561479</c:v>
                </c:pt>
              </c:numCache>
            </c:numRef>
          </c:yVal>
          <c:smooth val="1"/>
          <c:extLst>
            <c:ext xmlns:c16="http://schemas.microsoft.com/office/drawing/2014/chart" uri="{C3380CC4-5D6E-409C-BE32-E72D297353CC}">
              <c16:uniqueId val="{00000001-4B9A-174E-AFB4-DAF071CCE6AD}"/>
            </c:ext>
          </c:extLst>
        </c:ser>
        <c:dLbls>
          <c:showLegendKey val="0"/>
          <c:showVal val="0"/>
          <c:showCatName val="0"/>
          <c:showSerName val="0"/>
          <c:showPercent val="0"/>
          <c:showBubbleSize val="0"/>
        </c:dLbls>
        <c:axId val="1874774752"/>
        <c:axId val="2090735296"/>
      </c:scatterChart>
      <c:valAx>
        <c:axId val="1874774752"/>
        <c:scaling>
          <c:orientation val="minMax"/>
          <c:max val="2025"/>
          <c:min val="2019"/>
        </c:scaling>
        <c:delete val="0"/>
        <c:axPos val="b"/>
        <c:majorGridlines>
          <c:spPr>
            <a:ln w="9525" cap="flat" cmpd="sng" algn="ctr">
              <a:noFill/>
              <a:round/>
            </a:ln>
            <a:effectLst>
              <a:outerShdw dist="50800" sx="1000" sy="1000" algn="ctr" rotWithShape="0">
                <a:srgbClr val="000000"/>
              </a:outerShdw>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735296"/>
        <c:crosses val="autoZero"/>
        <c:crossBetween val="midCat"/>
      </c:valAx>
      <c:valAx>
        <c:axId val="209073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774752"/>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Frequency</a:t>
            </a:r>
            <a:r>
              <a:rPr lang="en-US" baseline="0"/>
              <a:t> of Assistance.</a:t>
            </a:r>
            <a:endParaRPr lang="en-US"/>
          </a:p>
        </c:rich>
      </c:tx>
      <c:layout>
        <c:manualLayout>
          <c:xMode val="edge"/>
          <c:yMode val="edge"/>
          <c:x val="0.2575120030727866"/>
          <c:y val="1.5748031496062992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3BC4-AE41-9BC3-980ACCCA245D}"/>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3BC4-AE41-9BC3-980ACCCA245D}"/>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3BC4-AE41-9BC3-980ACCCA245D}"/>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3BC4-AE41-9BC3-980ACCCA245D}"/>
              </c:ext>
            </c:extLst>
          </c:dPt>
          <c:dLbls>
            <c:dLbl>
              <c:idx val="0"/>
              <c:tx>
                <c:rich>
                  <a:bodyPr/>
                  <a:lstStyle/>
                  <a:p>
                    <a:fld id="{09213603-1E3C-3546-BD5B-EABA0B685D82}" type="CATEGORYNAME">
                      <a:rPr lang="en-US"/>
                      <a:pPr/>
                      <a:t>[CATEGORY NAME]</a:t>
                    </a:fld>
                    <a:endParaRPr lang="en-US"/>
                  </a:p>
                </c:rich>
              </c:tx>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BC4-AE41-9BC3-980ACCCA245D}"/>
                </c:ext>
              </c:extLst>
            </c:dLbl>
            <c:dLbl>
              <c:idx val="1"/>
              <c:tx>
                <c:rich>
                  <a:bodyPr/>
                  <a:lstStyle/>
                  <a:p>
                    <a:fld id="{B4DA5FE9-15EC-C54D-8606-7FA8AEC3C7C1}" type="CATEGORYNAME">
                      <a:rPr lang="en-US"/>
                      <a:pPr/>
                      <a:t>[CATEGORY NAME]</a:t>
                    </a:fld>
                    <a:endParaRPr lang="en-US"/>
                  </a:p>
                </c:rich>
              </c:tx>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BC4-AE41-9BC3-980ACCCA245D}"/>
                </c:ext>
              </c:extLst>
            </c:dLbl>
            <c:dLbl>
              <c:idx val="2"/>
              <c:dLblPos val="in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C4-AE41-9BC3-980ACCCA245D}"/>
                </c:ext>
              </c:extLst>
            </c:dLbl>
            <c:dLbl>
              <c:idx val="3"/>
              <c:layout>
                <c:manualLayout>
                  <c:x val="2.2893305958531689E-3"/>
                  <c:y val="2.3349246698493396E-2"/>
                </c:manualLayout>
              </c:layout>
              <c:tx>
                <c:rich>
                  <a:bodyPr/>
                  <a:lstStyle/>
                  <a:p>
                    <a:fld id="{7FC3DA65-FB85-074F-8364-E843C71BB5BE}" type="CATEGORYNAME">
                      <a:rPr lang="en-US"/>
                      <a:pPr/>
                      <a:t>[CATEGORY NAME]</a:t>
                    </a:fld>
                    <a:endParaRPr lang="en-US"/>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3BC4-AE41-9BC3-980ACCCA24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0"/>
            <c:extLst>
              <c:ext xmlns:c15="http://schemas.microsoft.com/office/drawing/2012/chart" uri="{CE6537A1-D6FC-4f65-9D91-7224C49458BB}"/>
            </c:extLst>
          </c:dLbls>
          <c:cat>
            <c:strRef>
              <c:f>Sample1!$A$45:$A$48</c:f>
              <c:strCache>
                <c:ptCount val="4"/>
                <c:pt idx="0">
                  <c:v>COOPERATIVE AGREEMENT (B)</c:v>
                </c:pt>
                <c:pt idx="1">
                  <c:v>FORMULA GRANT (A)</c:v>
                </c:pt>
                <c:pt idx="2">
                  <c:v>PROJECT GRANT (B)</c:v>
                </c:pt>
                <c:pt idx="3">
                  <c:v>BLOCK GRANT (A)</c:v>
                </c:pt>
              </c:strCache>
            </c:strRef>
          </c:cat>
          <c:val>
            <c:numRef>
              <c:f>Sample1!$B$45:$B$48</c:f>
              <c:numCache>
                <c:formatCode>General</c:formatCode>
                <c:ptCount val="4"/>
                <c:pt idx="0">
                  <c:v>71</c:v>
                </c:pt>
                <c:pt idx="1">
                  <c:v>39</c:v>
                </c:pt>
                <c:pt idx="2">
                  <c:v>95</c:v>
                </c:pt>
                <c:pt idx="3">
                  <c:v>1</c:v>
                </c:pt>
              </c:numCache>
            </c:numRef>
          </c:val>
          <c:extLst>
            <c:ext xmlns:c16="http://schemas.microsoft.com/office/drawing/2014/chart" uri="{C3380CC4-5D6E-409C-BE32-E72D297353CC}">
              <c16:uniqueId val="{00000008-3BC4-AE41-9BC3-980ACCCA245D}"/>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Top</a:t>
            </a:r>
            <a:r>
              <a:rPr lang="en-US" sz="1600" b="1" baseline="0"/>
              <a:t> 5 Funding Programs</a:t>
            </a:r>
            <a:endParaRPr lang="en-US" sz="1600" b="1"/>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Sample1!$H$78:$H$82</c:f>
              <c:strCache>
                <c:ptCount val="5"/>
                <c:pt idx="0">
                  <c:v>0001</c:v>
                </c:pt>
                <c:pt idx="1">
                  <c:v>0203</c:v>
                </c:pt>
                <c:pt idx="2">
                  <c:v>0011</c:v>
                </c:pt>
                <c:pt idx="3">
                  <c:v>0001</c:v>
                </c:pt>
                <c:pt idx="4">
                  <c:v>0101</c:v>
                </c:pt>
              </c:strCache>
            </c:strRef>
          </c:cat>
          <c:val>
            <c:numRef>
              <c:f>Sample1!$I$78:$I$82</c:f>
              <c:numCache>
                <c:formatCode>General</c:formatCode>
                <c:ptCount val="5"/>
                <c:pt idx="0">
                  <c:v>54</c:v>
                </c:pt>
                <c:pt idx="1">
                  <c:v>26</c:v>
                </c:pt>
                <c:pt idx="2">
                  <c:v>25</c:v>
                </c:pt>
                <c:pt idx="3">
                  <c:v>17</c:v>
                </c:pt>
                <c:pt idx="4">
                  <c:v>14</c:v>
                </c:pt>
              </c:numCache>
            </c:numRef>
          </c:val>
          <c:extLst>
            <c:ext xmlns:c16="http://schemas.microsoft.com/office/drawing/2014/chart" uri="{C3380CC4-5D6E-409C-BE32-E72D297353CC}">
              <c16:uniqueId val="{00000000-E7D1-0B49-9B80-0D5C2855F958}"/>
            </c:ext>
          </c:extLst>
        </c:ser>
        <c:dLbls>
          <c:showLegendKey val="0"/>
          <c:showVal val="0"/>
          <c:showCatName val="0"/>
          <c:showSerName val="0"/>
          <c:showPercent val="0"/>
          <c:showBubbleSize val="0"/>
        </c:dLbls>
        <c:gapWidth val="219"/>
        <c:overlap val="-27"/>
        <c:axId val="567948175"/>
        <c:axId val="568091055"/>
      </c:barChart>
      <c:catAx>
        <c:axId val="567948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Program</a:t>
                </a:r>
                <a:r>
                  <a:rPr lang="en-US" baseline="0"/>
                  <a:t> Code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091055"/>
        <c:crosses val="autoZero"/>
        <c:auto val="1"/>
        <c:lblAlgn val="ctr"/>
        <c:lblOffset val="100"/>
        <c:noMultiLvlLbl val="0"/>
      </c:catAx>
      <c:valAx>
        <c:axId val="568091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4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Sample!$D$29</c:f>
              <c:strCache>
                <c:ptCount val="1"/>
                <c:pt idx="0">
                  <c:v>Outlayed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Sample!$C$30:$C$36</c:f>
              <c:numCache>
                <c:formatCode>General</c:formatCode>
                <c:ptCount val="7"/>
                <c:pt idx="0">
                  <c:v>2019</c:v>
                </c:pt>
                <c:pt idx="1">
                  <c:v>2020</c:v>
                </c:pt>
                <c:pt idx="2">
                  <c:v>2021</c:v>
                </c:pt>
                <c:pt idx="3">
                  <c:v>2022</c:v>
                </c:pt>
                <c:pt idx="4">
                  <c:v>2023</c:v>
                </c:pt>
                <c:pt idx="5">
                  <c:v>2024</c:v>
                </c:pt>
                <c:pt idx="6">
                  <c:v>2025</c:v>
                </c:pt>
              </c:numCache>
            </c:numRef>
          </c:xVal>
          <c:yVal>
            <c:numRef>
              <c:f>Sample!$D$30:$D$36</c:f>
              <c:numCache>
                <c:formatCode>General</c:formatCode>
                <c:ptCount val="7"/>
                <c:pt idx="0">
                  <c:v>8077235.9400000013</c:v>
                </c:pt>
                <c:pt idx="1">
                  <c:v>8077235.9400000013</c:v>
                </c:pt>
                <c:pt idx="2">
                  <c:v>7548438.2400000002</c:v>
                </c:pt>
                <c:pt idx="3">
                  <c:v>8046244.7400000002</c:v>
                </c:pt>
                <c:pt idx="4">
                  <c:v>8629235.3800000008</c:v>
                </c:pt>
                <c:pt idx="5">
                  <c:v>17165561.879999999</c:v>
                </c:pt>
                <c:pt idx="6">
                  <c:v>6790503.4600000009</c:v>
                </c:pt>
              </c:numCache>
            </c:numRef>
          </c:yVal>
          <c:smooth val="1"/>
          <c:extLst>
            <c:ext xmlns:c16="http://schemas.microsoft.com/office/drawing/2014/chart" uri="{C3380CC4-5D6E-409C-BE32-E72D297353CC}">
              <c16:uniqueId val="{00000000-920E-FA49-BFA7-D6CF86700DF2}"/>
            </c:ext>
          </c:extLst>
        </c:ser>
        <c:ser>
          <c:idx val="1"/>
          <c:order val="1"/>
          <c:tx>
            <c:strRef>
              <c:f>Sample!$E$29</c:f>
              <c:strCache>
                <c:ptCount val="1"/>
                <c:pt idx="0">
                  <c:v>Obligated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Sample!$C$30:$C$36</c:f>
              <c:numCache>
                <c:formatCode>General</c:formatCode>
                <c:ptCount val="7"/>
                <c:pt idx="0">
                  <c:v>2019</c:v>
                </c:pt>
                <c:pt idx="1">
                  <c:v>2020</c:v>
                </c:pt>
                <c:pt idx="2">
                  <c:v>2021</c:v>
                </c:pt>
                <c:pt idx="3">
                  <c:v>2022</c:v>
                </c:pt>
                <c:pt idx="4">
                  <c:v>2023</c:v>
                </c:pt>
                <c:pt idx="5">
                  <c:v>2024</c:v>
                </c:pt>
                <c:pt idx="6">
                  <c:v>2025</c:v>
                </c:pt>
              </c:numCache>
            </c:numRef>
          </c:xVal>
          <c:yVal>
            <c:numRef>
              <c:f>Sample!$E$30:$E$36</c:f>
              <c:numCache>
                <c:formatCode>#,##0</c:formatCode>
                <c:ptCount val="7"/>
                <c:pt idx="0">
                  <c:v>16284336.17</c:v>
                </c:pt>
                <c:pt idx="1">
                  <c:v>14875426.1</c:v>
                </c:pt>
                <c:pt idx="2">
                  <c:v>17157556.829999998</c:v>
                </c:pt>
                <c:pt idx="3">
                  <c:v>44146207</c:v>
                </c:pt>
                <c:pt idx="4">
                  <c:v>34175699</c:v>
                </c:pt>
                <c:pt idx="5">
                  <c:v>88435817.099999994</c:v>
                </c:pt>
                <c:pt idx="6">
                  <c:v>164561479</c:v>
                </c:pt>
              </c:numCache>
            </c:numRef>
          </c:yVal>
          <c:smooth val="1"/>
          <c:extLst>
            <c:ext xmlns:c16="http://schemas.microsoft.com/office/drawing/2014/chart" uri="{C3380CC4-5D6E-409C-BE32-E72D297353CC}">
              <c16:uniqueId val="{00000001-920E-FA49-BFA7-D6CF86700DF2}"/>
            </c:ext>
          </c:extLst>
        </c:ser>
        <c:dLbls>
          <c:showLegendKey val="0"/>
          <c:showVal val="0"/>
          <c:showCatName val="0"/>
          <c:showSerName val="0"/>
          <c:showPercent val="0"/>
          <c:showBubbleSize val="0"/>
        </c:dLbls>
        <c:axId val="1874774752"/>
        <c:axId val="2090735296"/>
      </c:scatterChart>
      <c:valAx>
        <c:axId val="1874774752"/>
        <c:scaling>
          <c:orientation val="minMax"/>
          <c:max val="2025"/>
          <c:min val="2019"/>
        </c:scaling>
        <c:delete val="0"/>
        <c:axPos val="b"/>
        <c:majorGridlines>
          <c:spPr>
            <a:ln w="9525" cap="flat" cmpd="sng" algn="ctr">
              <a:noFill/>
              <a:round/>
            </a:ln>
            <a:effectLst>
              <a:outerShdw dist="50800" sx="1000" sy="1000" algn="ctr" rotWithShape="0">
                <a:srgbClr val="000000"/>
              </a:outerShdw>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735296"/>
        <c:crosses val="autoZero"/>
        <c:crossBetween val="midCat"/>
      </c:valAx>
      <c:valAx>
        <c:axId val="209073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774752"/>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Frequency</a:t>
            </a:r>
            <a:r>
              <a:rPr lang="en-US" baseline="0"/>
              <a:t> of Assistance.</a:t>
            </a:r>
            <a:endParaRPr lang="en-US"/>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3-BDE5-594D-80A6-61185EA6567F}"/>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4-BDE5-594D-80A6-61185EA6567F}"/>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1-BDE5-594D-80A6-61185EA6567F}"/>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2-BDE5-594D-80A6-61185EA6567F}"/>
              </c:ext>
            </c:extLst>
          </c:dPt>
          <c:dLbls>
            <c:dLbl>
              <c:idx val="0"/>
              <c:tx>
                <c:rich>
                  <a:bodyPr/>
                  <a:lstStyle/>
                  <a:p>
                    <a:fld id="{09213603-1E3C-3546-BD5B-EABA0B685D82}" type="CATEGORYNAME">
                      <a:rPr lang="en-US"/>
                      <a:pPr/>
                      <a:t>[CATEGORY NAME]</a:t>
                    </a:fld>
                    <a:endParaRPr lang="en-US"/>
                  </a:p>
                </c:rich>
              </c:tx>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DE5-594D-80A6-61185EA6567F}"/>
                </c:ext>
              </c:extLst>
            </c:dLbl>
            <c:dLbl>
              <c:idx val="1"/>
              <c:tx>
                <c:rich>
                  <a:bodyPr/>
                  <a:lstStyle/>
                  <a:p>
                    <a:fld id="{B4DA5FE9-15EC-C54D-8606-7FA8AEC3C7C1}" type="CATEGORYNAME">
                      <a:rPr lang="en-US"/>
                      <a:pPr/>
                      <a:t>[CATEGORY NAME]</a:t>
                    </a:fld>
                    <a:endParaRPr lang="en-US"/>
                  </a:p>
                </c:rich>
              </c:tx>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DE5-594D-80A6-61185EA6567F}"/>
                </c:ext>
              </c:extLst>
            </c:dLbl>
            <c:dLbl>
              <c:idx val="2"/>
              <c:dLblPos val="in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DE5-594D-80A6-61185EA6567F}"/>
                </c:ext>
              </c:extLst>
            </c:dLbl>
            <c:dLbl>
              <c:idx val="3"/>
              <c:layout>
                <c:manualLayout>
                  <c:x val="-1.2037401574803201E-2"/>
                  <c:y val="1.547535724701078E-2"/>
                </c:manualLayout>
              </c:layout>
              <c:tx>
                <c:rich>
                  <a:bodyPr/>
                  <a:lstStyle/>
                  <a:p>
                    <a:fld id="{7FC3DA65-FB85-074F-8364-E843C71BB5BE}" type="CATEGORYNAME">
                      <a:rPr lang="en-US"/>
                      <a:pPr/>
                      <a:t>[CATEGORY NAME]</a:t>
                    </a:fld>
                    <a:endParaRPr lang="en-US"/>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DE5-594D-80A6-61185EA6567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0"/>
            <c:extLst>
              <c:ext xmlns:c15="http://schemas.microsoft.com/office/drawing/2012/chart" uri="{CE6537A1-D6FC-4f65-9D91-7224C49458BB}"/>
            </c:extLst>
          </c:dLbls>
          <c:cat>
            <c:strRef>
              <c:f>Sample1!$A$45:$A$48</c:f>
              <c:strCache>
                <c:ptCount val="4"/>
                <c:pt idx="0">
                  <c:v>COOPERATIVE AGREEMENT (B)</c:v>
                </c:pt>
                <c:pt idx="1">
                  <c:v>FORMULA GRANT (A)</c:v>
                </c:pt>
                <c:pt idx="2">
                  <c:v>PROJECT GRANT (B)</c:v>
                </c:pt>
                <c:pt idx="3">
                  <c:v>BLOCK GRANT (A)</c:v>
                </c:pt>
              </c:strCache>
            </c:strRef>
          </c:cat>
          <c:val>
            <c:numRef>
              <c:f>Sample1!$B$45:$B$48</c:f>
              <c:numCache>
                <c:formatCode>General</c:formatCode>
                <c:ptCount val="4"/>
                <c:pt idx="0">
                  <c:v>71</c:v>
                </c:pt>
                <c:pt idx="1">
                  <c:v>39</c:v>
                </c:pt>
                <c:pt idx="2">
                  <c:v>95</c:v>
                </c:pt>
                <c:pt idx="3">
                  <c:v>1</c:v>
                </c:pt>
              </c:numCache>
            </c:numRef>
          </c:val>
          <c:extLst>
            <c:ext xmlns:c16="http://schemas.microsoft.com/office/drawing/2014/chart" uri="{C3380CC4-5D6E-409C-BE32-E72D297353CC}">
              <c16:uniqueId val="{00000000-BDE5-594D-80A6-61185EA6567F}"/>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Obligations</a:t>
            </a:r>
            <a:r>
              <a:rPr lang="en-US" baseline="0"/>
              <a:t> vs Outlays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Sample1!$A$3:$A$9</c:f>
              <c:numCache>
                <c:formatCode>General</c:formatCode>
                <c:ptCount val="7"/>
                <c:pt idx="0">
                  <c:v>2019</c:v>
                </c:pt>
                <c:pt idx="1">
                  <c:v>2020</c:v>
                </c:pt>
                <c:pt idx="2">
                  <c:v>2021</c:v>
                </c:pt>
                <c:pt idx="3">
                  <c:v>2022</c:v>
                </c:pt>
                <c:pt idx="4">
                  <c:v>2023</c:v>
                </c:pt>
                <c:pt idx="5">
                  <c:v>2024</c:v>
                </c:pt>
                <c:pt idx="6">
                  <c:v>2025</c:v>
                </c:pt>
              </c:numCache>
            </c:numRef>
          </c:xVal>
          <c:yVal>
            <c:numRef>
              <c:f>Sample1!$B$3:$B$9</c:f>
              <c:numCache>
                <c:formatCode>#,###,,"M"</c:formatCode>
                <c:ptCount val="7"/>
                <c:pt idx="0">
                  <c:v>79015875.700000003</c:v>
                </c:pt>
                <c:pt idx="1">
                  <c:v>106119642.10000002</c:v>
                </c:pt>
                <c:pt idx="2">
                  <c:v>65811344.840000011</c:v>
                </c:pt>
                <c:pt idx="3">
                  <c:v>72613335.789999992</c:v>
                </c:pt>
                <c:pt idx="4">
                  <c:v>149276090</c:v>
                </c:pt>
                <c:pt idx="5">
                  <c:v>210412717.57999998</c:v>
                </c:pt>
                <c:pt idx="6">
                  <c:v>368575363.97000003</c:v>
                </c:pt>
              </c:numCache>
            </c:numRef>
          </c:yVal>
          <c:smooth val="1"/>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163F-D040-9741-2519B9201FEA}"/>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Sample1!$A$3:$A$9</c:f>
              <c:numCache>
                <c:formatCode>General</c:formatCode>
                <c:ptCount val="7"/>
                <c:pt idx="0">
                  <c:v>2019</c:v>
                </c:pt>
                <c:pt idx="1">
                  <c:v>2020</c:v>
                </c:pt>
                <c:pt idx="2">
                  <c:v>2021</c:v>
                </c:pt>
                <c:pt idx="3">
                  <c:v>2022</c:v>
                </c:pt>
                <c:pt idx="4">
                  <c:v>2023</c:v>
                </c:pt>
                <c:pt idx="5">
                  <c:v>2024</c:v>
                </c:pt>
                <c:pt idx="6">
                  <c:v>2025</c:v>
                </c:pt>
              </c:numCache>
            </c:numRef>
          </c:xVal>
          <c:yVal>
            <c:numRef>
              <c:f>Sample1!$C$3:$C$9</c:f>
              <c:numCache>
                <c:formatCode>#,###,,"M"</c:formatCode>
                <c:ptCount val="7"/>
                <c:pt idx="0">
                  <c:v>30209714.169999994</c:v>
                </c:pt>
                <c:pt idx="1">
                  <c:v>30284056.579999998</c:v>
                </c:pt>
                <c:pt idx="2">
                  <c:v>29180424.830000002</c:v>
                </c:pt>
                <c:pt idx="3">
                  <c:v>24903047.220000003</c:v>
                </c:pt>
                <c:pt idx="4">
                  <c:v>30567033.990000006</c:v>
                </c:pt>
                <c:pt idx="5">
                  <c:v>37200467.800000004</c:v>
                </c:pt>
                <c:pt idx="6">
                  <c:v>8170190.1699999999</c:v>
                </c:pt>
              </c:numCache>
            </c:numRef>
          </c:yVal>
          <c:smooth val="1"/>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163F-D040-9741-2519B9201FEA}"/>
            </c:ext>
          </c:extLst>
        </c:ser>
        <c:dLbls>
          <c:showLegendKey val="0"/>
          <c:showVal val="0"/>
          <c:showCatName val="0"/>
          <c:showSerName val="0"/>
          <c:showPercent val="0"/>
          <c:showBubbleSize val="0"/>
        </c:dLbls>
        <c:axId val="1992542384"/>
        <c:axId val="45766383"/>
      </c:scatterChart>
      <c:valAx>
        <c:axId val="1992542384"/>
        <c:scaling>
          <c:orientation val="minMax"/>
          <c:max val="2025"/>
          <c:min val="2019"/>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66383"/>
        <c:crosses val="autoZero"/>
        <c:crossBetween val="midCat"/>
      </c:valAx>
      <c:valAx>
        <c:axId val="45766383"/>
        <c:scaling>
          <c:orientation val="minMax"/>
        </c:scaling>
        <c:delete val="0"/>
        <c:axPos val="l"/>
        <c:majorGridlines>
          <c:spPr>
            <a:ln w="9525" cap="flat" cmpd="sng" algn="ctr">
              <a:solidFill>
                <a:schemeClr val="tx1">
                  <a:lumMod val="15000"/>
                  <a:lumOff val="85000"/>
                </a:schemeClr>
              </a:solidFill>
              <a:round/>
            </a:ln>
            <a:effectLst/>
          </c:spPr>
        </c:majorGridlines>
        <c:numFmt formatCode="#,###,,&quot;M&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5423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Funding Programs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Sample1!$H$78:$H$82</c:f>
              <c:strCache>
                <c:ptCount val="5"/>
                <c:pt idx="0">
                  <c:v>0001</c:v>
                </c:pt>
                <c:pt idx="1">
                  <c:v>0203</c:v>
                </c:pt>
                <c:pt idx="2">
                  <c:v>0011</c:v>
                </c:pt>
                <c:pt idx="3">
                  <c:v>0001</c:v>
                </c:pt>
                <c:pt idx="4">
                  <c:v>0101</c:v>
                </c:pt>
              </c:strCache>
            </c:strRef>
          </c:cat>
          <c:val>
            <c:numRef>
              <c:f>Sample1!$I$78:$I$82</c:f>
              <c:numCache>
                <c:formatCode>General</c:formatCode>
                <c:ptCount val="5"/>
                <c:pt idx="0">
                  <c:v>54</c:v>
                </c:pt>
                <c:pt idx="1">
                  <c:v>26</c:v>
                </c:pt>
                <c:pt idx="2">
                  <c:v>25</c:v>
                </c:pt>
                <c:pt idx="3">
                  <c:v>17</c:v>
                </c:pt>
                <c:pt idx="4">
                  <c:v>14</c:v>
                </c:pt>
              </c:numCache>
            </c:numRef>
          </c:val>
          <c:extLst>
            <c:ext xmlns:c16="http://schemas.microsoft.com/office/drawing/2014/chart" uri="{C3380CC4-5D6E-409C-BE32-E72D297353CC}">
              <c16:uniqueId val="{00000000-FAB5-FA4E-ADF9-10EED6F3A449}"/>
            </c:ext>
          </c:extLst>
        </c:ser>
        <c:dLbls>
          <c:showLegendKey val="0"/>
          <c:showVal val="0"/>
          <c:showCatName val="0"/>
          <c:showSerName val="0"/>
          <c:showPercent val="0"/>
          <c:showBubbleSize val="0"/>
        </c:dLbls>
        <c:gapWidth val="219"/>
        <c:overlap val="-27"/>
        <c:axId val="567948175"/>
        <c:axId val="568091055"/>
      </c:barChart>
      <c:catAx>
        <c:axId val="56794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091055"/>
        <c:crosses val="autoZero"/>
        <c:auto val="1"/>
        <c:lblAlgn val="ctr"/>
        <c:lblOffset val="100"/>
        <c:noMultiLvlLbl val="0"/>
      </c:catAx>
      <c:valAx>
        <c:axId val="56809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4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12700</xdr:rowOff>
    </xdr:from>
    <xdr:to>
      <xdr:col>9</xdr:col>
      <xdr:colOff>165100</xdr:colOff>
      <xdr:row>26</xdr:row>
      <xdr:rowOff>88900</xdr:rowOff>
    </xdr:to>
    <xdr:graphicFrame macro="">
      <xdr:nvGraphicFramePr>
        <xdr:cNvPr id="2" name="Chart 1">
          <a:extLst>
            <a:ext uri="{FF2B5EF4-FFF2-40B4-BE49-F238E27FC236}">
              <a16:creationId xmlns:a16="http://schemas.microsoft.com/office/drawing/2014/main" id="{EBCD2E03-6A43-6243-8995-7DB0A3358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711200</xdr:colOff>
      <xdr:row>28</xdr:row>
      <xdr:rowOff>152400</xdr:rowOff>
    </xdr:from>
    <xdr:to>
      <xdr:col>8</xdr:col>
      <xdr:colOff>12700</xdr:colOff>
      <xdr:row>44</xdr:row>
      <xdr:rowOff>127000</xdr:rowOff>
    </xdr:to>
    <xdr:graphicFrame macro="">
      <xdr:nvGraphicFramePr>
        <xdr:cNvPr id="3" name="Chart 2">
          <a:extLst>
            <a:ext uri="{FF2B5EF4-FFF2-40B4-BE49-F238E27FC236}">
              <a16:creationId xmlns:a16="http://schemas.microsoft.com/office/drawing/2014/main" id="{64C6075E-263C-0E48-90DA-1297AC0D0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347132</xdr:colOff>
      <xdr:row>6</xdr:row>
      <xdr:rowOff>165100</xdr:rowOff>
    </xdr:from>
    <xdr:to>
      <xdr:col>15</xdr:col>
      <xdr:colOff>4013199</xdr:colOff>
      <xdr:row>17</xdr:row>
      <xdr:rowOff>104772</xdr:rowOff>
    </xdr:to>
    <mc:AlternateContent xmlns:mc="http://schemas.openxmlformats.org/markup-compatibility/2006">
      <mc:Choice xmlns:a14="http://schemas.microsoft.com/office/drawing/2010/main" Requires="a14">
        <xdr:graphicFrame macro="">
          <xdr:nvGraphicFramePr>
            <xdr:cNvPr id="5" name="recipient_name 1">
              <a:extLst>
                <a:ext uri="{FF2B5EF4-FFF2-40B4-BE49-F238E27FC236}">
                  <a16:creationId xmlns:a16="http://schemas.microsoft.com/office/drawing/2014/main" id="{BD32A5C6-0366-88C7-F6E0-AE44BBB618FA}"/>
                </a:ext>
              </a:extLst>
            </xdr:cNvPr>
            <xdr:cNvGraphicFramePr/>
          </xdr:nvGraphicFramePr>
          <xdr:xfrm>
            <a:off x="0" y="0"/>
            <a:ext cx="0" cy="0"/>
          </xdr:xfrm>
          <a:graphic>
            <a:graphicData uri="http://schemas.microsoft.com/office/drawing/2010/slicer">
              <sle:slicer xmlns:sle="http://schemas.microsoft.com/office/drawing/2010/slicer" name="recipient_name 1"/>
            </a:graphicData>
          </a:graphic>
        </xdr:graphicFrame>
      </mc:Choice>
      <mc:Fallback>
        <xdr:sp macro="" textlink="">
          <xdr:nvSpPr>
            <xdr:cNvPr id="0" name=""/>
            <xdr:cNvSpPr>
              <a:spLocks noTextEdit="1"/>
            </xdr:cNvSpPr>
          </xdr:nvSpPr>
          <xdr:spPr>
            <a:xfrm>
              <a:off x="24341665" y="1384300"/>
              <a:ext cx="3666067" cy="2615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50800</xdr:colOff>
      <xdr:row>25</xdr:row>
      <xdr:rowOff>25400</xdr:rowOff>
    </xdr:from>
    <xdr:to>
      <xdr:col>14</xdr:col>
      <xdr:colOff>685800</xdr:colOff>
      <xdr:row>51</xdr:row>
      <xdr:rowOff>152399</xdr:rowOff>
    </xdr:to>
    <xdr:graphicFrame macro="">
      <xdr:nvGraphicFramePr>
        <xdr:cNvPr id="6" name="Chart 5">
          <a:extLst>
            <a:ext uri="{FF2B5EF4-FFF2-40B4-BE49-F238E27FC236}">
              <a16:creationId xmlns:a16="http://schemas.microsoft.com/office/drawing/2014/main" id="{A387B528-9485-8D44-9332-373159DAE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2832100</xdr:colOff>
      <xdr:row>38</xdr:row>
      <xdr:rowOff>127000</xdr:rowOff>
    </xdr:from>
    <xdr:to>
      <xdr:col>8</xdr:col>
      <xdr:colOff>190500</xdr:colOff>
      <xdr:row>56</xdr:row>
      <xdr:rowOff>0</xdr:rowOff>
    </xdr:to>
    <xdr:graphicFrame macro="">
      <xdr:nvGraphicFramePr>
        <xdr:cNvPr id="4" name="Chart 3">
          <a:extLst>
            <a:ext uri="{FF2B5EF4-FFF2-40B4-BE49-F238E27FC236}">
              <a16:creationId xmlns:a16="http://schemas.microsoft.com/office/drawing/2014/main" id="{2807F3EC-A84B-C6F4-F246-3A070AD0D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311150</xdr:colOff>
      <xdr:row>49</xdr:row>
      <xdr:rowOff>114300</xdr:rowOff>
    </xdr:from>
    <xdr:to>
      <xdr:col>1</xdr:col>
      <xdr:colOff>1631950</xdr:colOff>
      <xdr:row>63</xdr:row>
      <xdr:rowOff>12700</xdr:rowOff>
    </xdr:to>
    <xdr:graphicFrame macro="">
      <xdr:nvGraphicFramePr>
        <xdr:cNvPr id="3" name="Chart 2">
          <a:extLst>
            <a:ext uri="{FF2B5EF4-FFF2-40B4-BE49-F238E27FC236}">
              <a16:creationId xmlns:a16="http://schemas.microsoft.com/office/drawing/2014/main" id="{FF5C973D-A32D-B3CD-5263-AA4E9FDE5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692150</xdr:colOff>
      <xdr:row>0</xdr:row>
      <xdr:rowOff>0</xdr:rowOff>
    </xdr:from>
    <xdr:to>
      <xdr:col>5</xdr:col>
      <xdr:colOff>3651250</xdr:colOff>
      <xdr:row>13</xdr:row>
      <xdr:rowOff>101600</xdr:rowOff>
    </xdr:to>
    <xdr:graphicFrame macro="">
      <xdr:nvGraphicFramePr>
        <xdr:cNvPr id="8" name="Chart 7">
          <a:extLst>
            <a:ext uri="{FF2B5EF4-FFF2-40B4-BE49-F238E27FC236}">
              <a16:creationId xmlns:a16="http://schemas.microsoft.com/office/drawing/2014/main" id="{AC1B0CB3-BC92-0E61-8553-061C83F57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1263650</xdr:colOff>
      <xdr:row>87</xdr:row>
      <xdr:rowOff>38100</xdr:rowOff>
    </xdr:from>
    <xdr:to>
      <xdr:col>6</xdr:col>
      <xdr:colOff>5835650</xdr:colOff>
      <xdr:row>100</xdr:row>
      <xdr:rowOff>139700</xdr:rowOff>
    </xdr:to>
    <xdr:graphicFrame macro="">
      <xdr:nvGraphicFramePr>
        <xdr:cNvPr id="11" name="Chart 10">
          <a:extLst>
            <a:ext uri="{FF2B5EF4-FFF2-40B4-BE49-F238E27FC236}">
              <a16:creationId xmlns:a16="http://schemas.microsoft.com/office/drawing/2014/main" id="{11D63CF4-F4F6-C90E-5403-A509948CF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ipati Oohasripriya" refreshedDate="45697.701354976853" createdVersion="8" refreshedVersion="8" minRefreshableVersion="3" recordCount="206" xr:uid="{8678D9D6-881D-1F44-9640-952A99038518}">
  <cacheSource type="worksheet">
    <worksheetSource name="Table1"/>
  </cacheSource>
  <cacheFields count="75">
    <cacheField name="assistance_transaction_unique_key" numFmtId="0">
      <sharedItems/>
    </cacheField>
    <cacheField name="assistance_award_unique_key" numFmtId="0">
      <sharedItems/>
    </cacheField>
    <cacheField name="award_id_fain" numFmtId="0">
      <sharedItems/>
    </cacheField>
    <cacheField name="modification_number" numFmtId="0">
      <sharedItems containsString="0" containsBlank="1" containsNumber="1" containsInteger="1" minValue="1" maxValue="19"/>
    </cacheField>
    <cacheField name="sai_number" numFmtId="0">
      <sharedItems containsBlank="1"/>
    </cacheField>
    <cacheField name="federal_action_obligation" numFmtId="0">
      <sharedItems containsSemiMixedTypes="0" containsString="0" containsNumber="1" minValue="-1426393.3" maxValue="125666970.97"/>
    </cacheField>
    <cacheField name="total_obligated_amount" numFmtId="0">
      <sharedItems containsSemiMixedTypes="0" containsString="0" containsNumber="1" minValue="0" maxValue="125666970.97"/>
    </cacheField>
    <cacheField name="total_outlayed_amount_for_overall_award" numFmtId="0">
      <sharedItems containsString="0" containsBlank="1" containsNumber="1" minValue="1519.89" maxValue="5339322.6900000004"/>
    </cacheField>
    <cacheField name="non_federal_funding_amount" numFmtId="0">
      <sharedItems containsSemiMixedTypes="0" containsString="0" containsNumber="1" minValue="-1426393.3" maxValue="597808056"/>
    </cacheField>
    <cacheField name="total_non_federal_funding_amount" numFmtId="0">
      <sharedItems containsSemiMixedTypes="0" containsString="0" containsNumber="1" minValue="-1426393.3" maxValue="597808056"/>
    </cacheField>
    <cacheField name="generated_pragmatic_obligations" numFmtId="0">
      <sharedItems containsSemiMixedTypes="0" containsString="0" containsNumber="1" minValue="-1426393.3" maxValue="125666970.97"/>
    </cacheField>
    <cacheField name="action_date" numFmtId="14">
      <sharedItems containsSemiMixedTypes="0" containsNonDate="0" containsDate="1" containsString="0" minDate="2018-10-11T00:00:00" maxDate="2025-01-16T00:00:00"/>
    </cacheField>
    <cacheField name="action_date_fiscal_year" numFmtId="0">
      <sharedItems containsSemiMixedTypes="0" containsString="0" containsNumber="1" containsInteger="1" minValue="2019" maxValue="2025" count="7">
        <n v="2019"/>
        <n v="2020"/>
        <n v="2021"/>
        <n v="2022"/>
        <n v="2023"/>
        <n v="2024"/>
        <n v="2025"/>
      </sharedItems>
    </cacheField>
    <cacheField name="period_of_performance_start_date" numFmtId="14">
      <sharedItems containsSemiMixedTypes="0" containsNonDate="0" containsDate="1" containsString="0" minDate="2001-08-15T00:00:00" maxDate="2025-01-02T00:00:00"/>
    </cacheField>
    <cacheField name="period_of_performance_current_end_date" numFmtId="14">
      <sharedItems containsSemiMixedTypes="0" containsNonDate="0" containsDate="1" containsString="0" minDate="2017-09-30T00:00:00" maxDate="2032-05-01T00:00:00"/>
    </cacheField>
    <cacheField name="awarding_agency_name" numFmtId="0">
      <sharedItems/>
    </cacheField>
    <cacheField name="awarding_sub_agency_code" numFmtId="0">
      <sharedItems containsSemiMixedTypes="0" containsString="0" containsNumber="1" containsInteger="1" minValue="8900" maxValue="8944"/>
    </cacheField>
    <cacheField name="awarding_sub_agency_name" numFmtId="0">
      <sharedItems/>
    </cacheField>
    <cacheField name="awarding_office_code" numFmtId="0">
      <sharedItems containsSemiMixedTypes="0" containsString="0" containsNumber="1" containsInteger="1" minValue="892331" maxValue="897030"/>
    </cacheField>
    <cacheField name="awarding_office_name" numFmtId="0">
      <sharedItems containsBlank="1"/>
    </cacheField>
    <cacheField name="funding_agency_code" numFmtId="0">
      <sharedItems containsSemiMixedTypes="0" containsString="0" containsNumber="1" containsInteger="1" minValue="89" maxValue="89"/>
    </cacheField>
    <cacheField name="funding_agency_name" numFmtId="0">
      <sharedItems/>
    </cacheField>
    <cacheField name="funding_sub_agency_code" numFmtId="0">
      <sharedItems containsSemiMixedTypes="0" containsString="0" containsNumber="1" containsInteger="1" minValue="8900" maxValue="8900"/>
    </cacheField>
    <cacheField name="funding_sub_agency_name" numFmtId="0">
      <sharedItems/>
    </cacheField>
    <cacheField name="funding_office_code" numFmtId="0">
      <sharedItems containsSemiMixedTypes="0" containsString="0" containsNumber="1" containsInteger="1" minValue="892300" maxValue="897002"/>
    </cacheField>
    <cacheField name="funding_office_name" numFmtId="0">
      <sharedItems/>
    </cacheField>
    <cacheField name="treasury_accounts_funding_this_award" numFmtId="0">
      <sharedItems containsBlank="1"/>
    </cacheField>
    <cacheField name="federal_accounts_funding_this_award" numFmtId="0">
      <sharedItems containsBlank="1"/>
    </cacheField>
    <cacheField name="object_classes_funding_this_award" numFmtId="0">
      <sharedItems containsBlank="1"/>
    </cacheField>
    <cacheField name="program_activities_funding_this_award" numFmtId="0">
      <sharedItems containsBlank="1"/>
    </cacheField>
    <cacheField name="recipient_uei" numFmtId="0">
      <sharedItems/>
    </cacheField>
    <cacheField name="recipient_duns" numFmtId="0">
      <sharedItems containsString="0" containsBlank="1" containsNumber="1" containsInteger="1" minValue="73510067" maxValue="967759924"/>
    </cacheField>
    <cacheField name="recipient_name" numFmtId="0">
      <sharedItems count="24">
        <s v="UNIVERSITY OF ARKANSAS"/>
        <s v="ARKANSAS DIVISION OF ENVIRONMENTAL QUALITY"/>
        <s v="PICASOLAR INC"/>
        <s v="SURFTEC LLC"/>
        <s v="WATTGLASS, INC"/>
        <s v="OZARK INTEGRATED CIRCUITS INC"/>
        <s v="CREE FAYETTEVILLE, INC."/>
        <s v="UNIVERSITY OF ALASKA FAIRBANKS"/>
        <s v="ARKANSAS STATE UNIVERSITY"/>
        <s v="MISSISSIPPI STATE UNIVERSITY"/>
        <s v="CONNECT DYNAMICS, INC."/>
        <s v="UNIVERSITY OF ARKANSAS SYSTEM"/>
        <s v="EXECUTIVE OFFICE OF STATE OF ARIZONA"/>
        <s v="STEM RESOURCES LLC"/>
        <s v="DEPT OF FINANCE &amp; ADMINISTRATION"/>
        <s v="SOUTHERN STATES ENERGY BOARD"/>
        <s v="CLINTON PUBLIC SCHOOLS"/>
        <s v="CITY OF NORTH LITTLE ROCK"/>
        <s v="ARKANSAS VALLEY ELECTRIC COOPERATIVE"/>
        <s v="CITY OF JONESBORO"/>
        <s v="HYDRO-TEMP CORPORATION"/>
        <s v="LITTLE ROCK SCHOOL BOARD"/>
        <s v="COUNTY OF BENTON"/>
        <s v="SWA LITHIUM LLC"/>
      </sharedItems>
    </cacheField>
    <cacheField name="recipient_name_raw" numFmtId="0">
      <sharedItems/>
    </cacheField>
    <cacheField name="recipient_parent_uei" numFmtId="0">
      <sharedItems containsBlank="1"/>
    </cacheField>
    <cacheField name="recipient_parent_duns" numFmtId="0">
      <sharedItems containsString="0" containsBlank="1" containsNumber="1" containsInteger="1" minValue="9428456" maxValue="183252501"/>
    </cacheField>
    <cacheField name="recipient_parent_name" numFmtId="0">
      <sharedItems containsBlank="1"/>
    </cacheField>
    <cacheField name="recipient_address_line_1" numFmtId="0">
      <sharedItems/>
    </cacheField>
    <cacheField name="recipient_city_code" numFmtId="0">
      <sharedItems containsString="0" containsBlank="1" containsNumber="1" containsInteger="1" minValue="5320" maxValue="59735"/>
    </cacheField>
    <cacheField name="recipient_city_name" numFmtId="0">
      <sharedItems containsBlank="1"/>
    </cacheField>
    <cacheField name="prime_award_transaction_recipient_county_fips_code" numFmtId="0">
      <sharedItems containsSemiMixedTypes="0" containsString="0" containsNumber="1" containsInteger="1" minValue="4013" maxValue="28105"/>
    </cacheField>
    <cacheField name="recipient_county_name" numFmtId="0">
      <sharedItems count="11">
        <s v="WASHINGTON"/>
        <s v="PULASKI"/>
        <s v="CRAIGHEAD"/>
        <s v="OKTIBBEHA"/>
        <s v="BENTON"/>
        <s v="MARICOPA"/>
        <s v="GWINNETT"/>
        <s v="VAN BUREN"/>
        <s v="FRANKLIN"/>
        <s v="RANDOLPH"/>
        <s v="UNION"/>
      </sharedItems>
    </cacheField>
    <cacheField name="prime_award_transaction_recipient_state_fips_code" numFmtId="0">
      <sharedItems containsSemiMixedTypes="0" containsString="0" containsNumber="1" containsInteger="1" minValue="4" maxValue="28"/>
    </cacheField>
    <cacheField name="recipient_state_code" numFmtId="0">
      <sharedItems/>
    </cacheField>
    <cacheField name="recipient_zip_code" numFmtId="0">
      <sharedItems containsSemiMixedTypes="0" containsString="0" containsNumber="1" containsInteger="1" minValue="30092" maxValue="85007"/>
    </cacheField>
    <cacheField name="recipient_zip_last_4_code" numFmtId="0">
      <sharedItems containsString="0" containsBlank="1" containsNumber="1" containsInteger="1" minValue="47" maxValue="9778"/>
    </cacheField>
    <cacheField name="prime_award_transaction_recipient_cd_original" numFmtId="0">
      <sharedItems/>
    </cacheField>
    <cacheField name="prime_award_transaction_recipient_cd_current" numFmtId="0">
      <sharedItems/>
    </cacheField>
    <cacheField name="primary_place_of_performance_scope" numFmtId="0">
      <sharedItems/>
    </cacheField>
    <cacheField name="primary_place_of_performance_code" numFmtId="0">
      <sharedItems/>
    </cacheField>
    <cacheField name="primary_place_of_performance_city_name" numFmtId="0">
      <sharedItems containsBlank="1"/>
    </cacheField>
    <cacheField name="prime_award_transaction_place_of_performance_county_fips_code" numFmtId="0">
      <sharedItems containsString="0" containsBlank="1" containsNumber="1" containsInteger="1" minValue="5007" maxValue="5143"/>
    </cacheField>
    <cacheField name="primary_place_of_performance_county_name" numFmtId="0">
      <sharedItems containsBlank="1"/>
    </cacheField>
    <cacheField name="prime_award_transaction_place_of_performance_state_fips_code" numFmtId="0">
      <sharedItems containsSemiMixedTypes="0" containsString="0" containsNumber="1" containsInteger="1" minValue="5" maxValue="5"/>
    </cacheField>
    <cacheField name="primary_place_of_performance_zip_4" numFmtId="0">
      <sharedItems containsBlank="1" containsMixedTypes="1" containsNumber="1" containsInteger="1" minValue="71836" maxValue="727011201"/>
    </cacheField>
    <cacheField name="prime_award_transaction_place_of_performance_cd_original" numFmtId="0">
      <sharedItems/>
    </cacheField>
    <cacheField name="prime_award_transaction_place_of_performance_cd_current" numFmtId="0">
      <sharedItems containsBlank="1"/>
    </cacheField>
    <cacheField name="cfda_number" numFmtId="0">
      <sharedItems containsSemiMixedTypes="0" containsString="0" containsNumber="1" minValue="81.007999999999996" maxValue="81.254999999999995" count="16">
        <n v="81.122"/>
        <n v="81.040999999999997"/>
        <n v="81.087000000000003"/>
        <n v="81.085999999999999"/>
        <n v="81.120999999999995"/>
        <n v="81.049000000000007"/>
        <n v="81.042000000000002"/>
        <n v="81.135000000000005"/>
        <n v="81.103999999999999"/>
        <n v="81.007999999999996"/>
        <n v="81.119"/>
        <n v="81.111999999999995"/>
        <n v="81.254000000000005"/>
        <n v="81.128"/>
        <n v="81.254999999999995"/>
        <n v="81.253"/>
      </sharedItems>
    </cacheField>
    <cacheField name="cfda_title" numFmtId="0">
      <sharedItems count="17">
        <s v="ELECTRICITY DELIVERY AND ENERGY RELIABILITY, RESEARCH, DEVELOPMENT AND ANALYSIS"/>
        <s v="STATE ENERGY PROGRAM"/>
        <s v="RENEWABLE ENERGY RESEARCH AND DEVELOPMENT"/>
        <s v="CONSERVATION RESEARCH AND DEVELOPMENT"/>
        <s v="NUCLEAR ENERGY RESEARCH, DEVELOPMENT AND DEMONSTRATION"/>
        <s v="OFFICE OF SCIENCE FINANCIAL ASSISTANCE PROGRAM"/>
        <s v="WEATHERIZATION ASSISTANCE FOR LOW-INCOME PERSONS"/>
        <s v="ADVANCED RESEARCH PROJECTS AGENCY - ENERGY"/>
        <s v="ELECTRICITY RESEARCH, DEVELOPMENT AND ANALYSIS"/>
        <s v="ENVIRONMENTAL REMEDIATION AND WASTE PROCESSING AND DISPOSAL"/>
        <s v="CYBERSECURITY, ENERGY SECURITY &amp; EMERGENCY RESPONSE (CESER)"/>
        <s v="STATE ENERGY PROGRAM SPECIAL PROJECTS"/>
        <s v="STEWARDSHIP SCIENCE GRANT PROGRAM"/>
        <s v="GRID INFRASTRUCTURE DEPLOYMENT AND RESILIENCE"/>
        <s v="ENERGY EFFICIENCY AND CONSERVATION BLOCK GRANT PROGRAM (EECBG)"/>
        <s v="CLEAN ENERGY DEMONSTRATIONS"/>
        <s v="MANUFACTURING AND ENERGY SUPPLY CHAIN DEMONSTRATIONS AND COMMERCIAL APPLICATIONS"/>
      </sharedItems>
    </cacheField>
    <cacheField name="assistance_type_code" numFmtId="0">
      <sharedItems containsSemiMixedTypes="0" containsString="0" containsNumber="1" containsInteger="1" minValue="2" maxValue="5"/>
    </cacheField>
    <cacheField name="assistance_type_description" numFmtId="0">
      <sharedItems count="4">
        <s v="COOPERATIVE AGREEMENT (B)"/>
        <s v="FORMULA GRANT (A)"/>
        <s v="PROJECT GRANT (B)"/>
        <s v="BLOCK GRANT (A)"/>
      </sharedItems>
    </cacheField>
    <cacheField name="transaction_description" numFmtId="0">
      <sharedItems longText="1"/>
    </cacheField>
    <cacheField name="prime_award_base_transaction_description" numFmtId="0">
      <sharedItems longText="1"/>
    </cacheField>
    <cacheField name="business_funds_indicator_code" numFmtId="0">
      <sharedItems/>
    </cacheField>
    <cacheField name="business_funds_indicator_description" numFmtId="0">
      <sharedItems/>
    </cacheField>
    <cacheField name="business_types_code" numFmtId="0">
      <sharedItems/>
    </cacheField>
    <cacheField name="business_types_description" numFmtId="0">
      <sharedItems/>
    </cacheField>
    <cacheField name="action_type_code" numFmtId="0">
      <sharedItems/>
    </cacheField>
    <cacheField name="action_type_description" numFmtId="0">
      <sharedItems/>
    </cacheField>
    <cacheField name="record_type_code" numFmtId="0">
      <sharedItems containsSemiMixedTypes="0" containsString="0" containsNumber="1" containsInteger="1" minValue="2" maxValue="2"/>
    </cacheField>
    <cacheField name="record_type_description" numFmtId="0">
      <sharedItems/>
    </cacheField>
    <cacheField name="usaspending_permalink" numFmtId="0">
      <sharedItems/>
    </cacheField>
    <cacheField name="initial_report_date" numFmtId="14">
      <sharedItems containsSemiMixedTypes="0" containsNonDate="0" containsDate="1" containsString="0" minDate="2018-12-04T00:00:00" maxDate="2025-01-28T00:00:00"/>
    </cacheField>
    <cacheField name="last_modified_date" numFmtId="14">
      <sharedItems containsSemiMixedTypes="0" containsNonDate="0" containsDate="1" containsString="0" minDate="2018-12-04T00:00:00" maxDate="2025-01-28T00:00:00"/>
    </cacheField>
    <cacheField name="Column1" numFmtId="0">
      <sharedItems containsNonDate="0" containsString="0" containsBlank="1"/>
    </cacheField>
  </cacheFields>
  <extLst>
    <ext xmlns:x14="http://schemas.microsoft.com/office/spreadsheetml/2009/9/main" uri="{725AE2AE-9491-48be-B2B4-4EB974FC3084}">
      <x14:pivotCacheDefinition pivotCacheId="1572874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s v="8900_DEOE0000779_-NONE-_81.122_0006"/>
    <s v="ASST_NON_DEOE0000779_8900"/>
    <s v="DEOE0000779"/>
    <n v="6"/>
    <s v="SAI EXEMPT"/>
    <n v="0"/>
    <n v="11348689.630000001"/>
    <n v="2400692.25"/>
    <n v="0"/>
    <n v="3083610"/>
    <n v="0"/>
    <d v="2018-10-11T00:00:00"/>
    <x v="0"/>
    <d v="2015-10-01T00:00:00"/>
    <d v="2020-09-30T00:00:00"/>
    <s v="Department of Energy"/>
    <n v="8900"/>
    <s v="Department of Energy"/>
    <n v="892433"/>
    <s v="NATIONAL ENERGY TECHNOLOGY LAB"/>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210 ADMINISTRATION BUILDING"/>
    <n v="23290"/>
    <s v="FAYETTEVILLE"/>
    <n v="5143"/>
    <x v="0"/>
    <n v="5"/>
    <s v="AR"/>
    <n v="72701"/>
    <n v="1201"/>
    <s v="AR-03"/>
    <s v="AR-03"/>
    <s v="Single ZIP Code"/>
    <s v="AR23290"/>
    <s v="FAYETTEVILLE"/>
    <n v="5143"/>
    <s v="WASHINGTON"/>
    <n v="5"/>
    <s v="72701-1201"/>
    <s v="AR-03"/>
    <s v="AR-03"/>
    <x v="0"/>
    <x v="0"/>
    <n v="5"/>
    <x v="0"/>
    <s v="DE-OE0000779 PROJECT TITLED ''AN INTERDISCIPLINARY APPROACH TO INTEGRATABLE, COMPOSABLE AND EVOLVABLE CYBERSECURITY IN ENERGY DELIVERY SYSTEMS''_x000a_AMENDMENT 0006_x000a_THE PURPOSE OF THIS AMENDMENT IS TO CHANGE THE PROGRAM MANAGER."/>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19-06-05T00:00:00"/>
    <d v="2019-06-05T00:00:00"/>
    <m/>
  </r>
  <r>
    <s v="8900_DEEE0008282_-NONE-_81.041_0001"/>
    <s v="ASST_NON_DEEE0008282_8900"/>
    <s v="DEEE0008282"/>
    <n v="1"/>
    <s v="SAI UNAVAILABLE"/>
    <n v="124410"/>
    <n v="1901400"/>
    <n v="1518913.98"/>
    <n v="0"/>
    <n v="221575"/>
    <n v="124410"/>
    <d v="2018-11-16T00:00:00"/>
    <x v="0"/>
    <d v="2018-07-01T00:00:00"/>
    <d v="2019-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EPARTMENT OF"/>
    <s v="R4NPAGSC4MC1"/>
    <n v="65320400"/>
    <s v="STATE OF ARKANSAS"/>
    <s v="5301 NORTHSHORE DRIVE"/>
    <n v="50450"/>
    <s v="NORTH LITTLE ROCK"/>
    <n v="5119"/>
    <x v="1"/>
    <n v="5"/>
    <s v="AR"/>
    <n v="72118"/>
    <n v="5328"/>
    <s v="AR-02"/>
    <s v="AR-02"/>
    <s v="State-wide"/>
    <s v="AR*****"/>
    <m/>
    <m/>
    <m/>
    <n v="5"/>
    <m/>
    <s v="AR-90"/>
    <m/>
    <x v="1"/>
    <x v="1"/>
    <n v="3"/>
    <x v="1"/>
    <s v="SEP FORMULA AWARD - STATE OF ARKANSAS"/>
    <s v="SEP FORMULA AWARD - STATE OF ARKANSAS"/>
    <s v="NON"/>
    <s v="NOT RECOVERY ACT"/>
    <s v="A"/>
    <s v="STATE GOVERNMENT"/>
    <s v="C"/>
    <s v="REVISION"/>
    <n v="2"/>
    <s v="NON-AGGREGATE RECORD"/>
    <s v="https://www.usaspending.gov/award/ASST_NON_DEEE0008282_8900/"/>
    <d v="2018-12-04T00:00:00"/>
    <d v="2018-12-04T00:00:00"/>
    <m/>
  </r>
  <r>
    <s v="8900_DEOE0000779_-NONE-_81.122_0007"/>
    <s v="ASST_NON_DEOE0000779_8900"/>
    <s v="DEOE0000779"/>
    <n v="7"/>
    <s v="SAI EXEMPT"/>
    <n v="0"/>
    <n v="11348689.630000001"/>
    <n v="2400692.25"/>
    <n v="0"/>
    <n v="3083610"/>
    <n v="0"/>
    <d v="2019-01-15T00:00:00"/>
    <x v="0"/>
    <d v="2015-10-01T00:00:00"/>
    <d v="2020-09-30T00:00:00"/>
    <s v="Department of Energy"/>
    <n v="8900"/>
    <s v="Department of Energy"/>
    <n v="892433"/>
    <s v="NATIONAL ENERGY TECHNOLOGY LAB"/>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210 ADMINISTRATION BUILDING"/>
    <n v="23290"/>
    <s v="FAYETTEVILLE"/>
    <n v="5143"/>
    <x v="0"/>
    <n v="5"/>
    <s v="AR"/>
    <n v="72701"/>
    <n v="1201"/>
    <s v="AR-03"/>
    <s v="AR-03"/>
    <s v="Single ZIP Code"/>
    <s v="AR23290"/>
    <s v="FAYETTEVILLE"/>
    <n v="5143"/>
    <s v="WASHINGTON"/>
    <n v="5"/>
    <s v="72701-1201"/>
    <s v="AR-03"/>
    <s v="AR-03"/>
    <x v="0"/>
    <x v="0"/>
    <n v="5"/>
    <x v="0"/>
    <s v="DE-OE0000779 PROJECT TITLED ''AN INTERDISCIPLINARY APPROACH TO INTEGRATABLE, COMPOSABLE AND EVOLVABLE CYBERSECURITY IN ENERGY DELIVERY SYSTEMS''_x000a_AMENDMENT 0007_x000a_THE PURPOSE OF THIS AMENDMENT IS TO CHANGE THE PROGRAM MANAGER."/>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19-02-04T00:00:00"/>
    <d v="2019-02-04T00:00:00"/>
    <m/>
  </r>
  <r>
    <s v="8900_DEEE0008349_-NONE-_81.087_0001"/>
    <s v="ASST_NON_DEEE0008349_8900"/>
    <s v="DEEE0008349"/>
    <n v="1"/>
    <s v="SAI NOT AVAILABLE"/>
    <n v="0"/>
    <n v="2704566.15"/>
    <n v="1405622.43"/>
    <n v="0"/>
    <n v="713853"/>
    <n v="0"/>
    <d v="2019-01-14T00:00:00"/>
    <x v="0"/>
    <d v="2018-08-01T00:00:00"/>
    <d v="2019-07-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n v="191429745"/>
    <x v="0"/>
    <s v="UNIVERSITY OF ARKANSAS SYSTEM"/>
    <s v="CBQ1T88L7TC6"/>
    <n v="55600001"/>
    <s v="UNIVERSITY OF ARKANSAS SYSTEM"/>
    <s v="1125 WEST MAPLE STE 210"/>
    <n v="23290"/>
    <s v="FAYETTEVILLE"/>
    <n v="5143"/>
    <x v="0"/>
    <n v="5"/>
    <s v="AR"/>
    <n v="72701"/>
    <n v="2701"/>
    <s v="AR-03"/>
    <s v="AR-03"/>
    <s v="Single ZIP Code"/>
    <s v="AR23290"/>
    <s v="FAYETTEVILLE"/>
    <n v="5143"/>
    <s v="WASHINGTON"/>
    <n v="5"/>
    <s v="72701-1201"/>
    <s v="AR-03"/>
    <s v="AR-03"/>
    <x v="2"/>
    <x v="2"/>
    <n v="5"/>
    <x v="0"/>
    <s v="A RELIABLE, COST-EFFECTIVE TRANSFORMERLESS MEDIUM-VOLTAGE INVERTER FOR GRID INTEGRATION OF COMBINED SOLAR AND ENERGY STORAGE"/>
    <s v="A RELIABLE, COST-EFFECTIVE TRANSFORMERLESS MEDIUM-VOLTAGE INVERTER FOR GRID INTEGRATION OF COMBINED SOLAR AND ENERGY STORAGE"/>
    <s v="NON"/>
    <s v="NOT RECOVERY ACT"/>
    <s v="H"/>
    <s v="PUBLIC/STATE CONTROLLED INSTITUTION OF HIGHER EDUCATION"/>
    <s v="C"/>
    <s v="REVISION"/>
    <n v="2"/>
    <s v="NON-AGGREGATE RECORD"/>
    <s v="https://www.usaspending.gov/award/ASST_NON_DEEE0008349_8900/"/>
    <d v="2019-02-04T00:00:00"/>
    <d v="2019-02-04T00:00:00"/>
    <m/>
  </r>
  <r>
    <s v="8900_DEEE0007191_-NONE-_81.087_0004"/>
    <s v="ASST_NON_DEEE0007191_8900"/>
    <s v="DEEE0007191"/>
    <n v="4"/>
    <s v="SAI NOT AVALIABLE"/>
    <n v="-1426393.3"/>
    <n v="573606.69999999995"/>
    <m/>
    <n v="-1426393.3"/>
    <n v="-1426393.3"/>
    <n v="-1426393.3"/>
    <d v="2019-01-17T00:00:00"/>
    <x v="0"/>
    <d v="2016-07-15T00:00:00"/>
    <d v="2018-05-14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KAMKJN3DNP77"/>
    <n v="79324710"/>
    <x v="2"/>
    <s v="PICASOLAR INC"/>
    <m/>
    <n v="9428456"/>
    <m/>
    <s v="700 RESEARCH CTR BLVD."/>
    <n v="23290"/>
    <s v="FAYETTEVILLE"/>
    <n v="5143"/>
    <x v="0"/>
    <n v="5"/>
    <s v="AR"/>
    <n v="72701"/>
    <n v="7175"/>
    <s v="AR-03"/>
    <s v="AR-03"/>
    <s v="Single ZIP Code"/>
    <s v="AR23290"/>
    <s v="FAYETTEVILLE"/>
    <n v="5143"/>
    <s v="WASHINGTON"/>
    <n v="5"/>
    <s v="72701-7175"/>
    <s v="AR-03"/>
    <s v="AR-03"/>
    <x v="2"/>
    <x v="2"/>
    <n v="5"/>
    <x v="0"/>
    <s v="ONE STEP SUPER EMITTERS FOR HIGH EFFICIENCY SOLAR CELLS"/>
    <s v="ONE STEP SUPER EMITTERS FOR HIGH EFFICIENCY SOLAR CELLS"/>
    <s v="NON"/>
    <s v="NOT RECOVERY ACT"/>
    <s v="R"/>
    <s v="SMALL BUSINESS"/>
    <s v="C"/>
    <s v="REVISION"/>
    <n v="2"/>
    <s v="NON-AGGREGATE RECORD"/>
    <s v="https://www.usaspending.gov/award/ASST_NON_DEEE0007191_8900/"/>
    <d v="2019-02-04T00:00:00"/>
    <d v="2019-02-04T00:00:00"/>
    <m/>
  </r>
  <r>
    <s v="8900_DEEE0007408_-NONE-_81.086_0004"/>
    <s v="ASST_NON_DEEE0007408_8900"/>
    <s v="DEEE0007408"/>
    <n v="4"/>
    <s v="SAI EXEMPT"/>
    <n v="50000"/>
    <n v="207500"/>
    <n v="114375"/>
    <n v="0"/>
    <n v="0"/>
    <n v="50000"/>
    <d v="2019-02-11T00:00:00"/>
    <x v="0"/>
    <d v="2016-02-01T00:00:00"/>
    <d v="2020-01-31T00:00:00"/>
    <s v="Department of Energy"/>
    <n v="8900"/>
    <s v="Department of Energy"/>
    <n v="892433"/>
    <s v="NATIONAL ENERGY TECHNOLOGY LAB"/>
    <n v="89"/>
    <s v="Department of Energy"/>
    <n v="8900"/>
    <s v="Department of Energy"/>
    <n v="892403"/>
    <s v="ENERGY EFFICIENCYRENEWABLE ENERGY"/>
    <s v="089-X-0321-000"/>
    <s v="089-0321"/>
    <s v="41.0: Grants, subsidies, and contributions"/>
    <s v="0001: VEHICLE TECHNOLOGIES"/>
    <s v="LX4WUTA57963"/>
    <n v="809594054"/>
    <x v="1"/>
    <s v="ARKANSAS ECONOMIC DEVELOPMENT COMMISSION"/>
    <s v="R4NPAGSC4MC1"/>
    <n v="65320400"/>
    <s v="STATE OF ARKANSAS"/>
    <s v="900 W CAPITAL AVE. STE 400"/>
    <n v="41000"/>
    <s v="LITTLE ROCK"/>
    <n v="5119"/>
    <x v="1"/>
    <n v="5"/>
    <s v="AR"/>
    <n v="72201"/>
    <n v="1049"/>
    <s v="AR-02"/>
    <s v="AR-02"/>
    <s v="Single ZIP Code"/>
    <s v="AR41000"/>
    <s v="LITTLE ROCK"/>
    <n v="5119"/>
    <s v="PULASKI"/>
    <n v="5"/>
    <s v="72201-3108"/>
    <s v="AR-02"/>
    <s v="AR-02"/>
    <x v="3"/>
    <x v="3"/>
    <n v="5"/>
    <x v="0"/>
    <s v="DE-EE0007408, AMENDMENT 0004 TITLED CLEAN CITIES OUTREACH, EDUCATION, AND PERFORMANCE TRACKING. THE PURPOSE OF THIS AMENDMENT IS TO AUTHORIZE YEAR 4 OF THIS PROJECT; PROVIDE INCREMENTAL FUNDING IN THE AMOUNT OF $50,000; INCORPORATE YEAR 4 STATEMENT OF PROJECT OBJECTIVES AND REVISE THE REPORTING REQUIREMENTS CHECKLIST."/>
    <s v="CLEAN CITIES OUTREACH EDUCATION AND PERFORMANCE TRACKING GRANT PROGRAM"/>
    <s v="NON"/>
    <s v="NOT RECOVERY ACT"/>
    <s v="N"/>
    <s v="NONPROFIT WITHOUT 501C3 IRS STATUS (OTHER THAN AN INSTITUTION OF HIGHER EDUCATION)"/>
    <s v="B"/>
    <s v="CONTINUATION"/>
    <n v="2"/>
    <s v="NON-AGGREGATE RECORD"/>
    <s v="https://www.usaspending.gov/award/ASST_NON_DEEE0007408_8900/"/>
    <d v="2019-03-06T00:00:00"/>
    <d v="2019-03-06T00:00:00"/>
    <m/>
  </r>
  <r>
    <s v="8900_DEEE0006979_-NONE-_81.041_0007"/>
    <s v="ASST_NON_DEEE0006979_8900"/>
    <s v="DEEE0006979"/>
    <n v="7"/>
    <s v="SAI  NOT AVAILABLE"/>
    <n v="0"/>
    <n v="1408910.07"/>
    <m/>
    <n v="0"/>
    <n v="288027"/>
    <n v="0"/>
    <d v="2019-03-08T00:00:00"/>
    <x v="0"/>
    <d v="2015-07-01T00:00:00"/>
    <d v="2019-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ARKANSAS DEPARTMENT OF ENVIRONMENTAL QUALITY"/>
    <s v="R4NPAGSC4MC1"/>
    <n v="65320400"/>
    <s v="STATE OF ARKANSAS"/>
    <s v="5301 NORTHSHORE DR"/>
    <n v="50450"/>
    <s v="NORTH LITTLE ROCK"/>
    <n v="5119"/>
    <x v="1"/>
    <n v="5"/>
    <s v="AR"/>
    <n v="72118"/>
    <n v="5328"/>
    <s v="AR-02"/>
    <s v="AR-02"/>
    <s v="State-wide"/>
    <s v="AR*****"/>
    <m/>
    <m/>
    <m/>
    <n v="5"/>
    <m/>
    <s v="AR-90"/>
    <m/>
    <x v="1"/>
    <x v="1"/>
    <n v="3"/>
    <x v="1"/>
    <s v="SEP FORMULA - STATE OF ARKANSAS"/>
    <s v="SEP FORMULA - STATE OF ARKANSAS"/>
    <s v="NON"/>
    <s v="NOT RECOVERY ACT"/>
    <s v="A"/>
    <s v="STATE GOVERNMENT"/>
    <s v="C"/>
    <s v="REVISION"/>
    <n v="2"/>
    <s v="NON-AGGREGATE RECORD"/>
    <s v="https://www.usaspending.gov/award/ASST_NON_DEEE0006979_8900/"/>
    <d v="2019-04-05T00:00:00"/>
    <d v="2019-04-05T00:00:00"/>
    <m/>
  </r>
  <r>
    <s v="8900_DENE0008309_-NONE-_81.121_0007"/>
    <s v="ASST_NON_DENE0008309_8900"/>
    <s v="DENE0008309"/>
    <n v="7"/>
    <s v="SAI NOT AVAILABLE"/>
    <n v="-6329.37"/>
    <n v="661937.98"/>
    <m/>
    <n v="0"/>
    <n v="0"/>
    <n v="-6329.37"/>
    <d v="2019-03-07T00:00:00"/>
    <x v="0"/>
    <d v="2014-10-01T00:00:00"/>
    <d v="2017-09-30T00:00:00"/>
    <s v="Department of Energy"/>
    <n v="8900"/>
    <s v="Department of Energy"/>
    <n v="892432"/>
    <s v="IDAHO OPERATIONS OFFICE"/>
    <n v="89"/>
    <s v="Department of Energy"/>
    <n v="8900"/>
    <s v="Department of Energy"/>
    <n v="892400"/>
    <s v="NUCLEAR ENERGY"/>
    <s v="089-X-0319-000"/>
    <s v="089-0319"/>
    <s v="41.0: Grants, subsidies, and contributions"/>
    <s v="0041: FUEL CYCLE R&amp;D"/>
    <s v="MECEHTM8DB17"/>
    <n v="191429745"/>
    <x v="0"/>
    <s v="UNIVERSITY OF ARKANSAS SYSTEM"/>
    <s v="CBQ1T88L7TC6"/>
    <n v="55600001"/>
    <s v="UNIVERSITY OF ARKANSAS SYSTEM"/>
    <s v="210 ADMINISTRATION BUILDING"/>
    <n v="23290"/>
    <s v="FAYETTEVILLE"/>
    <n v="5143"/>
    <x v="0"/>
    <n v="5"/>
    <s v="AR"/>
    <n v="72701"/>
    <n v="1201"/>
    <s v="AR-03"/>
    <s v="AR-03"/>
    <s v="Single ZIP Code"/>
    <s v="AR23290"/>
    <s v="FAYETTEVILLE"/>
    <n v="5143"/>
    <s v="WASHINGTON"/>
    <n v="5"/>
    <s v="72701-1201"/>
    <s v="AR-03"/>
    <s v="AR-03"/>
    <x v="4"/>
    <x v="4"/>
    <n v="5"/>
    <x v="0"/>
    <s v="NUCLEAR ENERGY UNIVERSITY PROGRAMS - RESEARCH &amp; DEVELOPMENT - UNIVERSITY OF ARKANSAS_x000a_REOPEN THIS AWARD,DEOBLIGATION OF REFUND. CHANGE THE CONTRACT SPECIALIST, PROGRAM MANAGER AND HQ PROGRAM MANAGER"/>
    <s v="COMPUTATIONAL AND EXPERIMENTAL STUDIES OF MICROSTRUCTURE-SCALE POROSITY IN METALLIC FUELS FOR IMPROVED GAS SWELLING BEHAVIOR"/>
    <s v="NON"/>
    <s v="NOT RECOVERY ACT"/>
    <s v="H"/>
    <s v="PUBLIC/STATE CONTROLLED INSTITUTION OF HIGHER EDUCATION"/>
    <s v="D"/>
    <s v="ADJUSTMENT TO COMPLETED PROJECT"/>
    <n v="2"/>
    <s v="NON-AGGREGATE RECORD"/>
    <s v="https://www.usaspending.gov/award/ASST_NON_DENE0008309_8900/"/>
    <d v="2019-04-05T00:00:00"/>
    <d v="2019-04-05T00:00:00"/>
    <m/>
  </r>
  <r>
    <s v="8900_DEEE0007874_-NONE-_81.087_0005"/>
    <s v="ASST_NON_DEEE0007874_8900"/>
    <s v="DEEE0007874"/>
    <n v="5"/>
    <s v="SAI NOT AVAILABLE"/>
    <n v="0"/>
    <n v="1199998"/>
    <n v="238664.68"/>
    <n v="0"/>
    <n v="300000"/>
    <n v="0"/>
    <d v="2019-04-04T00:00:00"/>
    <x v="0"/>
    <d v="2017-04-01T00:00:00"/>
    <d v="2019-08-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1: ADVANCED MANUFACTURING"/>
    <s v="EQ5TMWDRJEM3"/>
    <n v="80059944"/>
    <x v="3"/>
    <s v="SURFTEC, LLC"/>
    <m/>
    <m/>
    <m/>
    <s v="700 W RESEARCH CENTER BLVD STE 1000"/>
    <n v="23290"/>
    <s v="FAYETTEVILLE"/>
    <n v="5143"/>
    <x v="0"/>
    <n v="5"/>
    <s v="AR"/>
    <n v="72701"/>
    <n v="7499"/>
    <s v="AR-03"/>
    <s v="AR-03"/>
    <s v="Single ZIP Code"/>
    <s v="AR23290"/>
    <s v="FAYETTEVILLE"/>
    <n v="5143"/>
    <s v="WASHINGTON"/>
    <n v="5"/>
    <s v="72701-7499"/>
    <s v="AR-03"/>
    <s v="AR-03"/>
    <x v="2"/>
    <x v="2"/>
    <n v="5"/>
    <x v="0"/>
    <s v="POLYDOPAMINE/PTFE COMPOSITE COATING FOR LARGE-SCALE JOURNAL BEARINGS IN NEXT GENERATION ELECTRIC MACHINES"/>
    <s v="POLYDOPAMINE/PTFE COMPOSITE COATING FOR LARGE-SCALE JOURNAL BEARINGS IN NEXT GENERATION ELECTRIC MACHINES"/>
    <s v="NON"/>
    <s v="NOT RECOVERY ACT"/>
    <s v="R"/>
    <s v="SMALL BUSINESS"/>
    <s v="C"/>
    <s v="REVISION"/>
    <n v="2"/>
    <s v="NON-AGGREGATE RECORD"/>
    <s v="https://www.usaspending.gov/award/ASST_NON_DEEE0007874_8900/"/>
    <d v="2019-05-02T00:00:00"/>
    <d v="2019-05-02T00:00:00"/>
    <m/>
  </r>
  <r>
    <s v="8900_DEEE0008707_-NONE-_81.086_-NONE-"/>
    <s v="ASST_NON_DEEE0008707_8900"/>
    <s v="DEEE0008707"/>
    <m/>
    <s v="SAI NOT AVAILABLE"/>
    <n v="300000"/>
    <n v="1500000"/>
    <n v="1166309.05"/>
    <n v="0"/>
    <n v="0"/>
    <n v="300000"/>
    <d v="2019-04-12T00:00:00"/>
    <x v="0"/>
    <d v="2019-04-01T00:00:00"/>
    <d v="2024-03-31T00:00:00"/>
    <s v="Department of Energy"/>
    <n v="8900"/>
    <s v="Department of Energy"/>
    <n v="892433"/>
    <s v="NATIONAL ENERGY TECHNOLOGY LAB"/>
    <n v="89"/>
    <s v="Department of Energy"/>
    <n v="8900"/>
    <s v="Department of Energy"/>
    <n v="892403"/>
    <s v="ENERGY EFFICIENCYRENEWABLE ENERGY"/>
    <s v="089-X-0321-000"/>
    <s v="089-0321"/>
    <s v="25.2: Other services from non-Federal sources;41.0: Grants, subsidies, and contributions"/>
    <s v="0001: VEHICLE TECHNOLOGIES"/>
    <s v="MECEHTM8DB17"/>
    <n v="191429745"/>
    <x v="0"/>
    <s v="UNIVERSITY OF ARKANSAS SYSTEM"/>
    <s v="CBQ1T88L7TC6"/>
    <n v="55600001"/>
    <s v="UNIVERSITY OF ARKANSAS SYSTEM"/>
    <s v="1125 WEST MAPLE STE 210"/>
    <n v="23290"/>
    <s v="FAYETTEVILLE"/>
    <n v="5143"/>
    <x v="0"/>
    <n v="5"/>
    <s v="AR"/>
    <n v="72701"/>
    <n v="1201"/>
    <s v="AR-03"/>
    <s v="AR-03"/>
    <s v="Single ZIP Code"/>
    <s v="AR23290"/>
    <s v="FAYETTEVILLE"/>
    <n v="5143"/>
    <s v="WASHINGTON"/>
    <n v="5"/>
    <s v="72701-1201"/>
    <s v="AR-03"/>
    <s v="AR-03"/>
    <x v="3"/>
    <x v="3"/>
    <n v="5"/>
    <x v="0"/>
    <s v="NEW AWARD TO THE UNIVERSITY OF ARKANSAS. AWARD NUMBER: DE-EE0008707, PROJECT ENTITLED: INTEGRATION METHODS FOR HIGH-DENSITY INTEGRATED ELECTRIC DRIVES."/>
    <s v="NEW AWARD TO THE UNIVERSITY OF ARKANSAS. AWARD NUMBER: DE-EE0008707, PROJECT ENTITLED: INTEGRATION METHODS FOR HIGH-DENSITY INTEGRATED ELECTRIC DRIVES."/>
    <s v="NON"/>
    <s v="NOT RECOVERY ACT"/>
    <s v="H"/>
    <s v="PUBLIC/STATE CONTROLLED INSTITUTION OF HIGHER EDUCATION"/>
    <s v="A"/>
    <s v="NEW"/>
    <n v="2"/>
    <s v="NON-AGGREGATE RECORD"/>
    <s v="https://www.usaspending.gov/award/ASST_NON_DEEE0008707_8900/"/>
    <d v="2019-05-02T00:00:00"/>
    <d v="2019-05-02T00:00:00"/>
    <m/>
  </r>
  <r>
    <s v="8900_DEOE0000779_-NONE-_81.122_0008"/>
    <s v="ASST_NON_DEOE0000779_8900"/>
    <s v="DEOE0000779"/>
    <n v="8"/>
    <s v="SAI EXEMPT"/>
    <n v="0"/>
    <n v="11348689.630000001"/>
    <n v="2400692.25"/>
    <n v="0"/>
    <n v="3083610"/>
    <n v="0"/>
    <d v="2019-04-29T00:00:00"/>
    <x v="0"/>
    <d v="2015-10-01T00:00:00"/>
    <d v="2020-09-30T00:00:00"/>
    <s v="Department of Energy"/>
    <n v="8900"/>
    <s v="Department of Energy"/>
    <n v="892433"/>
    <s v="NATIONAL ENERGY TECHNOLOGY LAB"/>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210 ADMINISTRATION BUILDING"/>
    <n v="23290"/>
    <s v="FAYETTEVILLE"/>
    <n v="5143"/>
    <x v="0"/>
    <n v="5"/>
    <s v="AR"/>
    <n v="72701"/>
    <n v="1201"/>
    <s v="AR-03"/>
    <s v="AR-03"/>
    <s v="Single ZIP Code"/>
    <s v="AR23290"/>
    <s v="FAYETTEVILLE"/>
    <n v="5143"/>
    <s v="WASHINGTON"/>
    <n v="5"/>
    <s v="72701-1201"/>
    <s v="AR-03"/>
    <s v="AR-03"/>
    <x v="0"/>
    <x v="0"/>
    <n v="5"/>
    <x v="0"/>
    <s v="DE-OE0000779 AWARD WITH THE UNIVERSITY OF ARKANSAS SYSTEM TITLED ''AN INTERDISCIPLINARY APPROACH TO INTEGRATABLE, COMPOSABLE AND EVOLVABLE CYBERSECURITY IN ENERGY DELIVERY SYSTEMS''.  THE PURPOSE OF AMENDMENT 0008 IS TO CHANGE THE AWARD ADMINISTRATOR RESPONSIBLE FOR THE ADMINISTRATION OF THIS AWARD."/>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19-05-02T00:00:00"/>
    <d v="2019-05-02T00:00:00"/>
    <m/>
  </r>
  <r>
    <s v="8900_DESC0002220_-NONE-_81.049_0012"/>
    <s v="ASST_NON_DESC0002220_8900"/>
    <s v="DESC0002220"/>
    <n v="12"/>
    <s v="SAI EXEMPT"/>
    <n v="0"/>
    <n v="1717008.64"/>
    <n v="212110.94"/>
    <n v="0"/>
    <n v="0"/>
    <n v="0"/>
    <d v="2019-05-09T00:00:00"/>
    <x v="0"/>
    <d v="2009-08-15T00:00:00"/>
    <d v="2020-06-30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5"/>
    <x v="5"/>
    <n v="4"/>
    <x v="2"/>
    <s v="ATOMISTIC THEORIES AND SIMULATIONS OF MULTIFERROICS"/>
    <s v="PROPERTIES OF MULTIFERROIC NANOSTRUCTURES FROM FIRST PRINCIPLES"/>
    <s v="NON"/>
    <s v="NOT RECOVERY ACT"/>
    <s v="H"/>
    <s v="PUBLIC/STATE CONTROLLED INSTITUTION OF HIGHER EDUCATION"/>
    <s v="B"/>
    <s v="CONTINUATION"/>
    <n v="2"/>
    <s v="NON-AGGREGATE RECORD"/>
    <s v="https://www.usaspending.gov/award/ASST_NON_DESC0002220_8900/"/>
    <d v="2019-06-05T00:00:00"/>
    <d v="2019-06-05T00:00:00"/>
    <m/>
  </r>
  <r>
    <s v="8900_DESC0016139_-NONE-_81.049_0003"/>
    <s v="ASST_NON_DESC0016139_8900"/>
    <s v="DESC0016139"/>
    <n v="3"/>
    <s v="SAI EXEMPT"/>
    <n v="0"/>
    <n v="750000"/>
    <n v="300482.73"/>
    <n v="0"/>
    <n v="0"/>
    <n v="0"/>
    <d v="2019-05-10T00:00:00"/>
    <x v="0"/>
    <d v="2016-07-15T00:00:00"/>
    <d v="2020-07-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 MAPLE ST"/>
    <n v="23290"/>
    <s v="FAYETTEVILLE"/>
    <n v="5143"/>
    <x v="0"/>
    <n v="5"/>
    <s v="AR"/>
    <n v="72701"/>
    <n v="3124"/>
    <s v="AR-03"/>
    <s v="AR-03"/>
    <s v="Single ZIP Code"/>
    <s v="AR23290"/>
    <s v="FAYETTEVILLE"/>
    <n v="5143"/>
    <s v="WASHINGTON"/>
    <n v="5"/>
    <s v="72701-3124"/>
    <s v="AR-03"/>
    <s v="AR-03"/>
    <x v="5"/>
    <x v="5"/>
    <n v="4"/>
    <x v="2"/>
    <s v="QUANTUM PHENOMENA IN FEW-LAYER GROUP-IV MONOCHALCOGENIDES: INTERPLAY AMONG STRUCTURAL, THERMAL, OPTICAL, SPIN, AND VALLEY PROPERTIES IN 2D"/>
    <s v="QUANTUM PHENOMENA IN FEW&amp;#8208;LAYER GROUP IV MONOCHALCOGENIDES: INTERPLAY AMONG STRUCTURAL, THERMAL, OPTICAL, SPIN, AND VALLEY PROPERTIES IN 2D"/>
    <s v="NON"/>
    <s v="NOT RECOVERY ACT"/>
    <s v="H"/>
    <s v="PUBLIC/STATE CONTROLLED INSTITUTION OF HIGHER EDUCATION"/>
    <s v="B"/>
    <s v="CONTINUATION"/>
    <n v="2"/>
    <s v="NON-AGGREGATE RECORD"/>
    <s v="https://www.usaspending.gov/award/ASST_NON_DESC0016139_8900/"/>
    <d v="2019-06-05T00:00:00"/>
    <d v="2019-06-05T00:00:00"/>
    <m/>
  </r>
  <r>
    <s v="8900_DEEE0007582_-NONE-_81.087_0004"/>
    <s v="ASST_NON_DEEE0007582_8900"/>
    <s v="DEEE0007582"/>
    <n v="4"/>
    <s v="SAI NOT APPLICABLE"/>
    <n v="-1542.68"/>
    <n v="676285.32"/>
    <m/>
    <n v="-385.67"/>
    <n v="-385.67"/>
    <n v="-1542.68"/>
    <d v="2019-06-14T00:00:00"/>
    <x v="0"/>
    <d v="2016-10-01T00:00:00"/>
    <d v="2018-09-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G5ZKG4FUA9C4"/>
    <n v="79423186"/>
    <x v="4"/>
    <s v="WATTGLASS, LLC"/>
    <m/>
    <m/>
    <m/>
    <s v="700 RESEARCH CTR BLVD"/>
    <n v="23290"/>
    <s v="FAYETTEVILLE"/>
    <n v="5143"/>
    <x v="0"/>
    <n v="5"/>
    <s v="AR"/>
    <n v="72701"/>
    <n v="7175"/>
    <s v="AR-03"/>
    <s v="AR-03"/>
    <s v="Single ZIP Code"/>
    <s v="AR23290"/>
    <s v="FAYETTEVILLE"/>
    <n v="5143"/>
    <s v="WASHINGTON"/>
    <n v="5"/>
    <s v="72701-7175"/>
    <s v="AR-03"/>
    <s v="AR-03"/>
    <x v="2"/>
    <x v="2"/>
    <n v="5"/>
    <x v="0"/>
    <s v="HIGH PERFORMANCE, SELF-CLEANING, ANTIREFLECTIVE COATING FOR PV GLASS TO INCREASE MODULE OUTPUT"/>
    <s v="HIGH PERFORMANCE, SELF-CLEANING, ANTIREFLECTIVE COATING FOR PV GLASS TO INCREASE MODULE OUTPUT"/>
    <s v="NON"/>
    <s v="NOT RECOVERY ACT"/>
    <s v="R"/>
    <s v="SMALL BUSINESS"/>
    <s v="D"/>
    <s v="ADJUSTMENT TO COMPLETED PROJECT"/>
    <n v="2"/>
    <s v="NON-AGGREGATE RECORD"/>
    <s v="https://www.usaspending.gov/award/ASST_NON_DEEE0007582_8900/"/>
    <d v="2019-07-02T00:00:00"/>
    <d v="2019-07-02T00:00:00"/>
    <m/>
  </r>
  <r>
    <s v="8900_DEEE0007906_-NONE-_81.042_0002"/>
    <s v="ASST_NON_DEEE0007906_8900"/>
    <s v="DEEE0007906"/>
    <n v="2"/>
    <s v="SAI NOT APPLICABLE"/>
    <n v="2318929"/>
    <n v="10865126.1"/>
    <n v="4925032.9800000004"/>
    <n v="0"/>
    <n v="0"/>
    <n v="2318929"/>
    <d v="2019-06-07T00:00:00"/>
    <x v="0"/>
    <d v="2017-07-01T00:00:00"/>
    <d v="2020-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EPARTMENT OF"/>
    <s v="R4NPAGSC4MC1"/>
    <n v="65320400"/>
    <s v="STATE OF ARKANSAS"/>
    <s v="5301 NORTHSHORE DRIVE"/>
    <n v="50450"/>
    <s v="NORTH LITTLE ROCK"/>
    <n v="5119"/>
    <x v="1"/>
    <n v="5"/>
    <s v="AR"/>
    <n v="72118"/>
    <n v="5328"/>
    <s v="AR-02"/>
    <s v="AR-02"/>
    <s v="State-wide"/>
    <s v="AR*****"/>
    <m/>
    <m/>
    <m/>
    <n v="5"/>
    <m/>
    <s v="AR-90"/>
    <m/>
    <x v="6"/>
    <x v="6"/>
    <n v="3"/>
    <x v="1"/>
    <s v="WEATHERIZATION ASSISTANCE PROGRAM - ARKANSAS"/>
    <s v="STATE OF ARKANSAS"/>
    <s v="NON"/>
    <s v="NOT RECOVERY ACT"/>
    <s v="A"/>
    <s v="STATE GOVERNMENT"/>
    <s v="B"/>
    <s v="CONTINUATION"/>
    <n v="2"/>
    <s v="NON-AGGREGATE RECORD"/>
    <s v="https://www.usaspending.gov/award/ASST_NON_DEEE0007906_8900/"/>
    <d v="2019-07-02T00:00:00"/>
    <d v="2019-07-02T00:00:00"/>
    <m/>
  </r>
  <r>
    <s v="8900_DEEE0008282_-NONE-_81.041_0002"/>
    <s v="ASST_NON_DEEE0008282_8900"/>
    <s v="DEEE0008282"/>
    <n v="2"/>
    <s v="SAI NOT AVAILABLE"/>
    <n v="604360"/>
    <n v="1901400"/>
    <n v="1518913.98"/>
    <n v="125589"/>
    <n v="221575"/>
    <n v="604360"/>
    <d v="2019-06-07T00:00:00"/>
    <x v="0"/>
    <d v="2018-07-01T00:00:00"/>
    <d v="2020-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EPARTMENT OF"/>
    <s v="R4NPAGSC4MC1"/>
    <n v="65320400"/>
    <s v="STATE OF ARKANSAS"/>
    <s v="5301 NORTHSHORE DRIVE"/>
    <n v="50450"/>
    <s v="NORTH LITTLE ROCK"/>
    <n v="5119"/>
    <x v="1"/>
    <n v="5"/>
    <s v="AR"/>
    <n v="72118"/>
    <n v="5328"/>
    <s v="AR-02"/>
    <s v="AR-02"/>
    <s v="State-wide"/>
    <s v="AR*****"/>
    <m/>
    <m/>
    <m/>
    <n v="5"/>
    <m/>
    <s v="AR-90"/>
    <m/>
    <x v="1"/>
    <x v="1"/>
    <n v="3"/>
    <x v="1"/>
    <s v="SEP FORMULA - STATE OF ARKANSAS"/>
    <s v="SEP FORMULA AWARD - STATE OF ARKANSAS"/>
    <s v="NON"/>
    <s v="NOT RECOVERY ACT"/>
    <s v="A"/>
    <s v="STATE GOVERNMENT"/>
    <s v="B"/>
    <s v="CONTINUATION"/>
    <n v="2"/>
    <s v="NON-AGGREGATE RECORD"/>
    <s v="https://www.usaspending.gov/award/ASST_NON_DEEE0008282_8900/"/>
    <d v="2019-07-02T00:00:00"/>
    <d v="2019-07-02T00:00:00"/>
    <m/>
  </r>
  <r>
    <s v="8900_DEFG0201ER15161_-NONE-_81.049_0016"/>
    <s v="ASST_NON_DEFG0201ER15161_8900"/>
    <s v="DEFG0201ER15161"/>
    <n v="16"/>
    <s v="SAI EXEMPT"/>
    <n v="0"/>
    <n v="1524992"/>
    <n v="272894.84999999998"/>
    <n v="0"/>
    <n v="0"/>
    <n v="0"/>
    <d v="2019-06-12T00:00:00"/>
    <x v="0"/>
    <d v="2001-08-15T00:00:00"/>
    <d v="2020-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20 OZARK HALL"/>
    <n v="23290"/>
    <s v="FAYETTEVILLE"/>
    <n v="5143"/>
    <x v="0"/>
    <n v="5"/>
    <s v="AR"/>
    <n v="72701"/>
    <n v="1201"/>
    <s v="AR-03"/>
    <s v="AR-03"/>
    <s v="Single ZIP Code"/>
    <s v="AR23290"/>
    <s v="FAYETTEVILLE"/>
    <n v="5143"/>
    <s v="WASHINGTON"/>
    <n v="5"/>
    <s v="72701-1201"/>
    <s v="AR-03"/>
    <s v="AR-03"/>
    <x v="5"/>
    <x v="5"/>
    <n v="4"/>
    <x v="2"/>
    <s v="PROTEIN TARGETING TO THE CHLOROPLAST THYLAKOID MEMBRANE: STRUCTURE AND FUNCTION OF A TARGETING COMPLEX"/>
    <s v="PROTEIN TARGETING TO THE CHLOROPLAST THYLAKOID MEMBRANE: STRUCTURE AND FUNCTION OF A TARGETING . . ."/>
    <s v="NON"/>
    <s v="NOT RECOVERY ACT"/>
    <s v="H"/>
    <s v="PUBLIC/STATE CONTROLLED INSTITUTION OF HIGHER EDUCATION"/>
    <s v="C"/>
    <s v="REVISION"/>
    <n v="2"/>
    <s v="NON-AGGREGATE RECORD"/>
    <s v="https://www.usaspending.gov/award/ASST_NON_DEFG0201ER15161_8900/"/>
    <d v="2019-07-02T00:00:00"/>
    <d v="2019-07-02T00:00:00"/>
    <m/>
  </r>
  <r>
    <s v="8900_DESC0016163_-NONE-_81.049_0003"/>
    <s v="ASST_NON_DESC0016163_8900"/>
    <s v="DESC0016163"/>
    <n v="3"/>
    <s v="SAI EXEMPT"/>
    <n v="0"/>
    <n v="753228"/>
    <n v="272196.24"/>
    <n v="0"/>
    <n v="0"/>
    <n v="0"/>
    <d v="2019-06-12T00:00:00"/>
    <x v="0"/>
    <d v="2016-07-15T00:00:00"/>
    <d v="2020-07-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5"/>
    <x v="5"/>
    <n v="4"/>
    <x v="2"/>
    <s v="THE DYNAMICS AND STRATIGRAPHY OF DISTRIBUTARY CHANNEL NETWORKS"/>
    <s v="THE DYNAMICS AND STRATIGRAPHY OF DISTRIBUTARY CHANNEL NETWORKS"/>
    <s v="NON"/>
    <s v="NOT RECOVERY ACT"/>
    <s v="H"/>
    <s v="PUBLIC/STATE CONTROLLED INSTITUTION OF HIGHER EDUCATION"/>
    <s v="B"/>
    <s v="CONTINUATION"/>
    <n v="2"/>
    <s v="NON-AGGREGATE RECORD"/>
    <s v="https://www.usaspending.gov/award/ASST_NON_DESC0016163_8900/"/>
    <d v="2019-07-02T00:00:00"/>
    <d v="2019-07-02T00:00:00"/>
    <m/>
  </r>
  <r>
    <s v="8900_DESC0016485_-NONE-_81.049_0003"/>
    <s v="ASST_NON_DESC0016485_8900"/>
    <s v="DESC0016485"/>
    <n v="3"/>
    <s v="SAI EXEMPT"/>
    <n v="0"/>
    <n v="599901"/>
    <n v="157973.79"/>
    <n v="0"/>
    <n v="0"/>
    <n v="0"/>
    <d v="2019-06-21T00:00:00"/>
    <x v="0"/>
    <d v="2016-08-15T00:00:00"/>
    <d v="2020-08-14T00:00:00"/>
    <s v="Department of Energy"/>
    <n v="8900"/>
    <s v="Department of Energy"/>
    <n v="892430"/>
    <s v="SC CHICAGO SERVICE CENTER"/>
    <n v="89"/>
    <s v="Department of Energy"/>
    <n v="8900"/>
    <s v="Department of Energy"/>
    <n v="892401"/>
    <s v="SCIENCE"/>
    <s v="089-X-0222-000;089-X-0318-000"/>
    <s v="089-0222;089-0318"/>
    <s v="41.0: Grants, subsidies, and contributions"/>
    <s v="0001: BASIC ENERGY SCIENCES;0014: ENERGY STORAGE"/>
    <s v="MECEHTM8DB17"/>
    <n v="191429745"/>
    <x v="0"/>
    <s v="UNIVERSITY OF ARKANSAS SYSTEM"/>
    <s v="CBQ1T88L7TC6"/>
    <n v="55600001"/>
    <s v="UNIVERSITY OF ARKANSAS SYSTEM"/>
    <s v="210 ADMINISTRATION BUILDING"/>
    <n v="23290"/>
    <s v="FAYETTEVILLE"/>
    <n v="5143"/>
    <x v="0"/>
    <n v="5"/>
    <s v="AR"/>
    <n v="72701"/>
    <n v="1201"/>
    <s v="AR-03"/>
    <s v="AR-03"/>
    <s v="Single ZIP Code"/>
    <s v="AR23290"/>
    <s v="FAYETTEVILLE"/>
    <n v="5143"/>
    <s v="WASHINGTON"/>
    <n v="5"/>
    <s v="72701-1201"/>
    <s v="AR-03"/>
    <s v="AR-03"/>
    <x v="5"/>
    <x v="5"/>
    <n v="4"/>
    <x v="2"/>
    <s v="HIGH TEMPERATURE OPTOCOUPLER FOR 3D HIGH DENSITY POWER MODULES"/>
    <s v="HIGH TEMPERATURE OPTOCOUPLER FOR 3D HIGH DENSITY POWER MODULES"/>
    <s v="NON"/>
    <s v="NOT RECOVERY ACT"/>
    <s v="H"/>
    <s v="PUBLIC/STATE CONTROLLED INSTITUTION OF HIGHER EDUCATION"/>
    <s v="C"/>
    <s v="REVISION"/>
    <n v="2"/>
    <s v="NON-AGGREGATE RECORD"/>
    <s v="https://www.usaspending.gov/award/ASST_NON_DESC0016485_8900/"/>
    <d v="2019-07-02T00:00:00"/>
    <d v="2019-07-02T00:00:00"/>
    <m/>
  </r>
  <r>
    <s v="8900_DESC0019226_-NONE-_81.049_0001"/>
    <s v="ASST_NON_DESC0019226_8900"/>
    <s v="DESC0019226"/>
    <n v="1"/>
    <s v="SAI EXEMPT"/>
    <n v="0"/>
    <n v="1005851"/>
    <n v="325197.76"/>
    <n v="0"/>
    <n v="0"/>
    <n v="0"/>
    <d v="2019-06-18T00:00:00"/>
    <x v="0"/>
    <d v="2018-08-15T00:00:00"/>
    <d v="2020-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5"/>
    <x v="5"/>
    <n v="4"/>
    <x v="2"/>
    <s v="UNDERSTANDING NITROGENASE MATURATION AND ACTIVITY IN METHANOGENS"/>
    <s v="UNDERSTANDING NITROGENASE MATURATION AND ACTIVITY IN METHANOGENS"/>
    <s v="NON"/>
    <s v="NOT RECOVERY ACT"/>
    <s v="H"/>
    <s v="PUBLIC/STATE CONTROLLED INSTITUTION OF HIGHER EDUCATION"/>
    <s v="B"/>
    <s v="CONTINUATION"/>
    <n v="2"/>
    <s v="NON-AGGREGATE RECORD"/>
    <s v="https://www.usaspending.gov/award/ASST_NON_DESC0019226_8900/"/>
    <d v="2019-07-02T00:00:00"/>
    <d v="2019-07-02T00:00:00"/>
    <m/>
  </r>
  <r>
    <s v="8900_DESC0019467_-NONE-_81.049_0001"/>
    <s v="ASST_NON_DESC0019467_8900"/>
    <s v="DESC0019467"/>
    <n v="1"/>
    <s v="SAI EXEMPT"/>
    <n v="0"/>
    <n v="749990.53"/>
    <n v="591884.07999999996"/>
    <n v="0"/>
    <n v="0"/>
    <n v="0"/>
    <d v="2019-06-20T00:00:00"/>
    <x v="0"/>
    <d v="2018-09-15T00:00:00"/>
    <d v="2020-09-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5"/>
    <x v="5"/>
    <n v="4"/>
    <x v="2"/>
    <s v="SYMMETRY ENGINEERING OF TOPOLOGICAL QUANTUM STATES"/>
    <s v="SYMMETRY ENGINEERING OF TOPOLOGICAL QUANTUM STATES"/>
    <s v="NON"/>
    <s v="NOT RECOVERY ACT"/>
    <s v="H"/>
    <s v="PUBLIC/STATE CONTROLLED INSTITUTION OF HIGHER EDUCATION"/>
    <s v="B"/>
    <s v="CONTINUATION"/>
    <n v="2"/>
    <s v="NON-AGGREGATE RECORD"/>
    <s v="https://www.usaspending.gov/award/ASST_NON_DESC0019467_8900/"/>
    <d v="2019-07-02T00:00:00"/>
    <d v="2019-07-02T00:00:00"/>
    <m/>
  </r>
  <r>
    <s v="8900_DESC0019869_-NONE-_81.049_-NONE-"/>
    <s v="ASST_NON_DESC0019869_8900"/>
    <s v="DESC0019869"/>
    <m/>
    <s v="SAI EXEMPT"/>
    <n v="204902"/>
    <n v="1354894"/>
    <n v="1333323.3400000001"/>
    <n v="0"/>
    <n v="0"/>
    <n v="204902"/>
    <d v="2019-07-08T00:00:00"/>
    <x v="0"/>
    <d v="2019-07-01T00:00:00"/>
    <d v="2020-06-30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5"/>
    <s v="AR-03"/>
    <s v="AR-03"/>
    <s v="Single ZIP Code"/>
    <s v="AR23290"/>
    <s v="FAYETTEVILLE"/>
    <n v="5143"/>
    <s v="WASHINGTON"/>
    <n v="5"/>
    <s v="72701-7175"/>
    <s v="AR-03"/>
    <s v="AR-03"/>
    <x v="5"/>
    <x v="5"/>
    <n v="4"/>
    <x v="2"/>
    <s v="RUGGEDIZED COMMUNICATION TECHNOLOGY FOR ENABLING HIGH-TEMPERATURE DIRECTIONAL DRILLING"/>
    <s v="RUGGEDIZED COMMUNICATION TECHNOLOGY FOR ENABLING HIGH-TEMPERATURE DIRECTIONAL DRILLING"/>
    <s v="NON"/>
    <s v="NOT RECOVERY ACT"/>
    <s v="V"/>
    <s v="ALASKA NATIVE AND NATIVE HAWAIIAN SERVING INSTITUTIONS"/>
    <s v="A"/>
    <s v="NEW"/>
    <n v="2"/>
    <s v="NON-AGGREGATE RECORD"/>
    <s v="https://www.usaspending.gov/award/ASST_NON_DESC0019869_8900/"/>
    <d v="2019-08-01T00:00:00"/>
    <d v="2019-08-01T00:00:00"/>
    <m/>
  </r>
  <r>
    <s v="8900_DEAR0000901_-NONE-_81.135_0001"/>
    <s v="ASST_NON_DEAR0000901_8900"/>
    <s v="DEAR0000901"/>
    <n v="1"/>
    <s v="SAI EXEMPT"/>
    <n v="0"/>
    <n v="1075510.17"/>
    <n v="444324.06"/>
    <n v="0"/>
    <n v="486720.52"/>
    <n v="0"/>
    <d v="2019-08-06T00:00:00"/>
    <x v="0"/>
    <d v="2018-03-14T00:00:00"/>
    <d v="2021-03-13T00:00:00"/>
    <s v="Department of Energy"/>
    <n v="8900"/>
    <s v="Department of Energy"/>
    <n v="897030"/>
    <s v="ADVANCED RSRCH PROJ AGENCY ARPA-E"/>
    <n v="89"/>
    <s v="Department of Energy"/>
    <n v="8900"/>
    <s v="Department of Energy"/>
    <n v="897002"/>
    <s v="ADVANCED RSRCH PROJ AGENCY ARPA-E"/>
    <s v="089-X-0337-000"/>
    <s v="089-0337"/>
    <s v="25.5: Research and development contracts"/>
    <s v="0001: ARPA-E PROJECTS"/>
    <s v="QZMVB44SHW19"/>
    <n v="121539790"/>
    <x v="6"/>
    <s v="CREE FAYETTEVILLE, INC."/>
    <s v="JENFAUM1C7L6"/>
    <n v="183252501"/>
    <s v="WOLFSPEED INC"/>
    <s v="535 W RESEARCH CENTER BLVD"/>
    <n v="23290"/>
    <s v="FAYETTEVILLE"/>
    <n v="5143"/>
    <x v="0"/>
    <n v="5"/>
    <s v="AR"/>
    <n v="72701"/>
    <n v="6959"/>
    <s v="AR-03"/>
    <s v="AR-03"/>
    <s v="Single ZIP Code"/>
    <s v="AR23290"/>
    <s v="FAYETTEVILLE"/>
    <n v="5143"/>
    <s v="WASHINGTON"/>
    <n v="5"/>
    <s v="72701-6959"/>
    <s v="AR-03"/>
    <s v="AR-03"/>
    <x v="7"/>
    <x v="7"/>
    <n v="5"/>
    <x v="0"/>
    <s v="CREE FAYETTEVILLE: REVISE ATTACHMENTS 3 AND 5; ADD SUBRECIPIENT UNIVERSITY OF TENNESSEE-KNOXVILLE AND REMOVE SUBRECIPIENT UNIVERSITY OF MICHIGAN-DEARBORN._x000a__x000a_CONTROL NUMBER: 1727-1615_x000a_TITLE: ''SMART, COMPACT, EFFICIENT 500KW DC FAST CHARGER''_x000a__x000a_----------"/>
    <s v="CREE FAYETTEVILLE: NEW CIRCUITS AWARD._x000a__x000a_CONTROL NUMBER: 1727-1615_x000a_TITLE: ''SMART, COMPACT, EFFICIENT 500KW DC FAST CHARGER''"/>
    <s v="NON"/>
    <s v="NOT RECOVERY ACT"/>
    <s v="Q"/>
    <s v="FOR-PROFIT ORGANIZATION (OTHER THAN SMALL BUSINESS)"/>
    <s v="C"/>
    <s v="REVISION"/>
    <n v="2"/>
    <s v="NON-AGGREGATE RECORD"/>
    <s v="https://www.usaspending.gov/award/ASST_NON_DEAR0000901_8900/"/>
    <d v="2019-09-05T00:00:00"/>
    <d v="2019-09-05T00:00:00"/>
    <m/>
  </r>
  <r>
    <s v="8900_DEEE0007874_-NONE-_81.087_0006"/>
    <s v="ASST_NON_DEEE0007874_8900"/>
    <s v="DEEE0007874"/>
    <n v="6"/>
    <s v="SAI NOT AVAILABLE"/>
    <n v="0"/>
    <n v="1199998"/>
    <n v="238664.68"/>
    <n v="0"/>
    <n v="300000"/>
    <n v="0"/>
    <d v="2019-08-27T00:00:00"/>
    <x v="0"/>
    <d v="2017-04-01T00:00:00"/>
    <d v="2019-12-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1: ADVANCED MANUFACTURING"/>
    <s v="EQ5TMWDRJEM3"/>
    <n v="80059944"/>
    <x v="3"/>
    <s v="SURFTEC, LLC"/>
    <m/>
    <m/>
    <m/>
    <s v="700 W RESEARCH CENTER BLVD STE 1000"/>
    <n v="23290"/>
    <s v="FAYETTEVILLE"/>
    <n v="5143"/>
    <x v="0"/>
    <n v="5"/>
    <s v="AR"/>
    <n v="72701"/>
    <n v="7499"/>
    <s v="AR-03"/>
    <s v="AR-03"/>
    <s v="Single ZIP Code"/>
    <s v="AR23290"/>
    <s v="FAYETTEVILLE"/>
    <n v="5143"/>
    <s v="WASHINGTON"/>
    <n v="5"/>
    <s v="72701-7499"/>
    <s v="AR-03"/>
    <s v="AR-03"/>
    <x v="2"/>
    <x v="2"/>
    <n v="5"/>
    <x v="0"/>
    <s v="POLYDOPAMINE/PTFE COMPOSITE COATING FOR LARGE-SCALE JOURNAL BEARINGS IN NEXT GENERATION ELECTRIC MACHINES"/>
    <s v="POLYDOPAMINE/PTFE COMPOSITE COATING FOR LARGE-SCALE JOURNAL BEARINGS IN NEXT GENERATION ELECTRIC MACHINES"/>
    <s v="NON"/>
    <s v="NOT RECOVERY ACT"/>
    <s v="R"/>
    <s v="SMALL BUSINESS"/>
    <s v="C"/>
    <s v="REVISION"/>
    <n v="2"/>
    <s v="NON-AGGREGATE RECORD"/>
    <s v="https://www.usaspending.gov/award/ASST_NON_DEEE0007874_8900/"/>
    <d v="2019-09-05T00:00:00"/>
    <d v="2019-09-05T00:00:00"/>
    <m/>
  </r>
  <r>
    <s v="8900_DESC0017732_-NONE-_81.049_0003"/>
    <s v="ASST_NON_DESC0017732_8900"/>
    <s v="DESC0017732"/>
    <n v="3"/>
    <s v="SAI EXEMPT"/>
    <n v="0"/>
    <n v="1164387"/>
    <n v="716309.09"/>
    <n v="0"/>
    <n v="0"/>
    <n v="0"/>
    <d v="2019-08-08T00:00:00"/>
    <x v="0"/>
    <d v="2017-06-12T00:00:00"/>
    <d v="2020-08-26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4"/>
    <s v="AR-03"/>
    <s v="AR-03"/>
    <s v="City-wide"/>
    <s v="AR23290"/>
    <s v="FAYETTEVILLE"/>
    <n v="5143"/>
    <s v="WASHINGTON"/>
    <n v="5"/>
    <s v="CITY-WIDE"/>
    <s v="AR-03"/>
    <s v="AR-03"/>
    <x v="5"/>
    <x v="5"/>
    <n v="4"/>
    <x v="2"/>
    <s v="RUGGED, LONG-LIFE FLOW MONITORING FOR ENHANCED GEOTHERMAL SYSTEMS"/>
    <s v="RUGGED, LONG-LIFE FLOW MONITORING FOR ENHANCED GEOTHERMAL SYSTEMS"/>
    <s v="NON"/>
    <s v="NOT RECOVERY ACT"/>
    <s v="R"/>
    <s v="SMALL BUSINESS"/>
    <s v="B"/>
    <s v="CONTINUATION"/>
    <n v="2"/>
    <s v="NON-AGGREGATE RECORD"/>
    <s v="https://www.usaspending.gov/award/ASST_NON_DESC0017732_8900/"/>
    <d v="2019-09-05T00:00:00"/>
    <d v="2019-09-05T00:00:00"/>
    <m/>
  </r>
  <r>
    <s v="8900_DEEE0008349_-NONE-_81.087_0002"/>
    <s v="ASST_NON_DEEE0008349_8900"/>
    <s v="DEEE0008349"/>
    <n v="2"/>
    <s v="SAI NOT AVAILABLE"/>
    <n v="-30000"/>
    <n v="2704566.15"/>
    <n v="1405622.43"/>
    <n v="0"/>
    <n v="713853"/>
    <n v="-30000"/>
    <d v="2019-09-03T00:00:00"/>
    <x v="0"/>
    <d v="2018-08-01T00:00:00"/>
    <d v="2020-07-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n v="191429745"/>
    <x v="0"/>
    <s v="UNIVERSITY OF ARKANSAS SYSTEM"/>
    <s v="CBQ1T88L7TC6"/>
    <n v="55600001"/>
    <s v="UNIVERSITY OF ARKANSAS SYSTEM"/>
    <s v="1125 WEST MAPLE STE 210"/>
    <n v="23290"/>
    <s v="FAYETTEVILLE"/>
    <n v="5143"/>
    <x v="0"/>
    <n v="5"/>
    <s v="AR"/>
    <n v="72701"/>
    <n v="2701"/>
    <s v="AR-03"/>
    <s v="AR-03"/>
    <s v="Single ZIP Code"/>
    <s v="AR23290"/>
    <s v="FAYETTEVILLE"/>
    <n v="5143"/>
    <s v="WASHINGTON"/>
    <n v="5"/>
    <s v="72701-1201"/>
    <s v="AR-03"/>
    <s v="AR-03"/>
    <x v="2"/>
    <x v="2"/>
    <n v="5"/>
    <x v="0"/>
    <s v="A RELIABLE, COST-EFFECTIVE TRANSFORMERLESS MEDIUM-VOLTAGE INVERTER FOR GRID INTEGRATION OF COMBINED SOLAR AND ENERGY STORAGE"/>
    <s v="A RELIABLE, COST-EFFECTIVE TRANSFORMERLESS MEDIUM-VOLTAGE INVERTER FOR GRID INTEGRATION OF COMBINED SOLAR AND ENERGY STORAGE"/>
    <s v="NON"/>
    <s v="NOT RECOVERY ACT"/>
    <s v="H"/>
    <s v="PUBLIC/STATE CONTROLLED INSTITUTION OF HIGHER EDUCATION"/>
    <s v="C"/>
    <s v="REVISION"/>
    <n v="2"/>
    <s v="NON-AGGREGATE RECORD"/>
    <s v="https://www.usaspending.gov/award/ASST_NON_DEEE0008349_8900/"/>
    <d v="2019-10-04T00:00:00"/>
    <d v="2019-10-04T00:00:00"/>
    <m/>
  </r>
  <r>
    <s v="8900_DESC0020281_-NONE-_81.049_-NONE-"/>
    <s v="ASST_NON_DESC0020281_8900"/>
    <s v="DESC0020281"/>
    <m/>
    <s v="SAI EXEMPT"/>
    <n v="3000000"/>
    <n v="6018750"/>
    <n v="5124410.75"/>
    <n v="0"/>
    <n v="0"/>
    <n v="3000000"/>
    <d v="2019-09-12T00:00:00"/>
    <x v="0"/>
    <d v="2019-08-15T00:00:00"/>
    <d v="2020-08-14T00:00:00"/>
    <s v="Department of Energy"/>
    <n v="8900"/>
    <s v="Department of Energy"/>
    <n v="892430"/>
    <s v="SC CHICAGO SERVICE CENTER"/>
    <n v="89"/>
    <s v="Department of Energy"/>
    <n v="8900"/>
    <s v="Department of Energy"/>
    <n v="892401"/>
    <s v="SCIENCE"/>
    <s v="089-X-0222-000;089-X-0318-000;089-X-0321-000"/>
    <s v="089-0222;089-0318;089-0321"/>
    <s v="41.0: Grants, subsidies, and contributions"/>
    <s v="0001: BASIC ENERGY SCIENCES;0012: RESILIENT DISTRIBUTION SYSTEMS;0014: ENERGY STORAGE;0101: SOLAR ENERGY"/>
    <s v="FDLEQSJ8FF63"/>
    <n v="615245164"/>
    <x v="7"/>
    <s v="UNIVERSITY OF ALASKA FAIRBANKS"/>
    <s v="KNP1HA2B9BF8"/>
    <n v="48679567"/>
    <s v="UNIVERSITY OF ALASKA SYSTEMS"/>
    <s v="GRANTS AND CONTRACTS ADMINISTRATION"/>
    <n v="23290"/>
    <s v="FAYETTEVILLE"/>
    <n v="5143"/>
    <x v="0"/>
    <n v="5"/>
    <s v="AR"/>
    <n v="72701"/>
    <n v="3124"/>
    <s v="AR-01"/>
    <s v="AR-03"/>
    <s v="Single ZIP Code"/>
    <s v="AR22570"/>
    <s v="FAYETTEVILLE"/>
    <n v="5143"/>
    <s v="WASHINGTON"/>
    <n v="5"/>
    <s v="72701-3124"/>
    <s v="AR-03"/>
    <s v="AR-03"/>
    <x v="5"/>
    <x v="5"/>
    <n v="4"/>
    <x v="2"/>
    <s v="DEVELOPMENT AND VALIDATION OF MODELS TO ASSESS DYNAMIC RESPONSE OF CONVERTER-DOMINATED POWER SYSTEMS ACROSS MULTIPLE SPATIOTEMPORAL SCALES"/>
    <s v="DEVELOPMENT AND VALIDATION OF MODELS TO ASSESS DYNAMIC RESPONSE OF CONVERTER-DOMINATED POWER SYSTEMS ACROSS MULTIPLE SPATIOTEMPORAL SCALES"/>
    <s v="NON"/>
    <s v="NOT RECOVERY ACT"/>
    <s v="H"/>
    <s v="PUBLIC/STATE CONTROLLED INSTITUTION OF HIGHER EDUCATION"/>
    <s v="A"/>
    <s v="NEW"/>
    <n v="2"/>
    <s v="NON-AGGREGATE RECORD"/>
    <s v="https://www.usaspending.gov/award/ASST_NON_DESC0020281_8900/"/>
    <d v="2019-10-04T00:00:00"/>
    <d v="2019-10-04T00:00:00"/>
    <m/>
  </r>
  <r>
    <s v="8900_DESC0020301_-NONE-_81.049_-NONE-"/>
    <s v="ASST_NON_DESC0020301_8900"/>
    <s v="DESC0020301"/>
    <m/>
    <s v="SAI EXEMPT"/>
    <n v="750000"/>
    <n v="750000"/>
    <n v="724410.58"/>
    <n v="0"/>
    <n v="0"/>
    <n v="750000"/>
    <d v="2019-09-04T00:00:00"/>
    <x v="0"/>
    <d v="2019-09-01T00:00:00"/>
    <d v="2020-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BOARD OF REGENTS NEVADA SYSTEM OF HIGHER EDUC"/>
    <s v="CBQ1T88L7TC6"/>
    <n v="55600001"/>
    <s v="UNIVERSITY OF ARKANSAS SYSTEM"/>
    <s v="OFFICE OF SPONSORED PROGRAMS (1055)"/>
    <n v="23290"/>
    <s v="FAYETTEVILLE"/>
    <n v="5143"/>
    <x v="0"/>
    <n v="5"/>
    <s v="AR"/>
    <n v="72701"/>
    <n v="3124"/>
    <s v="AR-03"/>
    <s v="AR-03"/>
    <s v="Single ZIP Code"/>
    <s v="AR23290"/>
    <s v="FAYETTEVILLE"/>
    <n v="5143"/>
    <s v="WASHINGTON"/>
    <n v="5"/>
    <s v="72701-3124"/>
    <s v="AR-03"/>
    <s v="AR-03"/>
    <x v="5"/>
    <x v="5"/>
    <n v="4"/>
    <x v="2"/>
    <s v="HIGH-EFFICIENCY SOLAR-TO-FUEL PHOTOELECTROCHEMISTRY IN DISORDERED PHOTONIC GLASS ELECTRODES"/>
    <s v="HIGH-EFFICIENCY SOLAR-TO-FUEL PHOTOELECTROCHEMISTRY IN DISORDERED PHOTONIC GLASS ELECTRODES"/>
    <s v="NON"/>
    <s v="NOT RECOVERY ACT"/>
    <s v="H"/>
    <s v="PUBLIC/STATE CONTROLLED INSTITUTION OF HIGHER EDUCATION"/>
    <s v="A"/>
    <s v="NEW"/>
    <n v="2"/>
    <s v="NON-AGGREGATE RECORD"/>
    <s v="https://www.usaspending.gov/award/ASST_NON_DESC0020301_8900/"/>
    <d v="2019-10-04T00:00:00"/>
    <d v="2019-10-04T00:00:00"/>
    <m/>
  </r>
  <r>
    <s v="8900_DEEE0007408_-NONE-_81.086_0005"/>
    <s v="ASST_NON_DEEE0007408_8900"/>
    <s v="DEEE0007408"/>
    <n v="5"/>
    <s v="SAI EXEMPT"/>
    <n v="72500"/>
    <n v="207500"/>
    <n v="114375"/>
    <n v="0"/>
    <n v="0"/>
    <n v="72500"/>
    <d v="2020-02-27T00:00:00"/>
    <x v="1"/>
    <d v="2016-02-01T00:00:00"/>
    <d v="2021-01-31T00:00:00"/>
    <s v="Department of Energy"/>
    <n v="8900"/>
    <s v="Department of Energy"/>
    <n v="892433"/>
    <s v="NATIONAL ENERGY TECHNOLOGY LAB"/>
    <n v="89"/>
    <s v="Department of Energy"/>
    <n v="8900"/>
    <s v="Department of Energy"/>
    <n v="892403"/>
    <s v="ENERGY EFFICIENCYRENEWABLE ENERGY"/>
    <s v="089-X-0321-000"/>
    <s v="089-0321"/>
    <s v="41.0: Grants, subsidies, and contributions"/>
    <s v="0001: VEHICLE TECHNOLOGIES"/>
    <s v="LX4WUTA57963"/>
    <n v="809594054"/>
    <x v="1"/>
    <s v="ARKANSAS ECONOMIC DEVELOPMENT COMMISSION"/>
    <s v="R4NPAGSC4MC1"/>
    <n v="65320400"/>
    <s v="STATE OF ARKANSAS"/>
    <s v="900 W CAPITAL AVE. STE 400"/>
    <n v="41000"/>
    <s v="LITTLE ROCK"/>
    <n v="5119"/>
    <x v="1"/>
    <n v="5"/>
    <s v="AR"/>
    <n v="72201"/>
    <n v="1049"/>
    <s v="AR-02"/>
    <s v="AR-02"/>
    <s v="Single ZIP Code"/>
    <s v="AR41000"/>
    <s v="LITTLE ROCK"/>
    <n v="5119"/>
    <s v="PULASKI"/>
    <n v="5"/>
    <s v="72201-3108"/>
    <s v="AR-02"/>
    <s v="AR-02"/>
    <x v="3"/>
    <x v="3"/>
    <n v="5"/>
    <x v="0"/>
    <s v="DE-EE0007408, AMENDMENT 0005 TITLED CLEAN CITIES OUTREACH, EDUCATION, AND PERFORMANCE TRACKING. THE PURPOSE OF THIS AMENDMENT IS TO AUTHORIZE YEAR 5 OF THIS PROJECT; PROVIDE INCREMENTAL FUNDING IN THE AMOUNT OF $72,500; INCORPORATE YEAR 5 STATEMENT OF PROJECT OBJECTIVES AND REVISE THE REPORTING REQUIREMENTS CHECKLIST."/>
    <s v="CLEAN CITIES OUTREACH EDUCATION AND PERFORMANCE TRACKING GRANT PROGRAM"/>
    <s v="NON"/>
    <s v="NOT RECOVERY ACT"/>
    <s v="N"/>
    <s v="NONPROFIT WITHOUT 501C3 IRS STATUS (OTHER THAN AN INSTITUTION OF HIGHER EDUCATION)"/>
    <s v="B"/>
    <s v="CONTINUATION"/>
    <n v="2"/>
    <s v="NON-AGGREGATE RECORD"/>
    <s v="https://www.usaspending.gov/award/ASST_NON_DEEE0007408_8900/"/>
    <d v="2020-03-03T00:00:00"/>
    <d v="2020-03-03T00:00:00"/>
    <m/>
  </r>
  <r>
    <s v="8900_DEEE0008255_-NONE-_81.087_0003"/>
    <s v="ASST_NON_DEEE0008255_8900"/>
    <s v="DEEE0008255"/>
    <n v="3"/>
    <s v="SAI NOT AVAILABLE"/>
    <n v="0"/>
    <n v="1149999"/>
    <n v="379281.47"/>
    <n v="0"/>
    <n v="200000"/>
    <n v="0"/>
    <d v="2020-03-19T00:00:00"/>
    <x v="1"/>
    <d v="2018-04-01T00:00:00"/>
    <d v="2019-09-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002: BIOENERGY TECHNOLOGIES"/>
    <s v="MECEHTM8DB17"/>
    <n v="191429745"/>
    <x v="0"/>
    <s v="UNIVERSITY OF ARKANSAS"/>
    <s v="CBQ1T88L7TC6"/>
    <n v="55600001"/>
    <s v="UNIVERSITY OF ARKANSAS SYSTEM"/>
    <s v="1125 W MAPLE ST"/>
    <n v="23290"/>
    <s v="FAYETTEVILLE"/>
    <n v="5143"/>
    <x v="0"/>
    <n v="5"/>
    <s v="AR"/>
    <n v="72701"/>
    <n v="3124"/>
    <s v="AR-03"/>
    <s v="AR-03"/>
    <s v="Single ZIP Code"/>
    <s v="AR23290"/>
    <s v="FAYETTEVILLE"/>
    <n v="5143"/>
    <s v="WASHINGTON"/>
    <n v="5"/>
    <s v="72701-3124"/>
    <s v="AR-03"/>
    <s v="AR-03"/>
    <x v="2"/>
    <x v="2"/>
    <n v="5"/>
    <x v="0"/>
    <s v="INTEGRATED PROCESS OPTIMIZATION FOR BIOCHEMCIAL CONVERSION"/>
    <s v="INTEGRATED PROCESS OPTIMIZATION FOR BIOCHEMCIAL CONVERSION"/>
    <s v="NON"/>
    <s v="NOT RECOVERY ACT"/>
    <s v="H"/>
    <s v="PUBLIC/STATE CONTROLLED INSTITUTION OF HIGHER EDUCATION"/>
    <s v="C"/>
    <s v="REVISION"/>
    <n v="2"/>
    <s v="NON-AGGREGATE RECORD"/>
    <s v="https://www.usaspending.gov/award/ASST_NON_DEEE0008255_8900/"/>
    <d v="2020-04-01T00:00:00"/>
    <d v="2020-04-01T00:00:00"/>
    <m/>
  </r>
  <r>
    <s v="8900_DEEE0009026_-NONE-_81.087_-NONE-"/>
    <s v="ASST_NON_DEEE0009026_8900"/>
    <s v="DEEE0009026"/>
    <m/>
    <s v="SAI NOT AVAILABLE"/>
    <n v="2956592"/>
    <n v="2956592"/>
    <n v="2472599.4"/>
    <n v="1140539"/>
    <n v="1140539"/>
    <n v="2956592"/>
    <d v="2020-03-24T00:00:00"/>
    <x v="1"/>
    <d v="2020-01-01T00:00:00"/>
    <d v="2025-12-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n v="191429745"/>
    <x v="0"/>
    <s v="UNIVERSITY OF ARKANSAS SYSTEM"/>
    <s v="CBQ1T88L7TC6"/>
    <n v="55600001"/>
    <s v="UNIVERSITY OF ARKANSAS SYSTEM"/>
    <s v="1125 WEST MAPLE STE 210"/>
    <n v="23290"/>
    <s v="FAYETTEVILLE"/>
    <n v="5143"/>
    <x v="0"/>
    <n v="5"/>
    <s v="AR"/>
    <n v="72701"/>
    <n v="1201"/>
    <s v="AR-03"/>
    <s v="AR-03"/>
    <s v="Single ZIP Code"/>
    <s v="AR23290"/>
    <s v="FAYETTEVILLE"/>
    <n v="5143"/>
    <s v="WASHINGTON"/>
    <n v="5"/>
    <s v="72701-1201"/>
    <s v="AR-03"/>
    <s v="AR-03"/>
    <x v="2"/>
    <x v="2"/>
    <n v="5"/>
    <x v="0"/>
    <s v="MULTILEVEL CYBERSECURITY FOR PHOTOVOLTAIC SYSTEMS"/>
    <s v="MULTILEVEL CYBERSECURITY FOR PHOTOVOLTAIC SYSTEMS"/>
    <s v="NON"/>
    <s v="NOT RECOVERY ACT"/>
    <s v="H"/>
    <s v="PUBLIC/STATE CONTROLLED INSTITUTION OF HIGHER EDUCATION"/>
    <s v="A"/>
    <s v="NEW"/>
    <n v="2"/>
    <s v="NON-AGGREGATE RECORD"/>
    <s v="https://www.usaspending.gov/award/ASST_NON_DEEE0009026_8900/"/>
    <d v="2020-04-01T00:00:00"/>
    <d v="2020-04-01T00:00:00"/>
    <m/>
  </r>
  <r>
    <s v="8900_DEEE0008707_-NONE-_81.086_0001"/>
    <s v="ASST_NON_DEEE0008707_8900"/>
    <s v="DEEE0008707"/>
    <n v="1"/>
    <s v="SAI NOT AVAILABLE"/>
    <n v="300000"/>
    <n v="1500000"/>
    <n v="1166309.05"/>
    <n v="0"/>
    <n v="0"/>
    <n v="300000"/>
    <d v="2020-04-06T00:00:00"/>
    <x v="1"/>
    <d v="2019-04-01T00:00:00"/>
    <d v="2021-03-31T00:00:00"/>
    <s v="Department of Energy"/>
    <n v="8900"/>
    <s v="Department of Energy"/>
    <n v="892433"/>
    <s v="NATIONAL ENERGY TECHNOLOGY LAB"/>
    <n v="89"/>
    <s v="Department of Energy"/>
    <n v="8900"/>
    <s v="Department of Energy"/>
    <n v="892403"/>
    <s v="ENERGY EFFICIENCYRENEWABLE ENERGY"/>
    <s v="089-X-0321-000"/>
    <s v="089-0321"/>
    <s v="25.2: Other services from non-Federal sources;41.0: Grants, subsidies, and contributions"/>
    <s v="0001: VEHICLE TECHNOLOGIES"/>
    <s v="MECEHTM8DB17"/>
    <n v="191429745"/>
    <x v="0"/>
    <s v="UNIVERSITY OF ARKANSAS SYSTEM"/>
    <s v="CBQ1T88L7TC6"/>
    <n v="55600001"/>
    <s v="UNIVERSITY OF ARKANSAS SYSTEM"/>
    <s v="1125 WEST MAPLE STE 210"/>
    <n v="23290"/>
    <s v="FAYETTEVILLE"/>
    <n v="5143"/>
    <x v="0"/>
    <n v="5"/>
    <s v="AR"/>
    <n v="72701"/>
    <n v="1201"/>
    <s v="AR-03"/>
    <s v="AR-03"/>
    <s v="Single ZIP Code"/>
    <s v="AR23290"/>
    <s v="FAYETTEVILLE"/>
    <n v="5143"/>
    <s v="WASHINGTON"/>
    <n v="5"/>
    <s v="72701-1201"/>
    <s v="AR-03"/>
    <s v="AR-03"/>
    <x v="3"/>
    <x v="3"/>
    <n v="5"/>
    <x v="0"/>
    <s v="AWARD TO THE UNIVERSITY OF ARKANSAS. AWARD NUMBER: DE-EE0008707, PROJECT ENTITLED: INTEGRATION METHODS FOR HIGH-DENSITY INTEGRATED ELECTRIC DRIVES. AMENDMENT 0001 - CONTINUATION INTO BUDGET PERIOD 2."/>
    <s v="NEW AWARD TO THE UNIVERSITY OF ARKANSAS. AWARD NUMBER: DE-EE0008707, PROJECT ENTITLED: INTEGRATION METHODS FOR HIGH-DENSITY INTEGRATED ELECTRIC DRIVES."/>
    <s v="NON"/>
    <s v="NOT RECOVERY ACT"/>
    <s v="H"/>
    <s v="PUBLIC/STATE CONTROLLED INSTITUTION OF HIGHER EDUCATION"/>
    <s v="B"/>
    <s v="CONTINUATION"/>
    <n v="2"/>
    <s v="NON-AGGREGATE RECORD"/>
    <s v="https://www.usaspending.gov/award/ASST_NON_DEEE0008707_8900/"/>
    <d v="2020-04-20T00:00:00"/>
    <d v="2020-04-20T00:00:00"/>
    <m/>
  </r>
  <r>
    <s v="8900_DEOE0000779_-NONE-_81.122_0009"/>
    <s v="ASST_NON_DEOE0000779_8900"/>
    <s v="DEOE0000779"/>
    <n v="9"/>
    <s v="SAI EXEMPT"/>
    <n v="0"/>
    <n v="11348689.630000001"/>
    <n v="2400692.25"/>
    <n v="0"/>
    <n v="3083610"/>
    <n v="0"/>
    <d v="2020-04-10T00:00:00"/>
    <x v="1"/>
    <d v="2015-10-01T00:00:00"/>
    <d v="2020-09-30T00:00:00"/>
    <s v="Department of Energy"/>
    <n v="8900"/>
    <s v="Department of Energy"/>
    <n v="892433"/>
    <s v="NATIONAL ENERGY TECHNOLOGY LAB"/>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210 ADMINISTRATION BUILDING"/>
    <n v="23290"/>
    <s v="FAYETTEVILLE"/>
    <n v="5143"/>
    <x v="0"/>
    <n v="5"/>
    <s v="AR"/>
    <n v="72701"/>
    <n v="1201"/>
    <s v="AR-03"/>
    <s v="AR-03"/>
    <s v="Single ZIP Code"/>
    <s v="AR23290"/>
    <s v="FAYETTEVILLE"/>
    <n v="5143"/>
    <s v="WASHINGTON"/>
    <n v="5"/>
    <s v="72701-1201"/>
    <s v="AR-03"/>
    <s v="AR-03"/>
    <x v="0"/>
    <x v="8"/>
    <n v="5"/>
    <x v="0"/>
    <s v="DE-OE0000779 AWARD WITH THE UNIVERSITY OF ARKANSAS SYSTEM TITLED ''AN INTERDISCIPLINARY APPROACH TO INTEGRATABLE, COMPOSABLE AND EVOLVABLE CYBERSECURITY IN ENERGY DELIVERY SYSTEMS''.  THE PURPOSE OF AMENDMENT 0009 IS TO REVISE THE FOREIGN NATIONAL CLAUSE."/>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20-04-20T00:00:00"/>
    <d v="2020-04-20T00:00:00"/>
    <m/>
  </r>
  <r>
    <s v="8900_DEOE0000779_-NONE-_81.122_0010"/>
    <s v="ASST_NON_DEOE0000779_8900"/>
    <s v="DEOE0000779"/>
    <n v="10"/>
    <s v="SAI EXEMPT"/>
    <n v="0"/>
    <n v="11348689.630000001"/>
    <n v="2400692.25"/>
    <n v="0"/>
    <n v="3083610"/>
    <n v="0"/>
    <d v="2020-04-16T00:00:00"/>
    <x v="1"/>
    <d v="2015-10-01T00:00:00"/>
    <d v="2020-09-30T00:00:00"/>
    <s v="Department of Energy"/>
    <n v="8900"/>
    <s v="Department of Energy"/>
    <n v="892433"/>
    <s v="NATIONAL ENERGY TECHNOLOGY LAB"/>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210 ADMINISTRATION BUILDING"/>
    <n v="23290"/>
    <s v="FAYETTEVILLE"/>
    <n v="5143"/>
    <x v="0"/>
    <n v="5"/>
    <s v="AR"/>
    <n v="72701"/>
    <n v="1201"/>
    <s v="AR-03"/>
    <s v="AR-03"/>
    <s v="Single ZIP Code"/>
    <s v="AR23290"/>
    <s v="FAYETTEVILLE"/>
    <n v="5143"/>
    <s v="WASHINGTON"/>
    <n v="5"/>
    <s v="72701-1201"/>
    <s v="AR-03"/>
    <s v="AR-03"/>
    <x v="0"/>
    <x v="8"/>
    <n v="5"/>
    <x v="0"/>
    <s v="AN INTERDISCIPLINARY APPROACH TO INTEGRATABLE, COMPOSABLE AND EVOLVABLE CYBERSECURITY IN ENERGY DELIVERY SYSTEMS"/>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20-05-05T00:00:00"/>
    <d v="2020-05-05T00:00:00"/>
    <m/>
  </r>
  <r>
    <s v="8900_DESC0002220_-NONE-_81.049_0013"/>
    <s v="ASST_NON_DESC0002220_8900"/>
    <s v="DESC0002220"/>
    <n v="13"/>
    <s v="SAI EXEMPT"/>
    <n v="0"/>
    <n v="1717008.64"/>
    <n v="212110.94"/>
    <n v="0"/>
    <n v="0"/>
    <n v="0"/>
    <d v="2020-05-14T00:00:00"/>
    <x v="1"/>
    <d v="2009-08-15T00:00:00"/>
    <d v="2021-06-30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1201"/>
    <s v="AR-03"/>
    <s v="AR-03"/>
    <x v="5"/>
    <x v="5"/>
    <n v="4"/>
    <x v="2"/>
    <s v="ATOMISTIC THEORIES AND SIMULATIONS OF MULTIFERROICS"/>
    <s v="PROPERTIES OF MULTIFERROIC NANOSTRUCTURES FROM FIRST PRINCIPLES"/>
    <s v="NON"/>
    <s v="NOT RECOVERY ACT"/>
    <s v="H"/>
    <s v="PUBLIC/STATE CONTROLLED INSTITUTION OF HIGHER EDUCATION"/>
    <s v="C"/>
    <s v="REVISION"/>
    <n v="2"/>
    <s v="NON-AGGREGATE RECORD"/>
    <s v="https://www.usaspending.gov/award/ASST_NON_DESC0002220_8900/"/>
    <d v="2020-05-19T00:00:00"/>
    <d v="2020-05-19T00:00:00"/>
    <m/>
  </r>
  <r>
    <s v="8900_DEEE0008255_-NONE-_81.087_0004"/>
    <s v="ASST_NON_DEEE0008255_8900"/>
    <s v="DEEE0008255"/>
    <n v="4"/>
    <s v="SAI NOT AVAILABLE"/>
    <n v="0"/>
    <n v="1149999"/>
    <n v="379281.47"/>
    <n v="0"/>
    <n v="200000"/>
    <n v="0"/>
    <d v="2020-05-28T00:00:00"/>
    <x v="1"/>
    <d v="2018-04-01T00:00:00"/>
    <d v="2020-09-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002: BIOENERGY TECHNOLOGIES"/>
    <s v="MECEHTM8DB17"/>
    <n v="191429745"/>
    <x v="0"/>
    <s v="UNIVERSITY OF ARKANSAS SYSTEM"/>
    <s v="CBQ1T88L7TC6"/>
    <n v="55600001"/>
    <s v="UNIVERSITY OF ARKANSAS SYSTEM"/>
    <s v="1125 WEST MAPLE STE 210"/>
    <n v="23290"/>
    <s v="FAYETTEVILLE"/>
    <n v="5143"/>
    <x v="0"/>
    <n v="5"/>
    <s v="AR"/>
    <n v="72701"/>
    <n v="3124"/>
    <s v="AR-03"/>
    <s v="AR-03"/>
    <s v="City-wide"/>
    <s v="AR23290"/>
    <s v="FAYETTEVILLE"/>
    <n v="5143"/>
    <s v="WASHINGTON"/>
    <n v="5"/>
    <s v="CITY-WIDE"/>
    <s v="AR-02"/>
    <s v="AR-03"/>
    <x v="2"/>
    <x v="2"/>
    <n v="5"/>
    <x v="0"/>
    <s v="INTEGRATED PROCESS OPTIMIZATION FOR BIOCHEMCIAL CONVERSION"/>
    <s v="INTEGRATED PROCESS OPTIMIZATION FOR BIOCHEMCIAL CONVERSION"/>
    <s v="NON"/>
    <s v="NOT RECOVERY ACT"/>
    <s v="H"/>
    <s v="PUBLIC/STATE CONTROLLED INSTITUTION OF HIGHER EDUCATION"/>
    <s v="B"/>
    <s v="CONTINUATION"/>
    <n v="2"/>
    <s v="NON-AGGREGATE RECORD"/>
    <s v="https://www.usaspending.gov/award/ASST_NON_DEEE0008255_8900/"/>
    <d v="2020-06-04T00:00:00"/>
    <d v="2020-06-04T00:00:00"/>
    <m/>
  </r>
  <r>
    <s v="8900_DEOE0000779_-NONE-_81.122_0011"/>
    <s v="ASST_NON_DEOE0000779_8900"/>
    <s v="DEOE0000779"/>
    <n v="11"/>
    <s v="SAI EXEMPT"/>
    <n v="0"/>
    <n v="11348689.630000001"/>
    <n v="2400692.25"/>
    <n v="0"/>
    <n v="3083610"/>
    <n v="0"/>
    <d v="2020-05-14T00:00:00"/>
    <x v="1"/>
    <d v="2015-10-01T00:00:00"/>
    <d v="2020-09-30T00:00:00"/>
    <s v="Department of Energy"/>
    <n v="8900"/>
    <s v="Department of Energy"/>
    <n v="892433"/>
    <s v="NATIONAL ENERGY TECHNOLOGY LAB"/>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0"/>
    <x v="8"/>
    <n v="5"/>
    <x v="0"/>
    <s v="DE-OE0000779 AWARD WITH THE UNIVERSITY OF ARKANSAS SYSTEM TITLED ''AN INTERDISCIPLINARY APPROACH TO INTEGRATABLE, COMPOSABLE AND EVOLVABLE CYBERSECURITY IN ENERGY DELIVERY SYSTEMS''.  THE PURPOSE OF AMENDMENT 0011 IS TO REVISE THE FOREIGN NATIONAL ACCESS TERM OF THE SPECIAL TERMS AND CONDITIONS OF THIS AWARD."/>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20-06-04T00:00:00"/>
    <d v="2020-06-04T00:00:00"/>
    <m/>
  </r>
  <r>
    <s v="8900_DESC0016139_-NONE-_81.049_0004"/>
    <s v="ASST_NON_DESC0016139_8900"/>
    <s v="DESC0016139"/>
    <n v="4"/>
    <s v="SAI EXEMPT"/>
    <n v="0"/>
    <n v="750000"/>
    <n v="300482.73"/>
    <n v="0"/>
    <n v="0"/>
    <n v="0"/>
    <d v="2020-05-27T00:00:00"/>
    <x v="1"/>
    <d v="2016-07-15T00:00:00"/>
    <d v="2021-07-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210 ADMINISTRATION BUILDING"/>
    <n v="23290"/>
    <s v="FAYETTEVILLE"/>
    <n v="5143"/>
    <x v="0"/>
    <n v="5"/>
    <s v="AR"/>
    <n v="72701"/>
    <m/>
    <s v="AR-03"/>
    <s v="AR-03"/>
    <s v="Single ZIP Code"/>
    <s v="AR23290"/>
    <s v="FAYETTEVILLE"/>
    <n v="5143"/>
    <s v="WASHINGTON"/>
    <n v="5"/>
    <s v="72701-1202"/>
    <s v="AR-03"/>
    <s v="AR-03"/>
    <x v="5"/>
    <x v="5"/>
    <n v="4"/>
    <x v="2"/>
    <s v="QUANTUM PHENOMENA IN FEW-LAYER GROUP-IV MONOCHALCOGENIDES: INTERPLAY AMONG STRUCTURAL, THERMAL, OPTICAL, SPIN, AND VALLEY PROPERTIES IN 2D"/>
    <s v="QUANTUM PHENOMENA IN FEW&amp;#8208;LAYER GROUP IV MONOCHALCOGENIDES: INTERPLAY AMONG STRUCTURAL, THERMAL, OPTICAL, SPIN, AND VALLEY PROPERTIES IN 2D"/>
    <s v="NON"/>
    <s v="NOT RECOVERY ACT"/>
    <s v="H"/>
    <s v="PUBLIC/STATE CONTROLLED INSTITUTION OF HIGHER EDUCATION"/>
    <s v="B"/>
    <s v="CONTINUATION"/>
    <n v="2"/>
    <s v="NON-AGGREGATE RECORD"/>
    <s v="https://www.usaspending.gov/award/ASST_NON_DESC0016139_8900/"/>
    <d v="2020-06-04T00:00:00"/>
    <d v="2020-06-04T00:00:00"/>
    <m/>
  </r>
  <r>
    <s v="8900_DESC0017732_-NONE-_81.049_0004"/>
    <s v="ASST_NON_DESC0017732_8900"/>
    <s v="DESC0017732"/>
    <n v="4"/>
    <s v="SAI EXEMPT"/>
    <n v="0"/>
    <n v="1164387"/>
    <n v="716309.09"/>
    <n v="0"/>
    <n v="0"/>
    <n v="0"/>
    <d v="2020-05-18T00:00:00"/>
    <x v="1"/>
    <d v="2017-06-12T00:00:00"/>
    <d v="2021-06-01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5"/>
    <s v="AR-03"/>
    <s v="AR-03"/>
    <s v="City-wide"/>
    <s v="AR23290"/>
    <s v="FAYETTEVILLE"/>
    <n v="5143"/>
    <s v="WASHINGTON"/>
    <n v="5"/>
    <s v="CITY-WIDE"/>
    <s v="AR-03"/>
    <s v="AR-03"/>
    <x v="5"/>
    <x v="5"/>
    <n v="4"/>
    <x v="2"/>
    <s v="RUGGED, LONG-LIFE FLOW MONITORING FOR ENHANCED GEOTHERMAL SYSTEMS"/>
    <s v="RUGGED, LONG-LIFE FLOW MONITORING FOR ENHANCED GEOTHERMAL SYSTEMS"/>
    <s v="NON"/>
    <s v="NOT RECOVERY ACT"/>
    <s v="R"/>
    <s v="SMALL BUSINESS"/>
    <s v="C"/>
    <s v="REVISION"/>
    <n v="2"/>
    <s v="NON-AGGREGATE RECORD"/>
    <s v="https://www.usaspending.gov/award/ASST_NON_DESC0017732_8900/"/>
    <d v="2020-06-04T00:00:00"/>
    <d v="2020-06-04T00:00:00"/>
    <m/>
  </r>
  <r>
    <s v="8900_DESC0019226_-NONE-_81.049_0002"/>
    <s v="ASST_NON_DESC0019226_8900"/>
    <s v="DESC0019226"/>
    <n v="2"/>
    <s v="SAI EXEMPT"/>
    <n v="0"/>
    <n v="1005851"/>
    <n v="325197.76"/>
    <n v="0"/>
    <n v="0"/>
    <n v="0"/>
    <d v="2020-06-08T00:00:00"/>
    <x v="1"/>
    <d v="2018-08-15T00:00:00"/>
    <d v="2021-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m/>
    <s v="AR-03"/>
    <s v="AR-03"/>
    <s v="Single ZIP Code"/>
    <s v="AR23290"/>
    <s v="FAYETTEVILLE"/>
    <n v="5143"/>
    <s v="WASHINGTON"/>
    <n v="5"/>
    <s v="72701-3124"/>
    <s v="AR-03"/>
    <s v="AR-03"/>
    <x v="5"/>
    <x v="5"/>
    <n v="4"/>
    <x v="2"/>
    <s v="UNDERSTANDING NITROGENASE MATURATION AND ACTIVITY IN METHANOGENS"/>
    <s v="UNDERSTANDING NITROGENASE MATURATION AND ACTIVITY IN METHANOGENS"/>
    <s v="NON"/>
    <s v="NOT RECOVERY ACT"/>
    <s v="H"/>
    <s v="PUBLIC/STATE CONTROLLED INSTITUTION OF HIGHER EDUCATION"/>
    <s v="B"/>
    <s v="CONTINUATION"/>
    <n v="2"/>
    <s v="NON-AGGREGATE RECORD"/>
    <s v="https://www.usaspending.gov/award/ASST_NON_DESC0019226_8900/"/>
    <d v="2020-06-16T00:00:00"/>
    <d v="2020-06-16T00:00:00"/>
    <m/>
  </r>
  <r>
    <s v="8900_DEEE0007906_-NONE-_81.042_0003"/>
    <s v="ASST_NON_DEEE0007906_8900"/>
    <s v="DEEE0007906"/>
    <n v="3"/>
    <s v="SAI NOT AVAILABLE"/>
    <n v="2729832"/>
    <n v="10865126.1"/>
    <n v="4925032.9800000004"/>
    <n v="0"/>
    <n v="0"/>
    <n v="2729832"/>
    <d v="2020-06-16T00:00:00"/>
    <x v="1"/>
    <d v="2017-07-01T00:00:00"/>
    <d v="2021-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EPARTMENT OF"/>
    <s v="R4NPAGSC4MC1"/>
    <n v="65320400"/>
    <s v="STATE OF ARKANSAS"/>
    <s v="5301 NORTHSHORE DRIVE"/>
    <n v="50450"/>
    <s v="NORTH LITTLE ROCK"/>
    <n v="5119"/>
    <x v="1"/>
    <n v="5"/>
    <s v="AR"/>
    <n v="72118"/>
    <n v="5328"/>
    <s v="AR-02"/>
    <s v="AR-02"/>
    <s v="City-wide"/>
    <s v="AR50450"/>
    <s v="NORTH LITTLE ROCK"/>
    <n v="5119"/>
    <s v="PULASKI"/>
    <n v="5"/>
    <s v="CITY-WIDE"/>
    <s v="AR-02"/>
    <s v="AR-02"/>
    <x v="6"/>
    <x v="6"/>
    <n v="3"/>
    <x v="1"/>
    <s v="WEATHERIZATION ASSISTANCE PROGRAM - ARKANSAS"/>
    <s v="STATE OF ARKANSAS"/>
    <s v="NON"/>
    <s v="NOT RECOVERY ACT"/>
    <s v="A"/>
    <s v="STATE GOVERNMENT"/>
    <s v="B"/>
    <s v="CONTINUATION"/>
    <n v="2"/>
    <s v="NON-AGGREGATE RECORD"/>
    <s v="https://www.usaspending.gov/award/ASST_NON_DEEE0007906_8900/"/>
    <d v="2020-06-25T00:00:00"/>
    <d v="2020-06-25T00:00:00"/>
    <m/>
  </r>
  <r>
    <s v="8900_DESC0016163_-NONE-_81.049_0004"/>
    <s v="ASST_NON_DESC0016163_8900"/>
    <s v="DESC0016163"/>
    <n v="4"/>
    <s v="SAI EXEMPT"/>
    <n v="0"/>
    <n v="753228"/>
    <n v="272196.24"/>
    <n v="0"/>
    <n v="0"/>
    <n v="0"/>
    <d v="2020-06-16T00:00:00"/>
    <x v="1"/>
    <d v="2016-07-15T00:00:00"/>
    <d v="2021-07-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210 ADMINISTRATION BUILDING"/>
    <n v="23290"/>
    <s v="FAYETTEVILLE"/>
    <n v="5143"/>
    <x v="0"/>
    <n v="5"/>
    <s v="AR"/>
    <n v="72701"/>
    <m/>
    <s v="AR-03"/>
    <s v="AR-03"/>
    <s v="Single ZIP Code"/>
    <s v="AR23290"/>
    <s v="FAYETTEVILLE"/>
    <n v="5143"/>
    <s v="WASHINGTON"/>
    <n v="5"/>
    <s v="72702-1404"/>
    <s v="AR-03"/>
    <s v="AR-03"/>
    <x v="5"/>
    <x v="5"/>
    <n v="4"/>
    <x v="2"/>
    <s v="THE DYNAMICS AND STRATIGRAPHY OF DISTRIBUTARY CHANNEL NETWORKS"/>
    <s v="THE DYNAMICS AND STRATIGRAPHY OF DISTRIBUTARY CHANNEL NETWORKS"/>
    <s v="NON"/>
    <s v="NOT RECOVERY ACT"/>
    <s v="H"/>
    <s v="PUBLIC/STATE CONTROLLED INSTITUTION OF HIGHER EDUCATION"/>
    <s v="B"/>
    <s v="CONTINUATION"/>
    <n v="2"/>
    <s v="NON-AGGREGATE RECORD"/>
    <s v="https://www.usaspending.gov/award/ASST_NON_DESC0016163_8900/"/>
    <d v="2020-06-25T00:00:00"/>
    <d v="2020-06-25T00:00:00"/>
    <m/>
  </r>
  <r>
    <s v="8900_DEEE0008282_-NONE-_81.041_0003"/>
    <s v="ASST_NON_DEEE0008282_8900"/>
    <s v="DEEE0008282"/>
    <n v="3"/>
    <m/>
    <n v="692700"/>
    <n v="1901400"/>
    <n v="1518913.98"/>
    <n v="0"/>
    <n v="221575"/>
    <n v="692700"/>
    <d v="2020-06-25T00:00:00"/>
    <x v="1"/>
    <d v="2020-07-01T00:00:00"/>
    <d v="2021-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EPARTMENT OF"/>
    <s v="R4NPAGSC4MC1"/>
    <n v="65320400"/>
    <s v="STATE OF ARKANSAS"/>
    <s v="5301 NORTHSHORE DRIVE"/>
    <n v="50450"/>
    <s v="NORTH LITTLE ROCK"/>
    <n v="5119"/>
    <x v="1"/>
    <n v="5"/>
    <s v="AR"/>
    <n v="72118"/>
    <n v="5328"/>
    <s v="AR-02"/>
    <s v="AR-02"/>
    <s v="City-wide"/>
    <s v="AR50450"/>
    <s v="NORTH LITTLE ROCK"/>
    <n v="5119"/>
    <s v="PULASKI"/>
    <n v="5"/>
    <s v="CITY-WIDE"/>
    <s v="AR-02"/>
    <s v="AR-02"/>
    <x v="1"/>
    <x v="1"/>
    <n v="3"/>
    <x v="1"/>
    <s v="SEP FORMULA AWARD - STATE OF ARKANSAS"/>
    <s v="SEP FORMULA AWARD - STATE OF ARKANSAS"/>
    <s v="NON"/>
    <s v="NOT RECOVERY ACT"/>
    <s v="A"/>
    <s v="STATE GOVERNMENT"/>
    <s v="B"/>
    <s v="CONTINUATION"/>
    <n v="2"/>
    <s v="NON-AGGREGATE RECORD"/>
    <s v="https://www.usaspending.gov/award/ASST_NON_DEEE0008282_8900/"/>
    <d v="2020-07-01T00:00:00"/>
    <d v="2020-07-01T00:00:00"/>
    <m/>
  </r>
  <r>
    <s v="8900_DESC0019467_-NONE-_81.049_0002"/>
    <s v="ASST_NON_DESC0019467_8900"/>
    <s v="DESC0019467"/>
    <n v="2"/>
    <s v="SAI EXEMPT"/>
    <n v="0"/>
    <n v="749990.53"/>
    <n v="591884.07999999996"/>
    <n v="0"/>
    <n v="0"/>
    <n v="0"/>
    <d v="2020-06-24T00:00:00"/>
    <x v="1"/>
    <d v="2018-09-15T00:00:00"/>
    <d v="2021-09-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2"/>
    <n v="1404"/>
    <s v="AR-03"/>
    <s v="AR-03"/>
    <s v="Single ZIP Code"/>
    <s v="AR23290"/>
    <s v="FAYETTEVILLE"/>
    <n v="5143"/>
    <s v="WASHINGTON"/>
    <n v="5"/>
    <s v="72702-1404"/>
    <s v="AR-03"/>
    <s v="AR-03"/>
    <x v="5"/>
    <x v="5"/>
    <n v="4"/>
    <x v="2"/>
    <s v="SYMMETRY ENGINEERING OF TOPOLOGICAL QUANTUM STATES"/>
    <s v="SYMMETRY ENGINEERING OF TOPOLOGICAL QUANTUM STATES"/>
    <s v="NON"/>
    <s v="NOT RECOVERY ACT"/>
    <s v="H"/>
    <s v="PUBLIC/STATE CONTROLLED INSTITUTION OF HIGHER EDUCATION"/>
    <s v="B"/>
    <s v="CONTINUATION"/>
    <n v="2"/>
    <s v="NON-AGGREGATE RECORD"/>
    <s v="https://www.usaspending.gov/award/ASST_NON_DESC0019467_8900/"/>
    <d v="2020-07-09T00:00:00"/>
    <d v="2020-07-09T00:00:00"/>
    <m/>
  </r>
  <r>
    <s v="8900_DEAR0000838_-NONE-_81.135_0001"/>
    <s v="ASST_NON_DEAR0000838_8900"/>
    <s v="DEAR0000838"/>
    <n v="1"/>
    <m/>
    <n v="-9.74"/>
    <n v="498263.26"/>
    <m/>
    <n v="0"/>
    <n v="87919"/>
    <n v="-9.74"/>
    <d v="2020-07-06T00:00:00"/>
    <x v="1"/>
    <d v="2017-02-03T00:00:00"/>
    <d v="2018-02-02T00:00:00"/>
    <s v="Department of Energy"/>
    <n v="8900"/>
    <s v="Department of Energy"/>
    <n v="897030"/>
    <s v="ADVANCED RSRCH PROJ AGENCY ARPA-E"/>
    <n v="89"/>
    <s v="Department of Energy"/>
    <n v="8900"/>
    <s v="Department of Energy"/>
    <n v="897002"/>
    <s v="ADVANCED RSRCH PROJ AGENCY ARPA-E"/>
    <s v="089-X-0337-000"/>
    <s v="089-0337"/>
    <s v="25.5: Research and development contracts"/>
    <s v="0001: ARPA-E PROJECTS"/>
    <s v="QZMVB44SHW19"/>
    <n v="121539790"/>
    <x v="6"/>
    <s v="CREE FAYETTEVILLE, INC."/>
    <s v="JENFAUM1C7L6"/>
    <n v="183252501"/>
    <s v="WOLFSPEED INC"/>
    <s v="535 W RESEARCH CENTER BLVD"/>
    <n v="23290"/>
    <s v="FAYETTEVILLE"/>
    <n v="5143"/>
    <x v="0"/>
    <n v="5"/>
    <s v="AR"/>
    <n v="72701"/>
    <m/>
    <s v="AR-03"/>
    <s v="AR-03"/>
    <s v="City-wide"/>
    <s v="AR23290"/>
    <s v="FAYETTEVILLE"/>
    <n v="5143"/>
    <s v="WASHINGTON"/>
    <n v="5"/>
    <s v="CITY-WIDE"/>
    <s v="AR-03"/>
    <s v="AR-03"/>
    <x v="7"/>
    <x v="7"/>
    <n v="4"/>
    <x v="2"/>
    <s v="DIAMOND CAPACITORS FOR POWER ELECTRONIC APPLICATION"/>
    <s v="CREE FAYETTEVILLE, INC. (IDEAS NEW AWARD)_x000a_CONTROL #:1002-2528_x000a_PROJECT TITLE: COMPACT, HIGH VOLTAGE, HIGH ENERGY DENSITY DIAMOND CAPACITORS FOR POWER ELECTRONIC APPLICATIONS"/>
    <s v="NON"/>
    <s v="NOT RECOVERY ACT"/>
    <s v="Q"/>
    <s v="FOR-PROFIT ORGANIZATION (OTHER THAN SMALL BUSINESS)"/>
    <s v="D"/>
    <s v="ADJUSTMENT TO COMPLETED PROJECT"/>
    <n v="2"/>
    <s v="NON-AGGREGATE RECORD"/>
    <s v="https://www.usaspending.gov/award/ASST_NON_DEAR0000838_8900/"/>
    <d v="2020-07-09T00:00:00"/>
    <d v="2020-07-09T00:00:00"/>
    <m/>
  </r>
  <r>
    <s v="8900_DEEE0008282_-NONE-_81.041_0004"/>
    <s v="ASST_NON_DEEE0008282_8900"/>
    <s v="DEEE0008282"/>
    <n v="4"/>
    <s v="SAI NOT AVAILABLE."/>
    <n v="0"/>
    <n v="1901400"/>
    <n v="1518913.98"/>
    <n v="0"/>
    <n v="221575"/>
    <n v="0"/>
    <d v="2020-07-06T00:00:00"/>
    <x v="1"/>
    <d v="2018-07-01T00:00:00"/>
    <d v="2021-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EPARTMENT OF"/>
    <s v="R4NPAGSC4MC1"/>
    <n v="65320400"/>
    <s v="STATE OF ARKANSAS"/>
    <s v="5301 NORTHSHORE DRIVE"/>
    <n v="50450"/>
    <s v="NORTH LITTLE ROCK"/>
    <n v="5119"/>
    <x v="1"/>
    <n v="5"/>
    <s v="AR"/>
    <n v="72118"/>
    <n v="5328"/>
    <s v="AR-02"/>
    <s v="AR-02"/>
    <s v="City-wide"/>
    <s v="AR50450"/>
    <s v="NORTH LITTLE ROCK"/>
    <n v="5119"/>
    <s v="PULASKI"/>
    <n v="5"/>
    <s v="CITY-WIDE"/>
    <s v="AR-02"/>
    <s v="AR-02"/>
    <x v="1"/>
    <x v="1"/>
    <n v="3"/>
    <x v="1"/>
    <s v="SEP FORMULA AWARD - STATE OF ARKANSAS"/>
    <s v="SEP FORMULA AWARD - STATE OF ARKANSAS"/>
    <s v="NON"/>
    <s v="NOT RECOVERY ACT"/>
    <s v="A"/>
    <s v="STATE GOVERNMENT"/>
    <s v="C"/>
    <s v="REVISION"/>
    <n v="2"/>
    <s v="NON-AGGREGATE RECORD"/>
    <s v="https://www.usaspending.gov/award/ASST_NON_DEEE0008282_8900/"/>
    <d v="2020-07-09T00:00:00"/>
    <d v="2020-07-09T00:00:00"/>
    <m/>
  </r>
  <r>
    <s v="8900_DEOE0000779_-NONE-_81.122_0012"/>
    <s v="ASST_NON_DEOE0000779_8900"/>
    <s v="DEOE0000779"/>
    <n v="12"/>
    <s v="SAI EXEMPT"/>
    <n v="0"/>
    <n v="11348689.630000001"/>
    <n v="2400692.25"/>
    <n v="0"/>
    <n v="3083610"/>
    <n v="0"/>
    <d v="2020-07-22T00:00:00"/>
    <x v="1"/>
    <d v="2015-10-01T00:00:00"/>
    <d v="2022-03-31T00:00:00"/>
    <s v="Department of Energy"/>
    <n v="8900"/>
    <s v="Department of Energy"/>
    <n v="892433"/>
    <s v="NATIONAL ENERGY TECHNOLOGY LABORATORY"/>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0"/>
    <x v="8"/>
    <n v="5"/>
    <x v="0"/>
    <s v="COVID-19 DE-OE0000779 AWARD WITH THE UNIVERSITY OF ARKANSAS SYSTEM TITLED ''AN INTERDISCIPLINARY APPROACH TO INTEGRATABLE, COMPOSABLE AND EVOLVABLE CYBERSECURITY IN ENERGY DELIVERY SYSTEMS''.  _x000a_THE PURPOSE OF AMENDMENT 0012 IS TO EXTEND THE PERIOD OF PERFORMANCE OF BUDGET PERIOD 1, AND THE OVERALL AWARD, BY EIGHTEEN (18) MONTHS AT NO ADDITIONAL COST TO THE GOVERNMENT."/>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20-07-28T00:00:00"/>
    <d v="2020-07-28T00:00:00"/>
    <m/>
  </r>
  <r>
    <s v="8900_DESC0020880_-NONE-_81.049_-NONE-"/>
    <s v="ASST_NON_DESC0020880_8900"/>
    <s v="DESC0020880"/>
    <m/>
    <s v="SAI EXEMPT"/>
    <n v="206128"/>
    <n v="206128"/>
    <n v="206128"/>
    <n v="0"/>
    <n v="0"/>
    <n v="206128"/>
    <d v="2020-07-20T00:00:00"/>
    <x v="1"/>
    <d v="2020-06-29T00:00:00"/>
    <d v="2021-06-28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5"/>
    <s v="AR-03"/>
    <s v="AR-03"/>
    <s v="Single ZIP Code"/>
    <s v="AR23290"/>
    <s v="FAYETTEVILLE"/>
    <n v="5143"/>
    <s v="WASHINGTON"/>
    <n v="5"/>
    <s v="72701-9332"/>
    <s v="AR-03"/>
    <s v="AR-03"/>
    <x v="5"/>
    <x v="5"/>
    <n v="4"/>
    <x v="2"/>
    <s v="HIGH-TEMPERATURE ELECTRONICS FOR REAL-TIME, IN-LINE IMPURITY MONITORING FOR FLIBE-COOLED REACTORS"/>
    <s v="HIGH-TEMPERATURE ELECTRONICS FOR REAL-TIME, IN-LINE IMPURITY MONITORING FOR FLIBE-COOLED REACTORS"/>
    <s v="NON"/>
    <s v="NOT RECOVERY ACT"/>
    <s v="R"/>
    <s v="SMALL BUSINESS"/>
    <s v="A"/>
    <s v="NEW"/>
    <n v="2"/>
    <s v="NON-AGGREGATE RECORD"/>
    <s v="https://www.usaspending.gov/award/ASST_NON_DESC0020880_8900/"/>
    <d v="2020-07-28T00:00:00"/>
    <d v="2020-07-28T00:00:00"/>
    <m/>
  </r>
  <r>
    <s v="8900_DESC0020301_-NONE-_81.049_0001"/>
    <s v="ASST_NON_DESC0020301_8900"/>
    <s v="DESC0020301"/>
    <n v="1"/>
    <m/>
    <n v="0"/>
    <n v="750000"/>
    <n v="724410.58"/>
    <n v="0"/>
    <n v="0"/>
    <n v="0"/>
    <d v="2020-08-10T00:00:00"/>
    <x v="1"/>
    <d v="2019-09-01T00:00:00"/>
    <d v="2021-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m/>
    <s v="AR-03"/>
    <s v="AR-03"/>
    <s v="Single ZIP Code"/>
    <s v="AR23290"/>
    <s v="FAYETTEVILLE"/>
    <n v="5143"/>
    <s v="WASHINGTON"/>
    <n v="5"/>
    <s v="72702-1404"/>
    <s v="AR-03"/>
    <s v="AR-03"/>
    <x v="5"/>
    <x v="5"/>
    <n v="4"/>
    <x v="2"/>
    <s v="HIGH-EFFICIENCY SOLAR-TO-FUEL PHOTOELECTROCHEMISTRY IN DISORDERED PHOTONIC GLASS ELECTRODES"/>
    <s v="HIGH-EFFICIENCY SOLAR-TO-FUEL PHOTOELECTROCHEMISTRY IN DISORDERED PHOTONIC GLASS ELECTRODES"/>
    <s v="NON"/>
    <s v="NOT RECOVERY ACT"/>
    <s v="H"/>
    <s v="PUBLIC/STATE CONTROLLED INSTITUTION OF HIGHER EDUCATION"/>
    <s v="B"/>
    <s v="CONTINUATION"/>
    <n v="2"/>
    <s v="NON-AGGREGATE RECORD"/>
    <s v="https://www.usaspending.gov/award/ASST_NON_DESC0020301_8900/"/>
    <d v="2020-08-19T00:00:00"/>
    <d v="2020-08-19T00:00:00"/>
    <m/>
  </r>
  <r>
    <s v="8900_DESC0019869_-NONE-_81.049_0001"/>
    <s v="ASST_NON_DESC0019869_8900"/>
    <s v="DESC0019869"/>
    <n v="1"/>
    <s v="SAI EXEMPT"/>
    <n v="1149992"/>
    <n v="1354894"/>
    <n v="1333323.3400000001"/>
    <n v="0"/>
    <n v="0"/>
    <n v="1149992"/>
    <d v="2020-08-14T00:00:00"/>
    <x v="1"/>
    <d v="2019-07-01T00:00:00"/>
    <d v="2021-08-23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5"/>
    <s v="AR-03"/>
    <s v="AR-03"/>
    <s v="City-wide"/>
    <s v="AR23290"/>
    <s v="FAYETTEVILLE"/>
    <n v="5143"/>
    <s v="WASHINGTON"/>
    <n v="5"/>
    <s v="CITY-WIDE"/>
    <s v="AR-03"/>
    <s v="AR-03"/>
    <x v="5"/>
    <x v="5"/>
    <n v="4"/>
    <x v="2"/>
    <s v="RUGGEDIZED COMMUNICATION TECHNOLOGY FOR ENABLING HIGH-TEMPERATURE DIRECTIONAL DRILLING"/>
    <s v="RUGGEDIZED COMMUNICATION TECHNOLOGY FOR ENABLING HIGH-TEMPERATURE DIRECTIONAL DRILLING"/>
    <s v="NON"/>
    <s v="NOT RECOVERY ACT"/>
    <s v="R"/>
    <s v="SMALL BUSINESS"/>
    <s v="C"/>
    <s v="REVISION"/>
    <n v="2"/>
    <s v="NON-AGGREGATE RECORD"/>
    <s v="https://www.usaspending.gov/award/ASST_NON_DESC0019869_8900/"/>
    <d v="2020-08-19T00:00:00"/>
    <d v="2020-08-19T00:00:00"/>
    <m/>
  </r>
  <r>
    <s v="8900_DEEM0004574_-NONE-_81.104_0006"/>
    <s v="ASST_NON_DEEM0004574_8900"/>
    <s v="DEEM0004574"/>
    <n v="6"/>
    <m/>
    <n v="-52014.52"/>
    <n v="23916485.48"/>
    <m/>
    <n v="0"/>
    <n v="0"/>
    <n v="-52014.52"/>
    <d v="2020-09-03T00:00:00"/>
    <x v="1"/>
    <d v="2016-09-27T00:00:00"/>
    <d v="2019-07-31T00:00:00"/>
    <s v="Department of Energy"/>
    <n v="8900"/>
    <s v="Department of Energy"/>
    <n v="893033"/>
    <s v="EM-ENVIRONMENTAL MGMT CON BUS CTR"/>
    <n v="89"/>
    <s v="Department of Energy"/>
    <n v="8900"/>
    <s v="Department of Energy"/>
    <n v="893007"/>
    <s v="ENVIRONMENTAL MANAGEMENT"/>
    <s v="089-X-0315-000"/>
    <s v="089-0315"/>
    <s v="41.0: Grants, subsidies, and contributions"/>
    <s v="0004: SMALL SITES"/>
    <s v="MECEHTM8DB17"/>
    <n v="191429745"/>
    <x v="0"/>
    <s v="UNIVERSITY OF ARKANSAS SYSTEM"/>
    <s v="CBQ1T88L7TC6"/>
    <n v="55600001"/>
    <s v="UNIVERSITY OF ARKANSAS SYSTEM"/>
    <s v="210 ADMINISTRATION BUILDING"/>
    <n v="23290"/>
    <s v="FAYETTEVILLE"/>
    <n v="5143"/>
    <x v="0"/>
    <n v="5"/>
    <s v="AR"/>
    <n v="72701"/>
    <m/>
    <s v="AR-03"/>
    <s v="AR-03"/>
    <s v="City-wide"/>
    <s v="AR23290"/>
    <s v="FAYETTEVILLE"/>
    <n v="5143"/>
    <s v="WASHINGTON"/>
    <n v="5"/>
    <s v="CITY-WIDE"/>
    <s v="AR-03"/>
    <s v="AR-03"/>
    <x v="8"/>
    <x v="9"/>
    <n v="2"/>
    <x v="3"/>
    <s v="SOUTHWEST EXPERIMENTAL FAST OXIDE REACTOR"/>
    <s v="SOUTHWEST EXPERIMENTAL FAST OXIDE REACTOR (SEFOR) PROJECT"/>
    <s v="NON"/>
    <s v="NOT RECOVERY ACT"/>
    <s v="H"/>
    <s v="PUBLIC/STATE CONTROLLED INSTITUTION OF HIGHER EDUCATION"/>
    <s v="C"/>
    <s v="REVISION"/>
    <n v="2"/>
    <s v="NON-AGGREGATE RECORD"/>
    <s v="https://www.usaspending.gov/award/ASST_NON_DEEM0004574_8900/"/>
    <d v="2020-09-14T00:00:00"/>
    <d v="2020-09-14T00:00:00"/>
    <m/>
  </r>
  <r>
    <s v="8900_DEAR0000901_-NONE-_81.135_0002"/>
    <s v="ASST_NON_DEAR0000901_8900"/>
    <s v="DEAR0000901"/>
    <n v="2"/>
    <m/>
    <n v="0"/>
    <n v="1075510.17"/>
    <n v="444324.06"/>
    <n v="0"/>
    <n v="486720.52"/>
    <n v="0"/>
    <d v="2020-09-10T00:00:00"/>
    <x v="1"/>
    <d v="2018-03-14T00:00:00"/>
    <d v="2022-03-13T00:00:00"/>
    <s v="Department of Energy"/>
    <n v="8900"/>
    <s v="Department of Energy"/>
    <n v="897030"/>
    <s v="ADVANCED RSRCH PROJ AGENCY ARPA-E"/>
    <n v="89"/>
    <s v="Department of Energy"/>
    <n v="8900"/>
    <s v="Department of Energy"/>
    <n v="897002"/>
    <s v="ADVANCED RSRCH PROJ AGENCY ARPA-E"/>
    <s v="089-X-0337-000"/>
    <s v="089-0337"/>
    <s v="25.5: Research and development contracts"/>
    <s v="0001: ARPA-E PROJECTS"/>
    <s v="QZMVB44SHW19"/>
    <n v="121539790"/>
    <x v="6"/>
    <s v="CREE FAYETTEVILLE, INC."/>
    <s v="JENFAUM1C7L6"/>
    <n v="183252501"/>
    <s v="WOLFSPEED INC"/>
    <s v="535 W RESEARCH CENTER BLVD"/>
    <n v="23290"/>
    <s v="FAYETTEVILLE"/>
    <n v="5143"/>
    <x v="0"/>
    <n v="5"/>
    <s v="AR"/>
    <n v="72701"/>
    <n v="6959"/>
    <s v="AR-01"/>
    <s v="AR-03"/>
    <s v="Single ZIP Code"/>
    <s v="AR23290"/>
    <s v="FAYETTEVILLE"/>
    <n v="5143"/>
    <s v="WASHINGTON"/>
    <n v="5"/>
    <s v="72701-6959"/>
    <s v="AR-03"/>
    <s v="AR-03"/>
    <x v="7"/>
    <x v="7"/>
    <n v="5"/>
    <x v="0"/>
    <s v="CREE FAYETTEVILLE: NCE DUE TO COVID 19 _x000a_CONTROL NUMBER: 1727-1615_x000a_TITLE: ''SMART, COMPACT, EFFICIENT 500KW DC FAST CHARGER''"/>
    <s v="CREE FAYETTEVILLE: NEW CIRCUITS AWARD._x000a__x000a_CONTROL NUMBER: 1727-1615_x000a_TITLE: ''SMART, COMPACT, EFFICIENT 500KW DC FAST CHARGER''"/>
    <s v="NON"/>
    <s v="NOT RECOVERY ACT"/>
    <s v="Q"/>
    <s v="FOR-PROFIT ORGANIZATION (OTHER THAN SMALL BUSINESS)"/>
    <s v="C"/>
    <s v="REVISION"/>
    <n v="2"/>
    <s v="NON-AGGREGATE RECORD"/>
    <s v="https://www.usaspending.gov/award/ASST_NON_DEAR0000901_8900/"/>
    <d v="2020-09-14T00:00:00"/>
    <d v="2020-09-14T00:00:00"/>
    <m/>
  </r>
  <r>
    <s v="8900_DECR0000003_-NONE-_81.008_-NONE-"/>
    <s v="ASST_NON_DECR0000003_8900"/>
    <s v="DECR0000003"/>
    <m/>
    <s v="SAI EXEMPT"/>
    <n v="1919954"/>
    <n v="1919954"/>
    <n v="1687147.61"/>
    <n v="773922"/>
    <n v="773922"/>
    <n v="1919954"/>
    <d v="2020-09-03T00:00:00"/>
    <x v="1"/>
    <d v="2020-09-03T00:00:00"/>
    <d v="2023-09-02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0010: CYBERSECURITY FOR ENERGY DELIVERY SYSTEM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9"/>
    <x v="10"/>
    <n v="5"/>
    <x v="0"/>
    <s v="DE-CR0000003 UNIVERSITY OF ARKANSAS AWARD TITLED  AVIRA: AUTOMATED VULNERABILITY INTELLIGENCE AND RISK ASSESSMENT."/>
    <s v="DE-CR0000003 UNIVERSITY OF ARKANSAS AWARD TITLED  AVIRA: AUTOMATED VULNERABILITY INTELLIGENCE AND RISK ASSESSMENT."/>
    <s v="NON"/>
    <s v="NOT RECOVERY ACT"/>
    <s v="H"/>
    <s v="PUBLIC/STATE CONTROLLED INSTITUTION OF HIGHER EDUCATION"/>
    <s v="A"/>
    <s v="NEW"/>
    <n v="2"/>
    <s v="NON-AGGREGATE RECORD"/>
    <s v="https://www.usaspending.gov/award/ASST_NON_DECR0000003_8900/"/>
    <d v="2020-09-14T00:00:00"/>
    <d v="2020-09-14T00:00:00"/>
    <m/>
  </r>
  <r>
    <s v="8900_DEFG0201ER15161_-NONE-_81.049_0017"/>
    <s v="ASST_NON_DEFG0201ER15161_8900"/>
    <s v="DEFG0201ER15161"/>
    <n v="17"/>
    <s v="SAI EXEMPT"/>
    <n v="120000"/>
    <n v="1524992"/>
    <n v="272894.84999999998"/>
    <n v="0"/>
    <n v="0"/>
    <n v="120000"/>
    <d v="2020-08-20T00:00:00"/>
    <x v="1"/>
    <d v="2001-08-15T00:00:00"/>
    <d v="2021-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20 OZARK"/>
    <n v="23290"/>
    <s v="FAYETTEVILLE"/>
    <n v="5143"/>
    <x v="0"/>
    <n v="5"/>
    <s v="AR"/>
    <n v="72702"/>
    <n v="1404"/>
    <s v="AR-03"/>
    <s v="AR-03"/>
    <s v="Single ZIP Code"/>
    <s v="AR23290"/>
    <s v="FAYETTEVILLE"/>
    <n v="5143"/>
    <s v="WASHINGTON"/>
    <n v="5"/>
    <s v="72702-1404"/>
    <s v="AR-03"/>
    <s v="AR-03"/>
    <x v="5"/>
    <x v="5"/>
    <n v="4"/>
    <x v="2"/>
    <s v="PROTEIN TARGETING TO THE CHLOROPLAST THYLAKOID MEMBRANE: STRUCTURE AND FUNCTION OF A TARGETING COMPLEX"/>
    <s v="PROTEIN TARGETING TO THE CHLOROPLAST THYLAKOID MEMBRANE: STRUCTURE AND FUNCTION OF A TARGETING . . ."/>
    <s v="NON"/>
    <s v="NOT RECOVERY ACT"/>
    <s v="H"/>
    <s v="PUBLIC/STATE CONTROLLED INSTITUTION OF HIGHER EDUCATION"/>
    <s v="C"/>
    <s v="REVISION"/>
    <n v="2"/>
    <s v="NON-AGGREGATE RECORD"/>
    <s v="https://www.usaspending.gov/award/ASST_NON_DEFG0201ER15161_8900/"/>
    <d v="2020-09-24T00:00:00"/>
    <d v="2020-09-24T00:00:00"/>
    <m/>
  </r>
  <r>
    <s v="8900_DESC0016529_-NONE-_81.049_0003"/>
    <s v="ASST_NON_DESC0016529_8900"/>
    <s v="DESC0016529"/>
    <n v="3"/>
    <s v="SAI EXEMPT"/>
    <n v="-1276.5999999999999"/>
    <n v="598096.4"/>
    <n v="29058.03"/>
    <n v="0"/>
    <n v="0"/>
    <n v="-1276.5999999999999"/>
    <d v="2020-09-16T00:00:00"/>
    <x v="1"/>
    <d v="2016-09-15T00:00:00"/>
    <d v="2019-09-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1201"/>
    <s v="AR-03"/>
    <s v="AR-03"/>
    <x v="5"/>
    <x v="5"/>
    <n v="4"/>
    <x v="2"/>
    <s v="PEPTIDE CONTROL OF ELECTROCATALYST SURFACE ENVIRONMENT AND CATALYST STRUCTURE: A DESIGN PLATFORM TO ENABLE MECHANISTIC UNDERSTANDING AND SYNTHESIS OF ACTIVE AND SELECTIVE N2 REDUCTION CATALYSTS"/>
    <s v="PEPTIDE CONTROL OF ELECTROCATALYST SURFACE ENVIRONMENT AND CATALYST STRUCTURE: A DESIGN PLATFORM TO ENABLE MECHANISTIC UNDERSTANDING AND ..."/>
    <s v="NON"/>
    <s v="NOT RECOVERY ACT"/>
    <s v="H"/>
    <s v="PUBLIC/STATE CONTROLLED INSTITUTION OF HIGHER EDUCATION"/>
    <s v="C"/>
    <s v="REVISION"/>
    <n v="2"/>
    <s v="NON-AGGREGATE RECORD"/>
    <s v="https://www.usaspending.gov/award/ASST_NON_DESC0016529_8900/"/>
    <d v="2020-09-24T00:00:00"/>
    <d v="2020-09-24T00:00:00"/>
    <m/>
  </r>
  <r>
    <s v="8900_DESC0021087_-NONE-_81.049_-NONE-"/>
    <s v="ASST_NON_DESC0021087_8900"/>
    <s v="DESC0021087"/>
    <m/>
    <s v="SAI EXEMPT"/>
    <n v="358079"/>
    <n v="358079"/>
    <n v="341112.94"/>
    <n v="0"/>
    <n v="0"/>
    <n v="358079"/>
    <d v="2020-09-10T00:00:00"/>
    <x v="1"/>
    <d v="2020-09-01T00:00:00"/>
    <d v="2021-08-31T00:00:00"/>
    <s v="Department of Energy"/>
    <n v="8900"/>
    <s v="Department of Energy"/>
    <n v="892430"/>
    <s v="SC CHICAGO SERVICE CENTER"/>
    <n v="89"/>
    <s v="Department of Energy"/>
    <n v="8900"/>
    <s v="Department of Energy"/>
    <n v="892401"/>
    <s v="SCIENCE"/>
    <s v="089-X-0222-000;089-X-0321-000"/>
    <s v="089-0222;089-0321"/>
    <s v="41.0: Grants, subsidies, and contributions"/>
    <s v="0001: BASIC ENERGY SCIENCES;0101: SOLAR ENERGY"/>
    <s v="TRMDNABWE872"/>
    <n v="73510067"/>
    <x v="8"/>
    <s v="ARKANSAS STATE UNIVERSITY"/>
    <s v="TRMDNABWE872"/>
    <n v="73510067"/>
    <s v="ARKANSAS STATE UNIVERSITY"/>
    <s v="P.O. BOX 2760"/>
    <m/>
    <s v="STATE UNIVERSITY"/>
    <n v="5031"/>
    <x v="2"/>
    <n v="5"/>
    <s v="AR"/>
    <n v="72467"/>
    <n v="2760"/>
    <s v="AR-01"/>
    <s v="AR-01"/>
    <s v="Single ZIP Code"/>
    <s v="AR35710"/>
    <s v="STATE UNIVERSITY"/>
    <n v="5031"/>
    <s v="CRAIGHEAD"/>
    <n v="5"/>
    <s v="72467-2760"/>
    <s v="AR-01"/>
    <s v="AR-01"/>
    <x v="5"/>
    <x v="5"/>
    <n v="4"/>
    <x v="2"/>
    <s v="FUNDAMENTAL STUDIES OF SOILING AND CEMENTATION OF PV COVER GLASS MATERIALS: ADDRESSING RELIABILITY WITH ADVANCED X-RAY SCATTERING/SPECTROSCOPY AND FIRST PRINCIPLES MODELING"/>
    <s v="FUNDAMENTAL STUDIES OF SOILING AND CEMENTATION OF PV COVER GLASS MATERIALS: ADDRESSING RELIABILITY WITH ADVANCED X-RAY SCATTERING/SPECTROSCOPY AND FIRST PRINCIPLES MODELING"/>
    <s v="NON"/>
    <s v="NOT RECOVERY ACT"/>
    <s v="H"/>
    <s v="PUBLIC/STATE CONTROLLED INSTITUTION OF HIGHER EDUCATION"/>
    <s v="A"/>
    <s v="NEW"/>
    <n v="2"/>
    <s v="NON-AGGREGATE RECORD"/>
    <s v="https://www.usaspending.gov/award/ASST_NON_DESC0021087_8900/"/>
    <d v="2020-09-24T00:00:00"/>
    <d v="2020-09-24T00:00:00"/>
    <m/>
  </r>
  <r>
    <s v="8900_DESC0021308_-NONE-_81.049_-NONE-"/>
    <s v="ASST_NON_DESC0021308_8900"/>
    <s v="DESC0021308"/>
    <m/>
    <s v="SAI EXEMPT"/>
    <n v="750000"/>
    <n v="750000"/>
    <n v="750000"/>
    <n v="0"/>
    <n v="0"/>
    <n v="750000"/>
    <d v="2020-09-21T00:00:00"/>
    <x v="1"/>
    <d v="2020-09-01T00:00:00"/>
    <d v="2021-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5"/>
    <x v="5"/>
    <n v="4"/>
    <x v="2"/>
    <s v="IN PURSUIT OF UNAMBIGUOUS DETERMINATION OF FE(III) VERSUS FE(IV) IN TRANSITION METAL OXIDE ELECTROCATALYSTS"/>
    <s v="IN PURSUIT OF UNAMBIGUOUS DETERMINATION OF FE(III) VERSUS FE(IV) IN TRANSITION METAL OXIDE ELECTROCATALYSTS"/>
    <s v="NON"/>
    <s v="NOT RECOVERY ACT"/>
    <s v="H"/>
    <s v="PUBLIC/STATE CONTROLLED INSTITUTION OF HIGHER EDUCATION"/>
    <s v="A"/>
    <s v="NEW"/>
    <n v="2"/>
    <s v="NON-AGGREGATE RECORD"/>
    <s v="https://www.usaspending.gov/award/ASST_NON_DESC0021308_8900/"/>
    <d v="2020-09-24T00:00:00"/>
    <d v="2020-09-24T00:00:00"/>
    <m/>
  </r>
  <r>
    <s v="8900_DESC0016485_-NONE-_81.049_0004"/>
    <s v="ASST_NON_DESC0016485_8900"/>
    <s v="DESC0016485"/>
    <n v="4"/>
    <s v="SAI EXEMPT"/>
    <n v="0"/>
    <n v="599901"/>
    <n v="157973.79"/>
    <n v="0"/>
    <n v="0"/>
    <n v="0"/>
    <d v="2020-10-21T00:00:00"/>
    <x v="2"/>
    <d v="2016-08-15T00:00:00"/>
    <d v="2021-08-14T00:00:00"/>
    <s v="Department of Energy"/>
    <n v="8900"/>
    <s v="Department of Energy"/>
    <n v="892430"/>
    <s v="SC CHICAGO SERVICE CENTER"/>
    <n v="89"/>
    <s v="Department of Energy"/>
    <n v="8900"/>
    <s v="Department of Energy"/>
    <n v="892401"/>
    <s v="SCIENCE"/>
    <s v="089-X-0222-000;089-X-0318-000"/>
    <s v="089-0222;089-0318"/>
    <s v="41.0: Grants, subsidies, and contributions"/>
    <s v="0001: BASIC ENERGY SCIENCES;0014: ENERGY STORAGE"/>
    <s v="MECEHTM8DB17"/>
    <n v="191429745"/>
    <x v="0"/>
    <s v="UNIVERSITY OF ARKANSAS SYSTEM"/>
    <s v="CBQ1T88L7TC6"/>
    <n v="55600001"/>
    <s v="UNIVERSITY OF ARKANSAS SYSTEM"/>
    <s v="1125 WEST MAPLE STE 210"/>
    <n v="23290"/>
    <s v="FAYETTEVILLE"/>
    <n v="5143"/>
    <x v="0"/>
    <n v="5"/>
    <s v="AR"/>
    <n v="72701"/>
    <m/>
    <s v="AR-03"/>
    <s v="AR-03"/>
    <s v="Single ZIP Code"/>
    <s v="AR23290"/>
    <s v="FAYETTEVILLE"/>
    <n v="5143"/>
    <s v="WASHINGTON"/>
    <n v="5"/>
    <n v="727011201"/>
    <s v="AR-03"/>
    <s v="AR-03"/>
    <x v="5"/>
    <x v="5"/>
    <n v="4"/>
    <x v="2"/>
    <s v="HIGH TEMPERATURE OPTOCOUPLER FOR 3D HIGH DENSITY POWER MODULES"/>
    <s v="HIGH TEMPERATURE OPTOCOUPLER FOR 3D HIGH DENSITY POWER MODULES"/>
    <s v="NON"/>
    <s v="NOT RECOVERY ACT"/>
    <s v="H"/>
    <s v="PUBLIC/STATE CONTROLLED INSTITUTION OF HIGHER EDUCATION"/>
    <s v="C"/>
    <s v="REVISION"/>
    <n v="2"/>
    <s v="NON-AGGREGATE RECORD"/>
    <s v="https://www.usaspending.gov/award/ASST_NON_DESC0016485_8900/"/>
    <d v="2020-10-22T00:00:00"/>
    <d v="2020-10-22T00:00:00"/>
    <m/>
  </r>
  <r>
    <s v="8900_DECR0000003_-NONE-_81.008_0001"/>
    <s v="ASST_NON_DECR0000003_8900"/>
    <s v="DECR0000003"/>
    <n v="1"/>
    <s v="SAI EXEMPT"/>
    <n v="0"/>
    <n v="1919954"/>
    <n v="1687147.61"/>
    <n v="0"/>
    <n v="773922"/>
    <n v="0"/>
    <d v="2020-10-28T00:00:00"/>
    <x v="2"/>
    <d v="2020-09-03T00:00:00"/>
    <d v="2023-09-02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0010: CYBERSECURITY FOR ENERGY DELIVERY SYSTEM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9"/>
    <x v="10"/>
    <n v="5"/>
    <x v="0"/>
    <s v="DE-CR0000003 UNIVERSITY OF ARKANSAS AWARD TITLED  AVIRA: AUTOMATED VULNERABILITY INTELLIGENCE AND RISK ASSESSMENT. _x000a_AMENDMENT 0001.  THE PURPOSE OF THIS AMENDMENT IS TO REVISE THE FEDERAL PROGRAM MANAGER"/>
    <s v="DE-CR0000003 UNIVERSITY OF ARKANSAS AWARD TITLED  AVIRA: AUTOMATED VULNERABILITY INTELLIGENCE AND RISK ASSESSMENT."/>
    <s v="NON"/>
    <s v="NOT RECOVERY ACT"/>
    <s v="H"/>
    <s v="PUBLIC/STATE CONTROLLED INSTITUTION OF HIGHER EDUCATION"/>
    <s v="C"/>
    <s v="REVISION"/>
    <n v="2"/>
    <s v="NON-AGGREGATE RECORD"/>
    <s v="https://www.usaspending.gov/award/ASST_NON_DECR0000003_8900/"/>
    <d v="2020-10-29T00:00:00"/>
    <d v="2020-10-29T00:00:00"/>
    <m/>
  </r>
  <r>
    <s v="8900_DEEE0008349_-NONE-_81.087_0003"/>
    <s v="ASST_NON_DEEE0008349_8900"/>
    <s v="DEEE0008349"/>
    <n v="3"/>
    <m/>
    <n v="0"/>
    <n v="2704566.15"/>
    <n v="1405622.43"/>
    <n v="0"/>
    <n v="713853"/>
    <n v="0"/>
    <d v="2020-10-29T00:00:00"/>
    <x v="2"/>
    <d v="2018-08-01T00:00:00"/>
    <d v="2022-01-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2"/>
    <x v="2"/>
    <n v="5"/>
    <x v="0"/>
    <s v="A RELIABLE, COST-EFFECTIVE TRANSFORMERLESS MEDIUM-VOLTAGE INVERTER FOR GRID INTEGRATION OF COMBINED SOLAR AND ENERGY STORAGE"/>
    <s v="A RELIABLE, COST-EFFECTIVE TRANSFORMERLESS MEDIUM-VOLTAGE INVERTER FOR GRID INTEGRATION OF COMBINED SOLAR AND ENERGY STORAGE"/>
    <s v="NON"/>
    <s v="NOT RECOVERY ACT"/>
    <s v="H"/>
    <s v="PUBLIC/STATE CONTROLLED INSTITUTION OF HIGHER EDUCATION"/>
    <s v="C"/>
    <s v="REVISION"/>
    <n v="2"/>
    <s v="NON-AGGREGATE RECORD"/>
    <s v="https://www.usaspending.gov/award/ASST_NON_DEEE0008349_8900/"/>
    <d v="2020-11-05T00:00:00"/>
    <d v="2020-11-05T00:00:00"/>
    <m/>
  </r>
  <r>
    <s v="8900_DEEE0008255_-NONE-_81.087_0005"/>
    <s v="ASST_NON_DEEE0008255_8900"/>
    <s v="DEEE0008255"/>
    <n v="5"/>
    <s v="SAI NOT AVAILABLE"/>
    <n v="0"/>
    <n v="1149999"/>
    <n v="379281.47"/>
    <n v="0"/>
    <n v="200000"/>
    <n v="0"/>
    <d v="2020-10-29T00:00:00"/>
    <x v="2"/>
    <d v="2018-04-01T00:00:00"/>
    <d v="2021-05-15T00:00:00"/>
    <s v="Department of Energy"/>
    <n v="8900"/>
    <s v="Department of Energy"/>
    <n v="892434"/>
    <s v="GOLDEN FIELD OFFICE"/>
    <n v="89"/>
    <s v="Department of Energy"/>
    <n v="8900"/>
    <s v="Department of Energy"/>
    <n v="892403"/>
    <s v="ENERGY EFFICIENCYRENEWABLE ENERGY"/>
    <s v="089-X-0321-000"/>
    <s v="089-0321"/>
    <s v="41.0: Grants, subsidies, and contributions"/>
    <s v="0002: BIOENERGY TECHNOLOGIES"/>
    <s v="MECEHTM8DB17"/>
    <n v="191429745"/>
    <x v="0"/>
    <s v="UNIVERSITY OF ARKANSAS SYSTEM"/>
    <s v="CBQ1T88L7TC6"/>
    <n v="55600001"/>
    <s v="UNIVERSITY OF ARKANSAS SYSTEM"/>
    <s v="1125 WEST MAPLE STE 210"/>
    <n v="23290"/>
    <s v="FAYETTEVILLE"/>
    <n v="5143"/>
    <x v="0"/>
    <n v="5"/>
    <s v="AR"/>
    <n v="72701"/>
    <n v="3124"/>
    <s v="AR-03"/>
    <s v="AR-03"/>
    <s v="City-wide"/>
    <s v="AR23290"/>
    <s v="FAYETTEVILLE"/>
    <n v="5143"/>
    <s v="WASHINGTON"/>
    <n v="5"/>
    <s v="CITY-WIDE"/>
    <s v="AR-02"/>
    <s v="AR-03"/>
    <x v="2"/>
    <x v="2"/>
    <n v="5"/>
    <x v="0"/>
    <s v="INTEGRATED PROCESS OPTIMIZATION FOR BIOCHEMICAL CONVERSION"/>
    <s v="INTEGRATED PROCESS OPTIMIZATION FOR BIOCHEMCIAL CONVERSION"/>
    <s v="NON"/>
    <s v="NOT RECOVERY ACT"/>
    <s v="H"/>
    <s v="PUBLIC/STATE CONTROLLED INSTITUTION OF HIGHER EDUCATION"/>
    <s v="C"/>
    <s v="REVISION"/>
    <n v="2"/>
    <s v="NON-AGGREGATE RECORD"/>
    <s v="https://www.usaspending.gov/award/ASST_NON_DEEE0008255_8900/"/>
    <d v="2020-11-05T00:00:00"/>
    <d v="2020-11-05T00:00:00"/>
    <m/>
  </r>
  <r>
    <s v="8900_DEEE0008707_-NONE-_81.086_0002"/>
    <s v="ASST_NON_DEEE0008707_8900"/>
    <s v="DEEE0008707"/>
    <n v="2"/>
    <s v="SAI NOT AVAILABLE"/>
    <n v="0"/>
    <n v="1500000"/>
    <n v="1166309.05"/>
    <n v="0"/>
    <n v="0"/>
    <n v="0"/>
    <d v="2020-11-16T00:00:00"/>
    <x v="2"/>
    <d v="2019-04-01T00:00:00"/>
    <d v="2021-03-31T00:00:00"/>
    <s v="Department of Energy"/>
    <n v="8900"/>
    <s v="Department of Energy"/>
    <n v="892433"/>
    <s v="NATIONAL ENERGY TECHNOLOGY LABORATORY"/>
    <n v="89"/>
    <s v="Department of Energy"/>
    <n v="8900"/>
    <s v="Department of Energy"/>
    <n v="892403"/>
    <s v="ENERGY EFFICIENCYRENEWABLE ENERGY"/>
    <s v="089-X-0321-000"/>
    <s v="089-0321"/>
    <s v="25.2: Other services from non-Federal sources;41.0: Grants, subsidies, and contributions"/>
    <s v="0001: VEHICLE TECHNOLOGI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1201"/>
    <s v="AR-03"/>
    <s v="AR-03"/>
    <x v="3"/>
    <x v="3"/>
    <n v="5"/>
    <x v="0"/>
    <s v="AWARD TO THE UNIVERSITY OF ARKANSAS. AWARD NUMBER: DE-EE0008707, PROJECT ENTITLED: INTEGRATION METHODS FOR HIGH-DENSITY INTEGRATED ELECTRIC DRIVES. AMENDMENT 0002 - REVISE THE FOREIGN NATIONAL PROVISION."/>
    <s v="NEW AWARD TO THE UNIVERSITY OF ARKANSAS. AWARD NUMBER: DE-EE0008707, PROJECT ENTITLED: INTEGRATION METHODS FOR HIGH-DENSITY INTEGRATED ELECTRIC DRIVES."/>
    <s v="NON"/>
    <s v="NOT RECOVERY ACT"/>
    <s v="H"/>
    <s v="PUBLIC/STATE CONTROLLED INSTITUTION OF HIGHER EDUCATION"/>
    <s v="C"/>
    <s v="REVISION"/>
    <n v="2"/>
    <s v="NON-AGGREGATE RECORD"/>
    <s v="https://www.usaspending.gov/award/ASST_NON_DEEE0008707_8900/"/>
    <d v="2020-11-30T00:00:00"/>
    <d v="2020-11-30T00:00:00"/>
    <m/>
  </r>
  <r>
    <s v="8900_DECR0000003_-NONE-_81.008_0002"/>
    <s v="ASST_NON_DECR0000003_8900"/>
    <s v="DECR0000003"/>
    <n v="2"/>
    <s v="SAI EXEMPT"/>
    <n v="0"/>
    <n v="1919954"/>
    <n v="1687147.61"/>
    <n v="0"/>
    <n v="773922"/>
    <n v="0"/>
    <d v="2020-11-18T00:00:00"/>
    <x v="2"/>
    <d v="2020-09-03T00:00:00"/>
    <d v="2023-09-02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0010: CYBERSECURITY FOR ENERGY DELIVERY SYSTEM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9"/>
    <x v="10"/>
    <n v="5"/>
    <x v="0"/>
    <s v="DE-CR0000003 UNIVERSITY OF ARKANSAS AWARD TITLED V-INT: AUTOMATED VULNERABILITY INTELLIGENCE AND RISK ASSESSMENT.  AMENDMENT 0002.  THE PURPOSE OF THIS AMENDMENT IS TO REVISE THE TITLE OF THE PROJECT."/>
    <s v="DE-CR0000003 UNIVERSITY OF ARKANSAS AWARD TITLED  AVIRA: AUTOMATED VULNERABILITY INTELLIGENCE AND RISK ASSESSMENT."/>
    <s v="NON"/>
    <s v="NOT RECOVERY ACT"/>
    <s v="H"/>
    <s v="PUBLIC/STATE CONTROLLED INSTITUTION OF HIGHER EDUCATION"/>
    <s v="C"/>
    <s v="REVISION"/>
    <n v="2"/>
    <s v="NON-AGGREGATE RECORD"/>
    <s v="https://www.usaspending.gov/award/ASST_NON_DECR0000003_8900/"/>
    <d v="2020-11-30T00:00:00"/>
    <d v="2020-11-30T00:00:00"/>
    <m/>
  </r>
  <r>
    <s v="8900_DEOE0000779_-NONE-_81.122_0013"/>
    <s v="ASST_NON_DEOE0000779_8900"/>
    <s v="DEOE0000779"/>
    <n v="13"/>
    <s v="SAI EXEMPT"/>
    <n v="0"/>
    <n v="11348689.630000001"/>
    <n v="2400692.25"/>
    <n v="0"/>
    <n v="3083610"/>
    <n v="0"/>
    <d v="2021-02-24T00:00:00"/>
    <x v="2"/>
    <d v="2015-10-01T00:00:00"/>
    <d v="2022-03-31T00:00:00"/>
    <s v="Department of Energy"/>
    <n v="8900"/>
    <s v="Department of Energy"/>
    <n v="892433"/>
    <s v="NATIONAL ENERGY TECHNOLOGY LABORATORY"/>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0"/>
    <x v="8"/>
    <n v="5"/>
    <x v="0"/>
    <s v="DE-OE0000779 AWARD WITH THE UNIVERSITY OF ARKANSAS SYSTEM TITLED ''AN INTERDISCIPLINARY APPROACH TO INTEGRATABLE, COMPOSABLE AND EVOLVABLE CYBERSECURITY IN ENERGY DELIVERY SYSTEMS''.  _x000a_THE PURPOSE OF AMENDMENT 0013 IS TO CHANGE THE DEPARTMENT OF ENERGY (DOE) AWARD ADMINISTRATOR/CONTRACT SPECIALIST."/>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21-03-02T00:00:00"/>
    <d v="2021-03-02T00:00:00"/>
    <m/>
  </r>
  <r>
    <s v="8900_DESC0019226_-NONE-_81.049_0003"/>
    <s v="ASST_NON_DESC0019226_8900"/>
    <s v="DESC0019226"/>
    <n v="3"/>
    <s v="SAI EXEMPT"/>
    <n v="0"/>
    <n v="1005851"/>
    <n v="325197.76"/>
    <n v="0"/>
    <n v="0"/>
    <n v="0"/>
    <d v="2021-03-04T00:00:00"/>
    <x v="2"/>
    <d v="2018-08-15T00:00:00"/>
    <d v="2022-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m/>
    <s v="AR-03"/>
    <s v="AR-03"/>
    <s v="Single ZIP Code"/>
    <s v="AR23290"/>
    <s v="FAYETTEVILLE"/>
    <n v="5143"/>
    <s v="WASHINGTON"/>
    <n v="5"/>
    <s v="72701-3124"/>
    <s v="AR-03"/>
    <s v="AR-03"/>
    <x v="5"/>
    <x v="5"/>
    <n v="4"/>
    <x v="2"/>
    <s v="UNDERSTANDING NITROGENASE MATURATION AND ACTIVITY IN METHANOGENS"/>
    <s v="UNDERSTANDING NITROGENASE MATURATION AND ACTIVITY IN METHANOGENS"/>
    <s v="NON"/>
    <s v="NOT RECOVERY ACT"/>
    <s v="H"/>
    <s v="PUBLIC/STATE CONTROLLED INSTITUTION OF HIGHER EDUCATION"/>
    <s v="B"/>
    <s v="CONTINUATION"/>
    <n v="2"/>
    <s v="NON-AGGREGATE RECORD"/>
    <s v="https://www.usaspending.gov/award/ASST_NON_DESC0019226_8900/"/>
    <d v="2021-03-15T00:00:00"/>
    <d v="2021-03-15T00:00:00"/>
    <m/>
  </r>
  <r>
    <s v="8900_DESC0016163_-NONE-_81.049_0005"/>
    <s v="ASST_NON_DESC0016163_8900"/>
    <s v="DESC0016163"/>
    <n v="5"/>
    <s v="SAI EXEMPT"/>
    <n v="0"/>
    <n v="753228"/>
    <n v="272196.24"/>
    <n v="0"/>
    <n v="0"/>
    <n v="0"/>
    <d v="2021-03-04T00:00:00"/>
    <x v="2"/>
    <d v="2016-07-15T00:00:00"/>
    <d v="2022-08-15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210 ADMINISTRATION BUILDING"/>
    <n v="23290"/>
    <s v="FAYETTEVILLE"/>
    <n v="5143"/>
    <x v="0"/>
    <n v="5"/>
    <s v="AR"/>
    <n v="72701"/>
    <m/>
    <s v="AR-03"/>
    <s v="AR-03"/>
    <s v="Single ZIP Code"/>
    <s v="AR23290"/>
    <s v="FAYETTEVILLE"/>
    <n v="5143"/>
    <s v="WASHINGTON"/>
    <n v="5"/>
    <s v="72702-1404"/>
    <s v="AR-03"/>
    <s v="AR-03"/>
    <x v="5"/>
    <x v="5"/>
    <n v="4"/>
    <x v="2"/>
    <s v="THE DYNAMICS AND STRATIGRAPHY OF DISTRIBUTARY CHANNEL NETWORKS"/>
    <s v="THE DYNAMICS AND STRATIGRAPHY OF DISTRIBUTARY CHANNEL NETWORKS"/>
    <s v="NON"/>
    <s v="NOT RECOVERY ACT"/>
    <s v="H"/>
    <s v="PUBLIC/STATE CONTROLLED INSTITUTION OF HIGHER EDUCATION"/>
    <s v="C"/>
    <s v="REVISION"/>
    <n v="2"/>
    <s v="NON-AGGREGATE RECORD"/>
    <s v="https://www.usaspending.gov/award/ASST_NON_DESC0016163_8900/"/>
    <d v="2021-03-15T00:00:00"/>
    <d v="2021-03-15T00:00:00"/>
    <m/>
  </r>
  <r>
    <s v="8900_DEEE0008707_-NONE-_81.086_0003"/>
    <s v="ASST_NON_DEEE0008707_8900"/>
    <s v="DEEE0008707"/>
    <n v="3"/>
    <s v="SAI NOT AVAILABLE"/>
    <n v="300000"/>
    <n v="1500000"/>
    <n v="1166309.05"/>
    <n v="0"/>
    <n v="0"/>
    <n v="300000"/>
    <d v="2021-03-10T00:00:00"/>
    <x v="2"/>
    <d v="2019-04-01T00:00:00"/>
    <d v="2022-03-31T00:00:00"/>
    <s v="Department of Energy"/>
    <n v="8900"/>
    <s v="Department of Energy"/>
    <n v="892433"/>
    <s v="NATIONAL ENERGY TECHNOLOGY LABORATORY"/>
    <n v="89"/>
    <s v="Department of Energy"/>
    <n v="8900"/>
    <s v="Department of Energy"/>
    <n v="892403"/>
    <s v="ENERGY EFFICIENCYRENEWABLE ENERGY"/>
    <s v="089-X-0321-000"/>
    <s v="089-0321"/>
    <s v="25.2: Other services from non-Federal sources;41.0: Grants, subsidies, and contributions"/>
    <s v="0001: VEHICLE TECHNOLOGI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1201"/>
    <s v="AR-03"/>
    <s v="AR-03"/>
    <x v="3"/>
    <x v="3"/>
    <n v="5"/>
    <x v="0"/>
    <s v="AWARD TO THE UNIVERSITY OF ARKANSAS. AWARD NUMBER: DE-EE0008707, PROJECT ENTITLED: INTEGRATION METHODS FOR HIGH-DENSITY INTEGRATED ELECTRIC DRIVES.  AMENDMENT 0003 - INCREMENTALLY FUND THE PROJECT, AUTHORIZE CONTINUATION INTO BUDGET PERIOD 3, AND CHANGE THE DOE PROGRAM MANAGER."/>
    <s v="NEW AWARD TO THE UNIVERSITY OF ARKANSAS. AWARD NUMBER: DE-EE0008707, PROJECT ENTITLED: INTEGRATION METHODS FOR HIGH-DENSITY INTEGRATED ELECTRIC DRIVES."/>
    <s v="NON"/>
    <s v="NOT RECOVERY ACT"/>
    <s v="H"/>
    <s v="PUBLIC/STATE CONTROLLED INSTITUTION OF HIGHER EDUCATION"/>
    <s v="B"/>
    <s v="CONTINUATION"/>
    <n v="2"/>
    <s v="NON-AGGREGATE RECORD"/>
    <s v="https://www.usaspending.gov/award/ASST_NON_DEEE0008707_8900/"/>
    <d v="2021-03-15T00:00:00"/>
    <d v="2021-03-15T00:00:00"/>
    <m/>
  </r>
  <r>
    <s v="8900_DEOE0000779_-NONE-_81.122_0014"/>
    <s v="ASST_NON_DEOE0000779_8900"/>
    <s v="DEOE0000779"/>
    <n v="14"/>
    <s v="SAI EXEMPT"/>
    <n v="0"/>
    <n v="11348689.630000001"/>
    <n v="2400692.25"/>
    <n v="0"/>
    <n v="3083610"/>
    <n v="0"/>
    <d v="2021-04-01T00:00:00"/>
    <x v="2"/>
    <d v="2015-10-01T00:00:00"/>
    <d v="2022-03-31T00:00:00"/>
    <s v="Department of Energy"/>
    <n v="8900"/>
    <s v="Department of Energy"/>
    <n v="892433"/>
    <s v="NATIONAL ENERGY TECHNOLOGY LABORATORY"/>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0"/>
    <x v="8"/>
    <n v="5"/>
    <x v="0"/>
    <s v="DE-OE0000779 AWARD WITH THE UNIVERSITY OF ARKANSAS SYSTEM TITLED ''AN INTERDISCIPLINARY APPROACH TO INTEGRATABLE, COMPOSABLE AND EVOLVABLE CYBERSECURITY IN ENERGY DELIVERY SYSTEMS''.  _x000a_THE PURPOSE OF AMENDMENT 0014 IS TO CHANGE THE DEPARTMENT OF ENERGY (DOE) PROGRAM MANAGER."/>
    <s v="AN INTERDISCIPLINARY APPROACH TO INTEGRATABLE, COMPOSABLE AND EVOLVABLE CYBERSECURITY IN ENERGY DELIVERY SYSTEMS"/>
    <s v="NON"/>
    <s v="NOT RECOVERY ACT"/>
    <s v="H"/>
    <s v="PUBLIC/STATE CONTROLLED INSTITUTION OF HIGHER EDUCATION"/>
    <s v="C"/>
    <s v="REVISION"/>
    <n v="2"/>
    <s v="NON-AGGREGATE RECORD"/>
    <s v="https://www.usaspending.gov/award/ASST_NON_DEOE0000779_8900/"/>
    <d v="2021-04-07T00:00:00"/>
    <d v="2021-04-07T00:00:00"/>
    <m/>
  </r>
  <r>
    <s v="8900_DEEE0009586_-NONE-_81.086_-NONE-"/>
    <s v="ASST_NON_DEEE0009586_8900"/>
    <s v="DEEE0009586"/>
    <m/>
    <s v="SAI EXEMPT"/>
    <n v="55000"/>
    <n v="220000"/>
    <n v="151250"/>
    <n v="0"/>
    <n v="0"/>
    <n v="55000"/>
    <d v="2021-03-30T00:00:00"/>
    <x v="2"/>
    <d v="2021-04-01T00:00:00"/>
    <d v="2022-03-31T00:00:00"/>
    <s v="Department of Energy"/>
    <n v="8900"/>
    <s v="Department of Energy"/>
    <n v="892433"/>
    <s v="NATIONAL ENERGY TECHNOLOGY LABORATORY"/>
    <n v="89"/>
    <s v="Department of Energy"/>
    <n v="8900"/>
    <s v="Department of Energy"/>
    <n v="892403"/>
    <s v="ENERGY EFFICIENCYRENEWABLE ENERGY"/>
    <s v="089-X-0321-000"/>
    <s v="089-0321"/>
    <s v="41.0: Grants, subsidies, and contributions"/>
    <s v="0001: VEHICLE TECHNOLOGIES"/>
    <s v="LX4WUTA57963"/>
    <n v="809594054"/>
    <x v="1"/>
    <s v="ENVIRONMENTAL QUALITY, ARKANSAS DEPARTMENT OF"/>
    <s v="R4NPAGSC4MC1"/>
    <n v="65320400"/>
    <s v="STATE OF ARKANSAS"/>
    <s v="5301 NORTHSHORE DRIVE"/>
    <n v="50450"/>
    <s v="NORTH LITTLE ROCK"/>
    <n v="5119"/>
    <x v="1"/>
    <n v="5"/>
    <s v="AR"/>
    <n v="72118"/>
    <n v="5317"/>
    <s v="AR-02"/>
    <s v="AR-02"/>
    <s v="Single ZIP Code"/>
    <s v="AR50450"/>
    <s v="NORTH LITTLE ROCK"/>
    <n v="5119"/>
    <s v="PULASKI"/>
    <n v="5"/>
    <s v="72118-5317"/>
    <s v="AR-02"/>
    <s v="AR-02"/>
    <x v="3"/>
    <x v="3"/>
    <n v="5"/>
    <x v="0"/>
    <s v="CLEAN CITIES COALITION NETWORK OUTREACH, EDUCATION, AND PERFORMANCE TRACKING PROGRAM"/>
    <s v="CLEAN CITIES COALITION NETWORK OUTREACH, EDUCATION, AND PERFORMANCE TRACKING PROGRAM"/>
    <s v="NON"/>
    <s v="NOT RECOVERY ACT"/>
    <s v="A"/>
    <s v="STATE GOVERNMENT"/>
    <s v="A"/>
    <s v="NEW"/>
    <n v="2"/>
    <s v="NON-AGGREGATE RECORD"/>
    <s v="https://www.usaspending.gov/award/ASST_NON_DEEE0009586_8900/"/>
    <d v="2021-04-12T00:00:00"/>
    <d v="2021-04-12T00:00:00"/>
    <m/>
  </r>
  <r>
    <s v="8900_DESC0017732_-NONE-_81.049_0005"/>
    <s v="ASST_NON_DESC0017732_8900"/>
    <s v="DESC0017732"/>
    <n v="5"/>
    <s v="SAI EXEMPT"/>
    <n v="0"/>
    <n v="1164387"/>
    <n v="716309.09"/>
    <n v="0"/>
    <n v="0"/>
    <n v="0"/>
    <d v="2021-04-21T00:00:00"/>
    <x v="2"/>
    <d v="2017-06-12T00:00:00"/>
    <d v="2022-06-01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5"/>
    <s v="AR-03"/>
    <s v="AR-03"/>
    <s v="Single ZIP Code"/>
    <s v="AR23290"/>
    <s v="FAYETTEVILLE"/>
    <n v="5143"/>
    <s v="WASHINGTON"/>
    <n v="5"/>
    <s v="72701-9332"/>
    <s v="AR-03"/>
    <s v="AR-03"/>
    <x v="5"/>
    <x v="5"/>
    <n v="4"/>
    <x v="2"/>
    <s v="RUGGED, LONG-LIFE FLOW MONITORING FOR ENHANCED GEOTHERMAL SYSTEMS"/>
    <s v="RUGGED, LONG-LIFE FLOW MONITORING FOR ENHANCED GEOTHERMAL SYSTEMS"/>
    <s v="NON"/>
    <s v="NOT RECOVERY ACT"/>
    <s v="R"/>
    <s v="SMALL BUSINESS"/>
    <s v="C"/>
    <s v="REVISION"/>
    <n v="2"/>
    <s v="NON-AGGREGATE RECORD"/>
    <s v="https://www.usaspending.gov/award/ASST_NON_DESC0017732_8900/"/>
    <d v="2021-04-26T00:00:00"/>
    <d v="2021-04-26T00:00:00"/>
    <m/>
  </r>
  <r>
    <s v="8900_DEEE0007776_-NONE-_81.119_0002"/>
    <s v="ASST_NON_DEEE0007776_8900"/>
    <s v="DEEE0007776"/>
    <n v="2"/>
    <s v="SAI NOT AVAILABLE"/>
    <n v="-170168.98"/>
    <n v="127278.02"/>
    <m/>
    <n v="0"/>
    <n v="75000"/>
    <n v="-170168.98"/>
    <d v="2021-05-19T00:00:00"/>
    <x v="2"/>
    <d v="2017-01-01T00:00:00"/>
    <d v="2019-12-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IVISION OF"/>
    <s v="R4NPAGSC4MC1"/>
    <n v="65320400"/>
    <s v="STATE OF ARKANSAS"/>
    <s v="5301 NORTHSHORE DRIVE"/>
    <n v="50450"/>
    <s v="NORTH LITTLE ROCK"/>
    <n v="5119"/>
    <x v="1"/>
    <n v="5"/>
    <s v="AR"/>
    <n v="72118"/>
    <n v="5328"/>
    <s v="AR-02"/>
    <s v="AR-02"/>
    <s v="Single ZIP Code"/>
    <s v="AR41000"/>
    <s v="LITTLE ROCK"/>
    <n v="5119"/>
    <s v="PULASKI"/>
    <n v="5"/>
    <s v="72201-9707"/>
    <s v="AR-02"/>
    <s v="AR-02"/>
    <x v="10"/>
    <x v="11"/>
    <n v="5"/>
    <x v="0"/>
    <s v="FY16 SEP COMP ARKANSAS:  ENHANCING ARKANSAS‚Äô COOPERATIVE ENERGY EFFICIENCY FINANCING PROGRAMS"/>
    <s v="FY16 SEP COMP ARKANSAS:  ENHANCING ARKANSAS  COOPERATIVE ENERGY EFFICIENCY FINANCING PROGRAMS"/>
    <s v="NON"/>
    <s v="NOT RECOVERY ACT"/>
    <s v="A"/>
    <s v="STATE GOVERNMENT"/>
    <s v="D"/>
    <s v="ADJUSTMENT TO COMPLETED PROJECT"/>
    <n v="2"/>
    <s v="NON-AGGREGATE RECORD"/>
    <s v="https://www.usaspending.gov/award/ASST_NON_DEEE0007776_8900/"/>
    <d v="2021-05-24T00:00:00"/>
    <d v="2021-05-24T00:00:00"/>
    <m/>
  </r>
  <r>
    <s v="8900_DEEE0006979_-NONE-_81.041_0008"/>
    <s v="ASST_NON_DEEE0006979_8900"/>
    <s v="DEEE0006979"/>
    <n v="8"/>
    <m/>
    <n v="-29979.93"/>
    <n v="1408910.07"/>
    <m/>
    <n v="0"/>
    <n v="288027"/>
    <n v="-29979.93"/>
    <d v="2021-05-19T00:00:00"/>
    <x v="2"/>
    <d v="2015-07-01T00:00:00"/>
    <d v="2019-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IVISION OF"/>
    <s v="R4NPAGSC4MC1"/>
    <n v="65320400"/>
    <s v="STATE OF ARKANSAS"/>
    <s v="5301 NORTHSHORE DRIVE"/>
    <n v="50450"/>
    <s v="NORTH LITTLE ROCK"/>
    <n v="5119"/>
    <x v="1"/>
    <n v="5"/>
    <s v="AR"/>
    <n v="72118"/>
    <n v="5328"/>
    <s v="AR-02"/>
    <s v="AR-02"/>
    <s v="City-wide"/>
    <s v="AR50450"/>
    <s v="NORTH LITTLE ROCK"/>
    <n v="5119"/>
    <s v="PULASKI"/>
    <n v="5"/>
    <s v="CITY-WIDE"/>
    <s v="AR-02"/>
    <s v="AR-02"/>
    <x v="1"/>
    <x v="1"/>
    <n v="3"/>
    <x v="1"/>
    <s v="SEP FORMULA - STATE OF ARKANSAS"/>
    <s v="SEP FORMULA - STATE OF ARKANSAS"/>
    <s v="NON"/>
    <s v="NOT RECOVERY ACT"/>
    <s v="A"/>
    <s v="STATE GOVERNMENT"/>
    <s v="D"/>
    <s v="ADJUSTMENT TO COMPLETED PROJECT"/>
    <n v="2"/>
    <s v="NON-AGGREGATE RECORD"/>
    <s v="https://www.usaspending.gov/award/ASST_NON_DEEE0006979_8900/"/>
    <d v="2021-05-24T00:00:00"/>
    <d v="2021-05-24T00:00:00"/>
    <m/>
  </r>
  <r>
    <s v="8900_DEEE0006494_-NONE-_81.119_0007"/>
    <s v="ASST_NON_DEEE0006494_8900"/>
    <s v="DEEE0006494"/>
    <n v="7"/>
    <m/>
    <n v="-8977.36"/>
    <n v="491022.64"/>
    <m/>
    <n v="0"/>
    <n v="111226"/>
    <n v="-8977.36"/>
    <d v="2021-05-20T00:00:00"/>
    <x v="2"/>
    <d v="2014-02-01T00:00:00"/>
    <d v="2018-12-31T00:00:00"/>
    <s v="Department of Energy"/>
    <n v="8900"/>
    <s v="Department of Energy"/>
    <n v="892434"/>
    <s v="GOLDEN FIELD OFFICE"/>
    <n v="89"/>
    <s v="Department of Energy"/>
    <n v="8900"/>
    <s v="Department of Energy"/>
    <n v="892403"/>
    <s v="ENERGY EFFICIENCYRENEWABLE ENERGY"/>
    <s v="089-X-0321-000"/>
    <s v="089-0321"/>
    <s v="41.0: Grants, subsidies, and contributions"/>
    <s v="county"/>
    <s v="LX4WUTA57963"/>
    <n v="809594054"/>
    <x v="1"/>
    <s v="ENVIRONMENTAL QUALITY, ARKANSAS DIVISION OF"/>
    <s v="R4NPAGSC4MC1"/>
    <n v="65320400"/>
    <s v="STATE OF ARKANSAS"/>
    <s v="5301 NORTHSHORE DRIVE"/>
    <n v="50450"/>
    <s v="NORTH LITTLE ROCK"/>
    <n v="5119"/>
    <x v="1"/>
    <n v="5"/>
    <s v="AR"/>
    <n v="72118"/>
    <n v="5328"/>
    <s v="AR-02"/>
    <s v="AR-02"/>
    <s v="City-wide"/>
    <s v="AR50450"/>
    <s v="NORTH LITTLE ROCK"/>
    <n v="5119"/>
    <s v="PULASKI"/>
    <n v="5"/>
    <s v="CITY-WIDE"/>
    <s v="AR-02"/>
    <s v="AR-02"/>
    <x v="10"/>
    <x v="11"/>
    <n v="5"/>
    <x v="0"/>
    <s v="FY13 SEP COMP: STIMULATING ENERGY EFFICIENCY ACTION IN ARKANSAS"/>
    <s v="STIMULATING ENERGY EFFICIENCY ACTION IN ARKANSAS"/>
    <s v="NON"/>
    <s v="NOT RECOVERY ACT"/>
    <s v="A"/>
    <s v="STATE GOVERNMENT"/>
    <s v="D"/>
    <s v="ADJUSTMENT TO COMPLETED PROJECT"/>
    <n v="2"/>
    <s v="NON-AGGREGATE RECORD"/>
    <s v="https://www.usaspending.gov/award/ASST_NON_DEEE0006494_8900/"/>
    <d v="2021-05-24T00:00:00"/>
    <d v="2021-05-24T00:00:00"/>
    <m/>
  </r>
  <r>
    <s v="8900_DENA0002925_-NONE-_81.112_0006"/>
    <s v="ASST_NON_DENA0002925_8900"/>
    <s v="DENA0002925"/>
    <n v="6"/>
    <s v="SAI EXEMPT"/>
    <n v="-1241.93"/>
    <n v="178758.07"/>
    <n v="1519.89"/>
    <n v="0"/>
    <n v="0"/>
    <n v="-1241.93"/>
    <d v="2021-05-25T00:00:00"/>
    <x v="2"/>
    <d v="2016-03-01T00:00:00"/>
    <d v="2019-08-31T00:00:00"/>
    <s v="Department of Energy"/>
    <n v="8900"/>
    <s v="Department of Energy"/>
    <n v="892331"/>
    <s v="NNSA NON-MO CNTRCTNG OPS DIV"/>
    <n v="89"/>
    <s v="Department of Energy"/>
    <n v="8900"/>
    <s v="Department of Energy"/>
    <n v="892300"/>
    <s v="NNSA WEAPONS ACTIVITIES FUNDS"/>
    <s v="089-X-0240-000"/>
    <s v="089-0240"/>
    <s v="41.0: Grants, subsidies, and contributions"/>
    <s v="0240: WEAPONS ACTIVITIES"/>
    <s v="NTXJM52SHKS7"/>
    <n v="75461814"/>
    <x v="9"/>
    <s v="MISSISSIPPI STATE UNIVERSITY"/>
    <s v="NTXJM52SHKS7"/>
    <n v="75461814"/>
    <s v="MISSISSIPPI STATE UNIVERSITY"/>
    <s v="P O BOX 5227"/>
    <m/>
    <s v="MISSISSIPPI STATE"/>
    <n v="28105"/>
    <x v="3"/>
    <n v="28"/>
    <s v="MS"/>
    <n v="39762"/>
    <n v="5227"/>
    <s v="MS-03"/>
    <s v="MS-03"/>
    <s v="City-wide"/>
    <s v="AR99093"/>
    <s v="MISSISSIPPI COUNTY"/>
    <n v="5093"/>
    <s v="MISSISSIPPI"/>
    <n v="5"/>
    <s v="CITY-WIDE"/>
    <s v="AR-03"/>
    <m/>
    <x v="11"/>
    <x v="12"/>
    <n v="4"/>
    <x v="2"/>
    <s v="''MICROSCOPIC DESCRIPTION OF FISSION IN A RELATIVISTIC FRAMEWORK''"/>
    <s v="MICROSCOPIC DESCRIPTION OF FISSION IN A RELATIVISTIC FRAMEWORK"/>
    <s v="NON"/>
    <s v="NOT RECOVERY ACT"/>
    <s v="H"/>
    <s v="PUBLIC/STATE CONTROLLED INSTITUTION OF HIGHER EDUCATION"/>
    <s v="D"/>
    <s v="ADJUSTMENT TO COMPLETED PROJECT"/>
    <n v="2"/>
    <s v="NON-AGGREGATE RECORD"/>
    <s v="https://www.usaspending.gov/award/ASST_NON_DENA0002925_8900/"/>
    <d v="2021-06-01T00:00:00"/>
    <d v="2021-06-01T00:00:00"/>
    <m/>
  </r>
  <r>
    <s v="8900_DEEE0009474_-NONE-_81.041_-NONE-"/>
    <s v="ASST_NON_DEEE0009474_8900"/>
    <s v="DEEE0009474"/>
    <m/>
    <s v="SAI NOT AVAILABLE"/>
    <n v="695500"/>
    <n v="2143820"/>
    <n v="953241.28"/>
    <n v="0"/>
    <n v="0"/>
    <n v="695500"/>
    <d v="2021-06-17T00:00:00"/>
    <x v="2"/>
    <d v="2021-07-01T00:00:00"/>
    <d v="2022-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IVISION OF"/>
    <s v="R4NPAGSC4MC1"/>
    <n v="65320400"/>
    <s v="STATE OF ARKANSAS"/>
    <s v="5301 NORTHSHORE DRIVE"/>
    <n v="50450"/>
    <s v="NORTH LITTLE ROCK"/>
    <n v="5119"/>
    <x v="1"/>
    <n v="5"/>
    <s v="AR"/>
    <n v="72118"/>
    <n v="5328"/>
    <s v="AR-02"/>
    <s v="AR-02"/>
    <s v="City-wide"/>
    <s v="AR50450"/>
    <s v="NORTH LITTLE ROCK"/>
    <n v="5119"/>
    <s v="PULASKI"/>
    <n v="5"/>
    <s v="CITY-WIDE"/>
    <s v="AR-02"/>
    <s v="AR-02"/>
    <x v="1"/>
    <x v="1"/>
    <n v="3"/>
    <x v="1"/>
    <s v="SEP FORMULA - ARKANSAS"/>
    <s v="SEP FORMULA - ARKANSAS"/>
    <s v="NON"/>
    <s v="NOT RECOVERY ACT"/>
    <s v="A"/>
    <s v="STATE GOVERNMENT"/>
    <s v="A"/>
    <s v="NEW"/>
    <n v="2"/>
    <s v="NON-AGGREGATE RECORD"/>
    <s v="https://www.usaspending.gov/award/ASST_NON_DEEE0009474_8900/"/>
    <d v="2021-06-22T00:00:00"/>
    <d v="2021-06-22T00:00:00"/>
    <m/>
  </r>
  <r>
    <s v="8900_DESC0019467_-NONE-_81.049_0003"/>
    <s v="ASST_NON_DESC0019467_8900"/>
    <s v="DESC0019467"/>
    <n v="3"/>
    <s v="SAI EXEMPT"/>
    <n v="0"/>
    <n v="749990.53"/>
    <n v="591884.07999999996"/>
    <n v="0"/>
    <n v="0"/>
    <n v="0"/>
    <d v="2021-06-24T00:00:00"/>
    <x v="2"/>
    <d v="2018-09-15T00:00:00"/>
    <d v="2022-09-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m/>
    <s v="AR-03"/>
    <s v="AR-03"/>
    <s v="Single ZIP Code"/>
    <s v="AR23290"/>
    <s v="FAYETTEVILLE"/>
    <n v="5143"/>
    <s v="WASHINGTON"/>
    <n v="5"/>
    <s v="72702-1404"/>
    <s v="AR-03"/>
    <s v="AR-03"/>
    <x v="5"/>
    <x v="5"/>
    <n v="4"/>
    <x v="2"/>
    <s v="SYMMETRY ENGINEERING OF TOPOLOGICAL QUANTUM STATES"/>
    <s v="SYMMETRY ENGINEERING OF TOPOLOGICAL QUANTUM STATES"/>
    <s v="NON"/>
    <s v="NOT RECOVERY ACT"/>
    <s v="H"/>
    <s v="PUBLIC/STATE CONTROLLED INSTITUTION OF HIGHER EDUCATION"/>
    <s v="B"/>
    <s v="CONTINUATION"/>
    <n v="2"/>
    <s v="NON-AGGREGATE RECORD"/>
    <s v="https://www.usaspending.gov/award/ASST_NON_DESC0019467_8900/"/>
    <d v="2021-06-28T00:00:00"/>
    <d v="2021-06-28T00:00:00"/>
    <m/>
  </r>
  <r>
    <s v="8900_DESC0016139_-NONE-_81.049_0005"/>
    <s v="ASST_NON_DESC0016139_8900"/>
    <s v="DESC0016139"/>
    <n v="5"/>
    <s v="SAI EXEMPT"/>
    <n v="0"/>
    <n v="750000"/>
    <n v="300482.73"/>
    <n v="0"/>
    <n v="0"/>
    <n v="0"/>
    <d v="2021-06-24T00:00:00"/>
    <x v="2"/>
    <d v="2016-07-15T00:00:00"/>
    <d v="2021-12-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210 ADMINISTRATION BUILDING"/>
    <n v="23290"/>
    <s v="FAYETTEVILLE"/>
    <n v="5143"/>
    <x v="0"/>
    <n v="5"/>
    <s v="AR"/>
    <n v="72701"/>
    <m/>
    <s v="AR-03"/>
    <s v="AR-03"/>
    <s v="Single ZIP Code"/>
    <s v="AR23290"/>
    <s v="FAYETTEVILLE"/>
    <n v="5143"/>
    <s v="WASHINGTON"/>
    <n v="5"/>
    <s v="72701-1202"/>
    <s v="AR-03"/>
    <s v="AR-03"/>
    <x v="5"/>
    <x v="5"/>
    <n v="4"/>
    <x v="2"/>
    <s v="QUANTUM PHENOMENA IN FEW-LAYER GROUP-IV MONOCHALCOGENIDES: INTERPLAY AMONG STRUCTURAL, THERMAL, OPTICAL, SPIN, AND VALLEY PROPERTIES IN 2D"/>
    <s v="QUANTUM PHENOMENA IN FEW&amp;#8208;LAYER GROUP IV MONOCHALCOGENIDES: INTERPLAY AMONG STRUCTURAL, THERMAL, OPTICAL, SPIN, AND VALLEY PROPERTIES IN 2D"/>
    <s v="NON"/>
    <s v="NOT RECOVERY ACT"/>
    <s v="H"/>
    <s v="PUBLIC/STATE CONTROLLED INSTITUTION OF HIGHER EDUCATION"/>
    <s v="C"/>
    <s v="REVISION"/>
    <n v="2"/>
    <s v="NON-AGGREGATE RECORD"/>
    <s v="https://www.usaspending.gov/award/ASST_NON_DESC0016139_8900/"/>
    <d v="2021-06-28T00:00:00"/>
    <d v="2021-06-28T00:00:00"/>
    <m/>
  </r>
  <r>
    <s v="8900_DEFG0201ER15161_-NONE-_81.049_0018"/>
    <s v="ASST_NON_DEFG0201ER15161_8900"/>
    <s v="DEFG0201ER15161"/>
    <n v="18"/>
    <s v="SAI EXEMPT"/>
    <n v="0"/>
    <n v="1524992"/>
    <n v="272894.84999999998"/>
    <n v="0"/>
    <n v="0"/>
    <n v="0"/>
    <d v="2021-06-14T00:00:00"/>
    <x v="2"/>
    <d v="2001-08-15T00:00:00"/>
    <d v="2022-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20 OZARK"/>
    <n v="23290"/>
    <s v="FAYETTEVILLE"/>
    <n v="5143"/>
    <x v="0"/>
    <n v="5"/>
    <s v="AR"/>
    <n v="72702"/>
    <n v="1404"/>
    <s v="AR-03"/>
    <s v="AR-03"/>
    <s v="Single ZIP Code"/>
    <s v="AR23290"/>
    <s v="FAYETTEVILLE"/>
    <n v="5143"/>
    <s v="WASHINGTON"/>
    <n v="5"/>
    <s v="72702-1404"/>
    <s v="AR-03"/>
    <s v="AR-03"/>
    <x v="5"/>
    <x v="5"/>
    <n v="4"/>
    <x v="2"/>
    <s v="PROTEIN TARGETING TO THE CHLOROPLAST THYLAKOID MEMBRANE: STRUCTURE AND FUNCTION OF A TARGETING COMPLEX"/>
    <s v="PROTEIN TARGETING TO THE CHLOROPLAST THYLAKOID MEMBRANE: STRUCTURE AND FUNCTION OF A TARGETING . . ."/>
    <s v="NON"/>
    <s v="NOT RECOVERY ACT"/>
    <s v="H"/>
    <s v="PUBLIC/STATE CONTROLLED INSTITUTION OF HIGHER EDUCATION"/>
    <s v="B"/>
    <s v="CONTINUATION"/>
    <n v="2"/>
    <s v="NON-AGGREGATE RECORD"/>
    <s v="https://www.usaspending.gov/award/ASST_NON_DEFG0201ER15161_8900/"/>
    <d v="2021-07-06T00:00:00"/>
    <d v="2021-07-06T00:00:00"/>
    <m/>
  </r>
  <r>
    <s v="8900_DEEE0008255_-NONE-_81.087_0006"/>
    <s v="ASST_NON_DEEE0008255_8900"/>
    <s v="DEEE0008255"/>
    <n v="6"/>
    <s v="SAI NOT AVAILABLE"/>
    <n v="0"/>
    <n v="1149999"/>
    <n v="379281.47"/>
    <n v="0"/>
    <n v="200000"/>
    <n v="0"/>
    <d v="2021-07-06T00:00:00"/>
    <x v="2"/>
    <d v="2018-04-01T00:00:00"/>
    <d v="2022-08-15T00:00:00"/>
    <s v="Department of Energy"/>
    <n v="8900"/>
    <s v="Department of Energy"/>
    <n v="892434"/>
    <s v="GOLDEN FIELD OFFICE"/>
    <n v="89"/>
    <s v="Department of Energy"/>
    <n v="8900"/>
    <s v="Department of Energy"/>
    <n v="892403"/>
    <s v="ENERGY EFFICIENCYRENEWABLE ENERGY"/>
    <s v="089-X-0321-000"/>
    <s v="089-0321"/>
    <s v="41.0: Grants, subsidies, and contributions"/>
    <s v="0002: BIOENERGY TECHNOLOGIES"/>
    <s v="MECEHTM8DB17"/>
    <n v="191429745"/>
    <x v="0"/>
    <s v="UNIVERSITY OF ARKANSAS SYSTEM"/>
    <s v="CBQ1T88L7TC6"/>
    <n v="55600001"/>
    <s v="UNIVERSITY OF ARKANSAS SYSTEM"/>
    <s v="1125 WEST MAPLE STE 210"/>
    <n v="23290"/>
    <s v="FAYETTEVILLE"/>
    <n v="5143"/>
    <x v="0"/>
    <n v="5"/>
    <s v="AR"/>
    <n v="72701"/>
    <n v="3124"/>
    <s v="AR-03"/>
    <s v="AR-03"/>
    <s v="City-wide"/>
    <s v="AR23290"/>
    <s v="FAYETTEVILLE"/>
    <n v="5143"/>
    <s v="WASHINGTON"/>
    <n v="5"/>
    <s v="CITY-WIDE"/>
    <s v="AR-02"/>
    <s v="AR-03"/>
    <x v="2"/>
    <x v="2"/>
    <n v="5"/>
    <x v="0"/>
    <s v="INTEGRATED PROCESS OPTIMIZATION FOR BIOCHEMICAL CONVERSION"/>
    <s v="INTEGRATED PROCESS OPTIMIZATION FOR BIOCHEMCIAL CONVERSION"/>
    <s v="NON"/>
    <s v="NOT RECOVERY ACT"/>
    <s v="H"/>
    <s v="PUBLIC/STATE CONTROLLED INSTITUTION OF HIGHER EDUCATION"/>
    <s v="B"/>
    <s v="CONTINUATION"/>
    <n v="2"/>
    <s v="NON-AGGREGATE RECORD"/>
    <s v="https://www.usaspending.gov/award/ASST_NON_DEEE0008255_8900/"/>
    <d v="2021-07-12T00:00:00"/>
    <d v="2021-07-12T00:00:00"/>
    <m/>
  </r>
  <r>
    <s v="8900_DEEE0007906_-NONE-_81.042_0004"/>
    <s v="ASST_NON_DEEE0007906_8900"/>
    <s v="DEEE0007906"/>
    <n v="4"/>
    <s v="SAI NOT AVAILABLE"/>
    <n v="2532999"/>
    <n v="10865126.1"/>
    <n v="4925032.9800000004"/>
    <n v="0"/>
    <n v="0"/>
    <n v="2532999"/>
    <d v="2021-07-08T00:00:00"/>
    <x v="2"/>
    <d v="2017-07-01T00:00:00"/>
    <d v="2022-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IVISION OF"/>
    <s v="R4NPAGSC4MC1"/>
    <n v="65320400"/>
    <s v="STATE OF ARKANSAS"/>
    <s v="5301 NORTHSHORE DRIVE"/>
    <n v="50450"/>
    <s v="NORTH LITTLE ROCK"/>
    <n v="5119"/>
    <x v="1"/>
    <n v="5"/>
    <s v="AR"/>
    <n v="72118"/>
    <n v="5328"/>
    <s v="AR-02"/>
    <s v="AR-02"/>
    <s v="State-wide"/>
    <s v="AR*****"/>
    <m/>
    <m/>
    <m/>
    <n v="5"/>
    <m/>
    <s v="AR-90"/>
    <m/>
    <x v="6"/>
    <x v="6"/>
    <n v="3"/>
    <x v="1"/>
    <s v="WEATHERIZATION ASSISTANCE PROGRAM - ARKANSAS"/>
    <s v="STATE OF ARKANSAS"/>
    <s v="NON"/>
    <s v="NOT RECOVERY ACT"/>
    <s v="A"/>
    <s v="STATE GOVERNMENT"/>
    <s v="B"/>
    <s v="CONTINUATION"/>
    <n v="2"/>
    <s v="NON-AGGREGATE RECORD"/>
    <s v="https://www.usaspending.gov/award/ASST_NON_DEEE0007906_8900/"/>
    <d v="2021-07-12T00:00:00"/>
    <d v="2021-07-12T00:00:00"/>
    <m/>
  </r>
  <r>
    <s v="8900_DESC0022006_-NONE-_81.049_-NONE-"/>
    <s v="ASST_NON_DESC0022006_8900"/>
    <s v="DESC0022006"/>
    <m/>
    <s v="SAI EXEMPT"/>
    <n v="750000"/>
    <n v="750000"/>
    <n v="332769.89"/>
    <n v="0"/>
    <n v="0"/>
    <n v="750000"/>
    <d v="2021-07-13T00:00:00"/>
    <x v="2"/>
    <d v="2021-08-01T00:00:00"/>
    <d v="2022-07-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2124"/>
    <s v="AR-03"/>
    <s v="AR-03"/>
    <x v="5"/>
    <x v="5"/>
    <n v="4"/>
    <x v="2"/>
    <s v="INTERACTING TOPOLOGICAL ELECTRONIC STATES IN GROUP-V NETWORK MATERIALS"/>
    <s v="INTERACTING TOPOLOGICAL ELECTRONIC STATES IN GROUP-V NETWORK MATERIALS"/>
    <s v="NON"/>
    <s v="NOT RECOVERY ACT"/>
    <s v="H"/>
    <s v="PUBLIC/STATE CONTROLLED INSTITUTION OF HIGHER EDUCATION"/>
    <s v="A"/>
    <s v="NEW"/>
    <n v="2"/>
    <s v="NON-AGGREGATE RECORD"/>
    <s v="https://www.usaspending.gov/award/ASST_NON_DESC0022006_8900/"/>
    <d v="2021-07-19T00:00:00"/>
    <d v="2021-07-19T00:00:00"/>
    <m/>
  </r>
  <r>
    <s v="8900_DEEE0008282_-NONE-_81.041_0005"/>
    <s v="ASST_NON_DEEE0008282_8900"/>
    <s v="DEEE0008282"/>
    <n v="5"/>
    <s v="SAI NOT AVAILABLE."/>
    <n v="0"/>
    <n v="1901400"/>
    <n v="1518913.98"/>
    <n v="0"/>
    <n v="221575"/>
    <n v="0"/>
    <d v="2021-07-13T00:00:00"/>
    <x v="2"/>
    <d v="2018-07-01T00:00:00"/>
    <d v="2022-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n v="809594054"/>
    <x v="1"/>
    <s v="ENVIRONMENTAL QUALITY, ARKANSAS DEPARTMENT OF"/>
    <s v="R4NPAGSC4MC1"/>
    <n v="65320400"/>
    <s v="STATE OF ARKANSAS"/>
    <s v="5301 NORTHSHORE DRIVE"/>
    <n v="50450"/>
    <s v="NORTH LITTLE ROCK"/>
    <n v="5119"/>
    <x v="1"/>
    <n v="5"/>
    <s v="AR"/>
    <n v="72118"/>
    <n v="5328"/>
    <s v="AR-02"/>
    <s v="AR-02"/>
    <s v="City-wide"/>
    <s v="AR50450"/>
    <s v="NORTH LITTLE ROCK"/>
    <n v="5119"/>
    <s v="PULASKI"/>
    <n v="5"/>
    <s v="CITY-WIDE"/>
    <s v="AR-02"/>
    <s v="AR-02"/>
    <x v="1"/>
    <x v="1"/>
    <n v="3"/>
    <x v="1"/>
    <s v="SEP FORMULA AWARD - STATE OF ARKANSAS"/>
    <s v="SEP FORMULA AWARD - STATE OF ARKANSAS"/>
    <s v="NON"/>
    <s v="NOT RECOVERY ACT"/>
    <s v="A"/>
    <s v="STATE GOVERNMENT"/>
    <s v="C"/>
    <s v="REVISION"/>
    <n v="2"/>
    <s v="NON-AGGREGATE RECORD"/>
    <s v="https://www.usaspending.gov/award/ASST_NON_DEEE0008282_8900/"/>
    <d v="2021-07-19T00:00:00"/>
    <d v="2021-07-19T00:00:00"/>
    <m/>
  </r>
  <r>
    <s v="8900_DESC0021308_-NONE-_81.049_0001"/>
    <s v="ASST_NON_DESC0021308_8900"/>
    <s v="DESC0021308"/>
    <n v="1"/>
    <s v="SAI EXEMPT"/>
    <n v="0"/>
    <n v="750000"/>
    <n v="750000"/>
    <n v="0"/>
    <n v="0"/>
    <n v="0"/>
    <d v="2021-07-22T00:00:00"/>
    <x v="2"/>
    <d v="2020-09-01T00:00:00"/>
    <d v="2022-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5"/>
    <x v="5"/>
    <n v="4"/>
    <x v="2"/>
    <s v="IN PURSUIT OF UNAMBIGUOUS DETERMINATION OF FE(III) VERSUS FE(IV) IN TRANSITION METAL OXIDE ELECTROCATALYSTS"/>
    <s v="IN PURSUIT OF UNAMBIGUOUS DETERMINATION OF FE(III) VERSUS FE(IV) IN TRANSITION METAL OXIDE ELECTROCATALYSTS"/>
    <s v="NON"/>
    <s v="NOT RECOVERY ACT"/>
    <s v="H"/>
    <s v="PUBLIC/STATE CONTROLLED INSTITUTION OF HIGHER EDUCATION"/>
    <s v="B"/>
    <s v="CONTINUATION"/>
    <n v="2"/>
    <s v="NON-AGGREGATE RECORD"/>
    <s v="https://www.usaspending.gov/award/ASST_NON_DESC0021308_8900/"/>
    <d v="2021-07-27T00:00:00"/>
    <d v="2021-07-27T00:00:00"/>
    <m/>
  </r>
  <r>
    <s v="8900_DESC0020301_-NONE-_81.049_0002"/>
    <s v="ASST_NON_DESC0020301_8900"/>
    <s v="DESC0020301"/>
    <n v="2"/>
    <s v="SAI EXEMPT"/>
    <n v="0"/>
    <n v="750000"/>
    <n v="724410.58"/>
    <n v="0"/>
    <n v="0"/>
    <n v="0"/>
    <d v="2021-07-22T00:00:00"/>
    <x v="2"/>
    <d v="2019-09-01T00:00:00"/>
    <d v="2022-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m/>
    <s v="AR-03"/>
    <s v="AR-03"/>
    <s v="Single ZIP Code"/>
    <s v="AR23290"/>
    <s v="FAYETTEVILLE"/>
    <n v="5143"/>
    <s v="WASHINGTON"/>
    <n v="5"/>
    <s v="72702-1404"/>
    <s v="AR-03"/>
    <s v="AR-03"/>
    <x v="5"/>
    <x v="5"/>
    <n v="4"/>
    <x v="2"/>
    <s v="HIGH-EFFICIENCY SOLAR-TO-FUEL PHOTOELECTROCHEMISTRY IN DISORDERED PHOTONIC GLASS ELECTRODES"/>
    <s v="HIGH-EFFICIENCY SOLAR-TO-FUEL PHOTOELECTROCHEMISTRY IN DISORDERED PHOTONIC GLASS ELECTRODES"/>
    <s v="NON"/>
    <s v="NOT RECOVERY ACT"/>
    <s v="H"/>
    <s v="PUBLIC/STATE CONTROLLED INSTITUTION OF HIGHER EDUCATION"/>
    <s v="B"/>
    <s v="CONTINUATION"/>
    <n v="2"/>
    <s v="NON-AGGREGATE RECORD"/>
    <s v="https://www.usaspending.gov/award/ASST_NON_DESC0020301_8900/"/>
    <d v="2021-07-27T00:00:00"/>
    <d v="2021-07-27T00:00:00"/>
    <m/>
  </r>
  <r>
    <s v="8900_DESC0022120_-NONE-_81.049_-NONE-"/>
    <s v="ASST_NON_DESC0022120_8900"/>
    <s v="DESC0022120"/>
    <m/>
    <s v="SAI EXEMPT"/>
    <n v="390000"/>
    <n v="465264"/>
    <n v="366828.82"/>
    <n v="0"/>
    <n v="0"/>
    <n v="390000"/>
    <d v="2021-08-04T00:00:00"/>
    <x v="2"/>
    <d v="2021-08-15T00:00:00"/>
    <d v="2022-07-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5"/>
    <x v="5"/>
    <n v="4"/>
    <x v="2"/>
    <s v="TOWARD OPTICAL QUANTUM ENTANGLEMENT ON A 2D FERROELECTRIC/FERROELASTIC PLATFORM"/>
    <s v="TOWARD OPTICAL QUANTUM ENTANGLEMENT ON A 2D FERROELECTRIC/FERROELASTIC PLATFORM"/>
    <s v="NON"/>
    <s v="NOT RECOVERY ACT"/>
    <s v="H"/>
    <s v="PUBLIC/STATE CONTROLLED INSTITUTION OF HIGHER EDUCATION"/>
    <s v="A"/>
    <s v="NEW"/>
    <n v="2"/>
    <s v="NON-AGGREGATE RECORD"/>
    <s v="https://www.usaspending.gov/award/ASST_NON_DESC0022120_8900/"/>
    <d v="2021-08-09T00:00:00"/>
    <d v="2021-08-09T00:00:00"/>
    <m/>
  </r>
  <r>
    <s v="8900_DESC0019869_-NONE-_81.049_0002"/>
    <s v="ASST_NON_DESC0019869_8900"/>
    <s v="DESC0019869"/>
    <n v="2"/>
    <s v="SAI EXEMPT"/>
    <n v="0"/>
    <n v="1354894"/>
    <n v="1333323.3400000001"/>
    <n v="0"/>
    <n v="0"/>
    <n v="0"/>
    <d v="2021-08-16T00:00:00"/>
    <x v="2"/>
    <d v="2019-07-01T00:00:00"/>
    <d v="2022-08-23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5"/>
    <s v="AR-03"/>
    <s v="AR-03"/>
    <s v="City-wide"/>
    <s v="AR23290"/>
    <s v="FAYETTEVILLE"/>
    <n v="5143"/>
    <s v="WASHINGTON"/>
    <n v="5"/>
    <s v="CITY-WIDE"/>
    <s v="AR-03"/>
    <s v="AR-03"/>
    <x v="5"/>
    <x v="5"/>
    <n v="4"/>
    <x v="2"/>
    <s v="RUGGEDIZED COMMUNICATION TECHNOLOGY FOR ENABLING HIGH-TEMPERATURE DIRECTIONAL DRILLING"/>
    <s v="RUGGEDIZED COMMUNICATION TECHNOLOGY FOR ENABLING HIGH-TEMPERATURE DIRECTIONAL DRILLING"/>
    <s v="NON"/>
    <s v="NOT RECOVERY ACT"/>
    <s v="R"/>
    <s v="SMALL BUSINESS"/>
    <s v="B"/>
    <s v="CONTINUATION"/>
    <n v="2"/>
    <s v="NON-AGGREGATE RECORD"/>
    <s v="https://www.usaspending.gov/award/ASST_NON_DESC0019869_8900/"/>
    <d v="2021-08-24T00:00:00"/>
    <d v="2021-08-24T00:00:00"/>
    <m/>
  </r>
  <r>
    <s v="8900_DEEE0009026_-NONE-_81.087_0001"/>
    <s v="ASST_NON_DEEE0009026_8900"/>
    <s v="DEEE0009026"/>
    <n v="1"/>
    <s v="SAI EXEMPT"/>
    <n v="0"/>
    <n v="2956592"/>
    <n v="2472599.4"/>
    <n v="0"/>
    <n v="1140539"/>
    <n v="0"/>
    <d v="2021-08-19T00:00:00"/>
    <x v="2"/>
    <d v="2020-04-01T00:00:00"/>
    <d v="2022-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3124"/>
    <s v="AR-03"/>
    <s v="AR-03"/>
    <x v="2"/>
    <x v="2"/>
    <n v="5"/>
    <x v="0"/>
    <s v="MULTILEVEL CYBERSECURITY FOR PHOTOVOLTAIC SYSTEMS"/>
    <s v="MULTILEVEL CYBERSECURITY FOR PHOTOVOLTAIC SYSTEMS"/>
    <s v="NON"/>
    <s v="NOT RECOVERY ACT"/>
    <s v="H"/>
    <s v="PUBLIC/STATE CONTROLLED INSTITUTION OF HIGHER EDUCATION"/>
    <s v="C"/>
    <s v="REVISION"/>
    <n v="2"/>
    <s v="NON-AGGREGATE RECORD"/>
    <s v="https://www.usaspending.gov/award/ASST_NON_DEEE0009026_8900/"/>
    <d v="2021-08-24T00:00:00"/>
    <d v="2021-08-24T00:00:00"/>
    <m/>
  </r>
  <r>
    <s v="8900_DESC0021087_-NONE-_81.049_0001"/>
    <s v="ASST_NON_DESC0021087_8900"/>
    <s v="DESC0021087"/>
    <n v="1"/>
    <s v="SAI EXEMPT"/>
    <n v="0"/>
    <n v="358079"/>
    <n v="341112.94"/>
    <n v="0"/>
    <n v="0"/>
    <n v="0"/>
    <d v="2021-08-02T00:00:00"/>
    <x v="2"/>
    <d v="2020-09-01T00:00:00"/>
    <d v="2022-08-31T00:00:00"/>
    <s v="Department of Energy"/>
    <n v="8900"/>
    <s v="Department of Energy"/>
    <n v="892430"/>
    <s v="SC CHICAGO SERVICE CENTER"/>
    <n v="89"/>
    <s v="Department of Energy"/>
    <n v="8900"/>
    <s v="Department of Energy"/>
    <n v="892401"/>
    <s v="SCIENCE"/>
    <s v="089-X-0222-000;089-X-0321-000"/>
    <s v="089-0222;089-0321"/>
    <s v="41.0: Grants, subsidies, and contributions"/>
    <s v="0001: BASIC ENERGY SCIENCES;0101: SOLAR ENERGY"/>
    <s v="TRMDNABWE872"/>
    <n v="73510067"/>
    <x v="8"/>
    <s v="ARKANSAS STATE UNIVERSITY"/>
    <s v="TRMDNABWE872"/>
    <n v="73510067"/>
    <s v="ARKANSAS STATE UNIVERSITY"/>
    <s v="P.O. BOX 2760"/>
    <m/>
    <s v="STATE UNIVERSITY"/>
    <n v="5031"/>
    <x v="2"/>
    <n v="5"/>
    <s v="AR"/>
    <n v="72467"/>
    <n v="2760"/>
    <s v="AR-01"/>
    <s v="AR-01"/>
    <s v="Single ZIP Code"/>
    <s v="AR35710"/>
    <s v="STATE UNIVERSITY"/>
    <n v="5031"/>
    <s v="CRAIGHEAD"/>
    <n v="5"/>
    <s v="72467-2760"/>
    <s v="AR-01"/>
    <s v="AR-01"/>
    <x v="5"/>
    <x v="5"/>
    <n v="4"/>
    <x v="2"/>
    <s v="FUNDAMENTAL STUDIES OF SOILING AND CEMENTATION OF PV COVER GLASS MATERIALS: ADDRESSING RELIABILITY WITH _x000a_ADVANCED X-RAY SCATTERING/SPECTROSCOPY AND FIRST PRINCIPLES MODELING"/>
    <s v="FUNDAMENTAL STUDIES OF SOILING AND CEMENTATION OF PV COVER GLASS MATERIALS: ADDRESSING RELIABILITY WITH ADVANCED X-RAY SCATTERING/SPECTROSCOPY AND FIRST PRINCIPLES MODELING"/>
    <s v="NON"/>
    <s v="NOT RECOVERY ACT"/>
    <s v="H"/>
    <s v="PUBLIC/STATE CONTROLLED INSTITUTION OF HIGHER EDUCATION"/>
    <s v="B"/>
    <s v="CONTINUATION"/>
    <n v="2"/>
    <s v="NON-AGGREGATE RECORD"/>
    <s v="https://www.usaspending.gov/award/ASST_NON_DESC0021087_8900/"/>
    <d v="2021-08-30T00:00:00"/>
    <d v="2021-08-30T00:00:00"/>
    <m/>
  </r>
  <r>
    <s v="8900_DEEE0009586_-NONE-_81.086_0001"/>
    <s v="ASST_NON_DEEE0009586_8900"/>
    <s v="DEEE0009586"/>
    <n v="1"/>
    <s v="SAI EXEMPT"/>
    <n v="0"/>
    <n v="220000"/>
    <n v="151250"/>
    <n v="0"/>
    <n v="0"/>
    <n v="0"/>
    <d v="2021-12-22T00:00:00"/>
    <x v="3"/>
    <d v="2021-04-01T00:00:00"/>
    <d v="2022-03-31T00:00:00"/>
    <s v="Department of Energy"/>
    <n v="8900"/>
    <s v="Department of Energy"/>
    <n v="892433"/>
    <s v="NATIONAL ENERGY TECHNOLOGY LABORATORY"/>
    <n v="89"/>
    <s v="Department of Energy"/>
    <n v="8900"/>
    <s v="Department of Energy"/>
    <n v="892403"/>
    <s v="ENERGY EFFICIENCYRENEWABLE ENERGY"/>
    <s v="089-X-0321-000"/>
    <s v="089-0321"/>
    <s v="41.0: Grants, subsidies, and contributions"/>
    <s v="0001: VEHICLE TECHNOLOGIES"/>
    <s v="LX4WUTA57963"/>
    <n v="809594054"/>
    <x v="1"/>
    <s v="ENVIRONMENTAL QUALITY, ARKANSAS DEPARTMENT OF"/>
    <s v="R4NPAGSC4MC1"/>
    <n v="65320400"/>
    <s v="STATE OF ARKANSAS"/>
    <s v="5301 NORTHSHORE DRIVE"/>
    <n v="50450"/>
    <s v="NORTH LITTLE ROCK"/>
    <n v="5119"/>
    <x v="1"/>
    <n v="5"/>
    <s v="AR"/>
    <n v="72118"/>
    <n v="5328"/>
    <s v="AR-02"/>
    <s v="AR-02"/>
    <s v="Single ZIP Code"/>
    <s v="AR50450"/>
    <s v="NORTH LITTLE ROCK"/>
    <n v="5119"/>
    <s v="PULASKI"/>
    <n v="5"/>
    <s v="72118-5317"/>
    <s v="AR-02"/>
    <s v="AR-02"/>
    <x v="3"/>
    <x v="3"/>
    <n v="5"/>
    <x v="0"/>
    <s v="AWARD DE-EE0009586 ARKANSAS CLEAN CITIES COALITION TITLED CLEAN CITIES COALITION NETWORK OUTREACH, EDUCATION, AND PERFORMANCE TRACKING PROGRAM _x000a_AMENDMENT 0001: THE PURPOSE OF THIS AMENDMENT IS TO CHANGE THE DEPARTMENT OF ENERGY AWARD ADMINISTRATOR AND CHANGE THE DEPARTMENT OF ENERGY AWARD ADMINISTRATION OFFICE."/>
    <s v="CLEAN CITIES COALITION NETWORK OUTREACH, EDUCATION, AND PERFORMANCE TRACKING PROGRAM"/>
    <s v="NON"/>
    <s v="NOT RECOVERY ACT"/>
    <s v="A"/>
    <s v="STATE GOVERNMENT"/>
    <s v="C"/>
    <s v="REVISION"/>
    <n v="2"/>
    <s v="NON-AGGREGATE RECORD"/>
    <s v="https://www.usaspending.gov/award/ASST_NON_DEEE0009586_8900/"/>
    <d v="2021-12-29T00:00:00"/>
    <d v="2021-12-29T00:00:00"/>
    <m/>
  </r>
  <r>
    <s v="8900_DESC0022517_-NONE-_81.049_-NONE-"/>
    <s v="ASST_NON_DESC0022517_8900"/>
    <s v="DESC0022517"/>
    <m/>
    <s v="SAI EXEMPT"/>
    <n v="199935"/>
    <n v="1349874"/>
    <n v="842430.8"/>
    <n v="0"/>
    <n v="0"/>
    <n v="199935"/>
    <d v="2022-02-15T00:00:00"/>
    <x v="3"/>
    <d v="2022-02-14T00:00:00"/>
    <d v="2023-02-13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n v="967759924"/>
    <x v="5"/>
    <s v="OZARK INTEGRATED CIRCUITS, INC."/>
    <m/>
    <m/>
    <m/>
    <s v="700 W RESEARCH CENTER BLVD"/>
    <n v="23290"/>
    <s v="FAYETTEVILLE"/>
    <n v="5143"/>
    <x v="0"/>
    <n v="5"/>
    <s v="AR"/>
    <n v="72701"/>
    <n v="7175"/>
    <s v="AR-03"/>
    <s v="AR-03"/>
    <s v="Single ZIP Code"/>
    <s v="AR23290"/>
    <s v="FAYETTEVILLE"/>
    <n v="5143"/>
    <s v="WASHINGTON"/>
    <n v="5"/>
    <s v="72701-7174"/>
    <s v="AR-03"/>
    <s v="AR-03"/>
    <x v="5"/>
    <x v="5"/>
    <n v="4"/>
    <x v="2"/>
    <s v="HIGH-TEMPERATURE ELECTRONICS FOR REAL-TIME, IN-LINE MONITORING OF MOLTEN SALT REDUCTION AND OXIDATION (REDOX)"/>
    <s v="HIGH-TEMPERATURE ELECTRONICS FOR REAL-TIME, IN-LINE MONITORING OF MOLTEN SALT REDUCTION AND OXIDATION (REDOX)"/>
    <s v="NON"/>
    <s v="NOT RECOVERY ACT"/>
    <s v="R"/>
    <s v="SMALL BUSINESS"/>
    <s v="A"/>
    <s v="NEW"/>
    <n v="2"/>
    <s v="NON-AGGREGATE RECORD"/>
    <s v="https://www.usaspending.gov/award/ASST_NON_DESC0022517_8900/"/>
    <d v="2022-02-22T00:00:00"/>
    <d v="2022-02-22T00:00:00"/>
    <m/>
  </r>
  <r>
    <s v="8900_DESC0002220_-NONE-_81.049_0014"/>
    <s v="ASST_NON_DESC0002220_8900"/>
    <s v="DESC0002220"/>
    <n v="14"/>
    <s v="SAI EXEMPT"/>
    <n v="-2991.36"/>
    <n v="1717008.64"/>
    <n v="212110.94"/>
    <n v="0"/>
    <n v="0"/>
    <n v="-2991.36"/>
    <d v="2022-03-09T00:00:00"/>
    <x v="3"/>
    <d v="2009-08-15T00:00:00"/>
    <d v="2021-06-30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n v="191429745"/>
    <x v="0"/>
    <s v="UNIVERSITY OF ARKANSAS SYSTEM"/>
    <s v="CBQ1T88L7TC6"/>
    <n v="55600001"/>
    <s v="UNIVERSITY OF ARKANSAS SYSTEM"/>
    <s v="1125 WEST MAPLE STE 210"/>
    <n v="23290"/>
    <s v="FAYETTEVILLE"/>
    <n v="5143"/>
    <x v="0"/>
    <n v="5"/>
    <s v="AR"/>
    <n v="72701"/>
    <n v="3124"/>
    <s v="AR-03"/>
    <s v="AR-03"/>
    <s v="Single ZIP Code"/>
    <s v="AR23290"/>
    <s v="FAYETTEVILLE"/>
    <n v="5143"/>
    <s v="WASHINGTON"/>
    <n v="5"/>
    <s v="72701-1201"/>
    <s v="AR-03"/>
    <s v="AR-03"/>
    <x v="5"/>
    <x v="5"/>
    <n v="4"/>
    <x v="2"/>
    <s v="ATOMISTIC THEORIES AND SIMULATIONS OF MULTIFERROICS"/>
    <s v="PROPERTIES OF MULTIFERROIC NANOSTRUCTURES FROM FIRST PRINCIPLES"/>
    <s v="NON"/>
    <s v="NOT RECOVERY ACT"/>
    <s v="H"/>
    <s v="PUBLIC/STATE CONTROLLED INSTITUTION OF HIGHER EDUCATION"/>
    <s v="D"/>
    <s v="ADJUSTMENT TO COMPLETED PROJECT"/>
    <n v="2"/>
    <s v="NON-AGGREGATE RECORD"/>
    <s v="https://www.usaspending.gov/award/ASST_NON_DESC0002220_8900/"/>
    <d v="2022-03-14T00:00:00"/>
    <d v="2022-03-14T00:00:00"/>
    <m/>
  </r>
  <r>
    <s v="8900_DEEE0007874_-NONE-_81.087_0007"/>
    <s v="ASST_NON_DEEE0007874_8900"/>
    <s v="DEEE0007874"/>
    <n v="7"/>
    <s v="SAI NOT AVAILABLE"/>
    <n v="0"/>
    <n v="1199998"/>
    <n v="238664.68"/>
    <n v="0"/>
    <n v="300000"/>
    <n v="0"/>
    <d v="2022-04-04T00:00:00"/>
    <x v="3"/>
    <d v="2017-04-01T00:00:00"/>
    <d v="2019-12-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1: ADVANCED MANUFACTURING"/>
    <s v="EQ5TMWDRJEM3"/>
    <m/>
    <x v="3"/>
    <s v="SURFTEC, LLC"/>
    <m/>
    <m/>
    <m/>
    <s v="700 W RESEARCH CENTER BLVD STE 1000"/>
    <n v="23290"/>
    <s v="FAYETTEVILLE"/>
    <n v="5143"/>
    <x v="0"/>
    <n v="5"/>
    <s v="AR"/>
    <n v="72701"/>
    <n v="7499"/>
    <s v="AR-03"/>
    <s v="AR-03"/>
    <s v="City-wide"/>
    <s v="AR23290"/>
    <s v="FAYETTEVILLE"/>
    <n v="5143"/>
    <s v="WASHINGTON"/>
    <n v="5"/>
    <s v="CITY-WIDE"/>
    <s v="AR-03"/>
    <s v="AR-03"/>
    <x v="2"/>
    <x v="2"/>
    <n v="5"/>
    <x v="0"/>
    <s v="POLYDOPAMINE/PTFE COMPOSITE COATING FOR LARGE-SCALE JOURNAL BEARINGS IN NEXT GENERATION ELECTRIC MACHINES"/>
    <s v="POLYDOPAMINE/PTFE COMPOSITE COATING FOR LARGE-SCALE JOURNAL BEARINGS IN NEXT GENERATION ELECTRIC MACHINES"/>
    <s v="NON"/>
    <s v="NOT RECOVERY ACT"/>
    <s v="R"/>
    <s v="SMALL BUSINESS"/>
    <s v="D"/>
    <s v="ADJUSTMENT TO COMPLETED PROJECT"/>
    <n v="2"/>
    <s v="NON-AGGREGATE RECORD"/>
    <s v="https://www.usaspending.gov/award/ASST_NON_DEEE0007874_8900/"/>
    <d v="2022-04-11T00:00:00"/>
    <d v="2022-04-11T00:00:00"/>
    <m/>
  </r>
  <r>
    <s v="8900_DEEE0009586_-NONE-_81.086_0002"/>
    <s v="ASST_NON_DEEE0009586_8900"/>
    <s v="DEEE0009586"/>
    <n v="2"/>
    <s v="SAI EXEMPT"/>
    <n v="55000"/>
    <n v="220000"/>
    <n v="151250"/>
    <n v="0"/>
    <n v="0"/>
    <n v="55000"/>
    <d v="2022-05-04T00:00:00"/>
    <x v="3"/>
    <d v="2021-04-01T00:00:00"/>
    <d v="2023-03-31T00:00:00"/>
    <s v="Department of Energy"/>
    <n v="8900"/>
    <s v="Department of Energy"/>
    <n v="892433"/>
    <s v="NATIONAL ENERGY TECHNOLOGY LABORATORY"/>
    <n v="89"/>
    <s v="Department of Energy"/>
    <n v="8900"/>
    <s v="Department of Energy"/>
    <n v="892403"/>
    <s v="ENERGY EFFICIENCYRENEWABLE ENERGY"/>
    <s v="089-X-0321-000"/>
    <s v="089-0321"/>
    <s v="41.0: Grants, subsidies, and contributions"/>
    <s v="0001: VEHICLE TECHNOLOGIES"/>
    <s v="LX4WUTA57963"/>
    <m/>
    <x v="1"/>
    <s v="ENVIRONMENTAL QUALITY, ARKANSAS DEPARTMENT OF"/>
    <s v="R4NPAGSC4MC1"/>
    <m/>
    <s v="STATE OF ARKANSAS"/>
    <s v="5301 NORTHSHORE DRIVE"/>
    <n v="50450"/>
    <s v="NORTH LITTLE ROCK"/>
    <n v="5119"/>
    <x v="1"/>
    <n v="5"/>
    <s v="AR"/>
    <n v="72118"/>
    <n v="5328"/>
    <s v="AR-02"/>
    <s v="AR-02"/>
    <s v="Single ZIP Code"/>
    <s v="AR50450"/>
    <s v="NORTH LITTLE ROCK"/>
    <n v="5119"/>
    <s v="PULASKI"/>
    <n v="5"/>
    <s v="72118-5317"/>
    <s v="AR-02"/>
    <s v="AR-02"/>
    <x v="3"/>
    <x v="3"/>
    <n v="5"/>
    <x v="0"/>
    <s v="AWARD DE-EE0009586 ARKANSAS CLEAN CITIES COALITION TITLED CLEAN CITIES COALITION NETWORK OUTREACH, EDUCATION, AND PERFORMANCE TRACKING PROGRAM _x000a_AMENDMENT 0002: THE PURPOSE OF THIS AMENDMENT IS TO AUTHORIZE CONTINUATION INTO BUDGET PERIOD 2 (YEAR 2) OF THE U.S. DEPARTMENT OF ENERGY‚ÄôS CLEAN CITIES OUTREACH, EDUCATION, AND PERFORMANCE TRACKING PROGRAM, UPDATE THE AWARD TERMS AND CONDITIONS, UPDATE THE BUSINESS POINT OF CONTACT AND PRINCIPLE INVESTIGATOR."/>
    <s v="CLEAN CITIES COALITION NETWORK OUTREACH, EDUCATION, AND PERFORMANCE TRACKING PROGRAM"/>
    <s v="NON"/>
    <s v="NOT RECOVERY ACT"/>
    <s v="A"/>
    <s v="STATE GOVERNMENT"/>
    <s v="B"/>
    <s v="CONTINUATION"/>
    <n v="2"/>
    <s v="NON-AGGREGATE RECORD"/>
    <s v="https://www.usaspending.gov/award/ASST_NON_DEEE0009586_8900/"/>
    <d v="2022-05-09T00:00:00"/>
    <d v="2022-05-09T00:00:00"/>
    <m/>
  </r>
  <r>
    <s v="8900_DESC0021087_-NONE-_81.049_0002"/>
    <s v="ASST_NON_DESC0021087_8900"/>
    <s v="DESC0021087"/>
    <n v="2"/>
    <s v="SAI EXEMPT"/>
    <n v="0"/>
    <n v="358079"/>
    <n v="341112.94"/>
    <n v="0"/>
    <n v="0"/>
    <n v="0"/>
    <d v="2022-05-20T00:00:00"/>
    <x v="3"/>
    <d v="2020-09-01T00:00:00"/>
    <d v="2023-08-14T00:00:00"/>
    <s v="Department of Energy"/>
    <n v="8900"/>
    <s v="Department of Energy"/>
    <n v="892430"/>
    <s v="SC CHICAGO SERVICE CENTER"/>
    <n v="89"/>
    <s v="Department of Energy"/>
    <n v="8900"/>
    <s v="Department of Energy"/>
    <n v="892401"/>
    <s v="SCIENCE"/>
    <s v="089-X-0222-000;089-X-0321-000"/>
    <s v="089-0222;089-0321"/>
    <s v="41.0: Grants, subsidies, and contributions"/>
    <s v="0001: BASIC ENERGY SCIENCES;0101: SOLAR ENERGY"/>
    <s v="TRMDNABWE872"/>
    <m/>
    <x v="8"/>
    <s v="ARKANSAS STATE UNIVERSITY"/>
    <s v="TRMDNABWE872"/>
    <m/>
    <s v="ARKANSAS STATE UNIVERSITY"/>
    <s v="PO BOX 1260"/>
    <m/>
    <s v="STATE UNIVERSITY"/>
    <n v="5031"/>
    <x v="2"/>
    <n v="5"/>
    <s v="AR"/>
    <n v="72467"/>
    <n v="1260"/>
    <s v="AR-01"/>
    <s v="AR-01"/>
    <s v="Single ZIP Code"/>
    <s v="AR35710"/>
    <s v="STATE UNIVERSITY"/>
    <n v="5031"/>
    <s v="CRAIGHEAD"/>
    <n v="5"/>
    <s v="72467-1740"/>
    <s v="AR-01"/>
    <s v="AR-01"/>
    <x v="5"/>
    <x v="5"/>
    <n v="4"/>
    <x v="2"/>
    <s v="FUNDAMENTAL STUDIES OF SOILING AND CEMENTATION OF PV COVER GLASS MATERIALS: ADDRESSING RELIABILITY WITH ADVANCED X-RAY SCATTERING/SPECTROSCOPY AND FIRST PRINCIPLES MODELING"/>
    <s v="FUNDAMENTAL STUDIES OF SOILING AND CEMENTATION OF PV COVER GLASS MATERIALS: ADDRESSING RELIABILITY WITH ADVANCED X-RAY SCATTERING/SPECTROSCOPY AND FIRST PRINCIPLES MODELING"/>
    <s v="NON"/>
    <s v="NOT RECOVERY ACT"/>
    <s v="H"/>
    <s v="PUBLIC/STATE CONTROLLED INSTITUTION OF HIGHER EDUCATION"/>
    <s v="C"/>
    <s v="REVISION"/>
    <n v="2"/>
    <s v="NON-AGGREGATE RECORD"/>
    <s v="https://www.usaspending.gov/award/ASST_NON_DESC0021087_8900/"/>
    <d v="2022-05-23T00:00:00"/>
    <d v="2022-05-23T00:00:00"/>
    <m/>
  </r>
  <r>
    <s v="8900_DEEE0008707_-NONE-_81.086_0004"/>
    <s v="ASST_NON_DEEE0008707_8900"/>
    <s v="DEEE0008707"/>
    <n v="4"/>
    <s v="SAI NOT AVAILABLE"/>
    <n v="300000"/>
    <n v="1500000"/>
    <n v="1166309.05"/>
    <n v="0"/>
    <n v="0"/>
    <n v="300000"/>
    <d v="2022-05-16T00:00:00"/>
    <x v="3"/>
    <d v="2019-04-01T00:00:00"/>
    <d v="2023-03-31T00:00:00"/>
    <s v="Department of Energy"/>
    <n v="8900"/>
    <s v="Department of Energy"/>
    <n v="892433"/>
    <s v="NATIONAL ENERGY TECHNOLOGY LABORATORY"/>
    <n v="89"/>
    <s v="Department of Energy"/>
    <n v="8900"/>
    <s v="Department of Energy"/>
    <n v="892403"/>
    <s v="ENERGY EFFICIENCYRENEWABLE ENERGY"/>
    <s v="089-X-0321-000"/>
    <s v="089-0321"/>
    <s v="25.2: Other services from non-Federal sources;41.0: Grants, subsidies, and contributions"/>
    <s v="0001: VEHICLE TECHNOLOGI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1201"/>
    <s v="AR-03"/>
    <s v="AR-03"/>
    <x v="3"/>
    <x v="3"/>
    <n v="5"/>
    <x v="0"/>
    <s v="AWARD TO THE UNIVERSITY OF ARKANSAS. AWARD NUMBER: DE-EE0008707, PROJECT TITLED: INTEGRATION METHODS FOR HIGH-DENSITY INTEGRATED ELECTRIC DRIVES.  AMENDMENT 0004 - INCREMENTALLY FUND THE PROJECT AND AUTHORIZE CONTINUATION INTO BUDGET PERIOD 4."/>
    <s v="NEW AWARD TO THE UNIVERSITY OF ARKANSAS. AWARD NUMBER: DE-EE0008707, PROJECT ENTITLED: INTEGRATION METHODS FOR HIGH-DENSITY INTEGRATED ELECTRIC DRIVES."/>
    <s v="NON"/>
    <s v="NOT RECOVERY ACT"/>
    <s v="H"/>
    <s v="PUBLIC/STATE CONTROLLED INSTITUTION OF HIGHER EDUCATION"/>
    <s v="B"/>
    <s v="CONTINUATION"/>
    <n v="2"/>
    <s v="NON-AGGREGATE RECORD"/>
    <s v="https://www.usaspending.gov/award/ASST_NON_DEEE0008707_8900/"/>
    <d v="2022-05-23T00:00:00"/>
    <d v="2022-05-23T00:00:00"/>
    <m/>
  </r>
  <r>
    <s v="8900_DEEE0009026_-NONE-_81.087_0002"/>
    <s v="ASST_NON_DEEE0009026_8900"/>
    <s v="DEEE0009026"/>
    <n v="2"/>
    <s v="SAI EXEMPT"/>
    <n v="0"/>
    <n v="2956592"/>
    <n v="2472599.4"/>
    <n v="0"/>
    <n v="1140539"/>
    <n v="0"/>
    <d v="2022-06-09T00:00:00"/>
    <x v="3"/>
    <d v="2020-04-01T00:00:00"/>
    <d v="2023-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2"/>
    <x v="2"/>
    <n v="5"/>
    <x v="0"/>
    <s v="MULTILEVEL CYBERSECURITY FOR PHOTOVOLTAIC SYSTEMS"/>
    <s v="MULTILEVEL CYBERSECURITY FOR PHOTOVOLTAIC SYSTEMS"/>
    <s v="NON"/>
    <s v="NOT RECOVERY ACT"/>
    <s v="H"/>
    <s v="PUBLIC/STATE CONTROLLED INSTITUTION OF HIGHER EDUCATION"/>
    <s v="B"/>
    <s v="CONTINUATION"/>
    <n v="2"/>
    <s v="NON-AGGREGATE RECORD"/>
    <s v="https://www.usaspending.gov/award/ASST_NON_DEEE0009026_8900/"/>
    <d v="2022-06-13T00:00:00"/>
    <d v="2022-06-13T00:00:00"/>
    <m/>
  </r>
  <r>
    <s v="8900_DEEE0009474_-NONE-_81.041_0001"/>
    <s v="ASST_NON_DEEE0009474_8900"/>
    <s v="DEEE0009474"/>
    <n v="1"/>
    <s v="SAI NOT AVAILABLE"/>
    <n v="701870"/>
    <n v="2143820"/>
    <n v="953241.28"/>
    <n v="0"/>
    <n v="0"/>
    <n v="701870"/>
    <d v="2022-06-21T00:00:00"/>
    <x v="3"/>
    <d v="2021-07-01T00:00:00"/>
    <d v="2023-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m/>
    <x v="1"/>
    <s v="ENVIRONMENTAL QUALITY, ARKANSAS DIVISION OF"/>
    <s v="R4NPAGSC4MC1"/>
    <m/>
    <s v="STATE OF ARKANSAS"/>
    <s v="5301 NORTHSHORE DRIVE"/>
    <n v="50450"/>
    <s v="NORTH LITTLE ROCK"/>
    <n v="5119"/>
    <x v="1"/>
    <n v="5"/>
    <s v="AR"/>
    <n v="72118"/>
    <n v="5328"/>
    <s v="AR-02"/>
    <s v="AR-02"/>
    <s v="City-wide"/>
    <s v="AR50450"/>
    <s v="NORTH LITTLE ROCK"/>
    <n v="5119"/>
    <s v="PULASKI"/>
    <n v="5"/>
    <s v="CITY-WIDE"/>
    <s v="AR-02"/>
    <s v="AR-02"/>
    <x v="1"/>
    <x v="1"/>
    <n v="3"/>
    <x v="1"/>
    <s v="STATE ENERGY PROGRAM (SEP):_x000a_SEP SEEKS TO PROMOTE THE EFFICIENT USE OF ENERGY AND REDUCE THE RATE OF GROWTH OF ENERGY DEMAND THROUGH THE DEVELOPMENT AND IMPLEMENTATION OF SPECIFIC STATE ENERGY PROGRAMS. FUNDING IS PROVIDED THOUGH FORMULA AWARDS FROM FISCAL YEAR APPROPRIATIONS.‚Äô ALTHOUGH THIS IS NOT THE BASE AWARD‚Ä¶?"/>
    <s v="SEP FORMULA - ARKANSAS"/>
    <s v="NON"/>
    <s v="NOT RECOVERY ACT"/>
    <s v="A"/>
    <s v="STATE GOVERNMENT"/>
    <s v="B"/>
    <s v="CONTINUATION"/>
    <n v="2"/>
    <s v="NON-AGGREGATE RECORD"/>
    <s v="https://www.usaspending.gov/award/ASST_NON_DEEE0009474_8900/"/>
    <d v="2022-06-27T00:00:00"/>
    <d v="2022-06-27T00:00:00"/>
    <m/>
  </r>
  <r>
    <s v="8900_DEEE0008349_-NONE-_81.087_0004"/>
    <s v="ASST_NON_DEEE0008349_8900"/>
    <s v="DEEE0008349"/>
    <n v="4"/>
    <m/>
    <n v="-30571.85"/>
    <n v="2704566.15"/>
    <n v="1405622.43"/>
    <n v="0"/>
    <n v="713853"/>
    <n v="-30571.85"/>
    <d v="2022-06-29T00:00:00"/>
    <x v="3"/>
    <d v="2018-08-01T00:00:00"/>
    <d v="2022-01-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2"/>
    <x v="2"/>
    <n v="5"/>
    <x v="0"/>
    <s v="A RELIABLE, COST-EFFECTIVE TRANSFORMERLESS MEDIUM-VOLTAGE INVERTER FOR GRID INTEGRATION OF COMBINED SOLAR AND ENERGY STORAGE"/>
    <s v="A RELIABLE, COST-EFFECTIVE TRANSFORMERLESS MEDIUM-VOLTAGE INVERTER FOR GRID INTEGRATION OF COMBINED SOLAR AND ENERGY STORAGE"/>
    <s v="NON"/>
    <s v="NOT RECOVERY ACT"/>
    <s v="H"/>
    <s v="PUBLIC/STATE CONTROLLED INSTITUTION OF HIGHER EDUCATION"/>
    <s v="C"/>
    <s v="REVISION"/>
    <n v="2"/>
    <s v="NON-AGGREGATE RECORD"/>
    <s v="https://www.usaspending.gov/award/ASST_NON_DEEE0008349_8900/"/>
    <d v="2022-07-05T00:00:00"/>
    <d v="2022-07-05T00:00:00"/>
    <m/>
  </r>
  <r>
    <s v="8900_DESC0022888_-NONE-_81.049_-NONE-"/>
    <s v="ASST_NON_DESC0022888_8900"/>
    <s v="DESC0022888"/>
    <m/>
    <s v="SAI EXEMPT"/>
    <n v="199968"/>
    <n v="199967"/>
    <n v="199967"/>
    <n v="0"/>
    <n v="0"/>
    <n v="199968"/>
    <d v="2022-07-19T00:00:00"/>
    <x v="3"/>
    <d v="2022-06-27T00:00:00"/>
    <d v="2023-06-26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FE5TQ4PWNKQ3"/>
    <m/>
    <x v="10"/>
    <s v="CONNECT DYNAMICS, INC."/>
    <s v="FE5TQ4PWNKQ3"/>
    <m/>
    <s v="CONNECT DYNAMICS, INC."/>
    <s v="409 SW A ST"/>
    <n v="5320"/>
    <s v="BENTONVILLE"/>
    <n v="5007"/>
    <x v="4"/>
    <n v="5"/>
    <s v="AR"/>
    <n v="72712"/>
    <n v="5838"/>
    <s v="AR-03"/>
    <s v="AR-03"/>
    <s v="Single ZIP Code"/>
    <s v="AR05320"/>
    <s v="BENTONVILLE"/>
    <n v="5007"/>
    <s v="BENTON"/>
    <n v="5"/>
    <s v="72712-5838"/>
    <s v="AR-03"/>
    <s v="AR-03"/>
    <x v="5"/>
    <x v="5"/>
    <n v="4"/>
    <x v="2"/>
    <s v="RELAY MOBILITY IN LONG-HAUL TRUCKING OPTIMIZING ENERGY EFFICIENCY AND COMMUNITY ENGAGEMENT"/>
    <s v="RELAY MOBILITY IN LONG-HAUL TRUCKING OPTIMIZING ENERGY EFFICIENCY AND COMMUNITY ENGAGEMENT"/>
    <s v="NON"/>
    <s v="NOT RECOVERY ACT"/>
    <s v="R"/>
    <s v="SMALL BUSINESS"/>
    <s v="A"/>
    <s v="NEW"/>
    <n v="2"/>
    <s v="NON-AGGREGATE RECORD"/>
    <s v="https://www.usaspending.gov/award/ASST_NON_DESC0022888_8900/"/>
    <d v="2022-07-25T00:00:00"/>
    <d v="2022-07-25T00:00:00"/>
    <m/>
  </r>
  <r>
    <s v="8900_DESC0017732_-NONE-_81.049_0006"/>
    <s v="ASST_NON_DESC0017732_8900"/>
    <s v="DESC0017732"/>
    <n v="6"/>
    <s v="SAI EXEMPT"/>
    <n v="0"/>
    <n v="1164387"/>
    <n v="716309.09"/>
    <n v="0"/>
    <n v="0"/>
    <n v="0"/>
    <d v="2022-07-19T00:00:00"/>
    <x v="3"/>
    <d v="2017-06-12T00:00:00"/>
    <d v="2023-06-01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Single ZIP Code"/>
    <s v="AR23290"/>
    <s v="FAYETTEVILLE"/>
    <n v="5143"/>
    <s v="WASHINGTON"/>
    <n v="5"/>
    <s v="72701-9332"/>
    <s v="AR-03"/>
    <s v="AR-03"/>
    <x v="5"/>
    <x v="5"/>
    <n v="4"/>
    <x v="2"/>
    <s v="RUGGED, LONG-LIFE FLOW MONITORING FOR ENHANCED GEOTHERMAL SYSTEMS"/>
    <s v="RUGGED, LONG-LIFE FLOW MONITORING FOR ENHANCED GEOTHERMAL SYSTEMS"/>
    <s v="NON"/>
    <s v="NOT RECOVERY ACT"/>
    <s v="R"/>
    <s v="SMALL BUSINESS"/>
    <s v="C"/>
    <s v="REVISION"/>
    <n v="2"/>
    <s v="NON-AGGREGATE RECORD"/>
    <s v="https://www.usaspending.gov/award/ASST_NON_DESC0017732_8900/"/>
    <d v="2022-07-25T00:00:00"/>
    <d v="2022-07-25T00:00:00"/>
    <m/>
  </r>
  <r>
    <s v="8900_DESC0022120_-NONE-_81.049_0001"/>
    <s v="ASST_NON_DESC0022120_8900"/>
    <s v="DESC0022120"/>
    <n v="1"/>
    <s v="SAI EXEMPT"/>
    <n v="0"/>
    <n v="465264"/>
    <n v="366828.82"/>
    <n v="0"/>
    <n v="0"/>
    <n v="0"/>
    <d v="2022-07-28T00:00:00"/>
    <x v="3"/>
    <d v="2021-08-15T00:00:00"/>
    <d v="2023-06-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TOWARD OPTICAL QUANTUM ENTANGLEMENT ON A 2D FERROELECTRIC/FERROELASTIC PLATFORM"/>
    <s v="TOWARD OPTICAL QUANTUM ENTANGLEMENT ON A 2D FERROELECTRIC/FERROELASTIC PLATFORM"/>
    <s v="NON"/>
    <s v="NOT RECOVERY ACT"/>
    <s v="H"/>
    <s v="PUBLIC/STATE CONTROLLED INSTITUTION OF HIGHER EDUCATION"/>
    <s v="B"/>
    <s v="CONTINUATION"/>
    <n v="2"/>
    <s v="NON-AGGREGATE RECORD"/>
    <s v="https://www.usaspending.gov/award/ASST_NON_DESC0022120_8900/"/>
    <d v="2022-08-01T00:00:00"/>
    <d v="2022-08-01T00:00:00"/>
    <m/>
  </r>
  <r>
    <s v="8900_DESC0019869_-NONE-_81.049_0003"/>
    <s v="ASST_NON_DESC0019869_8900"/>
    <s v="DESC0019869"/>
    <n v="3"/>
    <s v="SAI EXEMPT"/>
    <n v="0"/>
    <n v="1354894"/>
    <n v="1333323.3400000001"/>
    <n v="0"/>
    <n v="0"/>
    <n v="0"/>
    <d v="2022-07-29T00:00:00"/>
    <x v="3"/>
    <d v="2019-07-01T00:00:00"/>
    <d v="2023-01-27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City-wide"/>
    <s v="AR23290"/>
    <s v="FAYETTEVILLE"/>
    <n v="5143"/>
    <s v="WASHINGTON"/>
    <n v="5"/>
    <s v="CITY-WIDE"/>
    <s v="AR-03"/>
    <s v="AR-03"/>
    <x v="5"/>
    <x v="5"/>
    <n v="4"/>
    <x v="2"/>
    <s v="RUGGEDIZED COMMUNICATION TECHNOLOGY FOR ENABLING HIGH-TEMPERATURE DIRECTIONAL DRILLING"/>
    <s v="RUGGEDIZED COMMUNICATION TECHNOLOGY FOR ENABLING HIGH-TEMPERATURE DIRECTIONAL DRILLING"/>
    <s v="NON"/>
    <s v="NOT RECOVERY ACT"/>
    <s v="R"/>
    <s v="SMALL BUSINESS"/>
    <s v="C"/>
    <s v="REVISION"/>
    <n v="2"/>
    <s v="NON-AGGREGATE RECORD"/>
    <s v="https://www.usaspending.gov/award/ASST_NON_DESC0019869_8900/"/>
    <d v="2022-08-01T00:00:00"/>
    <d v="2022-08-01T00:00:00"/>
    <m/>
  </r>
  <r>
    <s v="8900_DESC0021308_-NONE-_81.049_0002"/>
    <s v="ASST_NON_DESC0021308_8900"/>
    <s v="DESC0021308"/>
    <n v="2"/>
    <s v="SAI EXEMPT"/>
    <n v="0"/>
    <n v="750000"/>
    <n v="750000"/>
    <n v="0"/>
    <n v="0"/>
    <n v="0"/>
    <d v="2022-08-01T00:00:00"/>
    <x v="3"/>
    <d v="2020-09-01T00:00:00"/>
    <d v="2023-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IN PURSUIT OF UNAMBIGUOUS DETERMINATION OF FE(III) VERSUS FE(IV) IN TRANSITION METAL OXIDE ELECTROCATALYSTS"/>
    <s v="IN PURSUIT OF UNAMBIGUOUS DETERMINATION OF FE(III) VERSUS FE(IV) IN TRANSITION METAL OXIDE ELECTROCATALYSTS"/>
    <s v="NON"/>
    <s v="NOT RECOVERY ACT"/>
    <s v="H"/>
    <s v="PUBLIC/STATE CONTROLLED INSTITUTION OF HIGHER EDUCATION"/>
    <s v="B"/>
    <s v="CONTINUATION"/>
    <n v="2"/>
    <s v="NON-AGGREGATE RECORD"/>
    <s v="https://www.usaspending.gov/award/ASST_NON_DESC0021308_8900/"/>
    <d v="2022-08-08T00:00:00"/>
    <d v="2022-08-08T00:00:00"/>
    <m/>
  </r>
  <r>
    <s v="8900_DESC0022006_-NONE-_81.049_0001"/>
    <s v="ASST_NON_DESC0022006_8900"/>
    <s v="DESC0022006"/>
    <n v="1"/>
    <s v="SAI EXEMPT"/>
    <n v="0"/>
    <n v="750000"/>
    <n v="332769.89"/>
    <n v="0"/>
    <n v="0"/>
    <n v="0"/>
    <d v="2022-08-01T00:00:00"/>
    <x v="3"/>
    <d v="2021-08-01T00:00:00"/>
    <d v="2023-07-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INTERACTING TOPOLOGICAL ELECTRONIC STATES IN GROUP-V NETWORK MATERIALS"/>
    <s v="INTERACTING TOPOLOGICAL ELECTRONIC STATES IN GROUP-V NETWORK MATERIALS"/>
    <s v="NON"/>
    <s v="NOT RECOVERY ACT"/>
    <s v="H"/>
    <s v="PUBLIC/STATE CONTROLLED INSTITUTION OF HIGHER EDUCATION"/>
    <s v="B"/>
    <s v="CONTINUATION"/>
    <n v="2"/>
    <s v="NON-AGGREGATE RECORD"/>
    <s v="https://www.usaspending.gov/award/ASST_NON_DESC0022006_8900/"/>
    <d v="2022-08-08T00:00:00"/>
    <d v="2022-08-08T00:00:00"/>
    <m/>
  </r>
  <r>
    <s v="8900_DEEE0009889_-NONE-_81.042_-NONE-"/>
    <s v="ASST_NON_DEEE0009889_8900"/>
    <s v="DEEE0009889"/>
    <m/>
    <s v="SAI NOT AVAILABLE"/>
    <n v="2687419"/>
    <n v="8666389"/>
    <n v="5339322.6900000004"/>
    <n v="0"/>
    <n v="0"/>
    <n v="2687419"/>
    <d v="2022-08-03T00:00:00"/>
    <x v="3"/>
    <d v="2022-07-01T00:00:00"/>
    <d v="2023-06-30T00:00:00"/>
    <s v="Department of Energy"/>
    <n v="8900"/>
    <s v="Department of Energy"/>
    <n v="892434"/>
    <s v="GOLDEN FIELD OFFICE"/>
    <n v="89"/>
    <s v="Department of Energy"/>
    <n v="8900"/>
    <s v="Department of Energy"/>
    <n v="892403"/>
    <s v="ENERGY EFFICIENCYRENEWABLE ENERGY"/>
    <s v="089-X-0240-000;089-X-0321-000"/>
    <s v="089-0240;089-0321"/>
    <s v="41.0: Grants, subsidies, and contributions"/>
    <s v="0001: WEAPONS ACTIVITIES (DIRECT);0203: WEATHERIZATION &amp; INTERGOVERNMENTAL ACTIVITIES"/>
    <s v="LX4WUTA57963"/>
    <m/>
    <x v="1"/>
    <s v="ENVIRONMENTAL QUALITY, ARKANSAS DIVISION OF"/>
    <s v="R4NPAGSC4MC1"/>
    <m/>
    <s v="STATE OF ARKANSAS"/>
    <s v="5301 NORTHSHORE DRIVE"/>
    <n v="50450"/>
    <s v="NORTH LITTLE ROCK"/>
    <n v="5119"/>
    <x v="1"/>
    <n v="5"/>
    <s v="AR"/>
    <n v="72118"/>
    <n v="5328"/>
    <s v="AR-02"/>
    <s v="AR-02"/>
    <s v="State-wide"/>
    <s v="AR*****"/>
    <m/>
    <m/>
    <m/>
    <n v="5"/>
    <m/>
    <s v="AR-90"/>
    <m/>
    <x v="6"/>
    <x v="6"/>
    <n v="3"/>
    <x v="1"/>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NON"/>
    <s v="NOT RECOVERY ACT"/>
    <s v="A"/>
    <s v="STATE GOVERNMENT"/>
    <s v="A"/>
    <s v="NEW"/>
    <n v="2"/>
    <s v="NON-AGGREGATE RECORD"/>
    <s v="https://www.usaspending.gov/award/ASST_NON_DEEE0009889_8900/"/>
    <d v="2022-08-08T00:00:00"/>
    <d v="2022-08-08T00:00:00"/>
    <m/>
  </r>
  <r>
    <s v="8900_DESC0022589_-NONE-_81.049_-NONE-"/>
    <s v="ASST_NON_DESC0022589_8900"/>
    <s v="DESC0022589"/>
    <m/>
    <s v="SAI EXEMPT"/>
    <n v="206412"/>
    <n v="1355868"/>
    <n v="612623.57999999996"/>
    <n v="0"/>
    <n v="0"/>
    <n v="206412"/>
    <d v="2022-08-11T00:00:00"/>
    <x v="3"/>
    <d v="2022-06-27T00:00:00"/>
    <d v="2023-06-26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Single ZIP Code"/>
    <s v="AR23290"/>
    <s v="FAYETTEVILLE"/>
    <n v="5143"/>
    <s v="WASHINGTON"/>
    <n v="5"/>
    <s v="72701-7174"/>
    <s v="AR-03"/>
    <s v="AR-03"/>
    <x v="5"/>
    <x v="5"/>
    <n v="4"/>
    <x v="2"/>
    <s v="HIGH-TEMPERATURE ELECTRONICS FOR LOW-COST, IN-LINE IMPURITY MONITORING FOR SALT-COOLED REACTORS"/>
    <s v="HIGH-TEMPERATURE ELECTRONICS FOR LOW-COST, IN-LINE IMPURITY MONITORING FOR SALT-COOLED REACTORS"/>
    <s v="NON"/>
    <s v="NOT RECOVERY ACT"/>
    <s v="R"/>
    <s v="SMALL BUSINESS"/>
    <s v="A"/>
    <s v="NEW"/>
    <n v="2"/>
    <s v="NON-AGGREGATE RECORD"/>
    <s v="https://www.usaspending.gov/award/ASST_NON_DESC0022589_8900/"/>
    <d v="2022-08-15T00:00:00"/>
    <d v="2022-08-15T00:00:00"/>
    <m/>
  </r>
  <r>
    <s v="8900_DESC0020301_-NONE-_81.049_0003"/>
    <s v="ASST_NON_DESC0020301_8900"/>
    <s v="DESC0020301"/>
    <n v="3"/>
    <s v="SAI EXEMPT"/>
    <n v="0"/>
    <n v="750000"/>
    <n v="724410.58"/>
    <n v="0"/>
    <n v="0"/>
    <n v="0"/>
    <d v="2022-08-24T00:00:00"/>
    <x v="3"/>
    <d v="2019-09-01T00:00:00"/>
    <d v="2023-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2-1404"/>
    <s v="AR-03"/>
    <s v="AR-03"/>
    <x v="5"/>
    <x v="5"/>
    <n v="4"/>
    <x v="2"/>
    <s v="HIGH-EFFICIENCY SOLAR-TO-FUEL PHOTOELECTROCHEMISTRY IN DISORDERED PHOTONIC GLASS ELECTRODES"/>
    <s v="HIGH-EFFICIENCY SOLAR-TO-FUEL PHOTOELECTROCHEMISTRY IN DISORDERED PHOTONIC GLASS ELECTRODES"/>
    <s v="NON"/>
    <s v="NOT RECOVERY ACT"/>
    <s v="H"/>
    <s v="PUBLIC/STATE CONTROLLED INSTITUTION OF HIGHER EDUCATION"/>
    <s v="B"/>
    <s v="CONTINUATION"/>
    <n v="2"/>
    <s v="NON-AGGREGATE RECORD"/>
    <s v="https://www.usaspending.gov/award/ASST_NON_DESC0020301_8900/"/>
    <d v="2022-08-29T00:00:00"/>
    <d v="2022-08-29T00:00:00"/>
    <m/>
  </r>
  <r>
    <s v="8900_DESC0022120_-NONE-_81.049_0002"/>
    <s v="ASST_NON_DESC0022120_8900"/>
    <s v="DESC0022120"/>
    <n v="2"/>
    <s v="SAI EXEMPT"/>
    <n v="75264"/>
    <n v="465264"/>
    <n v="366828.82"/>
    <n v="0"/>
    <n v="0"/>
    <n v="75264"/>
    <d v="2022-08-31T00:00:00"/>
    <x v="3"/>
    <d v="2021-08-15T00:00:00"/>
    <d v="2023-06-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TOWARD OPTICAL QUANTUM ENTANGLEMENT ON A 2D FERROELECTRIC/FERROELASTIC PLATFORM"/>
    <s v="TOWARD OPTICAL QUANTUM ENTANGLEMENT ON A 2D FERROELECTRIC/FERROELASTIC PLATFORM"/>
    <s v="NON"/>
    <s v="NOT RECOVERY ACT"/>
    <s v="H"/>
    <s v="PUBLIC/STATE CONTROLLED INSTITUTION OF HIGHER EDUCATION"/>
    <s v="C"/>
    <s v="REVISION"/>
    <n v="2"/>
    <s v="NON-AGGREGATE RECORD"/>
    <s v="https://www.usaspending.gov/award/ASST_NON_DESC0022120_8900/"/>
    <d v="2022-09-07T00:00:00"/>
    <d v="2022-09-07T00:00:00"/>
    <m/>
  </r>
  <r>
    <s v="8900_DEFG0201ER15161_-NONE-_81.049_0019"/>
    <s v="ASST_NON_DEFG0201ER15161_8900"/>
    <s v="DEFG0201ER15161"/>
    <n v="19"/>
    <s v="SAI EXEMPT"/>
    <n v="0"/>
    <n v="1524992"/>
    <n v="272894.84999999998"/>
    <n v="0"/>
    <n v="0"/>
    <n v="0"/>
    <d v="2022-09-02T00:00:00"/>
    <x v="3"/>
    <d v="2001-08-15T00:00:00"/>
    <d v="2023-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2-1404"/>
    <s v="AR-03"/>
    <s v="AR-03"/>
    <x v="5"/>
    <x v="5"/>
    <n v="4"/>
    <x v="2"/>
    <s v="PROTEIN TARGETING TO THE CHLOROPLAST THYLAKOID MEMBRANE: STRUCTURE AND FUNCTION OF A TARGETING COMPLEX"/>
    <s v="PROTEIN TARGETING TO THE CHLOROPLAST THYLAKOID MEMBRANE: STRUCTURE AND FUNCTION OF A TARGETING . . ."/>
    <s v="NON"/>
    <s v="NOT RECOVERY ACT"/>
    <s v="H"/>
    <s v="PUBLIC/STATE CONTROLLED INSTITUTION OF HIGHER EDUCATION"/>
    <s v="C"/>
    <s v="REVISION"/>
    <n v="2"/>
    <s v="NON-AGGREGATE RECORD"/>
    <s v="https://www.usaspending.gov/award/ASST_NON_DEFG0201ER15161_8900/"/>
    <d v="2022-09-07T00:00:00"/>
    <d v="2022-09-07T00:00:00"/>
    <m/>
  </r>
  <r>
    <s v="8900_DEEE0009974_-NONE-_81.042_-NONE-"/>
    <s v="ASST_NON_DEEE0009974_8900"/>
    <s v="DEEE0009974"/>
    <m/>
    <s v="SAI NOT APPLICABLE"/>
    <n v="4934400"/>
    <n v="32895998"/>
    <n v="1451180.77"/>
    <n v="0"/>
    <n v="0"/>
    <n v="4934400"/>
    <d v="2022-09-07T00:00:00"/>
    <x v="3"/>
    <d v="2022-07-01T00:00:00"/>
    <d v="2027-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m/>
    <x v="1"/>
    <s v="ENVIRONMENTAL QUALITY, ARKANSAS DIVISION OF"/>
    <s v="R4NPAGSC4MC1"/>
    <m/>
    <s v="STATE OF ARKANSAS"/>
    <s v="5301 NORTHSHORE DRIVE"/>
    <n v="50450"/>
    <s v="NORTH LITTLE ROCK"/>
    <n v="5119"/>
    <x v="1"/>
    <n v="5"/>
    <s v="AR"/>
    <n v="72118"/>
    <n v="5328"/>
    <s v="AR-02"/>
    <s v="AR-02"/>
    <s v="State-wide"/>
    <s v="AR*****"/>
    <m/>
    <m/>
    <m/>
    <n v="5"/>
    <m/>
    <s v="AR-90"/>
    <m/>
    <x v="6"/>
    <x v="6"/>
    <n v="3"/>
    <x v="1"/>
    <s v="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NON"/>
    <s v="NOT RECOVERY ACT"/>
    <s v="A"/>
    <s v="STATE GOVERNMENT"/>
    <s v="A"/>
    <s v="NEW"/>
    <n v="2"/>
    <s v="NON-AGGREGATE RECORD"/>
    <s v="https://www.usaspending.gov/award/ASST_NON_DEEE0009974_8900/"/>
    <d v="2022-09-12T00:00:00"/>
    <d v="2022-09-12T00:00:00"/>
    <m/>
  </r>
  <r>
    <s v="8900_DESC0023439_-NONE-_81.049_-NONE-"/>
    <s v="ASST_NON_DESC0023439_8900"/>
    <s v="DESC0023439"/>
    <m/>
    <s v="SAI EXEMPT"/>
    <n v="749402"/>
    <n v="749402"/>
    <n v="374695.37"/>
    <n v="0"/>
    <n v="0"/>
    <n v="749402"/>
    <d v="2022-09-30T00:00:00"/>
    <x v="3"/>
    <d v="2022-09-01T00:00:00"/>
    <d v="2023-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1201"/>
    <s v="AR-03"/>
    <s v="AR-03"/>
    <x v="5"/>
    <x v="5"/>
    <n v="4"/>
    <x v="2"/>
    <s v="ROBUST, CLEAN, AND ANTIOXIDATIVE SURFACE RECONSTRUCTIONS OF NICKEL-RICH LAYERED CATHODES VIA ATOMIC LAYER DEPOSITION OF NOVEL SULFIDE COATINGS"/>
    <s v="ROBUST, CLEAN, AND ANTIOXIDATIVE SURFACE RECONSTRUCTIONS OF NICKEL-RICH LAYERED CATHODES VIA ATOMIC LAYER DEPOSITION OF NOVEL SULFIDE COATINGS"/>
    <s v="NON"/>
    <s v="NOT RECOVERY ACT"/>
    <s v="H"/>
    <s v="PUBLIC/STATE CONTROLLED INSTITUTION OF HIGHER EDUCATION"/>
    <s v="A"/>
    <s v="NEW"/>
    <n v="2"/>
    <s v="NON-AGGREGATE RECORD"/>
    <s v="https://www.usaspending.gov/award/ASST_NON_DESC0023439_8900/"/>
    <d v="2022-10-04T00:00:00"/>
    <d v="2022-10-04T00:00:00"/>
    <m/>
  </r>
  <r>
    <s v="8900_DESC0023412_-NONE-_81.049_-NONE-"/>
    <s v="ASST_NON_DESC0023412_8900"/>
    <s v="DESC0023412"/>
    <m/>
    <s v="SAI EXEMPT"/>
    <n v="1794120"/>
    <n v="6145122"/>
    <n v="3802103.14"/>
    <n v="0"/>
    <n v="0"/>
    <n v="1794120"/>
    <d v="2022-09-27T00:00:00"/>
    <x v="3"/>
    <d v="2022-08-01T00:00:00"/>
    <d v="2023-07-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MANIPULATION OF ATOMIC ORDERING FOR MANUFACTURING SEMICONDUCTORS (MU-ATOMS)"/>
    <s v="MANIPULATION OF ATOMIC ORDERING FOR MANUFACTURING SEMICONDUCTORS (MU-ATOMS)"/>
    <s v="NON"/>
    <s v="NOT RECOVERY ACT"/>
    <s v="H"/>
    <s v="PUBLIC/STATE CONTROLLED INSTITUTION OF HIGHER EDUCATION"/>
    <s v="A"/>
    <s v="NEW"/>
    <n v="2"/>
    <s v="NON-AGGREGATE RECORD"/>
    <s v="https://www.usaspending.gov/award/ASST_NON_DESC0023412_8900/"/>
    <d v="2022-10-04T00:00:00"/>
    <d v="2022-10-04T00:00:00"/>
    <m/>
  </r>
  <r>
    <s v="8900_DESC0019226_-NONE-_81.049_0004"/>
    <s v="ASST_NON_DESC0019226_8900"/>
    <s v="DESC0019226"/>
    <n v="4"/>
    <s v="SAI EXEMPT"/>
    <n v="608118"/>
    <n v="1005851"/>
    <n v="325197.76"/>
    <n v="0"/>
    <n v="0"/>
    <n v="608118"/>
    <d v="2022-09-26T00:00:00"/>
    <x v="3"/>
    <d v="2018-08-15T00:00:00"/>
    <d v="2023-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UNDERSTANDING NITROGENASE MATURATION AND ACTIVITY IN METHANOGENS"/>
    <s v="UNDERSTANDING NITROGENASE MATURATION AND ACTIVITY IN METHANOGENS"/>
    <s v="NON"/>
    <s v="NOT RECOVERY ACT"/>
    <s v="H"/>
    <s v="PUBLIC/STATE CONTROLLED INSTITUTION OF HIGHER EDUCATION"/>
    <s v="C"/>
    <s v="REVISION"/>
    <n v="2"/>
    <s v="NON-AGGREGATE RECORD"/>
    <s v="https://www.usaspending.gov/award/ASST_NON_DESC0019226_8900/"/>
    <d v="2022-10-04T00:00:00"/>
    <d v="2022-10-04T00:00:00"/>
    <m/>
  </r>
  <r>
    <s v="8900_DEEE0008707_-NONE-_81.086_0005"/>
    <s v="ASST_NON_DEEE0008707_8900"/>
    <s v="DEEE0008707"/>
    <n v="5"/>
    <s v="SAI NOT AVAILABLE"/>
    <n v="0"/>
    <n v="1500000"/>
    <n v="1166309.05"/>
    <n v="0"/>
    <n v="0"/>
    <n v="0"/>
    <d v="2022-10-05T00:00:00"/>
    <x v="4"/>
    <d v="2019-04-01T00:00:00"/>
    <d v="2023-03-31T00:00:00"/>
    <s v="Department of Energy"/>
    <n v="8900"/>
    <s v="Department of Energy"/>
    <n v="892433"/>
    <s v="NATIONAL ENERGY TECHNOLOGY LABORATORY"/>
    <n v="89"/>
    <s v="Department of Energy"/>
    <n v="8900"/>
    <s v="Department of Energy"/>
    <n v="892403"/>
    <s v="ENERGY EFFICIENCYRENEWABLE ENERGY"/>
    <s v="089-X-0321-000"/>
    <s v="089-0321"/>
    <s v="25.2: Other services from non-Federal sources;41.0: Grants, subsidies, and contributions"/>
    <s v="0001: VEHICLE TECHNOLOGI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1201"/>
    <s v="AR-03"/>
    <s v="AR-03"/>
    <x v="3"/>
    <x v="3"/>
    <n v="5"/>
    <x v="0"/>
    <s v="AWARD TO THE UNIVERSITY OF ARKANSAS. AWARD NUMBER: DE-EE0008707, PROJECT TITLED: INTEGRATION METHODS FOR HIGH-DENSITY INTEGRATED ELECTRIC DRIVES.  AMENDMENT 0005 - THE PURPOSE OF THIS AMENDMENT IS TO MAKE AN ADMINISTRATIVE UPDATE TO CHANGE THE DEPARTMENT OF ENERGY (DOE) AWARD ADMINISTRATOR."/>
    <s v="NEW AWARD TO THE UNIVERSITY OF ARKANSAS. AWARD NUMBER: DE-EE0008707, PROJECT ENTITLED: INTEGRATION METHODS FOR HIGH-DENSITY INTEGRATED ELECTRIC DRIVES."/>
    <s v="NON"/>
    <s v="NOT RECOVERY ACT"/>
    <s v="H"/>
    <s v="PUBLIC/STATE CONTROLLED INSTITUTION OF HIGHER EDUCATION"/>
    <s v="C"/>
    <s v="REVISION"/>
    <n v="2"/>
    <s v="NON-AGGREGATE RECORD"/>
    <s v="https://www.usaspending.gov/award/ASST_NON_DEEE0008707_8900/"/>
    <d v="2022-10-18T00:00:00"/>
    <d v="2022-10-18T00:00:00"/>
    <m/>
  </r>
  <r>
    <s v="8900_DEEE0008707_-NONE-_81.086_0006"/>
    <s v="ASST_NON_DEEE0008707_8900"/>
    <s v="DEEE0008707"/>
    <n v="6"/>
    <s v="SAI NOT AVAILABLE"/>
    <n v="0"/>
    <n v="1500000"/>
    <n v="1166309.05"/>
    <n v="0"/>
    <n v="0"/>
    <n v="0"/>
    <d v="2022-11-02T00:00:00"/>
    <x v="4"/>
    <d v="2019-04-01T00:00:00"/>
    <d v="2023-03-31T00:00:00"/>
    <s v="Department of Energy"/>
    <n v="8900"/>
    <s v="Department of Energy"/>
    <n v="892433"/>
    <s v="NATIONAL ENERGY TECHNOLOGY LABORATORY"/>
    <n v="89"/>
    <s v="Department of Energy"/>
    <n v="8900"/>
    <s v="Department of Energy"/>
    <n v="892403"/>
    <s v="ENERGY EFFICIENCYRENEWABLE ENERGY"/>
    <s v="089-X-0321-000"/>
    <s v="089-0321"/>
    <s v="25.2: Other services from non-Federal sources;41.0: Grants, subsidies, and contributions"/>
    <s v="0001: VEHICLE TECHNOLOGI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1201"/>
    <s v="AR-03"/>
    <s v="AR-03"/>
    <x v="3"/>
    <x v="3"/>
    <n v="5"/>
    <x v="0"/>
    <s v="AWARD TO THE UNIVERSITY OF ARKANSAS. AWARD NUMBER: DE-EE0008707, PROJECT TITLED: INTEGRATION METHODS FOR HIGH-DENSITY INTEGRATED ELECTRIC DRIVES.  AMENDMENT 0006 - THE PURPOSE OF THIS AMENDMENT IS TO CHANGE THE RECIPIENT‚ÄôS BUSINESS POINT-OF-CONTACT."/>
    <s v="NEW AWARD TO THE UNIVERSITY OF ARKANSAS. AWARD NUMBER: DE-EE0008707, PROJECT ENTITLED: INTEGRATION METHODS FOR HIGH-DENSITY INTEGRATED ELECTRIC DRIVES."/>
    <s v="NON"/>
    <s v="NOT RECOVERY ACT"/>
    <s v="H"/>
    <s v="PUBLIC/STATE CONTROLLED INSTITUTION OF HIGHER EDUCATION"/>
    <s v="C"/>
    <s v="REVISION"/>
    <n v="2"/>
    <s v="NON-AGGREGATE RECORD"/>
    <s v="https://www.usaspending.gov/award/ASST_NON_DEEE0008707_8900/"/>
    <d v="2022-11-08T00:00:00"/>
    <d v="2022-11-08T00:00:00"/>
    <m/>
  </r>
  <r>
    <s v="8900_DESC0019869_-NONE-_81.049_0004"/>
    <s v="ASST_NON_DESC0019869_8900"/>
    <s v="DESC0019869"/>
    <n v="4"/>
    <s v="SAI EXEMPT"/>
    <n v="0"/>
    <n v="1354894"/>
    <n v="1333323.3400000001"/>
    <n v="0"/>
    <n v="0"/>
    <n v="0"/>
    <d v="2022-12-20T00:00:00"/>
    <x v="4"/>
    <d v="2019-07-01T00:00:00"/>
    <d v="2023-07-27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City-wide"/>
    <s v="AR23290"/>
    <s v="FAYETTEVILLE"/>
    <n v="5143"/>
    <s v="WASHINGTON"/>
    <n v="5"/>
    <s v="CITY-WIDE"/>
    <s v="AR-03"/>
    <s v="AR-03"/>
    <x v="5"/>
    <x v="5"/>
    <n v="4"/>
    <x v="2"/>
    <s v="RUGGEDIZED COMMUNICATION TECHNOLOGY FOR ENABLING HIGH-TEMPERATURE DIRECTIONAL DRILLING"/>
    <s v="RUGGEDIZED COMMUNICATION TECHNOLOGY FOR ENABLING HIGH-TEMPERATURE DIRECTIONAL DRILLING"/>
    <s v="NON"/>
    <s v="NOT RECOVERY ACT"/>
    <s v="R"/>
    <s v="SMALL BUSINESS"/>
    <s v="C"/>
    <s v="REVISION"/>
    <n v="2"/>
    <s v="NON-AGGREGATE RECORD"/>
    <s v="https://www.usaspending.gov/award/ASST_NON_DESC0019869_8900/"/>
    <d v="2022-12-27T00:00:00"/>
    <d v="2022-12-27T00:00:00"/>
    <m/>
  </r>
  <r>
    <s v="8900_DEEE0009586_-NONE-_81.086_0003"/>
    <s v="ASST_NON_DEEE0009586_8900"/>
    <s v="DEEE0009586"/>
    <n v="3"/>
    <s v="SAI EXEMPT"/>
    <n v="0"/>
    <n v="220000"/>
    <n v="151250"/>
    <n v="0"/>
    <n v="0"/>
    <n v="0"/>
    <d v="2023-01-05T00:00:00"/>
    <x v="4"/>
    <d v="2021-04-01T00:00:00"/>
    <d v="2023-03-31T00:00:00"/>
    <s v="Department of Energy"/>
    <n v="8900"/>
    <s v="Department of Energy"/>
    <n v="892433"/>
    <s v="NATIONAL ENERGY TECHNOLOGY LABORATORY"/>
    <n v="89"/>
    <s v="Department of Energy"/>
    <n v="8900"/>
    <s v="Department of Energy"/>
    <n v="892403"/>
    <s v="ENERGY EFFICIENCYRENEWABLE ENERGY"/>
    <s v="089-X-0321-000"/>
    <s v="089-0321"/>
    <s v="41.0: Grants, subsidies, and contributions"/>
    <s v="0001: VEHICLE TECHNOLOGIES"/>
    <s v="LX4WUTA57963"/>
    <m/>
    <x v="1"/>
    <s v="ENVIRONMENTAL QUALITY, ARKANSAS DIVISION OF"/>
    <s v="R4NPAGSC4MC1"/>
    <m/>
    <s v="STATE OF ARKANSAS"/>
    <s v="5301 NORTHSHORE DRIVE"/>
    <n v="50450"/>
    <s v="NORTH LITTLE ROCK"/>
    <n v="5119"/>
    <x v="1"/>
    <n v="5"/>
    <s v="AR"/>
    <n v="72118"/>
    <n v="5328"/>
    <s v="AR-02"/>
    <s v="AR-02"/>
    <s v="Single ZIP Code"/>
    <s v="AR50450"/>
    <s v="NORTH LITTLE ROCK"/>
    <n v="5119"/>
    <s v="PULASKI"/>
    <n v="5"/>
    <s v="72118-5317"/>
    <s v="AR-02"/>
    <s v="AR-02"/>
    <x v="3"/>
    <x v="3"/>
    <n v="5"/>
    <x v="0"/>
    <s v="AWARD DE-EE0009586 ARKANSAS CLEAN CITIES COALITION TITLED CLEAN CITIES COALITION NETWORK OUTREACH, EDUCATION, AND PERFORMANCE TRACKING PROGRAM _x000a_AMENDMENT 0003: THE PURPOSE OF THIS AMENDMENT IS TO CHANGE THE DEPARTMENT OF ENERGY (DOE) AWARD ADMINISTRATOR."/>
    <s v="CLEAN CITIES COALITION NETWORK OUTREACH, EDUCATION, AND PERFORMANCE TRACKING PROGRAM"/>
    <s v="NON"/>
    <s v="NOT RECOVERY ACT"/>
    <s v="A"/>
    <s v="STATE GOVERNMENT"/>
    <s v="C"/>
    <s v="REVISION"/>
    <n v="2"/>
    <s v="NON-AGGREGATE RECORD"/>
    <s v="https://www.usaspending.gov/award/ASST_NON_DEEE0009586_8900/"/>
    <d v="2023-01-09T00:00:00"/>
    <d v="2023-01-09T00:00:00"/>
    <m/>
  </r>
  <r>
    <s v="8900_DESC0023439_-NONE-_81.049_0001"/>
    <s v="ASST_NON_DESC0023439_8900"/>
    <s v="DESC0023439"/>
    <n v="1"/>
    <s v="SAI EXEMPT"/>
    <n v="0"/>
    <n v="749402"/>
    <n v="374695.37"/>
    <n v="0"/>
    <n v="0"/>
    <n v="0"/>
    <d v="2023-01-23T00:00:00"/>
    <x v="4"/>
    <d v="2022-09-01T00:00:00"/>
    <d v="2023-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1201"/>
    <s v="AR-03"/>
    <s v="AR-03"/>
    <x v="5"/>
    <x v="5"/>
    <n v="4"/>
    <x v="2"/>
    <s v="ROBUST, CLEAN, AND ANTIOXIDATIVE SURFACE RECONSTRUCTIONS OF NICKEL-RICH LAYERED CATHODES VIA ATOMIC LAYER DEPOSITION OF NOVEL SULFIDE COATINGS"/>
    <s v="ROBUST, CLEAN, AND ANTIOXIDATIVE SURFACE RECONSTRUCTIONS OF NICKEL-RICH LAYERED CATHODES VIA ATOMIC LAYER DEPOSITION OF NOVEL SULFIDE COATINGS"/>
    <s v="NON"/>
    <s v="NOT RECOVERY ACT"/>
    <s v="H"/>
    <s v="PUBLIC/STATE CONTROLLED INSTITUTION OF HIGHER EDUCATION"/>
    <s v="C"/>
    <s v="REVISION"/>
    <n v="2"/>
    <s v="NON-AGGREGATE RECORD"/>
    <s v="https://www.usaspending.gov/award/ASST_NON_DESC0023439_8900/"/>
    <d v="2023-01-30T00:00:00"/>
    <d v="2023-01-30T00:00:00"/>
    <m/>
  </r>
  <r>
    <s v="8900_DECR0000003_-NONE-_81.008_0003"/>
    <s v="ASST_NON_DECR0000003_8900"/>
    <s v="DECR0000003"/>
    <n v="3"/>
    <s v="SAI EXEMPT"/>
    <n v="0"/>
    <n v="1919954"/>
    <n v="1687147.61"/>
    <n v="0"/>
    <n v="773922"/>
    <n v="0"/>
    <d v="2023-02-10T00:00:00"/>
    <x v="4"/>
    <d v="2020-09-03T00:00:00"/>
    <d v="2023-09-02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0010: CYBERSECURITY FOR ENERGY DELIVERY SYSTEM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9"/>
    <x v="10"/>
    <n v="5"/>
    <x v="0"/>
    <s v="DE-CR0000003 UNIVERSITY OF ARKANSAS AWARD TITLED: AUTOMATED VULNERABILITY INTELLIGENCE AND RISK ASSESSMENT (AVIRA) _x000a_AMENDMENT 0003 THE PURPOSE OF THIS AMENDMENT IS TO CHANGE DEPARTMENT OF ENERGY (DOE) AWARD ADMINISTRATOR."/>
    <s v="DE-CR0000003 UNIVERSITY OF ARKANSAS AWARD TITLED  AVIRA: AUTOMATED VULNERABILITY INTELLIGENCE AND RISK ASSESSMENT."/>
    <s v="NON"/>
    <s v="NOT RECOVERY ACT"/>
    <s v="H"/>
    <s v="PUBLIC/STATE CONTROLLED INSTITUTION OF HIGHER EDUCATION"/>
    <s v="C"/>
    <s v="REVISION"/>
    <n v="2"/>
    <s v="NON-AGGREGATE RECORD"/>
    <s v="https://www.usaspending.gov/award/ASST_NON_DECR0000003_8900/"/>
    <d v="2023-02-13T00:00:00"/>
    <d v="2023-02-13T00:00:00"/>
    <m/>
  </r>
  <r>
    <s v="8900_DEEE0008707_-NONE-_81.086_0007"/>
    <s v="ASST_NON_DEEE0008707_8900"/>
    <s v="DEEE0008707"/>
    <n v="7"/>
    <s v="SAI NOT AVAILABLE"/>
    <n v="300000"/>
    <n v="1500000"/>
    <n v="1166309.05"/>
    <n v="0"/>
    <n v="0"/>
    <n v="300000"/>
    <d v="2023-03-17T00:00:00"/>
    <x v="4"/>
    <d v="2019-04-01T00:00:00"/>
    <d v="2024-03-31T00:00:00"/>
    <s v="Department of Energy"/>
    <n v="8900"/>
    <s v="Department of Energy"/>
    <n v="892433"/>
    <s v="NATIONAL ENERGY TECHNOLOGY LABORATORY"/>
    <n v="89"/>
    <s v="Department of Energy"/>
    <n v="8900"/>
    <s v="Department of Energy"/>
    <n v="892403"/>
    <s v="ENERGY EFFICIENCYRENEWABLE ENERGY"/>
    <s v="089-X-0321-000"/>
    <s v="089-0321"/>
    <s v="25.2: Other services from non-Federal sources;41.0: Grants, subsidies, and contributions"/>
    <s v="0001: VEHICLE TECHNOLOGI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1201"/>
    <s v="AR-03"/>
    <s v="AR-03"/>
    <x v="3"/>
    <x v="3"/>
    <n v="5"/>
    <x v="0"/>
    <s v="AWARD TO THE UNIVERSITY OF ARKANSAS. AWARD NUMBER: DE-EE0008707, PROJECT TITLED: INTEGRATION METHODS FOR HIGH-DENSITY INTEGRATED ELECTRIC DRIVES.  AMENDMENT 0007 -THE PURPOSE OF THIS AMENDMENT IS TO AUTHORIZE CONTINUATION INTO BUDGET PERIOD 5 AND TO INCREMENTALLY FUND THE AWARD."/>
    <s v="NEW AWARD TO THE UNIVERSITY OF ARKANSAS. AWARD NUMBER: DE-EE0008707, PROJECT ENTITLED: INTEGRATION METHODS FOR HIGH-DENSITY INTEGRATED ELECTRIC DRIVES."/>
    <s v="NON"/>
    <s v="NOT RECOVERY ACT"/>
    <s v="H"/>
    <s v="PUBLIC/STATE CONTROLLED INSTITUTION OF HIGHER EDUCATION"/>
    <s v="B"/>
    <s v="CONTINUATION"/>
    <n v="2"/>
    <s v="NON-AGGREGATE RECORD"/>
    <s v="https://www.usaspending.gov/award/ASST_NON_DEEE0008707_8900/"/>
    <d v="2023-03-20T00:00:00"/>
    <d v="2023-03-20T00:00:00"/>
    <m/>
  </r>
  <r>
    <s v="8900_DEEE0009586_-NONE-_81.086_0004"/>
    <s v="ASST_NON_DEEE0009586_8900"/>
    <s v="DEEE0009586"/>
    <n v="4"/>
    <s v="SAI EXEMPT"/>
    <n v="110000"/>
    <n v="220000"/>
    <n v="151250"/>
    <n v="0"/>
    <n v="0"/>
    <n v="110000"/>
    <d v="2023-03-31T00:00:00"/>
    <x v="4"/>
    <d v="2021-04-01T00:00:00"/>
    <d v="2024-03-31T00:00:00"/>
    <s v="Department of Energy"/>
    <n v="8900"/>
    <s v="Department of Energy"/>
    <n v="892433"/>
    <s v="NATIONAL ENERGY TECHNOLOGY LABORATORY"/>
    <n v="89"/>
    <s v="Department of Energy"/>
    <n v="8900"/>
    <s v="Department of Energy"/>
    <n v="892403"/>
    <s v="ENERGY EFFICIENCYRENEWABLE ENERGY"/>
    <s v="089-X-0321-000"/>
    <s v="089-0321"/>
    <s v="41.0: Grants, subsidies, and contributions"/>
    <s v="0001: VEHICLE TECHNOLOGIES"/>
    <s v="LX4WUTA57963"/>
    <m/>
    <x v="1"/>
    <s v="ENVIRONMENTAL QUALITY, ARKANSAS DIVISION OF"/>
    <s v="R4NPAGSC4MC1"/>
    <m/>
    <s v="STATE OF ARKANSAS"/>
    <s v="5301 NORTHSHORE DRIVE"/>
    <n v="50450"/>
    <s v="NORTH LITTLE ROCK"/>
    <n v="5119"/>
    <x v="1"/>
    <n v="5"/>
    <s v="AR"/>
    <n v="72118"/>
    <n v="5328"/>
    <s v="AR-02"/>
    <s v="AR-02"/>
    <s v="Single ZIP Code"/>
    <s v="AR50450"/>
    <s v="NORTH LITTLE ROCK"/>
    <n v="5119"/>
    <s v="PULASKI"/>
    <n v="5"/>
    <s v="72118-5317"/>
    <s v="AR-02"/>
    <s v="AR-02"/>
    <x v="3"/>
    <x v="3"/>
    <n v="5"/>
    <x v="0"/>
    <s v="AWARD DE-EE0009586 ARKANSAS CLEAN CITIES COALITION TITLED CLEAN CITIES COALITION NETWORK OUTREACH, EDUCATION, AND PERFORMANCE TRACKING PROGRAM_x000a_AMENDMENT 0004: THE PURPOSE OF THIS AMENDMENT IS TO AUTHORIZE CONTINUATION INTO BUDGET PERIOD 3 (YEAR 3) OF THE U.S. DEPARTMENT OF ENERGY‚ÄôS CLEAN CITIES OUTREACH, EDUCATION, AND PERFORMANCE TRACKING PROGRAM AND UPDATE THE AWARD TERMS AND CONDITIONS."/>
    <s v="CLEAN CITIES COALITION NETWORK OUTREACH, EDUCATION, AND PERFORMANCE TRACKING PROGRAM"/>
    <s v="NON"/>
    <s v="NOT RECOVERY ACT"/>
    <s v="A"/>
    <s v="STATE GOVERNMENT"/>
    <s v="B"/>
    <s v="CONTINUATION"/>
    <n v="2"/>
    <s v="NON-AGGREGATE RECORD"/>
    <s v="https://www.usaspending.gov/award/ASST_NON_DEEE0009586_8900/"/>
    <d v="2023-04-03T00:00:00"/>
    <d v="2023-04-03T00:00:00"/>
    <m/>
  </r>
  <r>
    <s v="8900_DESC0022517_-NONE-_81.049_0001"/>
    <s v="ASST_NON_DESC0022517_8900"/>
    <s v="DESC0022517"/>
    <n v="1"/>
    <s v="SAI EXEMPT"/>
    <n v="1149939"/>
    <n v="1349874"/>
    <n v="842430.8"/>
    <n v="0"/>
    <n v="0"/>
    <n v="1149939"/>
    <d v="2023-04-14T00:00:00"/>
    <x v="4"/>
    <d v="2022-02-14T00:00:00"/>
    <d v="2024-04-02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Single ZIP Code"/>
    <s v="AR23290"/>
    <s v="FAYETTEVILLE"/>
    <n v="5143"/>
    <s v="WASHINGTON"/>
    <n v="5"/>
    <s v="72701-7174"/>
    <s v="AR-03"/>
    <s v="AR-03"/>
    <x v="5"/>
    <x v="5"/>
    <n v="4"/>
    <x v="2"/>
    <s v="HIGH-TEMPERATURE ELECTRONICS FOR REAL-TIME, IN-LINE MONITORING OF MOLTEN SALT REDUCTION AND OXIDATION (REDOX)"/>
    <s v="HIGH-TEMPERATURE ELECTRONICS FOR REAL-TIME, IN-LINE MONITORING OF MOLTEN SALT REDUCTION AND OXIDATION (REDOX)"/>
    <s v="NON"/>
    <s v="NOT RECOVERY ACT"/>
    <s v="R"/>
    <s v="SMALL BUSINESS"/>
    <s v="C"/>
    <s v="REVISION"/>
    <n v="2"/>
    <s v="NON-AGGREGATE RECORD"/>
    <s v="https://www.usaspending.gov/award/ASST_NON_DESC0022517_8900/"/>
    <d v="2023-04-17T00:00:00"/>
    <d v="2023-04-17T00:00:00"/>
    <m/>
  </r>
  <r>
    <s v="8900_DECR0000022_-NONE-_81.008_-NONE-"/>
    <s v="ASST_NON_DECR0000022_8900"/>
    <s v="DECR0000022"/>
    <m/>
    <s v="SAI EXEMPT"/>
    <n v="1000000"/>
    <n v="1000000"/>
    <n v="923210.37"/>
    <n v="294527"/>
    <n v="589054"/>
    <n v="1000000"/>
    <d v="2023-04-20T00:00:00"/>
    <x v="4"/>
    <d v="2023-04-20T00:00:00"/>
    <d v="2024-04-19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
    <s v="DBP4N9GHCA14"/>
    <m/>
    <x v="11"/>
    <s v="UNIVERSITY OF ARKANSAS SYSTEM"/>
    <s v="CBQ1T88L7TC6"/>
    <m/>
    <s v="UNIVERSITY OF ARKANSAS SYSTEM"/>
    <s v="DIRECTOR"/>
    <n v="41000"/>
    <s v="LITTLE ROCK"/>
    <n v="5119"/>
    <x v="1"/>
    <n v="5"/>
    <s v="AR"/>
    <n v="72204"/>
    <n v="1000"/>
    <s v="AR-02"/>
    <s v="AR-02"/>
    <s v="Single ZIP Code"/>
    <s v="AR41000"/>
    <s v="LITTLE ROCK"/>
    <n v="5119"/>
    <s v="PULASKI"/>
    <n v="5"/>
    <s v="72204-1000"/>
    <s v="AR-02"/>
    <s v="AR-02"/>
    <x v="9"/>
    <x v="10"/>
    <n v="5"/>
    <x v="0"/>
    <s v="DE-CR0000022 TO THE UNIVERSITY OF ARKANSAS AT LITTLE ROCK FOR PROJECT TITLED EMERGING THREAT INFORMATION SHARING AND ANALYSIS CENTER (ET-ISAC)"/>
    <s v="DE-CR0000022 TO THE UNIVERSITY OF ARKANSAS AT LITTLE ROCK FOR PROJECT TITLED EMERGING THREAT INFORMATION SHARING AND ANALYSIS CENTER (ET-ISAC)"/>
    <s v="NON"/>
    <s v="NOT RECOVERY ACT"/>
    <s v="H"/>
    <s v="PUBLIC/STATE CONTROLLED INSTITUTION OF HIGHER EDUCATION"/>
    <s v="A"/>
    <s v="NEW"/>
    <n v="2"/>
    <s v="NON-AGGREGATE RECORD"/>
    <s v="https://www.usaspending.gov/award/ASST_NON_DECR0000022_8900/"/>
    <d v="2023-04-26T00:00:00"/>
    <d v="2023-04-26T00:00:00"/>
    <m/>
  </r>
  <r>
    <s v="8900_DECR0000003_-NONE-_81.008_0004"/>
    <s v="ASST_NON_DECR0000003_8900"/>
    <s v="DECR0000003"/>
    <n v="4"/>
    <s v="SAI EXEMPT"/>
    <n v="0"/>
    <n v="1919954"/>
    <n v="1687147.61"/>
    <n v="0"/>
    <n v="773922"/>
    <n v="0"/>
    <d v="2023-04-28T00:00:00"/>
    <x v="4"/>
    <d v="2020-09-03T00:00:00"/>
    <d v="2024-09-30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0010: CYBERSECURITY FOR ENERGY DELIVERY SYSTEM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9"/>
    <x v="10"/>
    <n v="5"/>
    <x v="0"/>
    <s v="DE-CR0000003 UNIVERSITY OF ARKANSAS _x000a_AWARD TITLED: ''V-INT: AUTOMATED VULNERABILITY INTELLIGENCE AND RISK ASSESSMENT'' _x000a_AMENDMENT 0004 THE PURPOSE OF THIS AMENDMENT IS TO CHANGE DEPARTMENT OF ENERGY (DOE) AWARD ADMINISTRATOR AND AUTHORIZE A THIRTEEN-MONTH EXTENSION AT NO ADDITIONAL COST TO THE GOVERNMENT."/>
    <s v="DE-CR0000003 UNIVERSITY OF ARKANSAS AWARD TITLED  AVIRA: AUTOMATED VULNERABILITY INTELLIGENCE AND RISK ASSESSMENT."/>
    <s v="NON"/>
    <s v="NOT RECOVERY ACT"/>
    <s v="H"/>
    <s v="PUBLIC/STATE CONTROLLED INSTITUTION OF HIGHER EDUCATION"/>
    <s v="C"/>
    <s v="REVISION"/>
    <n v="2"/>
    <s v="NON-AGGREGATE RECORD"/>
    <s v="https://www.usaspending.gov/award/ASST_NON_DECR0000003_8900/"/>
    <d v="2023-05-01T00:00:00"/>
    <d v="2023-05-01T00:00:00"/>
    <m/>
  </r>
  <r>
    <s v="8900_DEEE0010059_-NONE-_81.041_-NONE-"/>
    <s v="ASST_NON_DEEE0010059_8900"/>
    <s v="DEEE0010059"/>
    <m/>
    <s v="SAI NOT AVAILABLE"/>
    <n v="5397620"/>
    <n v="5397620"/>
    <n v="25884.67"/>
    <n v="0"/>
    <n v="0"/>
    <n v="5397620"/>
    <d v="2023-05-10T00:00:00"/>
    <x v="4"/>
    <d v="2023-07-01T00:00:00"/>
    <d v="2028-04-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m/>
    <x v="1"/>
    <s v="ENVIRONMENTAL QUALITY, ARKANSAS DIVISION OF"/>
    <s v="R4NPAGSC4MC1"/>
    <m/>
    <s v="STATE OF ARKANSAS"/>
    <s v="5301 NORTHSHORE DRIVE"/>
    <n v="50450"/>
    <s v="NORTH LITTLE ROCK"/>
    <n v="5119"/>
    <x v="1"/>
    <n v="5"/>
    <s v="AR"/>
    <n v="72118"/>
    <n v="5328"/>
    <s v="AR-02"/>
    <s v="AR-02"/>
    <s v="City-wide"/>
    <s v="AR50450"/>
    <s v="NORTH LITTLE ROCK"/>
    <n v="5119"/>
    <s v="PULASKI"/>
    <n v="5"/>
    <s v="CITY-WIDE"/>
    <s v="AR-90"/>
    <s v="AR-02"/>
    <x v="1"/>
    <x v="1"/>
    <n v="3"/>
    <x v="1"/>
    <s v="STATE ENERGY PROGRAM (SEP): BIPARTISAN INFRASTRUCTURE LAW (BIL) SECTION 40109_x000a_SEP SEEKS TO PROMOTE THE EFFICIENT USE OF ENERGY AND REDUCE THE RATE OF GROWTH OF ENERGY DEMAND THROUGH THE DEVELOPMENT AND IMPLEMENTATION OF SPECIFIC STATE ENERGY PROGRAMS."/>
    <s v="STATE ENERGY PROGRAM (SEP): BIPARTISAN INFRASTRUCTURE LAW (BIL) SECTION 40109_x000a_SEP SEEKS TO PROMOTE THE EFFICIENT USE OF ENERGY AND REDUCE THE RATE OF GROWTH OF ENERGY DEMAND THROUGH THE DEVELOPMENT AND IMPLEMENTATION OF SPECIFIC STATE ENERGY PROGRAMS."/>
    <s v="NON"/>
    <s v="NOT RECOVERY ACT"/>
    <s v="A"/>
    <s v="STATE GOVERNMENT"/>
    <s v="A"/>
    <s v="NEW"/>
    <n v="2"/>
    <s v="NON-AGGREGATE RECORD"/>
    <s v="https://www.usaspending.gov/award/ASST_NON_DEEE0010059_8900/"/>
    <d v="2023-05-15T00:00:00"/>
    <d v="2023-05-15T00:00:00"/>
    <m/>
  </r>
  <r>
    <s v="8900_DESC0022120_-NONE-_81.049_0003"/>
    <s v="ASST_NON_DESC0022120_8900"/>
    <s v="DESC0022120"/>
    <n v="3"/>
    <s v="SAI EXEMPT"/>
    <n v="0"/>
    <n v="465264"/>
    <n v="366828.82"/>
    <n v="0"/>
    <n v="0"/>
    <n v="0"/>
    <d v="2023-05-15T00:00:00"/>
    <x v="4"/>
    <d v="2021-08-15T00:00:00"/>
    <d v="2024-05-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m/>
    <m/>
    <n v="5143"/>
    <x v="0"/>
    <n v="5"/>
    <s v="AR"/>
    <n v="72701"/>
    <n v="3124"/>
    <s v="AR-03"/>
    <s v="AR-03"/>
    <s v="Single ZIP Code"/>
    <s v="AR23290"/>
    <m/>
    <n v="5143"/>
    <s v="WASHINGTON"/>
    <n v="5"/>
    <s v="72701-3124"/>
    <s v="AR-03"/>
    <s v="AR-03"/>
    <x v="5"/>
    <x v="5"/>
    <n v="4"/>
    <x v="2"/>
    <s v="TOWARD OPTICAL QUANTUM ENTANGLEMENT ON A 2D FERROELECTRIC/FERROELASTIC PLATFORM"/>
    <s v="TOWARD OPTICAL QUANTUM ENTANGLEMENT ON A 2D FERROELECTRIC/FERROELASTIC PLATFORM"/>
    <s v="NON"/>
    <s v="NOT RECOVERY ACT"/>
    <s v="H"/>
    <s v="PUBLIC/STATE CONTROLLED INSTITUTION OF HIGHER EDUCATION"/>
    <s v="B"/>
    <s v="CONTINUATION"/>
    <n v="2"/>
    <s v="NON-AGGREGATE RECORD"/>
    <s v="https://www.usaspending.gov/award/ASST_NON_DESC0022120_8900/"/>
    <d v="2023-05-22T00:00:00"/>
    <d v="2023-05-22T00:00:00"/>
    <m/>
  </r>
  <r>
    <s v="8900_DEEE0009026_-NONE-_81.087_0003"/>
    <s v="ASST_NON_DEEE0009026_8900"/>
    <s v="DEEE0009026"/>
    <n v="3"/>
    <s v="SAI EXEMPT"/>
    <n v="0"/>
    <n v="2956592"/>
    <n v="2472599.4"/>
    <n v="0"/>
    <n v="1140539"/>
    <n v="0"/>
    <d v="2023-05-22T00:00:00"/>
    <x v="4"/>
    <d v="2020-04-01T00:00:00"/>
    <d v="2023-12-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2"/>
    <x v="2"/>
    <n v="5"/>
    <x v="0"/>
    <s v="THIS PROJECT AIMS TO ADDRESS PHOTOVOLTAIC (PV) SYSTEM CYBERSECURITY AT BOTH THE INVERTER AND SYSTEM LEVELS, AND FIELD TEST THE SOLUTIONS AT A SOLAR PV FARM UNDER THE ADVISING AND REVIEW OF A US-BASED SOLAR INVERTER MANUFACTURER AND A PV SYSTEMS OPERATOR. A TWO-LEVEL CYBERATTACK DEFENSE APPROACH IS FORMULATED WHEREBY THE FIRST LEVEL, THE SOLAR INVERTER LEVEL, HARDENS INDIVIDUAL DEVICES AND ACHIEVES A DEEPLY CYBER-SECURE INVERTER; THE SECOND LEVEL, THE SYSTEM LEVEL, ADDRESSES INTRUSION DETECTION AND RESTORATION INVOLVING AN ENSEMBLE OF INVERTERS AND RELEVANT SYSTEMS._x000a_THE PRIMARY OBJECTIVES OF THE OVERALL PROJECT ARE TO:_x000a_1. CREATE A FRAMEWORK WITHIN WHICH MULTIPLE NEW SECURITY CAPABILITIES CAN BE DEPLOYED FOR PV INVERTERS. THESE INCLUDE SUPPLY CHAIN SECURITY, HOT PATCHING, FIRMWARE PROTECTION, SAFETY PROTOCOLS, SIDE-CHANNEL MONITORING, CONTROLLER SECURITY, AND CONTROL RESILIENCE._x000a_2. DELIVER A SELF-CONSISTENT SET OF COMPLEMENTARY SYSTEM SECURITY METHODS THAT WILL WORK WITH DATA ROUTINELY AVAILABLE FROM PV SOLAR FARMS._x000a_3. INCORPORATE THE METHODS AND DATA AVAILABLE INTO THE NEW FRAMEWORK TO ACHIEVE SUBSTANTIALLY HIGHER LEVELS OF SECURITY."/>
    <s v="MULTILEVEL CYBERSECURITY FOR PHOTOVOLTAIC SYSTEMS"/>
    <s v="NON"/>
    <s v="NOT RECOVERY ACT"/>
    <s v="H"/>
    <s v="PUBLIC/STATE CONTROLLED INSTITUTION OF HIGHER EDUCATION"/>
    <s v="C"/>
    <s v="REVISION"/>
    <n v="2"/>
    <s v="NON-AGGREGATE RECORD"/>
    <s v="https://www.usaspending.gov/award/ASST_NON_DEEE0009026_8900/"/>
    <d v="2023-05-30T00:00:00"/>
    <d v="2023-05-30T00:00:00"/>
    <m/>
  </r>
  <r>
    <s v="8900_DEEE0010058_-NONE-_81.041_-NONE-"/>
    <s v="ASST_NON_DEEE0010058_8900"/>
    <s v="DEEE0010058"/>
    <m/>
    <s v="SAI NOT AVAILABLE"/>
    <n v="7398110"/>
    <n v="7398110"/>
    <n v="942405.33"/>
    <n v="0"/>
    <n v="0"/>
    <n v="7398110"/>
    <d v="2023-05-25T00:00:00"/>
    <x v="4"/>
    <d v="2023-05-01T00:00:00"/>
    <d v="2028-04-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EL9HZNBAN1B9"/>
    <m/>
    <x v="12"/>
    <s v="EXECUTIVE OFFICE OF THE STATE OF ARIZONA"/>
    <s v="RC5JBKFSQPM6"/>
    <m/>
    <s v="AZ ST. SEC. OF STATE"/>
    <s v="1700 WEST WASHINGTON"/>
    <n v="55000"/>
    <s v="PHOENIX"/>
    <n v="4013"/>
    <x v="5"/>
    <n v="4"/>
    <s v="AZ"/>
    <n v="85007"/>
    <n v="2812"/>
    <s v="AZ-07"/>
    <s v="AZ-03"/>
    <s v="State-wide"/>
    <s v="AR*****"/>
    <m/>
    <m/>
    <m/>
    <n v="5"/>
    <m/>
    <s v="AR-90"/>
    <m/>
    <x v="1"/>
    <x v="1"/>
    <n v="3"/>
    <x v="1"/>
    <s v="STATE ENERGY PROGRAM (SEP): BIPARTISAN INFRASTRUCTURE LAW (BIL) SECTION 40109_x000a_SEP SEEKS TO PROMOTE THE EFFICIENT USE OF ENERGY AND REDUCE THE RATE OF GROWTH OF ENERGY DEMAND THROUGH THE DEVELOPMENT AND IMPLEMENTATION OF SPECIFIC STATE ENERGY PROGRAMS."/>
    <s v="STATE ENERGY PROGRAM (SEP): BIPARTISAN INFRASTRUCTURE LAW (BIL) SECTION 40109_x000a_SEP SEEKS TO PROMOTE THE EFFICIENT USE OF ENERGY AND REDUCE THE RATE OF GROWTH OF ENERGY DEMAND THROUGH THE DEVELOPMENT AND IMPLEMENTATION OF SPECIFIC STATE ENERGY PROGRAMS."/>
    <s v="NON"/>
    <s v="NOT RECOVERY ACT"/>
    <s v="A"/>
    <s v="STATE GOVERNMENT"/>
    <s v="A"/>
    <s v="NEW"/>
    <n v="2"/>
    <s v="NON-AGGREGATE RECORD"/>
    <s v="https://www.usaspending.gov/award/ASST_NON_DEEE0010058_8900/"/>
    <d v="2023-05-30T00:00:00"/>
    <d v="2023-05-30T00:00:00"/>
    <m/>
  </r>
  <r>
    <s v="8900_DEEE0009474_-NONE-_81.041_0002"/>
    <s v="ASST_NON_DEEE0009474_8900"/>
    <s v="DEEE0009474"/>
    <n v="2"/>
    <s v="SAI NOT AVAILABLE"/>
    <n v="746450"/>
    <n v="2143820"/>
    <n v="953241.28"/>
    <n v="0"/>
    <n v="0"/>
    <n v="746450"/>
    <d v="2023-06-26T00:00:00"/>
    <x v="4"/>
    <d v="2021-07-01T00:00:00"/>
    <d v="2024-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m/>
    <x v="1"/>
    <s v="ENVIRONMENTAL QUALITY, ARKANSAS DIVISION OF"/>
    <s v="R4NPAGSC4MC1"/>
    <m/>
    <s v="STATE OF ARKANSAS"/>
    <s v="5301 NORTHSHORE DRIVE"/>
    <n v="50450"/>
    <s v="NORTH LITTLE ROCK"/>
    <n v="5119"/>
    <x v="1"/>
    <n v="5"/>
    <s v="AR"/>
    <n v="72118"/>
    <n v="5328"/>
    <s v="AR-02"/>
    <s v="AR-02"/>
    <s v="City-wide"/>
    <s v="AR50450"/>
    <s v="NORTH LITTLE ROCK"/>
    <n v="5119"/>
    <s v="PULASKI"/>
    <n v="5"/>
    <s v="CITY-WIDE"/>
    <s v="AR-02"/>
    <s v="AR-02"/>
    <x v="1"/>
    <x v="1"/>
    <n v="3"/>
    <x v="1"/>
    <s v="STATE ENERGY PROGRAM (SEP):_x000a_SEP SEEKS TO PROMOTE THE EFFICIENT USE OF ENERGY AND REDUCE THE RATE OF GROWTH OF ENERGY DEMAND THROUGH THE DEVELOPMENT AND IMPLEMENTATION OF SPECIFIC STATE ENERGY PROGRAMS. FUNDING IS PROVIDED THOUGH FORMULA AWARDS FROM FISCAL YEAR APPROPRIATIONS.‚Äô ALTHOUGH THIS IS NOT THE BASE AWARD‚Ä¶?"/>
    <s v="SEP FORMULA - ARKANSAS"/>
    <s v="NON"/>
    <s v="NOT RECOVERY ACT"/>
    <s v="A"/>
    <s v="STATE GOVERNMENT"/>
    <s v="B"/>
    <s v="CONTINUATION"/>
    <n v="2"/>
    <s v="NON-AGGREGATE RECORD"/>
    <s v="https://www.usaspending.gov/award/ASST_NON_DEEE0009474_8900/"/>
    <d v="2023-07-03T00:00:00"/>
    <d v="2023-07-03T00:00:00"/>
    <m/>
  </r>
  <r>
    <s v="8900_DESC0022888_-NONE-_81.049_0001"/>
    <s v="ASST_NON_DESC0022888_8900"/>
    <s v="DESC0022888"/>
    <n v="1"/>
    <s v="SAI EXEMPT"/>
    <n v="0"/>
    <n v="199967"/>
    <n v="199967"/>
    <n v="0"/>
    <n v="0"/>
    <n v="0"/>
    <d v="2023-06-26T00:00:00"/>
    <x v="4"/>
    <d v="2022-06-27T00:00:00"/>
    <d v="2023-08-20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FE5TQ4PWNKQ3"/>
    <m/>
    <x v="10"/>
    <s v="CONNECT DYNAMICS, INC."/>
    <s v="FE5TQ4PWNKQ3"/>
    <m/>
    <s v="CONNECT DYNAMICS, INC."/>
    <s v="409 SW A ST"/>
    <n v="5320"/>
    <s v="BENTONVILLE"/>
    <n v="5007"/>
    <x v="4"/>
    <n v="5"/>
    <s v="AR"/>
    <n v="72712"/>
    <n v="5838"/>
    <s v="AR-03"/>
    <s v="AR-03"/>
    <s v="Single ZIP Code"/>
    <s v="AR05320"/>
    <s v="BENTONVILLE"/>
    <n v="5007"/>
    <s v="BENTON"/>
    <n v="5"/>
    <s v="72712-5838"/>
    <s v="AR-03"/>
    <s v="AR-03"/>
    <x v="5"/>
    <x v="5"/>
    <n v="4"/>
    <x v="2"/>
    <s v="RELAY MOBILITY IN LONG-HAUL TRUCKING OPTIMIZING ENERGY EFFICIENCY AND COMMUNITY ENGAGEMENT"/>
    <s v="RELAY MOBILITY IN LONG-HAUL TRUCKING OPTIMIZING ENERGY EFFICIENCY AND COMMUNITY ENGAGEMENT"/>
    <s v="NON"/>
    <s v="NOT RECOVERY ACT"/>
    <s v="R"/>
    <s v="SMALL BUSINESS"/>
    <s v="C"/>
    <s v="REVISION"/>
    <n v="2"/>
    <s v="NON-AGGREGATE RECORD"/>
    <s v="https://www.usaspending.gov/award/ASST_NON_DESC0022888_8900/"/>
    <d v="2023-07-03T00:00:00"/>
    <d v="2023-07-03T00:00:00"/>
    <m/>
  </r>
  <r>
    <s v="8900_DESC0022006_-NONE-_81.049_0002"/>
    <s v="ASST_NON_DESC0022006_8900"/>
    <s v="DESC0022006"/>
    <n v="2"/>
    <s v="SAI EXEMPT"/>
    <n v="0"/>
    <n v="750000"/>
    <n v="332769.89"/>
    <n v="0"/>
    <n v="0"/>
    <n v="0"/>
    <d v="2023-07-12T00:00:00"/>
    <x v="4"/>
    <d v="2021-08-01T00:00:00"/>
    <d v="2024-07-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INTERACTING TOPOLOGICAL ELECTRONIC STATES IN GROUP-V NETWORK MATERIALS"/>
    <s v="INTERACTING TOPOLOGICAL ELECTRONIC STATES IN GROUP-V NETWORK MATERIALS"/>
    <s v="NON"/>
    <s v="NOT RECOVERY ACT"/>
    <s v="H"/>
    <s v="PUBLIC/STATE CONTROLLED INSTITUTION OF HIGHER EDUCATION"/>
    <s v="B"/>
    <s v="CONTINUATION"/>
    <n v="2"/>
    <s v="NON-AGGREGATE RECORD"/>
    <s v="https://www.usaspending.gov/award/ASST_NON_DESC0022006_8900/"/>
    <d v="2023-07-17T00:00:00"/>
    <d v="2023-07-17T00:00:00"/>
    <m/>
  </r>
  <r>
    <s v="8900_DECR0000022_-NONE-_81.008_0001"/>
    <s v="ASST_NON_DECR0000022_8900"/>
    <s v="DECR0000022"/>
    <n v="1"/>
    <s v="SAI EXEMPT"/>
    <n v="0"/>
    <n v="1000000"/>
    <n v="923210.37"/>
    <n v="294527"/>
    <n v="589054"/>
    <n v="0"/>
    <d v="2023-07-18T00:00:00"/>
    <x v="4"/>
    <d v="2023-04-20T00:00:00"/>
    <d v="2024-04-19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
    <s v="DBP4N9GHCA14"/>
    <m/>
    <x v="11"/>
    <s v="UNIVERSITY OF ARKANSAS SYSTEM"/>
    <s v="CBQ1T88L7TC6"/>
    <m/>
    <s v="UNIVERSITY OF ARKANSAS SYSTEM"/>
    <s v="DIRECTOR"/>
    <n v="41000"/>
    <s v="LITTLE ROCK"/>
    <n v="5119"/>
    <x v="1"/>
    <n v="5"/>
    <s v="AR"/>
    <n v="72204"/>
    <m/>
    <s v="AR-02"/>
    <s v="AR-02"/>
    <s v="Single ZIP Code"/>
    <s v="AR41000"/>
    <s v="LITTLE ROCK"/>
    <n v="5119"/>
    <s v="PULASKI"/>
    <n v="5"/>
    <s v="72204-1000"/>
    <s v="AR-02"/>
    <s v="AR-02"/>
    <x v="9"/>
    <x v="10"/>
    <n v="5"/>
    <x v="0"/>
    <s v="EMERGING THREAT INFORMATION SHARING AND ANALYSIS CENTER (ET-ISAC)_x000a__x000a_THE OBJECTIVE OF THIS PROJECT IS TO BRING TOGETHER ELECTRIC UTILITIES AND OTHER ENTITIES FROM THE ENERGY SECTOR TO ADVANCE PRACTICES IN CYBERSECURITY THREAT SHARING THROUGHOUT THE MID-SOUTH REGION OF THE UNITED STATES. IT WILL FOCUS ON WORKFORCE DEVELOPMENT, EDUCATION AND TRAINING FOR SECURING ENERGY SECTOR CONTROL SYSTEMS, AND ADVANCING CYBERSECURITY THREAT INTELLIGENCE SHARING PRACTICES."/>
    <s v="DE-CR0000022 TO THE UNIVERSITY OF ARKANSAS AT LITTLE ROCK FOR PROJECT TITLED EMERGING THREAT INFORMATION SHARING AND ANALYSIS CENTER (ET-ISAC)"/>
    <s v="NON"/>
    <s v="NOT RECOVERY ACT"/>
    <s v="H"/>
    <s v="PUBLIC/STATE CONTROLLED INSTITUTION OF HIGHER EDUCATION"/>
    <s v="C"/>
    <s v="REVISION"/>
    <n v="2"/>
    <s v="NON-AGGREGATE RECORD"/>
    <s v="https://www.usaspending.gov/award/ASST_NON_DECR0000022_8900/"/>
    <d v="2023-07-24T00:00:00"/>
    <d v="2023-07-24T00:00:00"/>
    <m/>
  </r>
  <r>
    <s v="8900_DEEE0010380_-NONE-_81.087_-NONE-"/>
    <s v="ASST_NON_DEEE0010380_8900"/>
    <s v="DEEE0010380"/>
    <m/>
    <s v="SAI EXEMPT"/>
    <n v="1271376"/>
    <n v="1271376"/>
    <n v="504853.96"/>
    <n v="0"/>
    <n v="0"/>
    <n v="1271376"/>
    <d v="2023-07-24T00:00:00"/>
    <x v="4"/>
    <d v="2023-07-01T00:00:00"/>
    <d v="2025-03-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m/>
    <x v="0"/>
    <s v="UNIVERSITY OF ARKANSAS SYSTEM"/>
    <s v="CBQ1T88L7TC6"/>
    <m/>
    <s v="UNIVERSITY OF ARKANSAS SYSTEM"/>
    <s v="1125 WEST MAPLE STE 210"/>
    <n v="23290"/>
    <s v="FAYETTEVILLE"/>
    <n v="5143"/>
    <x v="0"/>
    <n v="5"/>
    <s v="AR"/>
    <n v="72701"/>
    <n v="3124"/>
    <s v="AR-03"/>
    <s v="AR-03"/>
    <s v="City-wide"/>
    <s v="AR23290"/>
    <s v="FAYETTEVILLE"/>
    <n v="5143"/>
    <s v="WASHINGTON"/>
    <n v="5"/>
    <s v="CITY-WIDE"/>
    <s v="AR-03"/>
    <s v="AR-03"/>
    <x v="2"/>
    <x v="2"/>
    <n v="5"/>
    <x v="0"/>
    <s v="WILDSNAP: WILDLIFE IN SOLAR THROUGH NATIVE PLANTING_x000a__x000a_A._x0009_PROJECT OBJECTIVES_x000a_WITH THE RAPID EXPANSION OF SOLAR ENERGY ACROSS THE U.S., IT IS VITAL FOR SOLAR OPERATIONS TO PROVIDE POSITIVE ECOLOGICAL VALUE BY MAXIMIZING BIODIVERSITY WITHIN ARRAYS; YET, OUR KNOWLEDGE OF HOW SOLAR INSTALLATIONS MIGHT SERVE AS WILDLIFE HABITAT IS CURRENTLY LACKING. THERE IS LIMITED EVIDENCE THAT SOLAR FACILITIES CAN PROVIDE VALUABLE HABITAT FOR SOME WILDLIFE, SUCH AS POLLINATORS, AND THESE POSITIVE EFFECTS APPEAR TO BE LINKED TO MANAGEMENT FOR NATIVE VEGETATION WITHIN ARRAYS."/>
    <s v="WILDSNAP: WILDLIFE IN SOLAR THROUGH NATIVE PLANTING_x000a__x000a_A._x0009_PROJECT OBJECTIVES_x000a_WITH THE RAPID EXPANSION OF SOLAR ENERGY ACROSS THE U.S., IT IS VITAL FOR SOLAR OPERATIONS TO PROVIDE POSITIVE ECOLOGICAL VALUE BY MAXIMIZING BIODIVERSITY WITHIN ARRAYS; YET, OUR KNOWLEDGE OF HOW SOLAR INSTALLATIONS MIGHT SERVE AS WILDLIFE HABITAT IS CURRENTLY LACKING. THERE IS LIMITED EVIDENCE THAT SOLAR FACILITIES CAN PROVIDE VALUABLE HABITAT FOR SOME WILDLIFE, SUCH AS POLLINATORS, AND THESE POSITIVE EFFECTS APPEAR TO BE LINKED TO MANAGEMENT FOR NATIVE VEGETATION WITHIN ARRAYS."/>
    <s v="NON"/>
    <s v="NOT RECOVERY ACT"/>
    <s v="H"/>
    <s v="PUBLIC/STATE CONTROLLED INSTITUTION OF HIGHER EDUCATION"/>
    <s v="A"/>
    <s v="NEW"/>
    <n v="2"/>
    <s v="NON-AGGREGATE RECORD"/>
    <s v="https://www.usaspending.gov/award/ASST_NON_DEEE0010380_8900/"/>
    <d v="2023-07-31T00:00:00"/>
    <d v="2023-07-31T00:00:00"/>
    <m/>
  </r>
  <r>
    <s v="8900_DESC0023439_-NONE-_81.049_0002"/>
    <s v="ASST_NON_DESC0023439_8900"/>
    <s v="DESC0023439"/>
    <n v="2"/>
    <s v="SAI EXEMPT"/>
    <n v="0"/>
    <n v="749402"/>
    <n v="374695.37"/>
    <n v="0"/>
    <n v="0"/>
    <n v="0"/>
    <d v="2023-07-28T00:00:00"/>
    <x v="4"/>
    <d v="2022-09-01T00:00:00"/>
    <d v="2024-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1201"/>
    <s v="AR-03"/>
    <s v="AR-03"/>
    <x v="5"/>
    <x v="5"/>
    <n v="4"/>
    <x v="2"/>
    <s v="ROBUST, CLEAN, AND ANTIOXIDATIVE SURFACE RECONSTRUCTIONS OF NICKEL-RICH LAYERED CATHODES VIA ATOMIC LAYER DEPOSITION OF NOVEL SULFIDE COATINGS"/>
    <s v="ROBUST, CLEAN, AND ANTIOXIDATIVE SURFACE RECONSTRUCTIONS OF NICKEL-RICH LAYERED CATHODES VIA ATOMIC LAYER DEPOSITION OF NOVEL SULFIDE COATINGS"/>
    <s v="NON"/>
    <s v="NOT RECOVERY ACT"/>
    <s v="H"/>
    <s v="PUBLIC/STATE CONTROLLED INSTITUTION OF HIGHER EDUCATION"/>
    <s v="B"/>
    <s v="CONTINUATION"/>
    <n v="2"/>
    <s v="NON-AGGREGATE RECORD"/>
    <s v="https://www.usaspending.gov/award/ASST_NON_DESC0023439_8900/"/>
    <d v="2023-07-31T00:00:00"/>
    <d v="2023-07-31T00:00:00"/>
    <m/>
  </r>
  <r>
    <s v="8900_DESC0023412_-NONE-_81.049_0001"/>
    <s v="ASST_NON_DESC0023412_8900"/>
    <s v="DESC0023412"/>
    <n v="1"/>
    <s v="SAI EXEMPT"/>
    <n v="2185040"/>
    <n v="6145122"/>
    <n v="3802103.14"/>
    <n v="0"/>
    <n v="0"/>
    <n v="2185040"/>
    <d v="2023-08-04T00:00:00"/>
    <x v="4"/>
    <d v="2022-08-01T00:00:00"/>
    <d v="2024-07-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s v="CBQ1T88L7TC6"/>
    <m/>
    <s v="UNIVERSITY OF ARKANSAS SYSTEM"/>
    <s v="1125 WEST MAPLE STE 210"/>
    <n v="23290"/>
    <s v="FAYETTEVILLE"/>
    <n v="5143"/>
    <x v="0"/>
    <n v="5"/>
    <s v="AR"/>
    <n v="72701"/>
    <n v="3124"/>
    <s v="AR-03"/>
    <s v="AR-03"/>
    <s v="Single ZIP Code"/>
    <s v="AR23290"/>
    <s v="FAYETTEVILLE"/>
    <n v="5143"/>
    <s v="WASHINGTON"/>
    <n v="5"/>
    <s v="72701-3124"/>
    <s v="AR-03"/>
    <s v="AR-03"/>
    <x v="5"/>
    <x v="5"/>
    <n v="4"/>
    <x v="2"/>
    <s v="MANIPULATION OF ATOMIC ORDERING FOR MANUFACTURING SEMICONDUCTORS (MU-ATOMS)"/>
    <s v="MANIPULATION OF ATOMIC ORDERING FOR MANUFACTURING SEMICONDUCTORS (MU-ATOMS)"/>
    <s v="NON"/>
    <s v="NOT RECOVERY ACT"/>
    <s v="H"/>
    <s v="PUBLIC/STATE CONTROLLED INSTITUTION OF HIGHER EDUCATION"/>
    <s v="B"/>
    <s v="CONTINUATION"/>
    <n v="2"/>
    <s v="NON-AGGREGATE RECORD"/>
    <s v="https://www.usaspending.gov/award/ASST_NON_DESC0023412_8900/"/>
    <d v="2023-08-08T00:00:00"/>
    <d v="2023-08-08T00:00:00"/>
    <m/>
  </r>
  <r>
    <s v="8900_DESC0021308_-NONE-_81.049_0003"/>
    <s v="ASST_NON_DESC0021308_8900"/>
    <s v="DESC0021308"/>
    <n v="3"/>
    <s v="SAI EXEMPT"/>
    <n v="0"/>
    <n v="750000"/>
    <n v="750000"/>
    <n v="0"/>
    <n v="0"/>
    <n v="0"/>
    <d v="2023-08-07T00:00:00"/>
    <x v="4"/>
    <d v="2020-09-01T00:00:00"/>
    <d v="2024-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210"/>
    <n v="23290"/>
    <s v="FAYETTEVILLE"/>
    <n v="5143"/>
    <x v="0"/>
    <n v="5"/>
    <s v="AR"/>
    <n v="72701"/>
    <n v="3124"/>
    <s v="AR-03"/>
    <s v="AR-03"/>
    <s v="Single ZIP Code"/>
    <s v="AR23290"/>
    <s v="FAYETTEVILLE"/>
    <n v="5143"/>
    <s v="WASHINGTON"/>
    <n v="5"/>
    <s v="72701-3124"/>
    <s v="AR-03"/>
    <s v="AR-03"/>
    <x v="5"/>
    <x v="5"/>
    <n v="4"/>
    <x v="2"/>
    <s v="IN PURSUIT OF UNAMBIGUOUS DETERMINATION OF FE(III) VERSUS FE(IV) IN TRANSITION METAL OXIDE ELECTROCATALYSTS"/>
    <s v="IN PURSUIT OF UNAMBIGUOUS DETERMINATION OF FE(III) VERSUS FE(IV) IN TRANSITION METAL OXIDE ELECTROCATALYSTS"/>
    <s v="NON"/>
    <s v="NOT RECOVERY ACT"/>
    <s v="H"/>
    <s v="PUBLIC/STATE CONTROLLED INSTITUTION OF HIGHER EDUCATION"/>
    <s v="C"/>
    <s v="REVISION"/>
    <n v="2"/>
    <s v="NON-AGGREGATE RECORD"/>
    <s v="https://www.usaspending.gov/award/ASST_NON_DESC0021308_8900/"/>
    <d v="2023-08-14T00:00:00"/>
    <d v="2023-08-14T00:00:00"/>
    <m/>
  </r>
  <r>
    <s v="8900_DESC0023983_-NONE-_81.049_-NONE-"/>
    <s v="ASST_NON_DESC0023983_8900"/>
    <s v="DESC0023983"/>
    <m/>
    <s v="SAI EXEMPT"/>
    <n v="206483"/>
    <n v="1355930"/>
    <n v="227303.05"/>
    <n v="0"/>
    <n v="0"/>
    <n v="206483"/>
    <d v="2023-08-11T00:00:00"/>
    <x v="4"/>
    <d v="2023-07-10T00:00:00"/>
    <d v="2024-07-09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Single ZIP Code"/>
    <s v="AR23290"/>
    <s v="FAYETTEVILLE"/>
    <n v="5143"/>
    <s v="WASHINGTON"/>
    <n v="5"/>
    <s v="72704-7174"/>
    <s v="AR-03"/>
    <s v="AR-03"/>
    <x v="5"/>
    <x v="5"/>
    <n v="4"/>
    <x v="2"/>
    <s v="HIGH-TEMPERATURE FLOW RATE INSTRUMENT FOR GEOTHERMAL RESERVOIR MONITORING"/>
    <s v="HIGH-TEMPERATURE FLOW RATE INSTRUMENT FOR GEOTHERMAL RESERVOIR MONITORING"/>
    <s v="NON"/>
    <s v="NOT RECOVERY ACT"/>
    <s v="R"/>
    <s v="SMALL BUSINESS"/>
    <s v="A"/>
    <s v="NEW"/>
    <n v="2"/>
    <s v="NON-AGGREGATE RECORD"/>
    <s v="https://www.usaspending.gov/award/ASST_NON_DESC0023983_8900/"/>
    <d v="2023-08-14T00:00:00"/>
    <d v="2023-08-14T00:00:00"/>
    <m/>
  </r>
  <r>
    <s v="8900_DESC0024312_-NONE-_81.049_-NONE-"/>
    <s v="ASST_NON_DESC0024312_8900"/>
    <s v="DESC0024312"/>
    <m/>
    <s v="SAI EXEMPT"/>
    <n v="877632"/>
    <n v="877632"/>
    <m/>
    <n v="0"/>
    <n v="0"/>
    <n v="877632"/>
    <d v="2023-08-18T00:00:00"/>
    <x v="4"/>
    <d v="2023-07-01T00:00:00"/>
    <d v="2024-06-30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316"/>
    <n v="23290"/>
    <s v="FAYETTEVILLE"/>
    <n v="5143"/>
    <x v="0"/>
    <n v="5"/>
    <s v="AR"/>
    <n v="72701"/>
    <n v="3124"/>
    <s v="AR-03"/>
    <s v="AR-03"/>
    <s v="Single ZIP Code"/>
    <s v="AR23290"/>
    <s v="FAYETTEVILLE"/>
    <n v="5143"/>
    <s v="WASHINGTON"/>
    <n v="5"/>
    <s v="72701-3124"/>
    <s v="AR-03"/>
    <s v="AR-03"/>
    <x v="5"/>
    <x v="5"/>
    <n v="4"/>
    <x v="2"/>
    <s v="PHYSICALLY MOTIVATED LINKING OF RESOLUTIONS IN MULTISCALE MODELS TO PREDICT THERMAL AND_x000a_CHARGE TRANSPORT IN SELF-ASSEMBLING SOFT MATERIALS."/>
    <s v="PHYSICALLY MOTIVATED LINKING OF RESOLUTIONS IN MULTISCALE MODELS TO PREDICT THERMAL AND_x000a_CHARGE TRANSPORT IN SELF-ASSEMBLING SOFT MATERIALS."/>
    <s v="NON"/>
    <s v="NOT RECOVERY ACT"/>
    <s v="H"/>
    <s v="PUBLIC/STATE CONTROLLED INSTITUTION OF HIGHER EDUCATION"/>
    <s v="A"/>
    <s v="NEW"/>
    <n v="2"/>
    <s v="NON-AGGREGATE RECORD"/>
    <s v="https://www.usaspending.gov/award/ASST_NON_DESC0024312_8900/"/>
    <d v="2023-08-21T00:00:00"/>
    <d v="2023-08-21T00:00:00"/>
    <m/>
  </r>
  <r>
    <s v="8900_DEEE0009889_-NONE-_81.042_0001"/>
    <s v="ASST_NON_DEEE0009889_8900"/>
    <s v="DEEE0009889"/>
    <n v="1"/>
    <s v="SAI NOT AVAILABLE"/>
    <n v="2989485"/>
    <n v="8666389"/>
    <n v="5339322.6900000004"/>
    <n v="0"/>
    <n v="0"/>
    <n v="2989485"/>
    <d v="2023-08-23T00:00:00"/>
    <x v="4"/>
    <d v="2022-07-01T00:00:00"/>
    <d v="2024-06-30T00:00:00"/>
    <s v="Department of Energy"/>
    <n v="8900"/>
    <s v="Department of Energy"/>
    <n v="892434"/>
    <s v="GOLDEN FIELD OFFICE"/>
    <n v="89"/>
    <s v="Department of Energy"/>
    <n v="8900"/>
    <s v="Department of Energy"/>
    <n v="892403"/>
    <s v="ENERGY EFFICIENCYRENEWABLE ENERGY"/>
    <s v="089-X-0240-000;089-X-0321-000"/>
    <s v="089-0240;089-0321"/>
    <s v="41.0: Grants, subsidies, and contributions"/>
    <s v="0001: WEAPONS ACTIVITIES (DIRECT);0203: WEATHERIZATION &amp; INTERGOVERNMENTAL ACTIVITIES"/>
    <s v="LX4WUTA57963"/>
    <m/>
    <x v="1"/>
    <s v="ENVIRONMENTAL QUALITY, ARKANSAS DIVISION OF"/>
    <s v="R4NPAGSC4MC1"/>
    <m/>
    <s v="STATE OF ARKANSAS"/>
    <s v="5301 NORTHSHORE DRIVE"/>
    <n v="50450"/>
    <s v="NORTH LITTLE ROCK"/>
    <n v="5119"/>
    <x v="1"/>
    <n v="5"/>
    <s v="AR"/>
    <n v="72118"/>
    <n v="5328"/>
    <s v="AR-02"/>
    <s v="AR-02"/>
    <s v="State-wide"/>
    <s v="AR*****"/>
    <m/>
    <m/>
    <m/>
    <n v="5"/>
    <m/>
    <s v="AR-90"/>
    <m/>
    <x v="6"/>
    <x v="6"/>
    <n v="3"/>
    <x v="1"/>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NON"/>
    <s v="NOT RECOVERY ACT"/>
    <s v="A"/>
    <s v="STATE GOVERNMENT"/>
    <s v="B"/>
    <s v="CONTINUATION"/>
    <n v="2"/>
    <s v="NON-AGGREGATE RECORD"/>
    <s v="https://www.usaspending.gov/award/ASST_NON_DEEE0009889_8900/"/>
    <d v="2023-08-28T00:00:00"/>
    <d v="2023-08-28T00:00:00"/>
    <m/>
  </r>
  <r>
    <s v="8900_DESC0019226_-NONE-_81.049_0005"/>
    <s v="ASST_NON_DESC0019226_8900"/>
    <s v="DESC0019226"/>
    <n v="5"/>
    <s v="SAI EXEMPT"/>
    <n v="0"/>
    <n v="1005851"/>
    <n v="325197.76"/>
    <n v="0"/>
    <n v="0"/>
    <n v="0"/>
    <d v="2023-08-20T00:00:00"/>
    <x v="4"/>
    <d v="2018-08-15T00:00:00"/>
    <d v="2024-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316"/>
    <n v="23290"/>
    <s v="FAYETTEVILLE"/>
    <n v="5143"/>
    <x v="0"/>
    <n v="5"/>
    <s v="AR"/>
    <n v="72701"/>
    <n v="3124"/>
    <s v="AR-03"/>
    <s v="AR-03"/>
    <s v="Single ZIP Code"/>
    <s v="AR23290"/>
    <s v="FAYETTEVILLE"/>
    <n v="5143"/>
    <s v="WASHINGTON"/>
    <n v="5"/>
    <s v="72701-3124"/>
    <s v="AR-03"/>
    <s v="AR-03"/>
    <x v="5"/>
    <x v="5"/>
    <n v="4"/>
    <x v="2"/>
    <s v="UNDERSTANDING NITROGENASE MATURATION AND ACTIVITY IN METHANOGENS"/>
    <s v="UNDERSTANDING NITROGENASE MATURATION AND ACTIVITY IN METHANOGENS"/>
    <s v="NON"/>
    <s v="NOT RECOVERY ACT"/>
    <s v="H"/>
    <s v="PUBLIC/STATE CONTROLLED INSTITUTION OF HIGHER EDUCATION"/>
    <s v="B"/>
    <s v="CONTINUATION"/>
    <n v="2"/>
    <s v="NON-AGGREGATE RECORD"/>
    <s v="https://www.usaspending.gov/award/ASST_NON_DESC0019226_8900/"/>
    <d v="2023-08-28T00:00:00"/>
    <d v="2023-08-28T00:00:00"/>
    <m/>
  </r>
  <r>
    <s v="8900_DESC0020301_-NONE-_81.049_0004"/>
    <s v="ASST_NON_DESC0020301_8900"/>
    <s v="DESC0020301"/>
    <n v="4"/>
    <s v="SAI EXEMPT"/>
    <n v="0"/>
    <n v="750000"/>
    <n v="724410.58"/>
    <n v="0"/>
    <n v="0"/>
    <n v="0"/>
    <d v="2023-08-20T00:00:00"/>
    <x v="4"/>
    <d v="2019-09-01T00:00:00"/>
    <d v="2024-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316"/>
    <n v="23290"/>
    <s v="FAYETTEVILLE"/>
    <n v="5143"/>
    <x v="0"/>
    <n v="5"/>
    <s v="AR"/>
    <n v="72701"/>
    <n v="3124"/>
    <s v="AR-03"/>
    <s v="AR-03"/>
    <s v="Single ZIP Code"/>
    <s v="AR23290"/>
    <s v="FAYETTEVILLE"/>
    <n v="5143"/>
    <s v="WASHINGTON"/>
    <n v="5"/>
    <s v="72702-1404"/>
    <s v="AR-03"/>
    <s v="AR-03"/>
    <x v="5"/>
    <x v="5"/>
    <n v="4"/>
    <x v="2"/>
    <s v="HIGH-EFFICIENCY SOLAR-TO-FUEL PHOTOELECTROCHEMISTRY IN DISORDERED PHOTONIC GLASS ELECTRODES"/>
    <s v="HIGH-EFFICIENCY SOLAR-TO-FUEL PHOTOELECTROCHEMISTRY IN DISORDERED PHOTONIC GLASS ELECTRODES"/>
    <s v="NON"/>
    <s v="NOT RECOVERY ACT"/>
    <s v="H"/>
    <s v="PUBLIC/STATE CONTROLLED INSTITUTION OF HIGHER EDUCATION"/>
    <s v="B"/>
    <s v="CONTINUATION"/>
    <n v="2"/>
    <s v="NON-AGGREGATE RECORD"/>
    <s v="https://www.usaspending.gov/award/ASST_NON_DESC0020301_8900/"/>
    <d v="2023-08-28T00:00:00"/>
    <d v="2023-08-28T00:00:00"/>
    <m/>
  </r>
  <r>
    <s v="8900_DESC0024044_-NONE-_81.049_-NONE-"/>
    <s v="ASST_NON_DESC0024044_8900"/>
    <s v="DESC0024044"/>
    <m/>
    <s v="SAI EXEMPT"/>
    <n v="161866"/>
    <n v="161866"/>
    <n v="161866"/>
    <n v="0"/>
    <n v="0"/>
    <n v="161866"/>
    <d v="2023-08-21T00:00:00"/>
    <x v="4"/>
    <d v="2023-07-10T00:00:00"/>
    <d v="2024-03-09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S852PCAL3KP9"/>
    <m/>
    <x v="13"/>
    <s v="STEM RESOURCES LLC"/>
    <m/>
    <m/>
    <m/>
    <s v="1700 MAIN ST UNIT165874"/>
    <n v="41000"/>
    <s v="LITTLE ROCK"/>
    <n v="5119"/>
    <x v="1"/>
    <n v="5"/>
    <s v="AR"/>
    <n v="72216"/>
    <n v="8049"/>
    <s v="AR-02"/>
    <s v="AR-02"/>
    <s v="Single ZIP Code"/>
    <s v="AR41000"/>
    <s v="LITTLE ROCK"/>
    <n v="5119"/>
    <s v="PULASKI"/>
    <n v="5"/>
    <s v="72216-8049"/>
    <s v="AR-02"/>
    <s v="AR-02"/>
    <x v="5"/>
    <x v="5"/>
    <n v="4"/>
    <x v="2"/>
    <s v="SOLAR SURVEILLANCE SYSTEM"/>
    <s v="SOLAR SURVEILLANCE SYSTEM"/>
    <s v="NON"/>
    <s v="NOT RECOVERY ACT"/>
    <s v="R"/>
    <s v="SMALL BUSINESS"/>
    <s v="A"/>
    <s v="NEW"/>
    <n v="2"/>
    <s v="NON-AGGREGATE RECORD"/>
    <s v="https://www.usaspending.gov/award/ASST_NON_DESC0024044_8900/"/>
    <d v="2023-08-28T00:00:00"/>
    <d v="2023-08-28T00:00:00"/>
    <m/>
  </r>
  <r>
    <s v="8900_DESC0022888_-NONE-_81.049_0002"/>
    <s v="ASST_NON_DESC0022888_8900"/>
    <s v="DESC0022888"/>
    <n v="2"/>
    <s v="SAI EXEMPT"/>
    <n v="0"/>
    <n v="199967"/>
    <n v="199967"/>
    <n v="0"/>
    <n v="0"/>
    <n v="0"/>
    <d v="2023-08-30T00:00:00"/>
    <x v="4"/>
    <d v="2022-06-27T00:00:00"/>
    <d v="2023-08-31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FE5TQ4PWNKQ3"/>
    <m/>
    <x v="10"/>
    <s v="CONNECT DYNAMICS, INC."/>
    <s v="FE5TQ4PWNKQ3"/>
    <m/>
    <s v="CONNECT DYNAMICS, INC."/>
    <s v="409 SW A ST"/>
    <n v="5320"/>
    <s v="BENTONVILLE"/>
    <n v="5007"/>
    <x v="4"/>
    <n v="5"/>
    <s v="AR"/>
    <n v="72712"/>
    <n v="5838"/>
    <s v="AR-03"/>
    <s v="AR-03"/>
    <s v="Single ZIP Code"/>
    <s v="AR05320"/>
    <s v="BENTONVILLE"/>
    <n v="5007"/>
    <s v="BENTON"/>
    <n v="5"/>
    <s v="72712-5838"/>
    <s v="AR-03"/>
    <s v="AR-03"/>
    <x v="5"/>
    <x v="5"/>
    <n v="4"/>
    <x v="2"/>
    <s v="RELAY MOBILITY IN LONG-HAUL TRUCKING OPTIMIZING ENERGY EFFICIENCY AND COMMUNITY ENGAGEMENT"/>
    <s v="RELAY MOBILITY IN LONG-HAUL TRUCKING OPTIMIZING ENERGY EFFICIENCY AND COMMUNITY ENGAGEMENT"/>
    <s v="NON"/>
    <s v="NOT RECOVERY ACT"/>
    <s v="R"/>
    <s v="SMALL BUSINESS"/>
    <s v="C"/>
    <s v="REVISION"/>
    <n v="2"/>
    <s v="NON-AGGREGATE RECORD"/>
    <s v="https://www.usaspending.gov/award/ASST_NON_DESC0022888_8900/"/>
    <d v="2023-09-05T00:00:00"/>
    <d v="2023-09-05T00:00:00"/>
    <m/>
  </r>
  <r>
    <s v="8900_DESC0021087_-NONE-_81.049_0003"/>
    <s v="ASST_NON_DESC0021087_8900"/>
    <s v="DESC0021087"/>
    <n v="3"/>
    <s v="SAI EXEMPT"/>
    <n v="0"/>
    <n v="358079"/>
    <n v="341112.94"/>
    <n v="0"/>
    <n v="0"/>
    <n v="0"/>
    <d v="2023-09-05T00:00:00"/>
    <x v="4"/>
    <d v="2020-09-01T00:00:00"/>
    <d v="2024-08-14T00:00:00"/>
    <s v="Department of Energy"/>
    <n v="8900"/>
    <s v="Department of Energy"/>
    <n v="892430"/>
    <s v="SC CHICAGO SERVICE CENTER"/>
    <n v="89"/>
    <s v="Department of Energy"/>
    <n v="8900"/>
    <s v="Department of Energy"/>
    <n v="892401"/>
    <s v="SCIENCE"/>
    <s v="089-X-0222-000;089-X-0321-000"/>
    <s v="089-0222;089-0321"/>
    <s v="41.0: Grants, subsidies, and contributions"/>
    <s v="0001: BASIC ENERGY SCIENCES;0101: SOLAR ENERGY"/>
    <s v="TRMDNABWE872"/>
    <m/>
    <x v="8"/>
    <s v="ARKANSAS STATE UNIVERSITY"/>
    <s v="TRMDNABWE872"/>
    <m/>
    <s v="ARKANSAS STATE UNIVERSITY"/>
    <s v="PO BOX 1260"/>
    <m/>
    <s v="STATE UNIVERSITY"/>
    <n v="5031"/>
    <x v="2"/>
    <n v="5"/>
    <s v="AR"/>
    <n v="72467"/>
    <n v="1260"/>
    <s v="AR-01"/>
    <s v="AR-01"/>
    <s v="Single ZIP Code"/>
    <s v="AR35710"/>
    <s v="STATE UNIVERSITY"/>
    <n v="5031"/>
    <s v="CRAIGHEAD"/>
    <n v="5"/>
    <s v="72467-1740"/>
    <s v="AR-01"/>
    <s v="AR-01"/>
    <x v="5"/>
    <x v="5"/>
    <n v="4"/>
    <x v="2"/>
    <s v="FUNDAMENTAL STUDIES OF SOILING AND CEMENTATION OF PV COVER GLASS MATERIALS: ADDRESSING RELIABILITY WITH ADVANCED X-RAY SCATTERING/SPECTROSCOPY AND FIRST PRINCIPLES MODELING"/>
    <s v="FUNDAMENTAL STUDIES OF SOILING AND CEMENTATION OF PV COVER GLASS MATERIALS: ADDRESSING RELIABILITY WITH ADVANCED X-RAY SCATTERING/SPECTROSCOPY AND FIRST PRINCIPLES MODELING"/>
    <s v="NON"/>
    <s v="NOT RECOVERY ACT"/>
    <s v="H"/>
    <s v="PUBLIC/STATE CONTROLLED INSTITUTION OF HIGHER EDUCATION"/>
    <s v="C"/>
    <s v="REVISION"/>
    <n v="2"/>
    <s v="NON-AGGREGATE RECORD"/>
    <s v="https://www.usaspending.gov/award/ASST_NON_DESC0021087_8900/"/>
    <d v="2023-09-12T00:00:00"/>
    <d v="2023-09-12T00:00:00"/>
    <m/>
  </r>
  <r>
    <s v="8900_DEGD0000004_-NONE-_81.254_-NONE-"/>
    <s v="ASST_NON_DEGD0000004_8900"/>
    <s v="DEGD0000004"/>
    <m/>
    <s v="SAI EXEMPT"/>
    <n v="10301440"/>
    <n v="15366004"/>
    <m/>
    <n v="1545216"/>
    <n v="2304901"/>
    <n v="10301440"/>
    <d v="2023-09-18T00:00:00"/>
    <x v="4"/>
    <d v="2023-09-18T00:00:00"/>
    <d v="2028-04-30T00:00:00"/>
    <s v="Department of Energy"/>
    <n v="8900"/>
    <s v="Department of Energy"/>
    <n v="892433"/>
    <s v="NATIONAL ENERGY TECHNOLOGY LABORATORY"/>
    <n v="89"/>
    <s v="Department of Energy"/>
    <n v="8900"/>
    <s v="Department of Energy"/>
    <n v="892411"/>
    <s v="GRID DEPLOYMENT OFFICE (GDO)"/>
    <s v="089-X-0318-000"/>
    <s v="089-0318"/>
    <s v="41.0: Grants, subsidies, and contributions"/>
    <s v="0041: ELECTRICITY, INFRASTRUCTURE  INVESTMENT AND JOBS ACT"/>
    <s v="DM7JV6MBJNJ7"/>
    <m/>
    <x v="14"/>
    <s v="FINANCE AND ADMINISTRATION, ARKANSAS DEPT OF"/>
    <s v="R4NPAGSC4MC1"/>
    <m/>
    <s v="STATE OF ARKANSAS"/>
    <s v="P.O. BOX 3278"/>
    <n v="41000"/>
    <s v="LITTLE ROCK"/>
    <n v="5119"/>
    <x v="1"/>
    <n v="5"/>
    <s v="AR"/>
    <n v="72201"/>
    <m/>
    <s v="AR-02"/>
    <s v="AR-02"/>
    <s v="Single ZIP Code"/>
    <s v="AR41000"/>
    <s v="LITTLE ROCK"/>
    <n v="5119"/>
    <s v="PULASKI"/>
    <n v="5"/>
    <s v="72201-3938"/>
    <s v="AR-02"/>
    <s v="AR-02"/>
    <x v="12"/>
    <x v="13"/>
    <n v="3"/>
    <x v="1"/>
    <s v="BIPARTISAN INFRASTRUCTURE LAW (BIL) ‚Äì PREVENTING OUTAGES AND ENHANCING THE RESILIENCE OF THE ELECTRIC GRID FORMULA GRANTS TO STATES AND INDIAN TRIBES.  THE OBJECTIVE OF THIS PROJECT IS TO IMPROVE THE RESILIENCE OF THE ELECTRIC GRID AGAINST DISRUPTIVE EVENTS."/>
    <s v="BIPARTISAN INFRASTRUCTURE LAW (BIL) ‚Äì PREVENTING OUTAGES AND ENHANCING THE RESILIENCE OF THE ELECTRIC GRID FORMULA GRANTS TO STATES AND INDIAN TRIBES.  THE OBJECTIVE OF THIS PROJECT IS TO IMPROVE THE RESILIENCE OF THE ELECTRIC GRID AGAINST DISRUPTIVE EVENTS."/>
    <s v="NON"/>
    <s v="NOT RECOVERY ACT"/>
    <s v="A"/>
    <s v="STATE GOVERNMENT"/>
    <s v="A"/>
    <s v="NEW"/>
    <n v="2"/>
    <s v="NON-AGGREGATE RECORD"/>
    <s v="https://www.usaspending.gov/award/ASST_NON_DEGD0000004_8900/"/>
    <d v="2023-09-25T00:00:00"/>
    <d v="2023-09-25T00:00:00"/>
    <m/>
  </r>
  <r>
    <s v="8900_DESC0022589_-NONE-_81.049_0001"/>
    <s v="ASST_NON_DESC0022589_8900"/>
    <s v="DESC0022589"/>
    <n v="1"/>
    <s v="SAI EXEMPT"/>
    <n v="1149456"/>
    <n v="1355868"/>
    <n v="612623.57999999996"/>
    <n v="0"/>
    <n v="0"/>
    <n v="1149456"/>
    <d v="2023-09-25T00:00:00"/>
    <x v="4"/>
    <d v="2022-06-27T00:00:00"/>
    <d v="2024-08-27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Single ZIP Code"/>
    <s v="AR23290"/>
    <s v="FAYETTEVILLE"/>
    <n v="5143"/>
    <s v="WASHINGTON"/>
    <n v="5"/>
    <s v="72701-7174"/>
    <s v="AR-03"/>
    <s v="AR-03"/>
    <x v="5"/>
    <x v="5"/>
    <n v="4"/>
    <x v="2"/>
    <s v="HIGH-TEMPERATURE ELECTRONICS FOR LOW-COST, IN-LINE IMPURITY MONITORING OF SALT-COOLED REACTORS"/>
    <s v="HIGH-TEMPERATURE ELECTRONICS FOR LOW-COST, IN-LINE IMPURITY MONITORING FOR SALT-COOLED REACTORS"/>
    <s v="NON"/>
    <s v="NOT RECOVERY ACT"/>
    <s v="R"/>
    <s v="SMALL BUSINESS"/>
    <s v="C"/>
    <s v="REVISION"/>
    <n v="2"/>
    <s v="NON-AGGREGATE RECORD"/>
    <s v="https://www.usaspending.gov/award/ASST_NON_DESC0022589_8900/"/>
    <d v="2023-10-03T00:00:00"/>
    <d v="2023-10-03T00:00:00"/>
    <m/>
  </r>
  <r>
    <s v="8900_DESE0000022_-NONE-_81.041_-NONE-"/>
    <s v="ASST_NON_DESE0000022_8900"/>
    <s v="DESE0000022"/>
    <m/>
    <s v="SAI EXEMPT"/>
    <n v="1760238"/>
    <n v="76717153"/>
    <n v="337288.91"/>
    <n v="0"/>
    <n v="0"/>
    <n v="1760238"/>
    <d v="2023-09-26T00:00:00"/>
    <x v="4"/>
    <d v="2023-09-01T00:00:00"/>
    <d v="2025-08-31T00:00:00"/>
    <s v="Department of Energy"/>
    <n v="8900"/>
    <s v="Department of Energy"/>
    <n v="892434"/>
    <s v="GOLDEN FIELD OFFICE"/>
    <n v="89"/>
    <s v="Department of Energy"/>
    <n v="8900"/>
    <s v="Department of Energy"/>
    <n v="892414"/>
    <s v="OFFICE OF STATE AND COMMUNITY ENERGY PROGRAMS (SCEP)"/>
    <s v="089-2022/2031-0321-000"/>
    <s v="089-0321"/>
    <s v="41.0: Grants, subsidies, and contributions"/>
    <s v="0453: STATE AND COMMUNITY ENERGY PROGRAMS"/>
    <s v="EL9HZNBAN1B9"/>
    <m/>
    <x v="12"/>
    <s v="EXECUTIVE OFFICE OF THE STATE OF ARIZONA"/>
    <s v="RC5JBKFSQPM6"/>
    <m/>
    <s v="AZ ST. SEC. OF STATE"/>
    <s v="1700 WEST WASHINGTON"/>
    <n v="55000"/>
    <s v="PHOENIX"/>
    <n v="4013"/>
    <x v="5"/>
    <n v="4"/>
    <s v="AZ"/>
    <n v="85007"/>
    <n v="2812"/>
    <s v="AZ-07"/>
    <s v="AZ-03"/>
    <s v="State-wide"/>
    <s v="AR*****"/>
    <m/>
    <m/>
    <m/>
    <n v="5"/>
    <m/>
    <s v="AR-90"/>
    <m/>
    <x v="1"/>
    <x v="1"/>
    <n v="4"/>
    <x v="2"/>
    <s v="DEPARTMENT OF ENERGY, STATE AND COMMUNITY ENERGY PROGRAMS (SCEP): INFLATION REDUCTION ACT OF 2022 (IRA) 50121. SCEP SEEKS TO PROVIDE INITIAL GUIDANCE FOR THE PLANNING, ADMINISTRATION OR TECHNICAL ASSISTANCE FOR FUTURE DISTRIBUTIONS OF FORMULA AWARDS THROUGH THE HOME ENERGY REBATE PROGRAMS, WHICH WILL REQUIRE THE SUBMISSION TO DOE OF HOME ENERGY REBATE PROGRAM PLANS THAT MEET THE REQUIREMENTS SET OUT IN FUTURE HOME ENERGY REBATE PROGRAMS."/>
    <s v="DEPARTMENT OF ENERGY, STATE AND COMMUNITY ENERGY PROGRAMS (SCEP): INFLATION REDUCTION ACT OF 2022 (IRA) 50121. SCEP SEEKS TO PROVIDE INITIAL GUIDANCE FOR THE PLANNING, ADMINISTRATION OR TECHNICAL ASSISTANCE FOR FUTURE DISTRIBUTIONS OF FORMULA AWARDS THROUGH THE HOME ENERGY REBATE PROGRAMS, WHICH WILL REQUIRE THE SUBMISSION TO DOE OF HOME ENERGY REBATE PROGRAM PLANS THAT MEET THE REQUIREMENTS SET OUT IN FUTURE HOME ENERGY REBATE PROGRAMS."/>
    <s v="NON"/>
    <s v="NOT RECOVERY ACT"/>
    <s v="A"/>
    <s v="STATE GOVERNMENT"/>
    <s v="A"/>
    <s v="NEW"/>
    <n v="2"/>
    <s v="NON-AGGREGATE RECORD"/>
    <s v="https://www.usaspending.gov/award/ASST_NON_DESE0000022_8900/"/>
    <d v="2023-10-03T00:00:00"/>
    <d v="2023-10-03T00:00:00"/>
    <m/>
  </r>
  <r>
    <s v="8900_DESC0022888_-NONE-_81.049_0003"/>
    <s v="ASST_NON_DESC0022888_8900"/>
    <s v="DESC0022888"/>
    <n v="3"/>
    <s v="SAI EXEMPT"/>
    <n v="0"/>
    <n v="199967"/>
    <n v="199967"/>
    <n v="0"/>
    <n v="0"/>
    <n v="0"/>
    <d v="2023-10-13T00:00:00"/>
    <x v="5"/>
    <d v="2022-06-27T00:00:00"/>
    <d v="2023-09-15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FE5TQ4PWNKQ3"/>
    <m/>
    <x v="10"/>
    <s v="CONNECT DYNAMICS, INC."/>
    <m/>
    <m/>
    <m/>
    <s v="900 SE 5TH ST STE 22F"/>
    <n v="5320"/>
    <s v="BENTONVILLE"/>
    <n v="5007"/>
    <x v="4"/>
    <n v="5"/>
    <s v="AR"/>
    <n v="72712"/>
    <n v="6090"/>
    <s v="AR-03"/>
    <s v="AR-03"/>
    <s v="Single ZIP Code"/>
    <s v="AR05320"/>
    <s v="BENTONVILLE"/>
    <n v="5007"/>
    <s v="BENTON"/>
    <n v="5"/>
    <s v="72712-6090"/>
    <s v="AR-03"/>
    <s v="AR-03"/>
    <x v="5"/>
    <x v="5"/>
    <n v="4"/>
    <x v="2"/>
    <s v="RELAY MOBILITY IN LONG-HAUL TRUCKING OPTIMIZING ENERGY EFFICIENCY AND COMMUNITY ENGAGEMENT"/>
    <s v="RELAY MOBILITY IN LONG-HAUL TRUCKING OPTIMIZING ENERGY EFFICIENCY AND COMMUNITY ENGAGEMENT"/>
    <s v="NON"/>
    <s v="NOT RECOVERY ACT"/>
    <s v="R"/>
    <s v="SMALL BUSINESS"/>
    <s v="C"/>
    <s v="REVISION"/>
    <n v="2"/>
    <s v="NON-AGGREGATE RECORD"/>
    <s v="https://www.usaspending.gov/award/ASST_NON_DESC0022888_8900/"/>
    <d v="2023-10-16T00:00:00"/>
    <d v="2023-10-16T00:00:00"/>
    <m/>
  </r>
  <r>
    <s v="8900_DESE0000618_-NONE-_81.128_-NONE-"/>
    <s v="ASST_NON_DESE0000618_8900"/>
    <s v="DESE0000618"/>
    <m/>
    <s v="SAI NOT AVAILABLE"/>
    <n v="1961110"/>
    <n v="1961110"/>
    <n v="22000"/>
    <n v="0"/>
    <n v="0"/>
    <n v="1961110"/>
    <d v="2023-11-13T00:00:00"/>
    <x v="5"/>
    <d v="2023-11-01T00:00:00"/>
    <d v="2026-10-31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301: PROGRAM DIRECTION &amp; SUPPORT"/>
    <s v="LX4WUTA57963"/>
    <m/>
    <x v="1"/>
    <s v="ENVIRONMENTAL QUALITY, ARKANSAS DIVISION OF"/>
    <s v="R4NPAGSC4MC1"/>
    <m/>
    <s v="STATE OF ARKANSAS"/>
    <s v="5301 NORTHSHORE DRIVE"/>
    <n v="50450"/>
    <s v="NORTH LITTLE ROCK"/>
    <n v="5119"/>
    <x v="1"/>
    <n v="5"/>
    <s v="AR"/>
    <n v="72118"/>
    <n v="5328"/>
    <s v="AR-02"/>
    <s v="AR-02"/>
    <s v="State-wide"/>
    <s v="AR*****"/>
    <m/>
    <m/>
    <m/>
    <n v="5"/>
    <m/>
    <s v="AR-90"/>
    <m/>
    <x v="13"/>
    <x v="14"/>
    <n v="3"/>
    <x v="1"/>
    <s v="‚ÄúENERGY EFFICIENCY AND CONSERVATION BLOCK GRANT (EECBG) PROGRAM, BIPARTISAN INFRASTRUCTURE LAW (BIL) SECTION 40552‚Äù  _x000a__x000a_‚ÄúTHE ENERGY EFFICIENCY AND CONSERVATION BLOCK GRANT (EECBG) PROGRAM IS DESIGNED TO ASSIST STATES, LOCAL GOVERNMENTS, AND TRIBES IN IMPLEMENTING STRATEGIES TO REDUCE ENERGY USE, TO REDUCE FOSSIL FUEL EMISSIONS, AND TO IMPROVE ENERGY EFFICIENCY.‚Äù"/>
    <s v="‚ÄúENERGY EFFICIENCY AND CONSERVATION BLOCK GRANT (EECBG) PROGRAM, BIPARTISAN INFRASTRUCTURE LAW (BIL) SECTION 40552‚Äù  _x000a__x000a_‚ÄúTHE ENERGY EFFICIENCY AND CONSERVATION BLOCK GRANT (EECBG) PROGRAM IS DESIGNED TO ASSIST STATES, LOCAL GOVERNMENTS, AND TRIBES IN IMPLEMENTING STRATEGIES TO REDUCE ENERGY USE, TO REDUCE FOSSIL FUEL EMISSIONS, AND TO IMPROVE ENERGY EFFICIENCY.‚Äù"/>
    <s v="NON"/>
    <s v="NOT RECOVERY ACT"/>
    <s v="A"/>
    <s v="STATE GOVERNMENT"/>
    <s v="A"/>
    <s v="NEW"/>
    <n v="2"/>
    <s v="NON-AGGREGATE RECORD"/>
    <s v="https://www.usaspending.gov/award/ASST_NON_DESE0000618_8900/"/>
    <d v="2023-11-13T00:00:00"/>
    <d v="2023-11-13T00:00:00"/>
    <m/>
  </r>
  <r>
    <s v="8900_DEEE0008255_-NONE-_81.087_0007"/>
    <s v="ASST_NON_DEEE0008255_8900"/>
    <s v="DEEE0008255"/>
    <n v="7"/>
    <s v="SAI NOT AVAILABLE"/>
    <n v="0"/>
    <n v="1149999"/>
    <n v="379281.47"/>
    <n v="0"/>
    <n v="200000"/>
    <n v="0"/>
    <d v="2023-11-22T00:00:00"/>
    <x v="5"/>
    <d v="2018-04-01T00:00:00"/>
    <d v="2022-08-15T00:00:00"/>
    <s v="Department of Energy"/>
    <n v="8900"/>
    <s v="Department of Energy"/>
    <n v="892434"/>
    <s v="GOLDEN FIELD OFFICE"/>
    <n v="89"/>
    <s v="Department of Energy"/>
    <n v="8900"/>
    <s v="Department of Energy"/>
    <n v="892403"/>
    <s v="ENERGY EFFICIENCYRENEWABLE ENERGY"/>
    <s v="089-X-0321-000"/>
    <s v="089-0321"/>
    <s v="41.0: Grants, subsidies, and contributions"/>
    <s v="0002: BIOENERGY TECHNOLOGIES"/>
    <s v="MECEHTM8DB17"/>
    <m/>
    <x v="0"/>
    <s v="UNIVERSITY OF ARKANSAS"/>
    <m/>
    <m/>
    <s v="UNIVERSITY OF ARKANSAS SYSTEM"/>
    <s v="1125 WEST MAPLE STE 316"/>
    <n v="23290"/>
    <s v="FAYETTEVILLE"/>
    <n v="5143"/>
    <x v="0"/>
    <n v="5"/>
    <s v="AR"/>
    <n v="72701"/>
    <n v="3124"/>
    <s v="AR-03"/>
    <s v="AR-03"/>
    <s v="City-wide"/>
    <s v="AR23290"/>
    <s v="FAYETTEVILLE"/>
    <n v="5143"/>
    <s v="WASHINGTON"/>
    <n v="5"/>
    <s v="CITY-WIDE"/>
    <s v="AR-02"/>
    <s v="AR-03"/>
    <x v="2"/>
    <x v="2"/>
    <n v="5"/>
    <x v="0"/>
    <s v="INTEGRATED PROCESS OPTIMIZATION FOR BIOCHEMICAL CONVERSION"/>
    <s v="INTEGRATED PROCESS OPTIMIZATION FOR BIOCHEMCIAL CONVERSION"/>
    <s v="NON"/>
    <s v="NOT RECOVERY ACT"/>
    <s v="H"/>
    <s v="PUBLIC/STATE CONTROLLED INSTITUTION OF HIGHER EDUCATION"/>
    <s v="C"/>
    <s v="REVISION"/>
    <n v="2"/>
    <s v="NON-AGGREGATE RECORD"/>
    <s v="https://www.usaspending.gov/award/ASST_NON_DEEE0008255_8900/"/>
    <d v="2023-11-27T00:00:00"/>
    <d v="2023-11-27T00:00:00"/>
    <m/>
  </r>
  <r>
    <s v="8900_DEEE0008255_-NONE-_81.087_0008"/>
    <s v="ASST_NON_DEEE0008255_8900"/>
    <s v="DEEE0008255"/>
    <n v="8"/>
    <s v="SAI NOT AVAILABLE"/>
    <n v="0"/>
    <n v="1149999"/>
    <n v="379281.47"/>
    <n v="0"/>
    <n v="200000"/>
    <n v="0"/>
    <d v="2023-12-14T00:00:00"/>
    <x v="5"/>
    <d v="2018-04-01T00:00:00"/>
    <d v="2022-08-15T00:00:00"/>
    <s v="Department of Energy"/>
    <n v="8900"/>
    <s v="Department of Energy"/>
    <n v="892434"/>
    <s v="GOLDEN FIELD OFFICE"/>
    <n v="89"/>
    <s v="Department of Energy"/>
    <n v="8900"/>
    <s v="Department of Energy"/>
    <n v="892403"/>
    <s v="ENERGY EFFICIENCYRENEWABLE ENERGY"/>
    <s v="089-X-0321-000"/>
    <s v="089-0321"/>
    <s v="41.0: Grants, subsidies, and contributions"/>
    <s v="0002: BIOENERGY TECHNOLOGIES"/>
    <s v="MECEHTM8DB17"/>
    <m/>
    <x v="0"/>
    <s v="UNIVERSITY OF ARKANSAS"/>
    <m/>
    <m/>
    <s v="UNIVERSITY OF ARKANSAS SYSTEM"/>
    <s v="1125 WEST MAPLE STE 316"/>
    <n v="23290"/>
    <s v="FAYETTEVILLE"/>
    <n v="5143"/>
    <x v="0"/>
    <n v="5"/>
    <s v="AR"/>
    <n v="72701"/>
    <n v="3124"/>
    <s v="AR-03"/>
    <s v="AR-03"/>
    <s v="City-wide"/>
    <s v="AR23290"/>
    <s v="FAYETTEVILLE"/>
    <n v="5143"/>
    <s v="WASHINGTON"/>
    <n v="5"/>
    <s v="CITY-WIDE"/>
    <s v="AR-02"/>
    <s v="AR-03"/>
    <x v="2"/>
    <x v="2"/>
    <n v="5"/>
    <x v="0"/>
    <s v="INTEGRATED PROCESS OPTIMIZATION FOR BIOCHEMICAL CONVERSION"/>
    <s v="INTEGRATED PROCESS OPTIMIZATION FOR BIOCHEMCIAL CONVERSION"/>
    <s v="NON"/>
    <s v="NOT RECOVERY ACT"/>
    <s v="H"/>
    <s v="PUBLIC/STATE CONTROLLED INSTITUTION OF HIGHER EDUCATION"/>
    <s v="C"/>
    <s v="REVISION"/>
    <n v="2"/>
    <s v="NON-AGGREGATE RECORD"/>
    <s v="https://www.usaspending.gov/award/ASST_NON_DEEE0008255_8900/"/>
    <d v="2023-12-19T00:00:00"/>
    <d v="2023-12-19T00:00:00"/>
    <m/>
  </r>
  <r>
    <s v="8900_DECD0000010_-NONE-_81.255_-NONE-"/>
    <s v="ASST_NON_DECD0000010_8900"/>
    <s v="DECD0000010"/>
    <m/>
    <m/>
    <n v="7581354"/>
    <n v="7581354"/>
    <n v="259508.71"/>
    <n v="7600000"/>
    <n v="7600000"/>
    <n v="7581354"/>
    <d v="2023-12-22T00:00:00"/>
    <x v="5"/>
    <d v="2024-01-01T00:00:00"/>
    <d v="2026-09-30T00:00:00"/>
    <s v="Department of Energy"/>
    <n v="8900"/>
    <s v="Department of Energy"/>
    <n v="892436"/>
    <s v="OFFICE OF CLEAN ENERGY DEMONSTRATIONS (OCED)"/>
    <n v="89"/>
    <s v="Department of Energy"/>
    <n v="8900"/>
    <s v="Department of Energy"/>
    <n v="892410"/>
    <s v="OFFICE OF CLEAN ENERGY DEMONSTRATION"/>
    <s v="089-X-2297-000"/>
    <s v="089-2297"/>
    <s v="41.0: Grants, subsidies, and contributions"/>
    <s v="0025: CARBON CAPTURE DEMONSTRATION PROJECTS PROGRAM"/>
    <s v="LUW2F3QCD593"/>
    <m/>
    <x v="15"/>
    <s v="SOUTHERN STATES ENERGY BOARD"/>
    <m/>
    <m/>
    <m/>
    <s v="6325 AMHERST COURT"/>
    <n v="59735"/>
    <s v="PEACHTREE CORNERS"/>
    <n v="13135"/>
    <x v="6"/>
    <n v="13"/>
    <s v="GA"/>
    <n v="30092"/>
    <n v="3187"/>
    <s v="GA-07"/>
    <s v="GA-04"/>
    <s v="Single ZIP Code"/>
    <s v="AR24250"/>
    <s v="FOREMAN"/>
    <n v="5081"/>
    <s v="LITTLE RIVER"/>
    <n v="5"/>
    <n v="71836"/>
    <s v="AR-04"/>
    <s v="AR-04"/>
    <x v="14"/>
    <x v="15"/>
    <n v="5"/>
    <x v="0"/>
    <s v="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
    <s v="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
    <s v="NON"/>
    <s v="NOT RECOVERY ACT"/>
    <s v="N"/>
    <s v="NONPROFIT WITHOUT 501C3 IRS STATUS (OTHER THAN AN INSTITUTION OF HIGHER EDUCATION)"/>
    <s v="A"/>
    <s v="NEW"/>
    <n v="2"/>
    <s v="NON-AGGREGATE RECORD"/>
    <s v="https://www.usaspending.gov/award/ASST_NON_DECD0000010_8900/"/>
    <d v="2023-12-26T00:00:00"/>
    <d v="2023-12-26T00:00:00"/>
    <m/>
  </r>
  <r>
    <s v="8900_DEEE0009586_-NONE-_81.086_0005"/>
    <s v="ASST_NON_DEEE0009586_8900"/>
    <s v="DEEE0009586"/>
    <n v="5"/>
    <s v="SAI EXEMPT"/>
    <n v="0"/>
    <n v="220000"/>
    <n v="151250"/>
    <n v="0"/>
    <n v="0"/>
    <n v="0"/>
    <d v="2023-12-19T00:00:00"/>
    <x v="5"/>
    <d v="2021-04-01T00:00:00"/>
    <d v="2024-03-31T00:00:00"/>
    <s v="Department of Energy"/>
    <n v="8900"/>
    <s v="Department of Energy"/>
    <n v="892433"/>
    <s v="NATIONAL ENERGY TECHNOLOGY LABORATORY"/>
    <n v="89"/>
    <s v="Department of Energy"/>
    <n v="8900"/>
    <s v="Department of Energy"/>
    <n v="892403"/>
    <s v="ENERGY EFFICIENCYRENEWABLE ENERGY"/>
    <s v="089-X-0321-000"/>
    <s v="089-0321"/>
    <s v="41.0: Grants, subsidies, and contributions"/>
    <s v="0001: VEHICLE TECHNOLOGIES"/>
    <s v="LX4WUTA57963"/>
    <m/>
    <x v="1"/>
    <s v="ENVIRONMENTAL QUALITY, ARKANSAS DIVISION OF"/>
    <m/>
    <m/>
    <m/>
    <s v="5301 NORTHSHORE DRIVE"/>
    <n v="50450"/>
    <s v="NORTH LITTLE ROCK"/>
    <n v="5119"/>
    <x v="1"/>
    <n v="5"/>
    <s v="AR"/>
    <n v="72118"/>
    <n v="5328"/>
    <s v="AR-02"/>
    <s v="AR-02"/>
    <s v="Single ZIP Code"/>
    <s v="AR50450"/>
    <s v="NORTH LITTLE ROCK"/>
    <n v="5119"/>
    <s v="PULASKI"/>
    <n v="5"/>
    <s v="72118-5317"/>
    <s v="AR-02"/>
    <s v="AR-02"/>
    <x v="3"/>
    <x v="3"/>
    <n v="5"/>
    <x v="0"/>
    <s v="AWARD DE-EE0009586 ARKANSAS CLEAN CITIES COALITION TITLED CLEAN CITIES COALITION NETWORK OUTREACH, EDUCATION, AND PERFORMANCE TRACKING PROGRAM_x000a__x000a_AMENDMENT 0005: THE PURPOSE OF THIS AMENDMENT IS TO CHANGE THE DEPARTMENT OF ENERGY (DOE) AWARD ADMINISTRATOR."/>
    <s v="CLEAN CITIES COALITION NETWORK OUTREACH, EDUCATION, AND PERFORMANCE TRACKING PROGRAM"/>
    <s v="NON"/>
    <s v="NOT RECOVERY ACT"/>
    <s v="A"/>
    <s v="STATE GOVERNMENT"/>
    <s v="C"/>
    <s v="REVISION"/>
    <n v="2"/>
    <s v="NON-AGGREGATE RECORD"/>
    <s v="https://www.usaspending.gov/award/ASST_NON_DEEE0009586_8900/"/>
    <d v="2023-12-26T00:00:00"/>
    <d v="2023-12-26T00:00:00"/>
    <m/>
  </r>
  <r>
    <s v="8900_DESC0019467_-NONE-_81.049_0004"/>
    <s v="ASST_NON_DESC0019467_8900"/>
    <s v="DESC0019467"/>
    <n v="4"/>
    <s v="SAI EXEMPT"/>
    <n v="-9.4700000000000006"/>
    <n v="749990.53"/>
    <n v="591884.07999999996"/>
    <n v="0"/>
    <n v="0"/>
    <n v="-9.4700000000000006"/>
    <d v="2024-01-17T00:00:00"/>
    <x v="5"/>
    <d v="2018-09-15T00:00:00"/>
    <d v="2022-09-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210"/>
    <n v="23290"/>
    <s v="FAYETTEVILLE"/>
    <n v="5143"/>
    <x v="0"/>
    <n v="5"/>
    <s v="AR"/>
    <n v="72701"/>
    <m/>
    <s v="AR-03"/>
    <s v="AR-03"/>
    <s v="Single ZIP Code"/>
    <s v="AR23290"/>
    <s v="FAYETTEVILLE"/>
    <n v="5143"/>
    <s v="WASHINGTON"/>
    <n v="5"/>
    <s v="72702-1404"/>
    <s v="AR-03"/>
    <s v="AR-03"/>
    <x v="5"/>
    <x v="5"/>
    <n v="4"/>
    <x v="2"/>
    <s v="SYMMETRY ENGINEERING OF TOPOLOGICAL QUANTUM STATES"/>
    <s v="SYMMETRY ENGINEERING OF TOPOLOGICAL QUANTUM STATES"/>
    <s v="NON"/>
    <s v="NOT RECOVERY ACT"/>
    <s v="H"/>
    <s v="PUBLIC/STATE CONTROLLED INSTITUTION OF HIGHER EDUCATION"/>
    <s v="D"/>
    <s v="ADJUSTMENT TO COMPLETED PROJECT"/>
    <n v="2"/>
    <s v="NON-AGGREGATE RECORD"/>
    <s v="https://www.usaspending.gov/award/ASST_NON_DESC0019467_8900/"/>
    <d v="2024-01-22T00:00:00"/>
    <d v="2024-01-22T00:00:00"/>
    <m/>
  </r>
  <r>
    <s v="8900_DECR0000022_-NONE-_81.008_0002"/>
    <s v="ASST_NON_DECR0000022_8900"/>
    <s v="DECR0000022"/>
    <n v="2"/>
    <s v="SAI EXEMPT"/>
    <n v="0"/>
    <n v="1000000"/>
    <n v="923210.37"/>
    <n v="0"/>
    <n v="589054"/>
    <n v="0"/>
    <d v="2024-01-30T00:00:00"/>
    <x v="5"/>
    <d v="2023-04-20T00:00:00"/>
    <d v="2024-07-01T00:00:00"/>
    <s v="Department of Energy"/>
    <n v="8900"/>
    <s v="Department of Energy"/>
    <n v="892433"/>
    <s v="NATIONAL ENERGY TECHNOLOGY LABORATORY"/>
    <n v="89"/>
    <s v="Department of Energy"/>
    <n v="8900"/>
    <s v="Department of Energy"/>
    <n v="892407"/>
    <s v="OFC CYBERSECURITY, (CESER)"/>
    <s v="089-X-2250-000"/>
    <s v="089-2250"/>
    <s v="25.5: Research and development contracts"/>
    <s v="0008: CYBERSECURITY FOR ENERGY DELIVERY SYSTEMS"/>
    <s v="DBP4N9GHCA14"/>
    <m/>
    <x v="11"/>
    <s v="UNIVERSITY OF ARKANSAS SYSTEM"/>
    <m/>
    <m/>
    <s v="UNIVERSITY OF ARKANSAS SYSTEM"/>
    <s v="DIRECTOR"/>
    <n v="41000"/>
    <s v="LITTLE ROCK"/>
    <n v="5119"/>
    <x v="1"/>
    <n v="5"/>
    <s v="AR"/>
    <n v="72204"/>
    <m/>
    <s v="AR-02"/>
    <s v="AR-02"/>
    <s v="Single ZIP Code"/>
    <s v="AR41000"/>
    <s v="LITTLE ROCK"/>
    <n v="5119"/>
    <s v="PULASKI"/>
    <n v="5"/>
    <s v="72204-1000"/>
    <s v="AR-02"/>
    <s v="AR-02"/>
    <x v="9"/>
    <x v="10"/>
    <n v="5"/>
    <x v="0"/>
    <s v="EMERGING THREAT INFORMATION SHARING AND ANALYSIS CENTER (ET-ISAC)_x000a_THE OBJECTIVE OF THIS PROJECT IS TO BRING TOGETHER ELECTRIC UTILITIES AND OTHER ENTITIES FROM THE ENERGY SECTOR TO ADVANCE PRACTICES IN CYBERSECURITY THREAT SHARING THROUGHOUT THE MID-SOUTH REGION OF THE UNITED STATES. IT WILL FOCUS ON WORKFORCE DEVELOPMENT, EDUCATION AND TRAINING FOR SECURING ENERGY SECTOR CONTROL SYSTEMS, AND ADVANCING CYBERSECURITY THREAT INTELLIGENCE SHARING PRACTICES."/>
    <s v="DE-CR0000022 TO THE UNIVERSITY OF ARKANSAS AT LITTLE ROCK FOR PROJECT TITLED EMERGING THREAT INFORMATION SHARING AND ANALYSIS CENTER (ET-ISAC)"/>
    <s v="NON"/>
    <s v="NOT RECOVERY ACT"/>
    <s v="H"/>
    <s v="PUBLIC/STATE CONTROLLED INSTITUTION OF HIGHER EDUCATION"/>
    <s v="C"/>
    <s v="REVISION"/>
    <n v="2"/>
    <s v="NON-AGGREGATE RECORD"/>
    <s v="https://www.usaspending.gov/award/ASST_NON_DECR0000022_8900/"/>
    <d v="2024-02-05T00:00:00"/>
    <d v="2024-02-05T00:00:00"/>
    <m/>
  </r>
  <r>
    <s v="8900_DEEE0010380_-NONE-_81.087_0001"/>
    <s v="ASST_NON_DEEE0010380_8900"/>
    <s v="DEEE0010380"/>
    <n v="1"/>
    <s v="SAI EXEMPT"/>
    <n v="0"/>
    <n v="1271376"/>
    <n v="504853.96"/>
    <n v="0"/>
    <n v="0"/>
    <n v="0"/>
    <d v="2024-01-31T00:00:00"/>
    <x v="5"/>
    <d v="2023-07-01T00:00:00"/>
    <d v="2025-03-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m/>
    <x v="0"/>
    <s v="UNIVERSITY OF ARKANSAS"/>
    <m/>
    <m/>
    <s v="UNIVERSITY OF ARKANSAS SYSTEM"/>
    <s v="1125 WEST MAPLE STE 316"/>
    <n v="23290"/>
    <s v="FAYETTEVILLE"/>
    <n v="5143"/>
    <x v="0"/>
    <n v="5"/>
    <s v="AR"/>
    <n v="72701"/>
    <n v="3124"/>
    <s v="AR-03"/>
    <s v="AR-03"/>
    <s v="City-wide"/>
    <s v="AR23290"/>
    <s v="FAYETTEVILLE"/>
    <n v="5143"/>
    <s v="WASHINGTON"/>
    <n v="5"/>
    <s v="CITY-WIDE"/>
    <s v="AR-03"/>
    <s v="AR-03"/>
    <x v="2"/>
    <x v="2"/>
    <n v="5"/>
    <x v="0"/>
    <s v="WILDSNAP: WILDLIFE IN SOLAR THROUGH NATIVE PLANTING_x000a__x000a_A._x0009_PROJECT OBJECTIVES_x000a_WITH THE RAPID EXPANSION OF SOLAR ENERGY ACROSS THE U.S., IT IS VITAL FOR SOLAR OPERATIONS TO PROVIDE POSITIVE ECOLOGICAL VALUE BY MAXIMIZING BIODIVERSITY WITHIN ARRAYS; YET, OUR KNOWLEDGE OF HOW SOLAR INSTALLATIONS MIGHT SERVE AS WILDLIFE HABITAT IS CURRENTLY LACKING. THERE IS LIMITED EVIDENCE THAT SOLAR FACILITIES CAN PROVIDE VALUABLE HABITAT FOR SOME WILDLIFE, SUCH AS POLLINATORS, AND THESE POSITIVE EFFECTS APPEAR TO BE LINKED TO MANAGEMENT FOR NATIVE VEGETATION WITHIN ARRAYS."/>
    <s v="WILDSNAP: WILDLIFE IN SOLAR THROUGH NATIVE PLANTING_x000a__x000a_A._x0009_PROJECT OBJECTIVES_x000a_WITH THE RAPID EXPANSION OF SOLAR ENERGY ACROSS THE U.S., IT IS VITAL FOR SOLAR OPERATIONS TO PROVIDE POSITIVE ECOLOGICAL VALUE BY MAXIMIZING BIODIVERSITY WITHIN ARRAYS; YET, OUR KNOWLEDGE OF HOW SOLAR INSTALLATIONS MIGHT SERVE AS WILDLIFE HABITAT IS CURRENTLY LACKING. THERE IS LIMITED EVIDENCE THAT SOLAR FACILITIES CAN PROVIDE VALUABLE HABITAT FOR SOME WILDLIFE, SUCH AS POLLINATORS, AND THESE POSITIVE EFFECTS APPEAR TO BE LINKED TO MANAGEMENT FOR NATIVE VEGETATION WITHIN ARRAYS."/>
    <s v="NON"/>
    <s v="NOT RECOVERY ACT"/>
    <s v="H"/>
    <s v="PUBLIC/STATE CONTROLLED INSTITUTION OF HIGHER EDUCATION"/>
    <s v="C"/>
    <s v="REVISION"/>
    <n v="2"/>
    <s v="NON-AGGREGATE RECORD"/>
    <s v="https://www.usaspending.gov/award/ASST_NON_DEEE0010380_8900/"/>
    <d v="2024-02-05T00:00:00"/>
    <d v="2024-02-05T00:00:00"/>
    <m/>
  </r>
  <r>
    <s v="8900_DEEE0008707_-NONE-_81.086_0008"/>
    <s v="ASST_NON_DEEE0008707_8900"/>
    <s v="DEEE0008707"/>
    <n v="8"/>
    <s v="SAI NOT AVAILABLE"/>
    <n v="0"/>
    <n v="1500000"/>
    <n v="1166309.05"/>
    <n v="0"/>
    <n v="0"/>
    <n v="0"/>
    <d v="2024-02-16T00:00:00"/>
    <x v="5"/>
    <d v="2019-04-01T00:00:00"/>
    <d v="2024-09-30T00:00:00"/>
    <s v="Department of Energy"/>
    <n v="8900"/>
    <s v="Department of Energy"/>
    <n v="892433"/>
    <s v="NATIONAL ENERGY TECHNOLOGY LABORATORY"/>
    <n v="89"/>
    <s v="Department of Energy"/>
    <n v="8900"/>
    <s v="Department of Energy"/>
    <n v="892403"/>
    <s v="ENERGY EFFICIENCYRENEWABLE ENERGY"/>
    <s v="089-X-0321-000"/>
    <s v="089-0321"/>
    <s v="25.2: Other services from non-Federal sources;41.0: Grants, subsidies, and contributions"/>
    <s v="0001: VEHICLE TECHNOLOGIES"/>
    <s v="MECEHTM8DB17"/>
    <m/>
    <x v="0"/>
    <s v="UNIVERSITY OF ARKANSAS"/>
    <m/>
    <m/>
    <s v="UNIVERSITY OF ARKANSAS SYSTEM"/>
    <s v="1125 WEST MAPLE STE 316"/>
    <n v="23290"/>
    <s v="FAYETTEVILLE"/>
    <n v="5143"/>
    <x v="0"/>
    <n v="5"/>
    <s v="AR"/>
    <n v="72701"/>
    <n v="3124"/>
    <s v="AR-03"/>
    <s v="AR-03"/>
    <s v="Single ZIP Code"/>
    <s v="AR23290"/>
    <s v="FAYETTEVILLE"/>
    <n v="5143"/>
    <s v="WASHINGTON"/>
    <n v="5"/>
    <s v="72701-1201"/>
    <s v="AR-03"/>
    <s v="AR-03"/>
    <x v="3"/>
    <x v="3"/>
    <n v="5"/>
    <x v="0"/>
    <s v="INTEGRATION METHODS FOR HIGH-DENSITY INTEGRATED ELECTRIC DRIVES_x000a__x000a_THE OBJECTIVE OF THE PROJECT IS TO RESEARCH, DEVELOP, AND TEST A HETEROGENEOUSLY INTEGRATED POWER MODULE PLATFORM THAT WILL INSERT INTO A TRACTION INVERTER SYSTEM FOR POWER ELECTRONICS MODULES."/>
    <s v="NEW AWARD TO THE UNIVERSITY OF ARKANSAS. AWARD NUMBER: DE-EE0008707, PROJECT ENTITLED: INTEGRATION METHODS FOR HIGH-DENSITY INTEGRATED ELECTRIC DRIVES."/>
    <s v="NON"/>
    <s v="NOT RECOVERY ACT"/>
    <s v="H"/>
    <s v="PUBLIC/STATE CONTROLLED INSTITUTION OF HIGHER EDUCATION"/>
    <s v="C"/>
    <s v="REVISION"/>
    <n v="2"/>
    <s v="NON-AGGREGATE RECORD"/>
    <s v="https://www.usaspending.gov/award/ASST_NON_DEEE0008707_8900/"/>
    <d v="2024-02-20T00:00:00"/>
    <d v="2024-02-20T00:00:00"/>
    <m/>
  </r>
  <r>
    <s v="8900_DEAR0000901_-NONE-_81.135_0003"/>
    <s v="ASST_NON_DEAR0000901_8900"/>
    <s v="DEAR0000901"/>
    <n v="3"/>
    <m/>
    <n v="-834953.03"/>
    <n v="1075510.17"/>
    <n v="444324.06"/>
    <n v="0"/>
    <n v="486720.52"/>
    <n v="-834953.03"/>
    <d v="2024-03-04T00:00:00"/>
    <x v="5"/>
    <d v="2018-03-14T00:00:00"/>
    <d v="2022-03-13T00:00:00"/>
    <s v="Department of Energy"/>
    <n v="8900"/>
    <s v="Department of Energy"/>
    <n v="897030"/>
    <s v="ADVANCED RSRCH PROJ AGENCY ARPA-E"/>
    <n v="89"/>
    <s v="Department of Energy"/>
    <n v="8900"/>
    <s v="Department of Energy"/>
    <n v="897002"/>
    <s v="ADVANCED RSRCH PROJ AGENCY ARPA-E"/>
    <s v="089-X-0337-000"/>
    <s v="089-0337"/>
    <s v="25.5: Research and development contracts"/>
    <s v="0001: ARPA-E PROJECTS"/>
    <s v="QZMVB44SHW19"/>
    <m/>
    <x v="6"/>
    <s v="CREE FAYETTEVILLE, INC."/>
    <s v="JENFAUM1C7L6"/>
    <m/>
    <s v="WOLFSPEED INC"/>
    <s v="535 W RESEARCH CENTER BLVD"/>
    <n v="23290"/>
    <s v="FAYETTEVILLE"/>
    <n v="5143"/>
    <x v="0"/>
    <n v="5"/>
    <s v="AR"/>
    <n v="72701"/>
    <n v="6959"/>
    <s v="AR-01"/>
    <s v="AR-03"/>
    <s v="Single ZIP Code"/>
    <s v="AR23290"/>
    <s v="FAYETTEVILLE"/>
    <n v="5143"/>
    <s v="WASHINGTON"/>
    <n v="5"/>
    <s v="72701-6959"/>
    <s v="AR-03"/>
    <s v="AR-03"/>
    <x v="7"/>
    <x v="7"/>
    <n v="5"/>
    <x v="0"/>
    <s v="CREE FAYETTEVILLE: DE-OBLIGATE $834,953.03 FOR CLOSEOUT. _x000a_CONTROL NUMBER: 1727-1615_x000a_TITLE: ''SMART, COMPACT, EFFICIENT 500KW DC FAST CHARGER''"/>
    <s v="CREE FAYETTEVILLE: NEW CIRCUITS AWARD._x000a__x000a_CONTROL NUMBER: 1727-1615_x000a_TITLE: ''SMART, COMPACT, EFFICIENT 500KW DC FAST CHARGER''"/>
    <s v="NON"/>
    <s v="NOT RECOVERY ACT"/>
    <s v="Q"/>
    <s v="FOR-PROFIT ORGANIZATION (OTHER THAN SMALL BUSINESS)"/>
    <s v="D"/>
    <s v="ADJUSTMENT TO COMPLETED PROJECT"/>
    <n v="2"/>
    <s v="NON-AGGREGATE RECORD"/>
    <s v="https://www.usaspending.gov/award/ASST_NON_DEAR0000901_8900/"/>
    <d v="2024-03-11T00:00:00"/>
    <d v="2024-03-11T00:00:00"/>
    <m/>
  </r>
  <r>
    <s v="8900_DECR0000031_-NONE-_81.008_-NONE-"/>
    <s v="ASST_NON_DECR0000031_8900"/>
    <s v="DECR0000031"/>
    <m/>
    <s v="SAI EXEMPT"/>
    <n v="5000000"/>
    <n v="5000000"/>
    <n v="902283.86"/>
    <n v="419426"/>
    <n v="419426"/>
    <n v="5000000"/>
    <d v="2024-03-08T00:00:00"/>
    <x v="5"/>
    <d v="2024-03-01T00:00:00"/>
    <d v="2025-06-30T00:00:00"/>
    <s v="Department of Energy"/>
    <n v="8900"/>
    <s v="Department of Energy"/>
    <n v="892433"/>
    <s v="NATIONAL ENERGY TECHNOLOGY LABORATORY"/>
    <n v="89"/>
    <s v="Department of Energy"/>
    <n v="8900"/>
    <s v="Department of Energy"/>
    <n v="892407"/>
    <s v="OFC CYBERSECURITY, (CESER)"/>
    <s v="089-X-2305-000"/>
    <s v="089-2305"/>
    <s v="25.5: Research and development contracts"/>
    <s v="0001: DIRECT PROGRAM ACTIVITY"/>
    <s v="DBP4N9GHCA14"/>
    <m/>
    <x v="11"/>
    <s v="UNIVERSITY OF ARKANSAS SYSTEM"/>
    <m/>
    <m/>
    <s v="UNIVERSITY OF ARKANSAS SYSTEM"/>
    <s v="DIRECTOR"/>
    <n v="41000"/>
    <s v="LITTLE ROCK"/>
    <n v="5119"/>
    <x v="1"/>
    <n v="5"/>
    <s v="AR"/>
    <n v="72204"/>
    <n v="1000"/>
    <s v="AR-02"/>
    <s v="AR-02"/>
    <s v="Single ZIP Code"/>
    <s v="AR41000"/>
    <s v="LITTLE ROCK"/>
    <n v="5119"/>
    <s v="PULASKI"/>
    <n v="5"/>
    <s v="72204-1000"/>
    <s v="AR-02"/>
    <s v="AR-02"/>
    <x v="9"/>
    <x v="10"/>
    <n v="5"/>
    <x v="0"/>
    <s v="CYBERSECURITY CONSORTIUM FOR INNOVATION. THE CYBERSECURITY CONSORTIUM FOR INNOVATION WILL ENHANCE THE ENERGY SECTOR'S CYBERSECURITY THROUGH SPECIALIZED EDUCATION, ARTIFICIAL INTELLIGENCE DRIVEN THREAT MONITORING, IMMERSIVE TRAINING EXERCISES, AND THREAT SHARING INNOVATION PROGRAM."/>
    <s v="CYBERSECURITY CONSORTIUM FOR INNOVATION. THE CYBERSECURITY CONSORTIUM FOR INNOVATION WILL ENHANCE THE ENERGY SECTOR'S CYBERSECURITY THROUGH SPECIALIZED EDUCATION, ARTIFICIAL INTELLIGENCE DRIVEN THREAT MONITORING, IMMERSIVE TRAINING EXERCISES, AND THREAT SHARING INNOVATION PROGRAM."/>
    <s v="NON"/>
    <s v="NOT RECOVERY ACT"/>
    <s v="H"/>
    <s v="PUBLIC/STATE CONTROLLED INSTITUTION OF HIGHER EDUCATION"/>
    <s v="A"/>
    <s v="NEW"/>
    <n v="2"/>
    <s v="NON-AGGREGATE RECORD"/>
    <s v="https://www.usaspending.gov/award/ASST_NON_DECR0000031_8900/"/>
    <d v="2024-03-11T00:00:00"/>
    <d v="2024-03-11T00:00:00"/>
    <m/>
  </r>
  <r>
    <s v="8900_DEEE0009889_-NONE-_81.042_0002"/>
    <s v="ASST_NON_DEEE0009889_8900"/>
    <s v="DEEE0009889"/>
    <n v="2"/>
    <s v="SAI NOT AVAILABLE"/>
    <n v="0"/>
    <n v="8666389"/>
    <n v="5339322.6900000004"/>
    <n v="0"/>
    <n v="0"/>
    <n v="0"/>
    <d v="2024-03-20T00:00:00"/>
    <x v="5"/>
    <d v="2022-07-01T00:00:00"/>
    <d v="2024-06-30T00:00:00"/>
    <s v="Department of Energy"/>
    <n v="8900"/>
    <s v="Department of Energy"/>
    <n v="892434"/>
    <s v="GOLDEN FIELD OFFICE"/>
    <n v="89"/>
    <s v="Department of Energy"/>
    <n v="8900"/>
    <s v="Department of Energy"/>
    <n v="892403"/>
    <s v="ENERGY EFFICIENCYRENEWABLE ENERGY"/>
    <s v="089-X-0240-000;089-X-0321-000"/>
    <s v="089-0240;089-0321"/>
    <s v="41.0: Grants, subsidies, and contributions"/>
    <s v="0001: WEAPONS ACTIVITIES (DIRECT);0203: WEATHERIZATION &amp; INTERGOVERNMENTAL ACTIVITIES"/>
    <s v="LX4WUTA57963"/>
    <m/>
    <x v="1"/>
    <s v="ARKANSAS DIVISION OF ENVIRONMENTAL QUALITY"/>
    <m/>
    <m/>
    <m/>
    <s v="5301 NORTHSHORE DRIVE"/>
    <n v="50450"/>
    <s v="NORTH LITTLE ROCK"/>
    <n v="5119"/>
    <x v="1"/>
    <n v="5"/>
    <s v="AR"/>
    <n v="72118"/>
    <n v="5328"/>
    <s v="AR-02"/>
    <s v="AR-02"/>
    <s v="State-wide"/>
    <s v="AR*****"/>
    <m/>
    <m/>
    <m/>
    <n v="5"/>
    <m/>
    <s v="AR-90"/>
    <m/>
    <x v="6"/>
    <x v="6"/>
    <n v="3"/>
    <x v="1"/>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NON"/>
    <s v="NOT RECOVERY ACT"/>
    <s v="A"/>
    <s v="STATE GOVERNMENT"/>
    <s v="C"/>
    <s v="REVISION"/>
    <n v="2"/>
    <s v="NON-AGGREGATE RECORD"/>
    <s v="https://www.usaspending.gov/award/ASST_NON_DEEE0009889_8900/"/>
    <d v="2024-03-25T00:00:00"/>
    <d v="2024-03-25T00:00:00"/>
    <m/>
  </r>
  <r>
    <s v="8900_DEEE0008349_-NONE-_81.087_0005"/>
    <s v="ASST_NON_DEEE0008349_8900"/>
    <s v="DEEE0008349"/>
    <n v="5"/>
    <m/>
    <n v="0"/>
    <n v="2704566.15"/>
    <n v="1405622.43"/>
    <n v="0"/>
    <n v="713853"/>
    <n v="0"/>
    <d v="2024-03-26T00:00:00"/>
    <x v="5"/>
    <d v="2018-08-01T00:00:00"/>
    <d v="2022-01-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m/>
    <x v="0"/>
    <s v="UNIVERSITY OF ARKANSAS"/>
    <m/>
    <m/>
    <s v="UNIVERSITY OF ARKANSAS SYSTEM"/>
    <s v="1125 WEST MAPLE STE 316"/>
    <n v="23290"/>
    <s v="FAYETTEVILLE"/>
    <n v="5143"/>
    <x v="0"/>
    <n v="5"/>
    <s v="AR"/>
    <n v="72701"/>
    <n v="3124"/>
    <s v="AR-03"/>
    <s v="AR-03"/>
    <s v="Single ZIP Code"/>
    <s v="AR23290"/>
    <s v="FAYETTEVILLE"/>
    <n v="5143"/>
    <s v="WASHINGTON"/>
    <n v="5"/>
    <s v="72701-3124"/>
    <s v="AR-03"/>
    <s v="AR-03"/>
    <x v="2"/>
    <x v="2"/>
    <n v="5"/>
    <x v="0"/>
    <s v="A RELIABLE, COST-EFFECTIVE TRANSFORMERLESS MEDIUM-VOLTAGE INVERTER FOR GRID INTEGRATION OF COMBINED SOLAR AND ENERGY STORAGE"/>
    <s v="A RELIABLE, COST-EFFECTIVE TRANSFORMERLESS MEDIUM-VOLTAGE INVERTER FOR GRID INTEGRATION OF COMBINED SOLAR AND ENERGY STORAGE"/>
    <s v="NON"/>
    <s v="NOT RECOVERY ACT"/>
    <s v="H"/>
    <s v="PUBLIC/STATE CONTROLLED INSTITUTION OF HIGHER EDUCATION"/>
    <s v="D"/>
    <s v="ADJUSTMENT TO COMPLETED PROJECT"/>
    <n v="2"/>
    <s v="NON-AGGREGATE RECORD"/>
    <s v="https://www.usaspending.gov/award/ASST_NON_DEEE0008349_8900/"/>
    <d v="2024-04-01T00:00:00"/>
    <d v="2024-04-01T00:00:00"/>
    <m/>
  </r>
  <r>
    <s v="8900_DESE0000712_-NONE-_81.086_-NONE-"/>
    <s v="ASST_NON_DESE0000712_8900"/>
    <s v="DESE0000712"/>
    <m/>
    <s v="SAI NOT AVAILABLE"/>
    <n v="1469602"/>
    <n v="1469602"/>
    <m/>
    <n v="121564"/>
    <n v="121564"/>
    <n v="1469602"/>
    <d v="2024-03-27T00:00:00"/>
    <x v="5"/>
    <d v="2023-11-30T00:00:00"/>
    <d v="2024-05-31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2: BUILDING TECHNOLOGIES"/>
    <s v="VPQNBVETHWT3"/>
    <m/>
    <x v="16"/>
    <s v="CLINTON PUBLIC SCHOOLS"/>
    <s v="VPQNBVETHWT3"/>
    <m/>
    <s v="CLINTON PUBLIC SCHOOLS"/>
    <s v="765 YELLOWJACKET LANE"/>
    <n v="14260"/>
    <s v="CLINTON"/>
    <n v="5141"/>
    <x v="7"/>
    <n v="5"/>
    <s v="AR"/>
    <n v="72031"/>
    <n v="6873"/>
    <s v="AR-02"/>
    <s v="AR-02"/>
    <s v="City-wide"/>
    <s v="AR14260"/>
    <s v="CLINTON"/>
    <n v="5141"/>
    <s v="VAN BUREN"/>
    <n v="5"/>
    <s v="CITY-WIDE"/>
    <s v="AR-02"/>
    <s v="AR-02"/>
    <x v="3"/>
    <x v="3"/>
    <n v="5"/>
    <x v="0"/>
    <s v="IIJA: CLINTON SCHOOL DISTRICT: ADDRESSING INFRASTRUCTURE AND FINANCIAL GAPS THROUGH RENEWABLE ENERGY AND LOWERING CARBON FOOTPRINT"/>
    <s v="IIJA: CLINTON SCHOOL DISTRICT: ADDRESSING INFRASTRUCTURE AND FINANCIAL GAPS THROUGH RENEWABLE ENERGY AND LOWERING CARBON FOOTPRINT"/>
    <s v="NON"/>
    <s v="NOT RECOVERY ACT"/>
    <s v="G"/>
    <s v="INDEPENDENT SCHOOL DISTRICT"/>
    <s v="A"/>
    <s v="NEW"/>
    <n v="2"/>
    <s v="NON-AGGREGATE RECORD"/>
    <s v="https://www.usaspending.gov/award/ASST_NON_DESE0000712_8900/"/>
    <d v="2024-04-01T00:00:00"/>
    <d v="2024-04-01T00:00:00"/>
    <m/>
  </r>
  <r>
    <s v="8900_DEEE0010058_-NONE-_81.041_0001"/>
    <s v="ASST_NON_DEEE0010058_8900"/>
    <s v="DEEE0010058"/>
    <n v="1"/>
    <s v="SAI NOT AVAILABLE"/>
    <n v="0"/>
    <n v="7398110"/>
    <n v="942405.33"/>
    <n v="0"/>
    <n v="0"/>
    <n v="0"/>
    <d v="2024-04-01T00:00:00"/>
    <x v="5"/>
    <d v="2023-05-01T00:00:00"/>
    <d v="2028-04-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EL9HZNBAN1B9"/>
    <m/>
    <x v="12"/>
    <s v="EXECUTIVE OFFICE OF THE STATE OF ARIZONA"/>
    <m/>
    <m/>
    <m/>
    <s v="1700 WEST WASHINGTON"/>
    <n v="55000"/>
    <s v="PHOENIX"/>
    <n v="4013"/>
    <x v="5"/>
    <n v="4"/>
    <s v="AZ"/>
    <n v="85007"/>
    <n v="2812"/>
    <s v="AZ-07"/>
    <s v="AZ-03"/>
    <s v="State-wide"/>
    <s v="AR*****"/>
    <m/>
    <m/>
    <m/>
    <n v="5"/>
    <m/>
    <s v="AR-90"/>
    <m/>
    <x v="1"/>
    <x v="1"/>
    <n v="3"/>
    <x v="1"/>
    <s v="STATE ENERGY PROGRAM (SEP): BIPARTISAN INFRASTRUCTURE LAW (BIL) SECTION 40109_x000a_SEP SEEKS TO PROMOTE THE EFFICIENT USE OF ENERGY AND REDUCE THE RATE OF GROWTH OF ENERGY DEMAND THROUGH THE DEVELOPMENT AND IMPLEMENTATION OF SPECIFIC STATE ENERGY PROGRAMS."/>
    <s v="STATE ENERGY PROGRAM (SEP): BIPARTISAN INFRASTRUCTURE LAW (BIL) SECTION 40109_x000a_SEP SEEKS TO PROMOTE THE EFFICIENT USE OF ENERGY AND REDUCE THE RATE OF GROWTH OF ENERGY DEMAND THROUGH THE DEVELOPMENT AND IMPLEMENTATION OF SPECIFIC STATE ENERGY PROGRAMS."/>
    <s v="NON"/>
    <s v="NOT RECOVERY ACT"/>
    <s v="A"/>
    <s v="STATE GOVERNMENT"/>
    <s v="C"/>
    <s v="REVISION"/>
    <n v="2"/>
    <s v="NON-AGGREGATE RECORD"/>
    <s v="https://www.usaspending.gov/award/ASST_NON_DEEE0010058_8900/"/>
    <d v="2024-04-08T00:00:00"/>
    <d v="2024-04-08T00:00:00"/>
    <m/>
  </r>
  <r>
    <s v="8900_DESC0022120_-NONE-_81.049_0004"/>
    <s v="ASST_NON_DESC0022120_8900"/>
    <s v="DESC0022120"/>
    <n v="4"/>
    <s v="SAI EXEMPT"/>
    <n v="0"/>
    <n v="465264"/>
    <n v="366828.82"/>
    <n v="0"/>
    <n v="0"/>
    <n v="0"/>
    <d v="2024-04-03T00:00:00"/>
    <x v="5"/>
    <d v="2021-08-15T00:00:00"/>
    <d v="2025-05-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316"/>
    <n v="23290"/>
    <s v="FAYETTEVILLE"/>
    <n v="5143"/>
    <x v="0"/>
    <n v="5"/>
    <s v="AR"/>
    <n v="72701"/>
    <n v="3124"/>
    <s v="AR-03"/>
    <s v="AR-03"/>
    <s v="Single ZIP Code"/>
    <s v="AR23290"/>
    <s v="FAYETTEVILLE"/>
    <n v="5143"/>
    <s v="WASHINGTON"/>
    <n v="5"/>
    <s v="72701-3124"/>
    <s v="AR-03"/>
    <s v="AR-03"/>
    <x v="5"/>
    <x v="5"/>
    <n v="4"/>
    <x v="2"/>
    <s v="TOWARD OPTICAL QUANTUM ENTANGLEMENT ON A 2D FERROELECTRIC/FERROELASTIC PLATFORM"/>
    <s v="TOWARD OPTICAL QUANTUM ENTANGLEMENT ON A 2D FERROELECTRIC/FERROELASTIC PLATFORM"/>
    <s v="NON"/>
    <s v="NOT RECOVERY ACT"/>
    <s v="H"/>
    <s v="PUBLIC/STATE CONTROLLED INSTITUTION OF HIGHER EDUCATION"/>
    <s v="C"/>
    <s v="REVISION"/>
    <n v="2"/>
    <s v="NON-AGGREGATE RECORD"/>
    <s v="https://www.usaspending.gov/award/ASST_NON_DESC0022120_8900/"/>
    <d v="2024-04-08T00:00:00"/>
    <d v="2024-04-08T00:00:00"/>
    <m/>
  </r>
  <r>
    <s v="8900_DESC0022517_-NONE-_81.049_0002"/>
    <s v="ASST_NON_DESC0022517_8900"/>
    <s v="DESC0022517"/>
    <n v="2"/>
    <s v="SAI EXEMPT"/>
    <n v="0"/>
    <n v="1349874"/>
    <n v="842430.8"/>
    <n v="0"/>
    <n v="0"/>
    <n v="0"/>
    <d v="2024-04-04T00:00:00"/>
    <x v="5"/>
    <d v="2022-02-14T00:00:00"/>
    <d v="2025-04-02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5"/>
    <s v="AR-03"/>
    <s v="AR-03"/>
    <s v="Single ZIP Code"/>
    <s v="AR23290"/>
    <s v="FAYETTEVILLE"/>
    <n v="5143"/>
    <s v="WASHINGTON"/>
    <n v="5"/>
    <s v="72701-7174"/>
    <s v="AR-03"/>
    <s v="AR-03"/>
    <x v="5"/>
    <x v="5"/>
    <n v="4"/>
    <x v="2"/>
    <s v="HIGH-TEMPERATURE ELECTRONICS FOR REAL-TIME, IN-LINE MONITORING OF MOLTEN SALT REDUCTION AND OXIDATION (REDOX)"/>
    <s v="HIGH-TEMPERATURE ELECTRONICS FOR REAL-TIME, IN-LINE MONITORING OF MOLTEN SALT REDUCTION AND OXIDATION (REDOX)"/>
    <s v="NON"/>
    <s v="NOT RECOVERY ACT"/>
    <s v="R"/>
    <s v="SMALL BUSINESS"/>
    <s v="B"/>
    <s v="CONTINUATION"/>
    <n v="2"/>
    <s v="NON-AGGREGATE RECORD"/>
    <s v="https://www.usaspending.gov/award/ASST_NON_DESC0022517_8900/"/>
    <d v="2024-04-08T00:00:00"/>
    <d v="2024-04-08T00:00:00"/>
    <m/>
  </r>
  <r>
    <s v="8900_DEEE0009474_-NONE-_81.041_0003"/>
    <s v="ASST_NON_DEEE0009474_8900"/>
    <s v="DEEE0009474"/>
    <n v="3"/>
    <s v="SAI NOT AVAILABLE"/>
    <n v="0"/>
    <n v="2143820"/>
    <n v="953241.28"/>
    <n v="0"/>
    <n v="0"/>
    <n v="0"/>
    <d v="2024-04-09T00:00:00"/>
    <x v="5"/>
    <d v="2021-07-01T00:00:00"/>
    <d v="2024-06-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LX4WUTA57963"/>
    <m/>
    <x v="1"/>
    <s v="ARKANSAS DIVISION OF ENVIRONMENTAL QUALITY"/>
    <m/>
    <m/>
    <m/>
    <s v="5301 NORTHSHORE DRIVE"/>
    <n v="50450"/>
    <s v="NORTH LITTLE ROCK"/>
    <n v="5119"/>
    <x v="1"/>
    <n v="5"/>
    <s v="AR"/>
    <n v="72118"/>
    <n v="5328"/>
    <s v="AR-02"/>
    <s v="AR-02"/>
    <s v="City-wide"/>
    <s v="AR50450"/>
    <s v="NORTH LITTLE ROCK"/>
    <n v="5119"/>
    <s v="PULASKI"/>
    <n v="5"/>
    <s v="CITY-WIDE"/>
    <s v="AR-02"/>
    <s v="AR-02"/>
    <x v="1"/>
    <x v="1"/>
    <n v="3"/>
    <x v="1"/>
    <s v="STATE ENERGY PROGRAM (SEP):_x000a_SEP SEEKS TO PROMOTE THE EFFICIENT USE OF ENERGY AND REDUCE THE RATE OF GROWTH OF ENERGY DEMAND THROUGH THE DEVELOPMENT AND IMPLEMENTATION OF SPECIFIC STATE ENERGY PROGRAMS. FUNDING IS PROVIDED THOUGH FORMULA AWARDS FROM FISCAL YEAR APPROPRIATIONS.‚Äô ALTHOUGH THIS IS NOT THE BASE AWARD‚Ä¶?"/>
    <s v="SEP FORMULA - ARKANSAS"/>
    <s v="NON"/>
    <s v="NOT RECOVERY ACT"/>
    <s v="A"/>
    <s v="STATE GOVERNMENT"/>
    <s v="C"/>
    <s v="REVISION"/>
    <n v="2"/>
    <s v="NON-AGGREGATE RECORD"/>
    <s v="https://www.usaspending.gov/award/ASST_NON_DEEE0009474_8900/"/>
    <d v="2024-04-16T00:00:00"/>
    <d v="2024-04-16T00:00:00"/>
    <m/>
  </r>
  <r>
    <s v="8900_DEEE0010059_-NONE-_81.041_0001"/>
    <s v="ASST_NON_DEEE0010059_8900"/>
    <s v="DEEE0010059"/>
    <n v="1"/>
    <s v="SAI NOT AVAILABLE"/>
    <n v="0"/>
    <n v="5397620"/>
    <n v="25884.67"/>
    <n v="0"/>
    <n v="0"/>
    <n v="0"/>
    <d v="2024-04-09T00:00:00"/>
    <x v="5"/>
    <d v="2023-07-01T00:00:00"/>
    <d v="2028-04-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LX4WUTA57963"/>
    <m/>
    <x v="1"/>
    <s v="ENVIRONMENTAL QUALITY, ARKANSAS DIVISION OF"/>
    <m/>
    <m/>
    <m/>
    <s v="5301 NORTHSHORE DRIVE"/>
    <n v="50450"/>
    <s v="NORTH LITTLE ROCK"/>
    <n v="5119"/>
    <x v="1"/>
    <n v="5"/>
    <s v="AR"/>
    <n v="72118"/>
    <n v="5328"/>
    <s v="AR-02"/>
    <s v="AR-02"/>
    <s v="City-wide"/>
    <s v="AR50450"/>
    <s v="NORTH LITTLE ROCK"/>
    <n v="5119"/>
    <s v="PULASKI"/>
    <n v="5"/>
    <s v="CITY-WIDE"/>
    <s v="AR-90"/>
    <s v="AR-02"/>
    <x v="1"/>
    <x v="1"/>
    <n v="3"/>
    <x v="1"/>
    <s v="STATE ENERGY PROGRAM (SEP): BIPARTISAN INFRASTRUCTURE LAW (BIL) SECTION 40109_x000a_SEP SEEKS TO PROMOTE THE EFFICIENT USE OF ENERGY AND REDUCE THE RATE OF GROWTH OF ENERGY DEMAND THROUGH THE DEVELOPMENT AND IMPLEMENTATION OF SPECIFIC STATE ENERGY PROGRAMS."/>
    <s v="STATE ENERGY PROGRAM (SEP): BIPARTISAN INFRASTRUCTURE LAW (BIL) SECTION 40109_x000a_SEP SEEKS TO PROMOTE THE EFFICIENT USE OF ENERGY AND REDUCE THE RATE OF GROWTH OF ENERGY DEMAND THROUGH THE DEVELOPMENT AND IMPLEMENTATION OF SPECIFIC STATE ENERGY PROGRAMS."/>
    <s v="NON"/>
    <s v="NOT RECOVERY ACT"/>
    <s v="A"/>
    <s v="STATE GOVERNMENT"/>
    <s v="C"/>
    <s v="REVISION"/>
    <n v="2"/>
    <s v="NON-AGGREGATE RECORD"/>
    <s v="https://www.usaspending.gov/award/ASST_NON_DEEE0010059_8900/"/>
    <d v="2024-04-16T00:00:00"/>
    <d v="2024-04-16T00:00:00"/>
    <m/>
  </r>
  <r>
    <s v="8900_DECD0000010_-NONE-_81.255_0001"/>
    <s v="ASST_NON_DECD0000010_8900"/>
    <s v="DECD0000010"/>
    <n v="1"/>
    <s v="SAI EXEMPT"/>
    <n v="0"/>
    <n v="7581354"/>
    <n v="259508.71"/>
    <n v="0"/>
    <n v="7600000"/>
    <n v="0"/>
    <d v="2024-04-26T00:00:00"/>
    <x v="5"/>
    <d v="2024-01-01T00:00:00"/>
    <d v="2026-09-30T00:00:00"/>
    <s v="Department of Energy"/>
    <n v="8900"/>
    <s v="Department of Energy"/>
    <n v="892436"/>
    <s v="OFFICE OF CLEAN ENERGY DEMONSTRATIONS (OCED)"/>
    <n v="89"/>
    <s v="Department of Energy"/>
    <n v="8900"/>
    <s v="Department of Energy"/>
    <n v="892410"/>
    <s v="OFFICE OF CLEAN ENERGY DEMONSTRATION"/>
    <s v="089-X-2297-000"/>
    <s v="089-2297"/>
    <s v="41.0: Grants, subsidies, and contributions"/>
    <s v="0025: CARBON CAPTURE DEMONSTRATION PROJECTS PROGRAM"/>
    <s v="LUW2F3QCD593"/>
    <m/>
    <x v="15"/>
    <s v="SOUTHERN STATES ENERGY BOARD"/>
    <m/>
    <m/>
    <m/>
    <s v="6325 AMHERST COURT"/>
    <n v="59735"/>
    <s v="PEACHTREE CORNERS"/>
    <n v="13135"/>
    <x v="6"/>
    <n v="13"/>
    <s v="GA"/>
    <n v="30092"/>
    <n v="3187"/>
    <s v="GA-07"/>
    <s v="GA-04"/>
    <s v="Single ZIP Code"/>
    <s v="AR24250"/>
    <s v="FOREMAN"/>
    <n v="5081"/>
    <s v="LITTLE RIVER"/>
    <n v="5"/>
    <n v="71836"/>
    <s v="AR-04"/>
    <s v="AR-04"/>
    <x v="14"/>
    <x v="15"/>
    <n v="5"/>
    <x v="0"/>
    <s v="SOUTHERN STATE ENERGY BOARD: CHANGE THE PAYMENT METHOD FROM ASAP TO VIPERS. _x000a_CONTROL NUMBER: 2738-1548_x000a_PROJECT TITLE: FOREMAN CEMENT PLANT CARBON CAPTURE AND STORAGE FEED_x000a__x000a_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
    <s v="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
    <s v="NON"/>
    <s v="NOT RECOVERY ACT"/>
    <s v="N"/>
    <s v="NONPROFIT WITHOUT 501C3 IRS STATUS (OTHER THAN AN INSTITUTION OF HIGHER EDUCATION)"/>
    <s v="C"/>
    <s v="REVISION"/>
    <n v="2"/>
    <s v="NON-AGGREGATE RECORD"/>
    <s v="https://www.usaspending.gov/award/ASST_NON_DECD0000010_8900/"/>
    <d v="2024-04-30T00:00:00"/>
    <d v="2024-04-30T00:00:00"/>
    <m/>
  </r>
  <r>
    <s v="8900_DECD0000010_-NONE-_81.255_0002"/>
    <s v="ASST_NON_DECD0000010_8900"/>
    <s v="DECD0000010"/>
    <n v="2"/>
    <s v="SAI EXEMPT"/>
    <n v="0"/>
    <n v="7581354"/>
    <n v="259508.71"/>
    <n v="0"/>
    <n v="7600000"/>
    <n v="0"/>
    <d v="2024-05-09T00:00:00"/>
    <x v="5"/>
    <d v="2024-01-01T00:00:00"/>
    <d v="2026-09-30T00:00:00"/>
    <s v="Department of Energy"/>
    <n v="8900"/>
    <s v="Department of Energy"/>
    <n v="892436"/>
    <s v="OFFICE OF CLEAN ENERGY DEMONSTRATIONS (OCED)"/>
    <n v="89"/>
    <s v="Department of Energy"/>
    <n v="8900"/>
    <s v="Department of Energy"/>
    <n v="892410"/>
    <s v="OFFICE OF CLEAN ENERGY DEMONSTRATION"/>
    <s v="089-X-2297-000"/>
    <s v="089-2297"/>
    <s v="41.0: Grants, subsidies, and contributions"/>
    <s v="0025: CARBON CAPTURE DEMONSTRATION PROJECTS PROGRAM"/>
    <s v="LUW2F3QCD593"/>
    <m/>
    <x v="15"/>
    <s v="SOUTHERN STATES ENERGY BOARD"/>
    <m/>
    <m/>
    <m/>
    <s v="6325 AMHERST COURT"/>
    <n v="59735"/>
    <s v="PEACHTREE CORNERS"/>
    <n v="13135"/>
    <x v="6"/>
    <n v="13"/>
    <s v="GA"/>
    <n v="30092"/>
    <n v="3187"/>
    <s v="GA-07"/>
    <s v="GA-04"/>
    <s v="Single ZIP Code"/>
    <s v="AR24250"/>
    <s v="FOREMAN"/>
    <n v="5081"/>
    <s v="LITTLE RIVER"/>
    <n v="5"/>
    <n v="71836"/>
    <s v="AR-04"/>
    <s v="AR-04"/>
    <x v="14"/>
    <x v="15"/>
    <n v="5"/>
    <x v="0"/>
    <s v="SOUTHERN STATE ENERGY BOARD: REVISE ATTACHMENT 4 AND UPDATE THE DOE AWARD ADMINISTRATOR. _x000a_CONTROL NUMBER: 2738-1548_x000a_PROJECT TITLE: FOREMAN CEMENT PLANT CARBON CAPTURE AND STORAGE FEED_x000a__x000a_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
    <s v="THE FOREMAN CEMENT PLANT CARBON CAPTURE AND STORAGE FEED (FOREMAN FEED) SEEKS TO DEVELOP A CARBON CAPTURE AND STORAGE (CCS) INTEGRATED SOLUTION TO SUPPORT REDUCTION OF CARBON DIOXIDE (CO2) EMISSIONS ASSOCIATED WITH CEMENT MANUFACTURING AND IMPROVE THE SUSTAINABILITY OF THE ASH GROVE FOREMAN CEMENT PLANT IN FOREMAN, ARKANSAS"/>
    <s v="NON"/>
    <s v="NOT RECOVERY ACT"/>
    <s v="N"/>
    <s v="NONPROFIT WITHOUT 501C3 IRS STATUS (OTHER THAN AN INSTITUTION OF HIGHER EDUCATION)"/>
    <s v="C"/>
    <s v="REVISION"/>
    <n v="2"/>
    <s v="NON-AGGREGATE RECORD"/>
    <s v="https://www.usaspending.gov/award/ASST_NON_DECD0000010_8900/"/>
    <d v="2024-05-13T00:00:00"/>
    <d v="2024-05-13T00:00:00"/>
    <m/>
  </r>
  <r>
    <s v="8900_DEEE0008282_-NONE-_81.041_0006"/>
    <s v="ASST_NON_DEEE0008282_8900"/>
    <s v="DEEE0008282"/>
    <n v="6"/>
    <s v="SAI NOT AVAILABLE."/>
    <n v="0"/>
    <n v="1901400"/>
    <n v="1518913.98"/>
    <n v="0"/>
    <n v="221575"/>
    <n v="0"/>
    <d v="2024-06-10T00:00:00"/>
    <x v="5"/>
    <d v="2018-07-01T00:00:00"/>
    <d v="2022-06-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LX4WUTA57963"/>
    <m/>
    <x v="1"/>
    <s v="ENVIRONMENTAL QUALITY, ARKANSAS DEPARTMENT OF"/>
    <m/>
    <m/>
    <m/>
    <s v="5301 NORTHSHORE DRIVE"/>
    <n v="50450"/>
    <s v="NORTH LITTLE ROCK"/>
    <n v="5119"/>
    <x v="1"/>
    <n v="5"/>
    <s v="AR"/>
    <n v="72118"/>
    <n v="5328"/>
    <s v="AR-02"/>
    <s v="AR-02"/>
    <s v="City-wide"/>
    <s v="AR50450"/>
    <s v="NORTH LITTLE ROCK"/>
    <n v="5119"/>
    <s v="PULASKI"/>
    <n v="5"/>
    <s v="CITY-WIDE"/>
    <s v="AR-02"/>
    <s v="AR-02"/>
    <x v="1"/>
    <x v="1"/>
    <n v="3"/>
    <x v="1"/>
    <s v="SEP FORMULA AWARD - STATE OF ARKANSAS"/>
    <s v="SEP FORMULA AWARD - STATE OF ARKANSAS"/>
    <s v="NON"/>
    <s v="NOT RECOVERY ACT"/>
    <s v="A"/>
    <s v="STATE GOVERNMENT"/>
    <s v="C"/>
    <s v="REVISION"/>
    <n v="2"/>
    <s v="NON-AGGREGATE RECORD"/>
    <s v="https://www.usaspending.gov/award/ASST_NON_DEEE0008282_8900/"/>
    <d v="2024-06-18T00:00:00"/>
    <d v="2024-06-18T00:00:00"/>
    <m/>
  </r>
  <r>
    <s v="8944_DESC0024312_-NONE-_81.049_0001"/>
    <s v="ASST_NON_DESC0024312_8944"/>
    <s v="DESC0024312"/>
    <n v="1"/>
    <s v="SAI EXEMPT"/>
    <n v="0"/>
    <n v="0"/>
    <m/>
    <n v="0"/>
    <n v="0"/>
    <n v="0"/>
    <d v="2024-06-25T00:00:00"/>
    <x v="5"/>
    <d v="2023-07-01T00:00:00"/>
    <d v="2025-06-30T00:00:00"/>
    <s v="Department of Energy"/>
    <n v="8944"/>
    <s v="Assistant Secretary for Fossil Energy"/>
    <n v="892430"/>
    <m/>
    <n v="89"/>
    <s v="Department of Energy"/>
    <n v="8900"/>
    <s v="Department of Energy"/>
    <n v="892401"/>
    <s v="SCIENCE"/>
    <m/>
    <m/>
    <m/>
    <m/>
    <s v="MECEHTM8DB17"/>
    <m/>
    <x v="0"/>
    <s v="UNIVERSITY OF ARKANSAS SYSTEM"/>
    <m/>
    <m/>
    <s v="UNIVERSITY OF ARKANSAS SYSTEM"/>
    <s v="1125 WEST MAPLE STE 316"/>
    <n v="23290"/>
    <s v="FAYETTEVILLE"/>
    <n v="5143"/>
    <x v="0"/>
    <n v="5"/>
    <s v="AR"/>
    <n v="72701"/>
    <n v="3124"/>
    <s v="AR-03"/>
    <s v="AR-03"/>
    <s v="Single ZIP Code"/>
    <s v="AR23290"/>
    <s v="FAYETTEVILLE"/>
    <n v="5143"/>
    <s v="WASHINGTON"/>
    <n v="5"/>
    <s v="72701-3124"/>
    <s v="AR-03"/>
    <s v="AR-03"/>
    <x v="5"/>
    <x v="5"/>
    <n v="4"/>
    <x v="2"/>
    <s v="PHYSICALLY MOTIVATED LINKING OF RESOLUTIONS IN MULTISCALE MODELS TO PREDICT THERMAL AND_x000a_CHARGE TRANSPORT IN SELF-ASSEMBLING SOFT MATERIALS."/>
    <s v="PHYSICALLY MOTIVATED LINKING OF RESOLUTIONS IN MULTISCALE MODELS TO PREDICT THERMAL AND_x000a_CHARGE TRANSPORT IN SELF-ASSEMBLING SOFT MATERIALS."/>
    <s v="NON"/>
    <s v="NOT RECOVERY ACT"/>
    <s v="H"/>
    <s v="PUBLIC/STATE CONTROLLED INSTITUTION OF HIGHER EDUCATION"/>
    <s v="B"/>
    <s v="CONTINUATION"/>
    <n v="2"/>
    <s v="NON-AGGREGATE RECORD"/>
    <s v="https://www.usaspending.gov/award/ASST_NON_DESC0024312_8944/"/>
    <d v="2024-07-03T00:00:00"/>
    <d v="2024-07-03T00:00:00"/>
    <m/>
  </r>
  <r>
    <s v="8900_DESE0000748_-NONE-_81.128_-NONE-"/>
    <s v="ASST_NON_DESE0000748_8900"/>
    <s v="DESE0000748"/>
    <m/>
    <s v="SAI NOT APPLICABLE"/>
    <n v="128080"/>
    <n v="128080"/>
    <m/>
    <n v="342996"/>
    <n v="342996"/>
    <n v="128080"/>
    <d v="2024-07-02T00:00:00"/>
    <x v="5"/>
    <d v="2024-06-01T00:00:00"/>
    <d v="2026-05-31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301: PROGRAM DIRECTION &amp; SUPPORT"/>
    <s v="FMK3JM3Z5N73"/>
    <m/>
    <x v="17"/>
    <s v="CITY OF NORTH LITTLE ROCK"/>
    <m/>
    <m/>
    <m/>
    <s v="120 N MAIN STREET"/>
    <n v="50450"/>
    <s v="NORTH LITTLE ROCK"/>
    <n v="5119"/>
    <x v="1"/>
    <n v="5"/>
    <s v="AR"/>
    <n v="72114"/>
    <n v="5631"/>
    <s v="AR-02"/>
    <s v="AR-02"/>
    <s v="City-wide"/>
    <s v="AR50450"/>
    <s v="NORTH LITTLE ROCK"/>
    <n v="5119"/>
    <s v="PULASKI"/>
    <n v="5"/>
    <s v="CITY-WIDE"/>
    <s v="AR-02"/>
    <s v="AR-02"/>
    <x v="13"/>
    <x v="14"/>
    <n v="3"/>
    <x v="1"/>
    <s v="‚ÄúENERGY EFFICIENCY AND CONSERVATION BLOCK GRANT (EECBG) PROGRAM, BIPARTISAN INFRASTRUCTURE LAW (BIL) SECTION 40552‚Äù  _x000a__x000a_‚ÄúTHE ENERGY EFFICIENCY AND CONSERVATION BLOCK GRANT (EECBG) PROGRAM IS DESIGNED TO ASSIST STATES, LOCAL GOVERNMENTS, AND TRIBES IN IMPLEMENTING STRATEGIES TO REDUCE ENERGY USE, TO REDUCE FOSSIL FUEL EMISSIONS, AND TO IMPROVE ENERGY EFFICIENCY"/>
    <s v="‚ÄúENERGY EFFICIENCY AND CONSERVATION BLOCK GRANT (EECBG) PROGRAM, BIPARTISAN INFRASTRUCTURE LAW (BIL) SECTION 40552‚Äù  _x000a__x000a_‚ÄúTHE ENERGY EFFICIENCY AND CONSERVATION BLOCK GRANT (EECBG) PROGRAM IS DESIGNED TO ASSIST STATES, LOCAL GOVERNMENTS, AND TRIBES IN IMPLEMENTING STRATEGIES TO REDUCE ENERGY USE, TO REDUCE FOSSIL FUEL EMISSIONS, AND TO IMPROVE ENERGY EFFICIENCY"/>
    <s v="NON"/>
    <s v="NOT RECOVERY ACT"/>
    <s v="C"/>
    <s v="CITY OR TOWNSHIP GOVERNMENT"/>
    <s v="A"/>
    <s v="NEW"/>
    <n v="2"/>
    <s v="NON-AGGREGATE RECORD"/>
    <s v="https://www.usaspending.gov/award/ASST_NON_DESE0000748_8900/"/>
    <d v="2024-07-11T00:00:00"/>
    <d v="2024-07-11T00:00:00"/>
    <m/>
  </r>
  <r>
    <s v="8900_DESC0019226_-NONE-_81.049_0006"/>
    <s v="ASST_NON_DESC0019226_8900"/>
    <s v="DESC0019226"/>
    <n v="6"/>
    <s v="SAI EXEMPT"/>
    <n v="0"/>
    <n v="1005851"/>
    <n v="325197.76"/>
    <n v="0"/>
    <n v="0"/>
    <n v="0"/>
    <d v="2024-07-19T00:00:00"/>
    <x v="5"/>
    <d v="2018-08-15T00:00:00"/>
    <d v="2025-08-14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316"/>
    <n v="23290"/>
    <s v="FAYETTEVILLE"/>
    <n v="5143"/>
    <x v="0"/>
    <n v="5"/>
    <s v="AR"/>
    <n v="72701"/>
    <n v="3124"/>
    <s v="AR-03"/>
    <s v="AR-03"/>
    <s v="Single ZIP Code"/>
    <s v="AR23290"/>
    <s v="FAYETTEVILLE"/>
    <n v="5143"/>
    <s v="WASHINGTON"/>
    <n v="5"/>
    <s v="72701-3124"/>
    <s v="AR-03"/>
    <s v="AR-03"/>
    <x v="5"/>
    <x v="5"/>
    <n v="4"/>
    <x v="2"/>
    <s v="UNDERSTANDING NITROGENASE MATURATION AND ACTIVITY IN METHANOGENS"/>
    <s v="UNDERSTANDING NITROGENASE MATURATION AND ACTIVITY IN METHANOGENS"/>
    <s v="NON"/>
    <s v="NOT RECOVERY ACT"/>
    <s v="H"/>
    <s v="PUBLIC/STATE CONTROLLED INSTITUTION OF HIGHER EDUCATION"/>
    <s v="B"/>
    <s v="CONTINUATION"/>
    <n v="2"/>
    <s v="NON-AGGREGATE RECORD"/>
    <s v="https://www.usaspending.gov/award/ASST_NON_DESC0019226_8900/"/>
    <d v="2024-07-23T00:00:00"/>
    <d v="2024-07-23T00:00:00"/>
    <m/>
  </r>
  <r>
    <s v="8900_DEEE0009026_-NONE-_81.087_0004"/>
    <s v="ASST_NON_DEEE0009026_8900"/>
    <s v="DEEE0009026"/>
    <n v="4"/>
    <s v="SAI EXEMPT"/>
    <n v="0"/>
    <n v="2956592"/>
    <n v="2472599.4"/>
    <n v="0"/>
    <n v="1140539"/>
    <n v="0"/>
    <d v="2024-08-02T00:00:00"/>
    <x v="5"/>
    <d v="2020-04-01T00:00:00"/>
    <d v="2023-12-31T00:00:00"/>
    <s v="Department of Energy"/>
    <n v="8900"/>
    <s v="Department of Energy"/>
    <n v="892434"/>
    <s v="GOLDEN FIELD OFFICE"/>
    <n v="89"/>
    <s v="Department of Energy"/>
    <n v="8900"/>
    <s v="Department of Energy"/>
    <n v="892403"/>
    <s v="ENERGY EFFICIENCYRENEWABLE ENERGY"/>
    <s v="089-X-0321-000"/>
    <s v="089-0321"/>
    <s v="41.0: Grants, subsidies, and contributions"/>
    <s v="0101: SOLAR ENERGY"/>
    <s v="MECEHTM8DB17"/>
    <m/>
    <x v="0"/>
    <s v="UNIVERSITY OF ARKANSAS"/>
    <m/>
    <m/>
    <s v="UNIVERSITY OF ARKANSAS SYSTEM"/>
    <s v="1125 WEST MAPLE STE 316"/>
    <n v="23290"/>
    <s v="FAYETTEVILLE"/>
    <n v="5143"/>
    <x v="0"/>
    <n v="5"/>
    <s v="AR"/>
    <n v="72701"/>
    <n v="3124"/>
    <s v="AR-03"/>
    <s v="AR-03"/>
    <s v="Single ZIP Code"/>
    <s v="AR23290"/>
    <s v="FAYETTEVILLE"/>
    <n v="5143"/>
    <s v="WASHINGTON"/>
    <n v="5"/>
    <s v="72701-3124"/>
    <s v="AR-03"/>
    <s v="AR-03"/>
    <x v="2"/>
    <x v="2"/>
    <n v="5"/>
    <x v="0"/>
    <s v="THIS PROJECT AIMS TO ADDRESS PHOTOVOLTAIC (PV) SYSTEM CYBERSECURITY AT BOTH THE INVERTER AND SYSTEM LEVELS, AND FIELD TEST THE SOLUTIONS AT A SOLAR PV FARM UNDER THE ADVISING AND REVIEW OF A US-BASED SOLAR INVERTER MANUFACTURER AND A PV SYSTEMS OPERATOR. A TWO-LEVEL CYBERATTACK DEFENSE APPROACH IS FORMULATED WHEREBY THE FIRST LEVEL, THE SOLAR INVERTER LEVEL, HARDENS INDIVIDUAL DEVICES AND ACHIEVES A DEEPLY CYBER-SECURE INVERTER; THE SECOND LEVEL, THE SYSTEM LEVEL, ADDRESSES INTRUSION DETECTION AND RESTORATION INVOLVING AN ENSEMBLE OF INVERTERS AND RELEVANT SYSTEMS._x000a_THE PRIMARY OBJECTIVES OF THE OVERALL PROJECT ARE TO:_x000a_1. CREATE A FRAMEWORK WITHIN WHICH MULTIPLE NEW SECURITY CAPABILITIES CAN BE DEPLOYED FOR PV INVERTERS. THESE INCLUDE SUPPLY CHAIN SECURITY, HOT PATCHING, FIRMWARE PROTECTION, SAFETY PROTOCOLS, SIDE-CHANNEL MONITORING, CONTROLLER SECURITY, AND CONTROL RESILIENCE._x000a_2. DELIVER A SELF-CONSISTENT SET OF COMPLEMENTARY SYSTEM SECURITY METHODS THAT WILL WORK WITH DATA ROUTINELY AVAILABLE FROM PV SOLAR FARMS._x000a_3. INCORPORATE THE METHODS AND DATA AVAILABLE INTO THE NEW FRAMEWORK TO ACHIEVE SUBSTANTIALLY HIGHER LEVELS OF SECURITY."/>
    <s v="MULTILEVEL CYBERSECURITY FOR PHOTOVOLTAIC SYSTEMS"/>
    <s v="NON"/>
    <s v="NOT RECOVERY ACT"/>
    <s v="H"/>
    <s v="PUBLIC/STATE CONTROLLED INSTITUTION OF HIGHER EDUCATION"/>
    <s v="D"/>
    <s v="ADJUSTMENT TO COMPLETED PROJECT"/>
    <n v="2"/>
    <s v="NON-AGGREGATE RECORD"/>
    <s v="https://www.usaspending.gov/award/ASST_NON_DEEE0009026_8900/"/>
    <d v="2024-08-06T00:00:00"/>
    <d v="2024-08-06T00:00:00"/>
    <m/>
  </r>
  <r>
    <s v="8900_DEEE0009474_-NONE-_81.041_0004"/>
    <s v="ASST_NON_DEEE0009474_8900"/>
    <s v="DEEE0009474"/>
    <n v="4"/>
    <s v="SAI NOT AVAILABLE"/>
    <n v="0"/>
    <n v="2143820"/>
    <n v="953241.28"/>
    <n v="0"/>
    <n v="0"/>
    <n v="0"/>
    <d v="2024-07-31T00:00:00"/>
    <x v="5"/>
    <d v="2021-07-01T00:00:00"/>
    <d v="2025-06-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LX4WUTA57963"/>
    <m/>
    <x v="1"/>
    <s v="ARKANSAS DIVISION OF ENVIRONMENTAL QUALITY"/>
    <m/>
    <m/>
    <m/>
    <s v="5301 NORTHSHORE DRIVE"/>
    <n v="50450"/>
    <s v="NORTH LITTLE ROCK"/>
    <n v="5119"/>
    <x v="1"/>
    <n v="5"/>
    <s v="AR"/>
    <n v="72118"/>
    <n v="5328"/>
    <s v="AR-02"/>
    <s v="AR-02"/>
    <s v="City-wide"/>
    <s v="AR50450"/>
    <s v="NORTH LITTLE ROCK"/>
    <n v="5119"/>
    <s v="PULASKI"/>
    <n v="5"/>
    <s v="CITY-WIDE"/>
    <s v="AR-02"/>
    <s v="AR-02"/>
    <x v="1"/>
    <x v="1"/>
    <n v="3"/>
    <x v="1"/>
    <s v="STATE ENERGY PROGRAM (SEP):_x000a_SEP SEEKS TO PROMOTE THE EFFICIENT USE OF ENERGY AND REDUCE THE RATE OF GROWTH OF ENERGY DEMAND THROUGH THE DEVELOPMENT AND IMPLEMENTATION OF SPECIFIC STATE ENERGY PROGRAMS. FUNDING IS PROVIDED THOUGH FORMULA AWARDS FROM FISCAL YEAR APPROPRIATIONS.‚Äô ALTHOUGH THIS IS NOT THE BASE AWARD‚Ä¶?"/>
    <s v="SEP FORMULA - ARKANSAS"/>
    <s v="NON"/>
    <s v="NOT RECOVERY ACT"/>
    <s v="A"/>
    <s v="STATE GOVERNMENT"/>
    <s v="C"/>
    <s v="REVISION"/>
    <n v="2"/>
    <s v="NON-AGGREGATE RECORD"/>
    <s v="https://www.usaspending.gov/award/ASST_NON_DEEE0009474_8900/"/>
    <d v="2024-08-06T00:00:00"/>
    <d v="2024-08-06T00:00:00"/>
    <m/>
  </r>
  <r>
    <s v="8900_DESC0020301_-NONE-_81.049_0005"/>
    <s v="ASST_NON_DESC0020301_8900"/>
    <s v="DESC0020301"/>
    <n v="5"/>
    <s v="SAI EXEMPT"/>
    <n v="0"/>
    <n v="750000"/>
    <n v="724410.58"/>
    <n v="0"/>
    <n v="0"/>
    <n v="0"/>
    <d v="2024-07-29T00:00:00"/>
    <x v="5"/>
    <d v="2019-09-01T00:00:00"/>
    <d v="2025-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m/>
    <m/>
    <s v="UNIVERSITY OF ARKANSAS SYSTEM"/>
    <s v="1125 WEST MAPLE STE 316"/>
    <n v="23290"/>
    <s v="FAYETTEVILLE"/>
    <n v="5143"/>
    <x v="0"/>
    <n v="5"/>
    <s v="AR"/>
    <n v="72701"/>
    <n v="3124"/>
    <s v="AR-03"/>
    <s v="AR-03"/>
    <s v="Single ZIP Code"/>
    <s v="AR23290"/>
    <s v="FAYETTEVILLE"/>
    <n v="5143"/>
    <s v="WASHINGTON"/>
    <n v="5"/>
    <s v="72702-1404"/>
    <s v="AR-03"/>
    <s v="AR-03"/>
    <x v="5"/>
    <x v="5"/>
    <n v="4"/>
    <x v="2"/>
    <s v="HIGH-EFFICIENCY SOLAR-TO-FUEL PHOTOELECTROCHEMISTRY IN DISORDERED PHOTONIC GLASS ELECTRODES"/>
    <s v="HIGH-EFFICIENCY SOLAR-TO-FUEL PHOTOELECTROCHEMISTRY IN DISORDERED PHOTONIC GLASS ELECTRODES"/>
    <s v="NON"/>
    <s v="NOT RECOVERY ACT"/>
    <s v="H"/>
    <s v="PUBLIC/STATE CONTROLLED INSTITUTION OF HIGHER EDUCATION"/>
    <s v="C"/>
    <s v="REVISION"/>
    <n v="2"/>
    <s v="NON-AGGREGATE RECORD"/>
    <s v="https://www.usaspending.gov/award/ASST_NON_DESC0020301_8900/"/>
    <d v="2024-08-06T00:00:00"/>
    <d v="2024-08-06T00:00:00"/>
    <m/>
  </r>
  <r>
    <s v="8900_DESC0021308_-NONE-_81.049_0004"/>
    <s v="ASST_NON_DESC0021308_8900"/>
    <s v="DESC0021308"/>
    <n v="4"/>
    <s v="SAI EXEMPT"/>
    <n v="0"/>
    <n v="750000"/>
    <n v="750000"/>
    <n v="0"/>
    <n v="0"/>
    <n v="0"/>
    <d v="2024-07-31T00:00:00"/>
    <x v="5"/>
    <d v="2020-09-01T00:00:00"/>
    <d v="2024-12-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m/>
    <m/>
    <s v="UNIVERSITY OF ARKANSAS SYSTEM"/>
    <s v="1125 WEST MAPLE STE 316"/>
    <n v="23290"/>
    <s v="FAYETTEVILLE"/>
    <n v="5143"/>
    <x v="0"/>
    <n v="5"/>
    <s v="AR"/>
    <n v="72701"/>
    <n v="3124"/>
    <s v="AR-03"/>
    <s v="AR-03"/>
    <s v="Single ZIP Code"/>
    <s v="AR23290"/>
    <s v="FAYETTEVILLE"/>
    <n v="5143"/>
    <s v="WASHINGTON"/>
    <n v="5"/>
    <s v="72701-3124"/>
    <s v="AR-03"/>
    <s v="AR-03"/>
    <x v="5"/>
    <x v="5"/>
    <n v="4"/>
    <x v="2"/>
    <s v="IN PURSUIT OF UNAMBIGUOUS DETERMINATION OF FE(III) VERSUS FE(IV) IN TRANSITION METAL OXIDE ELECTROCATALYSTS"/>
    <s v="IN PURSUIT OF UNAMBIGUOUS DETERMINATION OF FE(III) VERSUS FE(IV) IN TRANSITION METAL OXIDE ELECTROCATALYSTS"/>
    <s v="NON"/>
    <s v="NOT RECOVERY ACT"/>
    <s v="H"/>
    <s v="PUBLIC/STATE CONTROLLED INSTITUTION OF HIGHER EDUCATION"/>
    <s v="B"/>
    <s v="CONTINUATION"/>
    <n v="2"/>
    <s v="NON-AGGREGATE RECORD"/>
    <s v="https://www.usaspending.gov/award/ASST_NON_DESC0021308_8900/"/>
    <d v="2024-08-06T00:00:00"/>
    <d v="2024-08-06T00:00:00"/>
    <m/>
  </r>
  <r>
    <s v="8900_DESC0023412_-NONE-_81.049_0002"/>
    <s v="ASST_NON_DESC0023412_8900"/>
    <s v="DESC0023412"/>
    <n v="2"/>
    <s v="SAI EXEMPT"/>
    <n v="2165962"/>
    <n v="6145122"/>
    <n v="3802103.14"/>
    <n v="0"/>
    <n v="0"/>
    <n v="2165962"/>
    <d v="2024-07-29T00:00:00"/>
    <x v="5"/>
    <d v="2022-08-01T00:00:00"/>
    <d v="2025-07-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m/>
    <m/>
    <s v="UNIVERSITY OF ARKANSAS SYSTEM"/>
    <s v="1125 WEST MAPLE STE 316"/>
    <n v="23290"/>
    <s v="FAYETTEVILLE"/>
    <n v="5143"/>
    <x v="0"/>
    <n v="5"/>
    <s v="AR"/>
    <n v="72701"/>
    <n v="3124"/>
    <s v="AR-03"/>
    <s v="AR-03"/>
    <s v="Single ZIP Code"/>
    <s v="AR23290"/>
    <s v="FAYETTEVILLE"/>
    <n v="5143"/>
    <s v="WASHINGTON"/>
    <n v="5"/>
    <s v="72701-3124"/>
    <s v="AR-03"/>
    <s v="AR-03"/>
    <x v="5"/>
    <x v="5"/>
    <n v="4"/>
    <x v="2"/>
    <s v="MANIPULATION OF ATOMIC ORDERING FOR MANUFACTURING SEMICONDUCTORS (MU-ATOMS)"/>
    <s v="MANIPULATION OF ATOMIC ORDERING FOR MANUFACTURING SEMICONDUCTORS (MU-ATOMS)"/>
    <s v="NON"/>
    <s v="NOT RECOVERY ACT"/>
    <s v="H"/>
    <s v="PUBLIC/STATE CONTROLLED INSTITUTION OF HIGHER EDUCATION"/>
    <s v="B"/>
    <s v="CONTINUATION"/>
    <n v="2"/>
    <s v="NON-AGGREGATE RECORD"/>
    <s v="https://www.usaspending.gov/award/ASST_NON_DESC0023412_8900/"/>
    <d v="2024-08-06T00:00:00"/>
    <d v="2024-08-06T00:00:00"/>
    <m/>
  </r>
  <r>
    <s v="8900_DESC0023439_-NONE-_81.049_0003"/>
    <s v="ASST_NON_DESC0023439_8900"/>
    <s v="DESC0023439"/>
    <n v="3"/>
    <s v="SAI EXEMPT"/>
    <n v="0"/>
    <n v="749402"/>
    <n v="374695.37"/>
    <n v="0"/>
    <n v="0"/>
    <n v="0"/>
    <d v="2024-07-29T00:00:00"/>
    <x v="5"/>
    <d v="2022-09-01T00:00:00"/>
    <d v="2025-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m/>
    <m/>
    <s v="UNIVERSITY OF ARKANSAS SYSTEM"/>
    <s v="1125 WEST MAPLE STE 316"/>
    <n v="23290"/>
    <s v="FAYETTEVILLE"/>
    <n v="5143"/>
    <x v="0"/>
    <n v="5"/>
    <s v="AR"/>
    <n v="72701"/>
    <n v="3124"/>
    <s v="AR-03"/>
    <s v="AR-03"/>
    <s v="Single ZIP Code"/>
    <s v="AR23290"/>
    <s v="FAYETTEVILLE"/>
    <n v="5143"/>
    <s v="WASHINGTON"/>
    <n v="5"/>
    <s v="72701-1201"/>
    <s v="AR-03"/>
    <s v="AR-03"/>
    <x v="5"/>
    <x v="5"/>
    <n v="4"/>
    <x v="2"/>
    <s v="ROBUST, CLEAN, AND ANTIOXIDATIVE SURFACE RECONSTRUCTIONS OF NICKEL-RICH LAYERED CATHODES VIA ATOMIC LAYER DEPOSITION OF NOVEL SULFIDE COATINGS"/>
    <s v="ROBUST, CLEAN, AND ANTIOXIDATIVE SURFACE RECONSTRUCTIONS OF NICKEL-RICH LAYERED CATHODES VIA ATOMIC LAYER DEPOSITION OF NOVEL SULFIDE COATINGS"/>
    <s v="NON"/>
    <s v="NOT RECOVERY ACT"/>
    <s v="H"/>
    <s v="PUBLIC/STATE CONTROLLED INSTITUTION OF HIGHER EDUCATION"/>
    <s v="B"/>
    <s v="CONTINUATION"/>
    <n v="2"/>
    <s v="NON-AGGREGATE RECORD"/>
    <s v="https://www.usaspending.gov/award/ASST_NON_DESC0023439_8900/"/>
    <d v="2024-08-06T00:00:00"/>
    <d v="2024-08-06T00:00:00"/>
    <m/>
  </r>
  <r>
    <s v="8900_DESE0001082_-NONE-_81.041_-NONE-"/>
    <s v="ASST_NON_DESE0001082_8900"/>
    <s v="DESE0001082"/>
    <m/>
    <s v="NO SAI"/>
    <n v="746450"/>
    <n v="746450"/>
    <m/>
    <n v="0"/>
    <n v="0"/>
    <n v="746450"/>
    <d v="2024-07-31T00:00:00"/>
    <x v="5"/>
    <d v="2024-07-01T00:00:00"/>
    <d v="2025-06-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LX4WUTA57963"/>
    <m/>
    <x v="1"/>
    <s v="ARKANSAS DIVISION OF ENVIRONMENTAL QUALITY"/>
    <m/>
    <m/>
    <m/>
    <s v="5301 NORTHSHORE DRIVE"/>
    <n v="50450"/>
    <s v="NORTH LITTLE ROCK"/>
    <n v="5119"/>
    <x v="1"/>
    <n v="5"/>
    <s v="AR"/>
    <n v="72118"/>
    <n v="5328"/>
    <s v="AR-90"/>
    <s v="AR-02"/>
    <s v="State-wide"/>
    <s v="AR*****"/>
    <m/>
    <m/>
    <m/>
    <n v="5"/>
    <m/>
    <s v="AR-90"/>
    <m/>
    <x v="1"/>
    <x v="1"/>
    <n v="3"/>
    <x v="1"/>
    <s v="STATE ENERGY PROGRAM (SEP) SEEKS TO PROMOTE THE EFFICIENT USE OF ENERGY AND REDUCE THE RATE OF GROWTH OF ENERGY DEMAND THROUGH DEVELOPMENT AND IMPLEMENTATION OF SPECIFIC STATE ENERGY PROGRAMS. FUNDING IS PROVIDED THROUGH FORMULA AWARDS FROM FISCAL YEAR APPROPRIATIONS."/>
    <s v="STATE ENERGY PROGRAM (SEP) SEEKS TO PROMOTE THE EFFICIENT USE OF ENERGY AND REDUCE THE RATE OF GROWTH OF ENERGY DEMAND THROUGH DEVELOPMENT AND IMPLEMENTATION OF SPECIFIC STATE ENERGY PROGRAMS. FUNDING IS PROVIDED THROUGH FORMULA AWARDS FROM FISCAL YEAR APPROPRIATIONS."/>
    <s v="NON"/>
    <s v="NOT RECOVERY ACT"/>
    <s v="A"/>
    <s v="STATE GOVERNMENT"/>
    <s v="A"/>
    <s v="NEW"/>
    <n v="2"/>
    <s v="NON-AGGREGATE RECORD"/>
    <s v="https://www.usaspending.gov/award/ASST_NON_DESE0001082_8900/"/>
    <d v="2024-08-06T00:00:00"/>
    <d v="2024-08-06T00:00:00"/>
    <m/>
  </r>
  <r>
    <s v="8900_DESC0022006_-NONE-_81.049_0003"/>
    <s v="ASST_NON_DESC0022006_8900"/>
    <s v="DESC0022006"/>
    <n v="3"/>
    <s v="SAI EXEMPT"/>
    <n v="0"/>
    <n v="750000"/>
    <n v="332769.89"/>
    <n v="0"/>
    <n v="0"/>
    <n v="0"/>
    <d v="2024-08-07T00:00:00"/>
    <x v="5"/>
    <d v="2021-08-01T00:00:00"/>
    <d v="2025-07-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SYSTEM"/>
    <m/>
    <m/>
    <s v="UNIVERSITY OF ARKANSAS SYSTEM"/>
    <s v="1125 WEST MAPLE STE 316"/>
    <n v="23290"/>
    <s v="FAYETTEVILLE"/>
    <n v="5143"/>
    <x v="0"/>
    <n v="5"/>
    <s v="AR"/>
    <n v="72701"/>
    <n v="3124"/>
    <s v="AR-03"/>
    <s v="AR-03"/>
    <s v="Single ZIP Code"/>
    <s v="AR23290"/>
    <s v="FAYETTEVILLE"/>
    <n v="5143"/>
    <s v="WASHINGTON"/>
    <n v="5"/>
    <s v="72701-3124"/>
    <s v="AR-03"/>
    <s v="AR-03"/>
    <x v="5"/>
    <x v="5"/>
    <n v="4"/>
    <x v="2"/>
    <s v="INTERACTING TOPOLOGICAL ELECTRONIC STATES IN GROUP-V NETWORK MATERIALS"/>
    <s v="INTERACTING TOPOLOGICAL ELECTRONIC STATES IN GROUP-V NETWORK MATERIALS"/>
    <s v="NON"/>
    <s v="NOT RECOVERY ACT"/>
    <s v="H"/>
    <s v="PUBLIC/STATE CONTROLLED INSTITUTION OF HIGHER EDUCATION"/>
    <s v="B"/>
    <s v="CONTINUATION"/>
    <n v="2"/>
    <s v="NON-AGGREGATE RECORD"/>
    <s v="https://www.usaspending.gov/award/ASST_NON_DESC0022006_8900/"/>
    <d v="2024-08-12T00:00:00"/>
    <d v="2024-08-12T00:00:00"/>
    <m/>
  </r>
  <r>
    <s v="8900_DEGD0000906_-NONE-_81.254_-NONE-"/>
    <s v="ASST_NON_DEGD0000906_8900"/>
    <s v="DEGD0000906"/>
    <m/>
    <s v="SAI EXEMPT"/>
    <n v="18304363"/>
    <n v="18304363"/>
    <m/>
    <n v="19229428"/>
    <n v="19229428"/>
    <n v="18304363"/>
    <d v="2024-08-15T00:00:00"/>
    <x v="5"/>
    <d v="2024-08-15T00:00:00"/>
    <d v="2029-08-14T00:00:00"/>
    <s v="Department of Energy"/>
    <n v="8900"/>
    <s v="Department of Energy"/>
    <n v="892433"/>
    <s v="NATIONAL ENERGY TECHNOLOGY LABORATORY"/>
    <n v="89"/>
    <s v="Department of Energy"/>
    <n v="8900"/>
    <s v="Department of Energy"/>
    <n v="892411"/>
    <s v="GRID DEPLOYMENT OFFICE (GDO)"/>
    <s v="089-X-0318-000"/>
    <s v="089-0318"/>
    <s v="41.0: Grants, subsidies, and contributions"/>
    <s v="0041: ELECTRICITY, INFRASTRUCTURE  INVESTMENT AND JOBS ACT"/>
    <s v="ZURLC7YHK4R5"/>
    <m/>
    <x v="18"/>
    <s v="ARKANSAS VALLEY ELECTRIC COOPERATIVE CORPORATION"/>
    <m/>
    <m/>
    <m/>
    <s v="P.O. BOX 47"/>
    <n v="52970"/>
    <s v="OZARK"/>
    <n v="5047"/>
    <x v="8"/>
    <n v="5"/>
    <s v="AR"/>
    <n v="72949"/>
    <n v="47"/>
    <s v="AR-04"/>
    <s v="AR-04"/>
    <s v="Single ZIP Code"/>
    <s v="AR52970"/>
    <s v="OZARK"/>
    <n v="5047"/>
    <s v="FRANKLIN"/>
    <n v="5"/>
    <s v="72949-2921"/>
    <s v="AR-04"/>
    <s v="AR-04"/>
    <x v="12"/>
    <x v="13"/>
    <n v="4"/>
    <x v="2"/>
    <s v="BIPARTISAN INFRASTRUCTURE LAW (BIL) THE SMART GRID IMPLEMENTATION PROJECT THROUGHOUT THE NETWORK WOULD INCREASE EFFICIENCY, RELIABILITY, FLEXIBILITY, AND RESILIENCY OF THE DISTRIBUTION GRID THROUGH THE IMPLEMENTATION OF GRID-ENHANCING TECHNOLOGIES THAT PREVENT FAULTS AND SYSTEM DISTURBANCES, ALLOW FOR THE INTEGRATION OF VARIABLE RENEWABLE ENERGY RESOURCES AT THE DISTRIBUTION LEVEL, AND FACILITATE THE AGGREGATION AND INTEGRATION OF GRID-EDGE DEVICES."/>
    <s v="BIPARTISAN INFRASTRUCTURE LAW (BIL) THE SMART GRID IMPLEMENTATION PROJECT THROUGHOUT THE NETWORK WOULD INCREASE EFFICIENCY, RELIABILITY, FLEXIBILITY, AND RESILIENCY OF THE DISTRIBUTION GRID THROUGH THE IMPLEMENTATION OF GRID-ENHANCING TECHNOLOGIES THAT PREVENT FAULTS AND SYSTEM DISTURBANCES, ALLOW FOR THE INTEGRATION OF VARIABLE RENEWABLE ENERGY RESOURCES AT THE DISTRIBUTION LEVEL, AND FACILITATE THE AGGREGATION AND INTEGRATION OF GRID-EDGE DEVICES."/>
    <s v="NON"/>
    <s v="NOT RECOVERY ACT"/>
    <s v="M"/>
    <s v="NONPROFIT WITH 501C3 IRS STATUS (OTHER THAN AN INSTITUTION OF HIGHER EDUCATION)"/>
    <s v="A"/>
    <s v="NEW"/>
    <n v="2"/>
    <s v="NON-AGGREGATE RECORD"/>
    <s v="https://www.usaspending.gov/award/ASST_NON_DEGD0000906_8900/"/>
    <d v="2024-08-19T00:00:00"/>
    <d v="2024-08-19T00:00:00"/>
    <m/>
  </r>
  <r>
    <s v="8900_DEOE0000779_-NONE-_81.122_0015"/>
    <s v="ASST_NON_DEOE0000779_8900"/>
    <s v="DEOE0000779"/>
    <n v="15"/>
    <s v="SAI EXEMPT"/>
    <n v="-563649.37"/>
    <n v="11348689.630000001"/>
    <n v="2400692.25"/>
    <n v="0"/>
    <n v="3083610"/>
    <n v="-563649.37"/>
    <d v="2024-08-15T00:00:00"/>
    <x v="5"/>
    <d v="2015-10-01T00:00:00"/>
    <d v="2022-03-31T00:00:00"/>
    <s v="Department of Energy"/>
    <n v="8900"/>
    <s v="Department of Energy"/>
    <n v="892433"/>
    <s v="NATIONAL ENERGY TECHNOLOGY LABORATORY"/>
    <n v="89"/>
    <s v="Department of Energy"/>
    <n v="8900"/>
    <s v="Department of Energy"/>
    <n v="892402"/>
    <s v="OFFICE OF ELECTRICITY (OE)"/>
    <s v="089-X-0243-000;089-X-0318-000"/>
    <s v="089-0243;089-0318"/>
    <s v="25.5: Research and development contracts"/>
    <s v="0013: CYBERSECURITY FOR ENERGY DELIVERY SYSTEMS;0013: DCEI ENERGY MISSION ASSURANCE"/>
    <s v="MECEHTM8DB17"/>
    <m/>
    <x v="0"/>
    <s v="UNIVERSITY OF ARKANSAS SYSTEM"/>
    <m/>
    <m/>
    <s v="UNIVERSITY OF ARKANSAS SYSTEM"/>
    <s v="1125 WEST MAPLE STE 210"/>
    <n v="23290"/>
    <s v="FAYETTEVILLE"/>
    <n v="5143"/>
    <x v="0"/>
    <n v="5"/>
    <s v="AR"/>
    <n v="72701"/>
    <n v="3124"/>
    <s v="AR-03"/>
    <s v="AR-03"/>
    <s v="Single ZIP Code"/>
    <s v="AR23290"/>
    <s v="FAYETTEVILLE"/>
    <n v="5143"/>
    <s v="WASHINGTON"/>
    <n v="5"/>
    <s v="72701-3124"/>
    <s v="AR-03"/>
    <s v="AR-03"/>
    <x v="0"/>
    <x v="8"/>
    <n v="5"/>
    <x v="0"/>
    <s v="DE-OE0000779 AWARD WITH THE UNIVERSITY OF ARKANSAS SYSTEM TITLED ''AN INTERDISCIPLINARY APPROACH TO INTEGRATABLE, COMPOSABLE AND EVOLVABLE CYBERSECURITY IN ENERGY DELIVERY SYSTEMS''.  _x000a_THE PURPOSE OF AMENDMENT 0015- CLOSEOUT ADJUSTMENT"/>
    <s v="AN INTERDISCIPLINARY APPROACH TO INTEGRATABLE, COMPOSABLE AND EVOLVABLE CYBERSECURITY IN ENERGY DELIVERY SYSTEMS"/>
    <s v="NON"/>
    <s v="NOT RECOVERY ACT"/>
    <s v="H"/>
    <s v="PUBLIC/STATE CONTROLLED INSTITUTION OF HIGHER EDUCATION"/>
    <s v="D"/>
    <s v="ADJUSTMENT TO COMPLETED PROJECT"/>
    <n v="2"/>
    <s v="NON-AGGREGATE RECORD"/>
    <s v="https://www.usaspending.gov/award/ASST_NON_DEOE0000779_8900/"/>
    <d v="2024-08-19T00:00:00"/>
    <d v="2024-08-19T00:00:00"/>
    <m/>
  </r>
  <r>
    <s v="8900_DEEE0007906_-NONE-_81.042_0005"/>
    <s v="ASST_NON_DEEE0007906_8900"/>
    <s v="DEEE0007906"/>
    <n v="5"/>
    <s v="SAI NOT AVAILABLE"/>
    <n v="-885611.9"/>
    <n v="10865126.1"/>
    <n v="4925032.9800000004"/>
    <n v="0"/>
    <n v="0"/>
    <n v="-885611.9"/>
    <d v="2024-08-27T00:00:00"/>
    <x v="5"/>
    <d v="2017-07-01T00:00:00"/>
    <d v="2022-06-30T00:00:00"/>
    <s v="Department of Energy"/>
    <n v="8900"/>
    <s v="Department of Energy"/>
    <n v="892434"/>
    <s v="GOLDEN FIELD OFFICE"/>
    <n v="89"/>
    <s v="Department of Energy"/>
    <n v="8900"/>
    <s v="Department of Energy"/>
    <n v="892403"/>
    <s v="ENERGY EFFICIENCYRENEWABLE ENERGY"/>
    <s v="089-X-0321-000"/>
    <s v="089-0321"/>
    <s v="41.0: Grants, subsidies, and contributions"/>
    <s v="0203: WEATHERIZATION &amp; INTERGOVERNMENTAL ACTIVITIES"/>
    <s v="LX4WUTA57963"/>
    <m/>
    <x v="1"/>
    <s v="ARKANSAS DIVISION OF ENVIRONMENTAL QUALITY"/>
    <m/>
    <m/>
    <m/>
    <s v="5301 NORTHSHORE DRIVE"/>
    <n v="50450"/>
    <s v="NORTH LITTLE ROCK"/>
    <n v="5119"/>
    <x v="1"/>
    <n v="5"/>
    <s v="AR"/>
    <n v="72118"/>
    <n v="5328"/>
    <s v="AR-02"/>
    <s v="AR-02"/>
    <s v="State-wide"/>
    <s v="AR*****"/>
    <m/>
    <m/>
    <m/>
    <n v="5"/>
    <m/>
    <s v="AR-90"/>
    <m/>
    <x v="6"/>
    <x v="6"/>
    <n v="3"/>
    <x v="1"/>
    <s v="WEATHERIZATION ASSISTANCE PROGRAM - ARKANSAS"/>
    <s v="STATE OF ARKANSAS"/>
    <s v="NON"/>
    <s v="NOT RECOVERY ACT"/>
    <s v="A"/>
    <s v="STATE GOVERNMENT"/>
    <s v="D"/>
    <s v="ADJUSTMENT TO COMPLETED PROJECT"/>
    <n v="2"/>
    <s v="NON-AGGREGATE RECORD"/>
    <s v="https://www.usaspending.gov/award/ASST_NON_DEEE0007906_8900/"/>
    <d v="2024-09-03T00:00:00"/>
    <d v="2024-09-03T00:00:00"/>
    <m/>
  </r>
  <r>
    <s v="8900_DEGD0000906_-NONE-_81.254_0001"/>
    <s v="ASST_NON_DEGD0000906_8900"/>
    <s v="DEGD0000906"/>
    <n v="1"/>
    <s v="SAI EXEMPT"/>
    <n v="0"/>
    <n v="18304363"/>
    <m/>
    <n v="0"/>
    <n v="19229428"/>
    <n v="0"/>
    <d v="2024-08-28T00:00:00"/>
    <x v="5"/>
    <d v="2024-08-15T00:00:00"/>
    <d v="2029-08-14T00:00:00"/>
    <s v="Department of Energy"/>
    <n v="8900"/>
    <s v="Department of Energy"/>
    <n v="892433"/>
    <s v="NATIONAL ENERGY TECHNOLOGY LABORATORY"/>
    <n v="89"/>
    <s v="Department of Energy"/>
    <n v="8900"/>
    <s v="Department of Energy"/>
    <n v="892411"/>
    <s v="GRID DEPLOYMENT OFFICE (GDO)"/>
    <s v="089-X-0318-000"/>
    <s v="089-0318"/>
    <s v="41.0: Grants, subsidies, and contributions"/>
    <s v="0041: ELECTRICITY, INFRASTRUCTURE  INVESTMENT AND JOBS ACT"/>
    <s v="ZURLC7YHK4R5"/>
    <m/>
    <x v="18"/>
    <s v="ARKANSAS VALLEY ELECTRIC COOPERATIVE CORPORATION"/>
    <m/>
    <m/>
    <m/>
    <s v="P.O. BOX 47"/>
    <n v="52970"/>
    <s v="OZARK"/>
    <n v="5047"/>
    <x v="8"/>
    <n v="5"/>
    <s v="AR"/>
    <n v="72949"/>
    <n v="47"/>
    <s v="AR-04"/>
    <s v="AR-04"/>
    <s v="Single ZIP Code"/>
    <s v="AR52970"/>
    <s v="OZARK"/>
    <n v="5047"/>
    <s v="FRANKLIN"/>
    <n v="5"/>
    <s v="72949-2921"/>
    <s v="AR-04"/>
    <s v="AR-04"/>
    <x v="12"/>
    <x v="13"/>
    <n v="4"/>
    <x v="2"/>
    <s v="BIPARTISAN INFRASTRUCTURE LAW (BIL) THE SMART GRID IMPLEMENTATION PROJECT THROUGHOUT THE NETWORK WOULD INCREASE EFFICIENCY, RELIABILITY, FLEXIBILITY, AND RESILIENCY OF THE DISTRIBUTION GRID THROUGH THE IMPLEMENTATION OF GRID-ENHANCING TECHNOLOGIES THAT PREVENT FAULTS AND SYSTEM DISTURBANCES, ALLOW FOR THE INTEGRATION OF VARIABLE RENEWABLE ENERGY RESOURCES AT THE DISTRIBUTION LEVEL, AND FACILITATE THE AGGREGATION AND INTEGRATION OF GRID-EDGE DEVICES."/>
    <s v="BIPARTISAN INFRASTRUCTURE LAW (BIL) THE SMART GRID IMPLEMENTATION PROJECT THROUGHOUT THE NETWORK WOULD INCREASE EFFICIENCY, RELIABILITY, FLEXIBILITY, AND RESILIENCY OF THE DISTRIBUTION GRID THROUGH THE IMPLEMENTATION OF GRID-ENHANCING TECHNOLOGIES THAT PREVENT FAULTS AND SYSTEM DISTURBANCES, ALLOW FOR THE INTEGRATION OF VARIABLE RENEWABLE ENERGY RESOURCES AT THE DISTRIBUTION LEVEL, AND FACILITATE THE AGGREGATION AND INTEGRATION OF GRID-EDGE DEVICES."/>
    <s v="NON"/>
    <s v="NOT RECOVERY ACT"/>
    <s v="M"/>
    <s v="NONPROFIT WITH 501C3 IRS STATUS (OTHER THAN AN INSTITUTION OF HIGHER EDUCATION)"/>
    <s v="C"/>
    <s v="REVISION"/>
    <n v="2"/>
    <s v="NON-AGGREGATE RECORD"/>
    <s v="https://www.usaspending.gov/award/ASST_NON_DEGD0000906_8900/"/>
    <d v="2024-09-03T00:00:00"/>
    <d v="2024-09-03T00:00:00"/>
    <m/>
  </r>
  <r>
    <s v="8900_DESC0022589_-NONE-_81.049_0002"/>
    <s v="ASST_NON_DESC0022589_8900"/>
    <s v="DESC0022589"/>
    <n v="2"/>
    <s v="SAI EXEMPT"/>
    <n v="0"/>
    <n v="1355868"/>
    <n v="612623.57999999996"/>
    <n v="0"/>
    <n v="0"/>
    <n v="0"/>
    <d v="2024-09-10T00:00:00"/>
    <x v="5"/>
    <d v="2022-06-27T00:00:00"/>
    <d v="2025-08-27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4"/>
    <s v="AR-03"/>
    <s v="AR-03"/>
    <s v="Single ZIP Code"/>
    <s v="AR23290"/>
    <s v="FAYETTEVILLE"/>
    <n v="5143"/>
    <s v="WASHINGTON"/>
    <n v="5"/>
    <s v="72701-7174"/>
    <s v="AR-03"/>
    <s v="AR-03"/>
    <x v="5"/>
    <x v="5"/>
    <n v="4"/>
    <x v="2"/>
    <s v="HIGH-TEMPERATURE ELECTRONICS FOR LOW-COST, IN-LINE IMPURITY MONITORING OF SALT-COOLED REACTORS"/>
    <s v="HIGH-TEMPERATURE ELECTRONICS FOR LOW-COST, IN-LINE IMPURITY MONITORING FOR SALT-COOLED REACTORS"/>
    <s v="NON"/>
    <s v="NOT RECOVERY ACT"/>
    <s v="R"/>
    <s v="SMALL BUSINESS"/>
    <s v="B"/>
    <s v="CONTINUATION"/>
    <n v="2"/>
    <s v="NON-AGGREGATE RECORD"/>
    <s v="https://www.usaspending.gov/award/ASST_NON_DESC0022589_8900/"/>
    <d v="2024-09-16T00:00:00"/>
    <d v="2024-09-16T00:00:00"/>
    <m/>
  </r>
  <r>
    <s v="8900_DESC0025475_-NONE-_81.049_-NONE-"/>
    <s v="ASST_NON_DESC0025475_8900"/>
    <s v="DESC0025475"/>
    <m/>
    <s v="SAI EXEMPT"/>
    <n v="540000"/>
    <n v="540000"/>
    <m/>
    <n v="0"/>
    <n v="0"/>
    <n v="540000"/>
    <d v="2024-09-12T00:00:00"/>
    <x v="5"/>
    <d v="2024-09-01T00:00:00"/>
    <d v="2025-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m/>
    <m/>
    <s v="UNIVERSITY OF ARKANSAS SYSTEM"/>
    <s v="1125 WEST MAPLE STE 316"/>
    <n v="23290"/>
    <s v="FAYETTEVILLE"/>
    <n v="5143"/>
    <x v="0"/>
    <n v="5"/>
    <s v="AR"/>
    <n v="72701"/>
    <n v="3124"/>
    <s v="AR-03"/>
    <s v="AR-03"/>
    <s v="Single ZIP Code"/>
    <s v="AR23290"/>
    <s v="FAYETTEVILLE"/>
    <n v="5143"/>
    <s v="WASHINGTON"/>
    <n v="5"/>
    <s v="72701-3124"/>
    <s v="AR-03"/>
    <s v="AR-03"/>
    <x v="5"/>
    <x v="5"/>
    <n v="4"/>
    <x v="2"/>
    <s v="ENHANCING THE PERFORMANCE OF THIN FILM OXYNITRIDE PHOTOANODES FOR_x000a_SOLAR WATER SPLITTING"/>
    <s v="ENHANCING THE PERFORMANCE OF THIN FILM OXYNITRIDE PHOTOANODES FOR_x000a_SOLAR WATER SPLITTING"/>
    <s v="NON"/>
    <s v="NOT RECOVERY ACT"/>
    <s v="H"/>
    <s v="PUBLIC/STATE CONTROLLED INSTITUTION OF HIGHER EDUCATION"/>
    <s v="A"/>
    <s v="NEW"/>
    <n v="2"/>
    <s v="NON-AGGREGATE RECORD"/>
    <s v="https://www.usaspending.gov/award/ASST_NON_DESC0025475_8900/"/>
    <d v="2024-09-16T00:00:00"/>
    <d v="2024-09-16T00:00:00"/>
    <m/>
  </r>
  <r>
    <s v="8900_DESE0000712_-NONE-_81.086_0001"/>
    <s v="ASST_NON_DESE0000712_8900"/>
    <s v="DESE0000712"/>
    <n v="1"/>
    <s v="SAI NOT AVAILABLE"/>
    <n v="0"/>
    <n v="1469602"/>
    <m/>
    <n v="0"/>
    <n v="121564"/>
    <n v="0"/>
    <d v="2024-09-10T00:00:00"/>
    <x v="5"/>
    <d v="2023-11-30T00:00:00"/>
    <d v="2025-05-31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2: BUILDING TECHNOLOGIES"/>
    <s v="VPQNBVETHWT3"/>
    <m/>
    <x v="16"/>
    <s v="CLINTON PUBLIC SCHOOLS"/>
    <s v="VPQNBVETHWT3"/>
    <m/>
    <s v="CLINTON PUBLIC SCHOOLS"/>
    <s v="765 YELLOWJACKET LANE"/>
    <n v="14260"/>
    <s v="CLINTON"/>
    <n v="5141"/>
    <x v="7"/>
    <n v="5"/>
    <s v="AR"/>
    <n v="72031"/>
    <n v="6873"/>
    <s v="AR-02"/>
    <s v="AR-02"/>
    <s v="City-wide"/>
    <s v="AR14260"/>
    <s v="CLINTON"/>
    <n v="5141"/>
    <s v="VAN BUREN"/>
    <n v="5"/>
    <s v="CITY-WIDE"/>
    <s v="AR-02"/>
    <s v="AR-02"/>
    <x v="3"/>
    <x v="3"/>
    <n v="5"/>
    <x v="0"/>
    <s v="THE CLINTON SCHOOL DISTRICT IS LOCATED IN THE CITY OF CLINTON, WHICH IS THE COUNTY SEAT OF VAN BUREN COUNTY, ARKANSAS. THE CITY IS A REMOTE AND RURAL AREA IN NORTH CENTRAL ARKANSAS WITH A POPULATION OF APPROXIMATELY 2600 PEOPLE. THE DISTRICT IS MADE UP OF FOUR PRIMARY CAMPUSES WHICH INCLUDE AN ELEMENTARY BUILDING, A JUNIOR HIGH BUILDING, A HIGH SCHOOL BUILDING WITH AUDITORIUM/GYMNASIUM, A PRESCHOOL AND AN ADMINISTRATION BUILDING_x000a_THE CLINTON SCHOOL DISTRICT IS IN A DISADVANTAGED COMMUNITY SERVING APPROXIMATELY 1259 STUDENTS IN GRADES PRESCHOOL THROUGH TWELFTH GRADE. SIXTY-NINE PERCENT (69%) OF STUDENTS ARE ECONOMICALLY DISADVANTAGED AND ONE HUNDRED PERCENT (100%) OF STUDENTS RECEIVE FREE BREAKFAST AND LUNCH THROUGH THE USDA COMMUNITY ELIGIBILITY PROGRAM. THE STUDENT BODY IS APPROXIMATELY 90% WHITE, 7% HISPANIC, AND 3% ASIAN, HAWAIIAN/PACIFIC ISLANDER, AND TWO OR MORE RACES._x000a_CLINTON SCHOOL DISTRICT FACES CHALLENGES CAUSED BY RISING OPERATIONAL AND ENERGY COSTS. THE DISTRICT ALSO HAS MECHANICAL AND SYSTEMS INEFFICIENCY AND OBSOLESCENCE ISSUES THAT AFFECT ITS DAILY OPERATIONS. THIS PROJECT WILL INCREASE ENERGY EFFICIENCY AND LOWER OPERATING AND CAPITAL COSTS."/>
    <s v="IIJA: CLINTON SCHOOL DISTRICT: ADDRESSING INFRASTRUCTURE AND FINANCIAL GAPS THROUGH RENEWABLE ENERGY AND LOWERING CARBON FOOTPRINT"/>
    <s v="NON"/>
    <s v="NOT RECOVERY ACT"/>
    <s v="G"/>
    <s v="INDEPENDENT SCHOOL DISTRICT"/>
    <s v="B"/>
    <s v="CONTINUATION"/>
    <n v="2"/>
    <s v="NON-AGGREGATE RECORD"/>
    <s v="https://www.usaspending.gov/award/ASST_NON_DESE0000712_8900/"/>
    <d v="2024-09-16T00:00:00"/>
    <d v="2024-09-16T00:00:00"/>
    <m/>
  </r>
  <r>
    <s v="8900_DEEE0009974_-NONE-_81.042_0001"/>
    <s v="ASST_NON_DEEE0009974_8900"/>
    <s v="DEEE0009974"/>
    <n v="1"/>
    <s v="SAI NOT APPLICABLE"/>
    <n v="11513599"/>
    <n v="32895998"/>
    <n v="1451180.77"/>
    <n v="0"/>
    <n v="0"/>
    <n v="11513599"/>
    <d v="2024-09-17T00:00:00"/>
    <x v="5"/>
    <d v="2022-07-01T00:00:00"/>
    <d v="2027-06-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LX4WUTA57963"/>
    <m/>
    <x v="1"/>
    <s v="ARKANSAS DIVISION OF ENVIRONMENTAL QUALITY"/>
    <m/>
    <m/>
    <m/>
    <s v="5301 NORTHSHORE DRIVE"/>
    <n v="50450"/>
    <s v="NORTH LITTLE ROCK"/>
    <n v="5119"/>
    <x v="1"/>
    <n v="5"/>
    <s v="AR"/>
    <n v="72118"/>
    <n v="5328"/>
    <s v="AR-02"/>
    <s v="AR-02"/>
    <s v="State-wide"/>
    <s v="AR*****"/>
    <m/>
    <m/>
    <m/>
    <n v="5"/>
    <m/>
    <s v="AR-90"/>
    <m/>
    <x v="6"/>
    <x v="6"/>
    <n v="3"/>
    <x v="1"/>
    <s v="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NON"/>
    <s v="NOT RECOVERY ACT"/>
    <s v="A"/>
    <s v="STATE GOVERNMENT"/>
    <s v="C"/>
    <s v="REVISION"/>
    <n v="2"/>
    <s v="NON-AGGREGATE RECORD"/>
    <s v="https://www.usaspending.gov/award/ASST_NON_DEEE0009974_8900/"/>
    <d v="2024-09-24T00:00:00"/>
    <d v="2024-09-24T00:00:00"/>
    <m/>
  </r>
  <r>
    <s v="8900_DEGD0000004_-NONE-_81.254_0001"/>
    <s v="ASST_NON_DEGD0000004_8900"/>
    <s v="DEGD0000004"/>
    <n v="1"/>
    <s v="SAI EXEMPT"/>
    <n v="5064564"/>
    <n v="15366004"/>
    <m/>
    <n v="759685"/>
    <n v="2304901"/>
    <n v="5064564"/>
    <d v="2024-09-20T00:00:00"/>
    <x v="5"/>
    <d v="2023-09-18T00:00:00"/>
    <d v="2032-04-30T00:00:00"/>
    <s v="Department of Energy"/>
    <n v="8900"/>
    <s v="Department of Energy"/>
    <n v="892433"/>
    <s v="NATIONAL ENERGY TECHNOLOGY LABORATORY"/>
    <n v="89"/>
    <s v="Department of Energy"/>
    <n v="8900"/>
    <s v="Department of Energy"/>
    <n v="892411"/>
    <s v="GRID DEPLOYMENT OFFICE (GDO)"/>
    <s v="089-X-0318-000"/>
    <s v="089-0318"/>
    <s v="41.0: Grants, subsidies, and contributions"/>
    <s v="0041: ELECTRICITY, INFRASTRUCTURE  INVESTMENT AND JOBS ACT"/>
    <s v="DM7JV6MBJNJ7"/>
    <m/>
    <x v="14"/>
    <s v="DEPT OF FINANCE &amp; ADMINISTRATION"/>
    <m/>
    <m/>
    <m/>
    <s v="P.O. BOX 3278"/>
    <n v="41000"/>
    <s v="LITTLE ROCK"/>
    <n v="5119"/>
    <x v="1"/>
    <n v="5"/>
    <s v="AR"/>
    <n v="72201"/>
    <m/>
    <s v="AR-02"/>
    <s v="AR-02"/>
    <s v="Single ZIP Code"/>
    <s v="AR41000"/>
    <s v="LITTLE ROCK"/>
    <n v="5119"/>
    <s v="PULASKI"/>
    <n v="5"/>
    <s v="72201-3938"/>
    <s v="AR-02"/>
    <s v="AR-02"/>
    <x v="12"/>
    <x v="13"/>
    <n v="3"/>
    <x v="1"/>
    <s v="BIPARTISAN INFRASTRUCTURE LAW (BIL) ‚Äì PREVENTING OUTAGES AND ENHANCING THE RESILIENCE OF THE ELECTRIC GRID FORMULA GRANTS TO STATES AND INDIAN TRIBES.  THE OBJECTIVE OF THIS PROJECT IS TO IMPROVE THE RESILIENCE OF THE ELECTRIC GRID AGAINST DISRUPTIVE EVENTS."/>
    <s v="BIPARTISAN INFRASTRUCTURE LAW (BIL) ‚Äì PREVENTING OUTAGES AND ENHANCING THE RESILIENCE OF THE ELECTRIC GRID FORMULA GRANTS TO STATES AND INDIAN TRIBES.  THE OBJECTIVE OF THIS PROJECT IS TO IMPROVE THE RESILIENCE OF THE ELECTRIC GRID AGAINST DISRUPTIVE EVENTS."/>
    <s v="NON"/>
    <s v="NOT RECOVERY ACT"/>
    <s v="A"/>
    <s v="STATE GOVERNMENT"/>
    <s v="C"/>
    <s v="REVISION"/>
    <n v="2"/>
    <s v="NON-AGGREGATE RECORD"/>
    <s v="https://www.usaspending.gov/award/ASST_NON_DEGD0000004_8900/"/>
    <d v="2024-09-24T00:00:00"/>
    <d v="2024-09-24T00:00:00"/>
    <m/>
  </r>
  <r>
    <s v="8900_DESE0000244_-NONE-_81.128_-NONE-"/>
    <s v="ASST_NON_DESE0000244_8900"/>
    <s v="DESE0000244"/>
    <m/>
    <s v="SAI NOT APPLICABLE"/>
    <n v="137970"/>
    <n v="137970"/>
    <m/>
    <n v="0"/>
    <n v="0"/>
    <n v="137970"/>
    <d v="2024-09-17T00:00:00"/>
    <x v="5"/>
    <d v="2024-09-01T00:00:00"/>
    <d v="2026-08-31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301: PROGRAM DIRECTION &amp; SUPPORT"/>
    <s v="MPWHV4JQNDF5"/>
    <m/>
    <x v="19"/>
    <s v="JONESBORO, CITY OF"/>
    <m/>
    <m/>
    <s v="CITY OF JONESBORO"/>
    <s v="300 S. CHURCH ST"/>
    <n v="35710"/>
    <s v="JONESBORO"/>
    <n v="5031"/>
    <x v="2"/>
    <n v="5"/>
    <s v="AR"/>
    <n v="72401"/>
    <n v="2911"/>
    <s v="AR-01"/>
    <s v="AR-01"/>
    <s v="City-wide"/>
    <s v="AR35710"/>
    <s v="JONESBORO"/>
    <n v="5031"/>
    <s v="CRAIGHEAD"/>
    <n v="5"/>
    <s v="CITY-WIDE"/>
    <s v="AR-01"/>
    <s v="AR-01"/>
    <x v="13"/>
    <x v="14"/>
    <n v="3"/>
    <x v="1"/>
    <s v="ENERGY EFFICIENCY AND CONSERVATION BLOCK GRANT (EECBG) PROGRAM, BIPARTISAN INFRASTRUCTURE LAW (BIL) SECTION 40552 _x000a__x000a_THE ENERGY EFFICIENCY AND CONSERVATION BLOCK GRANT (EECBG) PROGRAM IS DESIGNED TO ASSIST STATES, LOCAL GOVERNMENTS, AND TRIBES IN IMPLEMENTING STRATEGIES TO REDUCE ENERGY USE, TO REDUCE FOSSIL FUEL EMISSIONS, AND TO IMPROVE ENERGY EFFICIENCY."/>
    <s v="ENERGY EFFICIENCY AND CONSERVATION BLOCK GRANT (EECBG) PROGRAM, BIPARTISAN INFRASTRUCTURE LAW (BIL) SECTION 40552 _x000a__x000a_THE ENERGY EFFICIENCY AND CONSERVATION BLOCK GRANT (EECBG) PROGRAM IS DESIGNED TO ASSIST STATES, LOCAL GOVERNMENTS, AND TRIBES IN IMPLEMENTING STRATEGIES TO REDUCE ENERGY USE, TO REDUCE FOSSIL FUEL EMISSIONS, AND TO IMPROVE ENERGY EFFICIENCY."/>
    <s v="NON"/>
    <s v="NOT RECOVERY ACT"/>
    <s v="C"/>
    <s v="CITY OR TOWNSHIP GOVERNMENT"/>
    <s v="A"/>
    <s v="NEW"/>
    <n v="2"/>
    <s v="NON-AGGREGATE RECORD"/>
    <s v="https://www.usaspending.gov/award/ASST_NON_DESE0000244_8900/"/>
    <d v="2024-09-24T00:00:00"/>
    <d v="2024-09-24T00:00:00"/>
    <m/>
  </r>
  <r>
    <s v="8900_DEMS0000061_-NONE-_81.253_-NONE-"/>
    <s v="ASST_NON_DEMS0000061_8900"/>
    <s v="DEMS0000061"/>
    <m/>
    <s v="SAI EXEMPT"/>
    <n v="10852448"/>
    <n v="10852448"/>
    <m/>
    <n v="10856149"/>
    <n v="10856149"/>
    <n v="10852448"/>
    <d v="2024-09-27T00:00:00"/>
    <x v="5"/>
    <d v="2024-10-01T00:00:00"/>
    <d v="2025-09-30T00:00:00"/>
    <s v="Department of Energy"/>
    <n v="8900"/>
    <s v="Department of Energy"/>
    <n v="892433"/>
    <s v="NATIONAL ENERGY TECHNOLOGY LABORATORY"/>
    <n v="89"/>
    <s v="Department of Energy"/>
    <n v="8900"/>
    <s v="Department of Energy"/>
    <n v="892412"/>
    <s v="OFFICE OF MANUFACTURING AND ENERGY SUPPLY CHAINS (MESC)"/>
    <s v="089-2022/2024-0360-000"/>
    <s v="089-0360"/>
    <s v="41.0: Grants, subsidies, and contributions"/>
    <s v="0050: INFLATION REDUCTION ACT"/>
    <s v="FACAYFLCL566"/>
    <m/>
    <x v="20"/>
    <s v="HYDRO-TEMP CORPORATION"/>
    <s v="XPTLHS9DKYH8"/>
    <m/>
    <m/>
    <s v="P. O. BOX 566"/>
    <n v="56540"/>
    <s v="POCAHONTAS"/>
    <n v="5121"/>
    <x v="9"/>
    <n v="5"/>
    <s v="AR"/>
    <n v="72455"/>
    <n v="9778"/>
    <s v="AR-01"/>
    <s v="AR-01"/>
    <s v="Single ZIP Code"/>
    <s v="AR56540"/>
    <s v="POCAHONTAS"/>
    <n v="5121"/>
    <s v="RANDOLPH"/>
    <n v="5"/>
    <s v="72455-9778"/>
    <s v="AR-01"/>
    <s v="AR-01"/>
    <x v="15"/>
    <x v="16"/>
    <n v="4"/>
    <x v="2"/>
    <s v="INFLATION REDUCTION ACT (IRA) TWO HEAT PUMP FACTORIES: TENFOLD INCREASE OF DOMESTIC PRODUCTION OF GROUND-SOURCE HEAT PUMPS AT TWO FACTORIES LOCATED IN DISADVANTAGED COMMUNITIES - THE OBJECTIVE OF THE PROJECT IS TO CREATE A PRODUCTION CAPACITY OF AT LEAST 4750 HEAT PUMPS/YEAR WHILE REDUCING PRODUCTION COSTS BY AT LEAST 45 PERCENT OF CURRENT PRICING."/>
    <s v="INFLATION REDUCTION ACT (IRA) TWO HEAT PUMP FACTORIES: TENFOLD INCREASE OF DOMESTIC PRODUCTION OF GROUND-SOURCE HEAT PUMPS AT TWO FACTORIES LOCATED IN DISADVANTAGED COMMUNITIES - THE OBJECTIVE OF THE PROJECT IS TO CREATE A PRODUCTION CAPACITY OF AT LEAST 4750 HEAT PUMPS/YEAR WHILE REDUCING PRODUCTION COSTS BY AT LEAST 45 PERCENT OF CURRENT PRICING."/>
    <s v="NON"/>
    <s v="NOT RECOVERY ACT"/>
    <s v="Q"/>
    <s v="FOR-PROFIT ORGANIZATION (OTHER THAN SMALL BUSINESS)"/>
    <s v="A"/>
    <s v="NEW"/>
    <n v="2"/>
    <s v="NON-AGGREGATE RECORD"/>
    <s v="https://www.usaspending.gov/award/ASST_NON_DEMS0000061_8900/"/>
    <d v="2024-09-30T00:00:00"/>
    <d v="2024-09-30T00:00:00"/>
    <m/>
  </r>
  <r>
    <s v="8900_DESC0023983_-NONE-_81.049_0001"/>
    <s v="ASST_NON_DESC0023983_8900"/>
    <s v="DESC0023983"/>
    <n v="1"/>
    <s v="SAI EXEMPT"/>
    <n v="1149447"/>
    <n v="1355930"/>
    <n v="227303.05"/>
    <n v="0"/>
    <n v="0"/>
    <n v="1149447"/>
    <d v="2024-09-27T00:00:00"/>
    <x v="5"/>
    <d v="2023-07-10T00:00:00"/>
    <d v="2025-09-09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4"/>
    <s v="AR-03"/>
    <s v="AR-03"/>
    <s v="Single ZIP Code"/>
    <s v="AR23290"/>
    <s v="FAYETTEVILLE"/>
    <n v="5143"/>
    <s v="WASHINGTON"/>
    <n v="5"/>
    <s v="72704-7174"/>
    <s v="AR-03"/>
    <s v="AR-03"/>
    <x v="5"/>
    <x v="5"/>
    <n v="4"/>
    <x v="2"/>
    <s v="HIGH-TEMPERATURE FLOW RATE INSTRUMENT FOR GEOTHERMAL RESERVOIR MONITORING"/>
    <s v="HIGH-TEMPERATURE FLOW RATE INSTRUMENT FOR GEOTHERMAL RESERVOIR MONITORING"/>
    <s v="NON"/>
    <s v="NOT RECOVERY ACT"/>
    <s v="R"/>
    <s v="SMALL BUSINESS"/>
    <s v="C"/>
    <s v="REVISION"/>
    <n v="2"/>
    <s v="NON-AGGREGATE RECORD"/>
    <s v="https://www.usaspending.gov/award/ASST_NON_DESC0023983_8900/"/>
    <d v="2024-09-30T00:00:00"/>
    <d v="2024-09-30T00:00:00"/>
    <m/>
  </r>
  <r>
    <s v="8900_DESC0025479_-NONE-_81.049_-NONE-"/>
    <s v="ASST_NON_DESC0025479_8900"/>
    <s v="DESC0025479"/>
    <m/>
    <s v="SAI EXEMPT"/>
    <n v="974822"/>
    <n v="974822"/>
    <n v="10796.3"/>
    <n v="0"/>
    <n v="0"/>
    <n v="974822"/>
    <d v="2024-09-22T00:00:00"/>
    <x v="5"/>
    <d v="2024-09-01T00:00:00"/>
    <d v="2025-08-31T00:00:00"/>
    <s v="Department of Energy"/>
    <n v="8900"/>
    <s v="Department of Energy"/>
    <n v="892430"/>
    <s v="SC CHICAGO SERVICE CENTER"/>
    <n v="89"/>
    <s v="Department of Energy"/>
    <n v="8900"/>
    <s v="Department of Energy"/>
    <n v="892401"/>
    <s v="SCIENCE"/>
    <s v="089-X-0222-000"/>
    <s v="089-0222"/>
    <s v="41.0: Grants, subsidies, and contributions"/>
    <s v="0001: BASIC ENERGY SCIENCES"/>
    <s v="MECEHTM8DB17"/>
    <m/>
    <x v="0"/>
    <s v="UNIVERSITY OF ARKANSAS"/>
    <m/>
    <m/>
    <s v="UNIVERSITY OF ARKANSAS SYSTEM"/>
    <s v="1125 WEST MAPLE STE 316"/>
    <n v="23290"/>
    <s v="FAYETTEVILLE"/>
    <n v="5143"/>
    <x v="0"/>
    <n v="5"/>
    <s v="AR"/>
    <n v="72701"/>
    <n v="3124"/>
    <s v="AR-03"/>
    <s v="AR-03"/>
    <s v="Single ZIP Code"/>
    <s v="AR23290"/>
    <s v="FAYETTEVILLE"/>
    <n v="5143"/>
    <s v="WASHINGTON"/>
    <n v="5"/>
    <s v="72701-1201"/>
    <s v="AR-03"/>
    <s v="AR-03"/>
    <x v="5"/>
    <x v="5"/>
    <n v="4"/>
    <x v="2"/>
    <s v="CHARACTERIZING AND CONTROLLING DOMAIN WALLS IN EMERGING SILICON&amp;#8208;COMPATIBLE FERROELECTRICS (CODEC)"/>
    <s v="CHARACTERIZING AND CONTROLLING DOMAIN WALLS IN EMERGING SILICON&amp;#8208;COMPATIBLE FERROELECTRICS (CODEC)"/>
    <s v="NON"/>
    <s v="NOT RECOVERY ACT"/>
    <s v="H"/>
    <s v="PUBLIC/STATE CONTROLLED INSTITUTION OF HIGHER EDUCATION"/>
    <s v="A"/>
    <s v="NEW"/>
    <n v="2"/>
    <s v="NON-AGGREGATE RECORD"/>
    <s v="https://www.usaspending.gov/award/ASST_NON_DESC0025479_8900/"/>
    <d v="2024-09-30T00:00:00"/>
    <d v="2024-09-30T00:00:00"/>
    <m/>
  </r>
  <r>
    <s v="8900_DESC0025647_-NONE-_81.049_-NONE-"/>
    <s v="ASST_NON_DESC0025647_8900"/>
    <s v="DESC0025647"/>
    <m/>
    <s v="SAI EXEMPT"/>
    <n v="997558"/>
    <n v="997558"/>
    <m/>
    <n v="0"/>
    <n v="0"/>
    <n v="997558"/>
    <d v="2024-09-27T00:00:00"/>
    <x v="5"/>
    <d v="2024-09-01T00:00:00"/>
    <d v="2025-08-31T00:00:00"/>
    <s v="Department of Energy"/>
    <n v="8900"/>
    <s v="Department of Energy"/>
    <n v="892430"/>
    <s v="SC CHICAGO SERVICE CENTER"/>
    <n v="89"/>
    <s v="Department of Energy"/>
    <n v="8900"/>
    <s v="Department of Energy"/>
    <n v="892401"/>
    <s v="SCIENCE"/>
    <s v="089-X-0222-000;089-X-0321-000"/>
    <s v="089-0222;089-0321"/>
    <s v="41.0: Grants, subsidies, and contributions"/>
    <s v="0001: BASIC ENERGY SCIENCES;0001: VEHICLE TECHNOLOGIES"/>
    <s v="MECEHTM8DB17"/>
    <m/>
    <x v="0"/>
    <s v="UNIVERSITY OF ARKANSAS"/>
    <m/>
    <m/>
    <s v="UNIVERSITY OF ARKANSAS SYSTEM"/>
    <s v="1125 WEST MAPLE STE 316"/>
    <n v="23290"/>
    <s v="FAYETTEVILLE"/>
    <n v="5143"/>
    <x v="0"/>
    <n v="5"/>
    <s v="AR"/>
    <n v="72701"/>
    <n v="3124"/>
    <s v="AR-03"/>
    <s v="AR-03"/>
    <s v="Single ZIP Code"/>
    <s v="AR23290"/>
    <s v="FAYETTEVILLE"/>
    <n v="5143"/>
    <s v="WASHINGTON"/>
    <n v="5"/>
    <s v="72701-7174"/>
    <s v="AR-03"/>
    <s v="AR-03"/>
    <x v="5"/>
    <x v="5"/>
    <n v="4"/>
    <x v="2"/>
    <s v="ADVANCING HIGH VOLTAGE WIDE BANDGAP POWER MODULE PACKAGING FOR TRANSPORTATION ELECTRIFICATION"/>
    <s v="ADVANCING HIGH VOLTAGE WIDE BANDGAP POWER MODULE PACKAGING FOR TRANSPORTATION ELECTRIFICATION"/>
    <s v="NON"/>
    <s v="NOT RECOVERY ACT"/>
    <s v="H"/>
    <s v="PUBLIC/STATE CONTROLLED INSTITUTION OF HIGHER EDUCATION"/>
    <s v="A"/>
    <s v="NEW"/>
    <n v="2"/>
    <s v="NON-AGGREGATE RECORD"/>
    <s v="https://www.usaspending.gov/award/ASST_NON_DESC0025647_8900/"/>
    <d v="2024-09-30T00:00:00"/>
    <d v="2024-09-30T00:00:00"/>
    <m/>
  </r>
  <r>
    <s v="8900_DEEE0009889_-NONE-_81.042_0003"/>
    <s v="ASST_NON_DEEE0009889_8900"/>
    <s v="DEEE0009889"/>
    <n v="3"/>
    <s v="SAI NOT AVAILABLE"/>
    <n v="2989485"/>
    <n v="8666389"/>
    <n v="5339322.6900000004"/>
    <n v="0"/>
    <n v="0"/>
    <n v="2989485"/>
    <d v="2024-11-26T00:00:00"/>
    <x v="6"/>
    <d v="2022-07-01T00:00:00"/>
    <d v="2025-06-30T00:00:00"/>
    <s v="Department of Energy"/>
    <n v="8900"/>
    <s v="Department of Energy"/>
    <n v="892434"/>
    <s v="GOLDEN FIELD OFFICE"/>
    <n v="89"/>
    <s v="Department of Energy"/>
    <n v="8900"/>
    <s v="Department of Energy"/>
    <n v="892414"/>
    <s v="OFFICE OF STATE AND COMMUNITY ENERGY PROGRAMS (SCEP)"/>
    <s v="089-X-0240-000;089-X-0321-000"/>
    <s v="089-0240;089-0321"/>
    <s v="41.0: Grants, subsidies, and contributions"/>
    <s v="0001: WEAPONS ACTIVITIES (DIRECT);0203: WEATHERIZATION &amp; INTERGOVERNMENTAL ACTIVITIES"/>
    <s v="LX4WUTA57963"/>
    <m/>
    <x v="1"/>
    <s v="ARKANSAS DIVISION OF ENVIRONMENTAL QUALITY"/>
    <m/>
    <m/>
    <m/>
    <s v="5301 NORTHSHORE DRIVE"/>
    <n v="50450"/>
    <s v="NORTH LITTLE ROCK"/>
    <n v="5119"/>
    <x v="1"/>
    <n v="5"/>
    <s v="AR"/>
    <n v="72118"/>
    <n v="5328"/>
    <s v="AR-02"/>
    <s v="AR-02"/>
    <s v="State-wide"/>
    <s v="AR*****"/>
    <m/>
    <m/>
    <m/>
    <n v="5"/>
    <m/>
    <s v="AR-90"/>
    <m/>
    <x v="6"/>
    <x v="6"/>
    <n v="3"/>
    <x v="1"/>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WEATHERIZATION ASSISTANCE PROGRAM - ARKANSAS. 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NON"/>
    <s v="NOT RECOVERY ACT"/>
    <s v="A"/>
    <s v="STATE GOVERNMENT"/>
    <s v="B"/>
    <s v="CONTINUATION"/>
    <n v="2"/>
    <s v="NON-AGGREGATE RECORD"/>
    <s v="https://www.usaspending.gov/award/ASST_NON_DEEE0009889_8900/"/>
    <d v="2024-12-02T00:00:00"/>
    <d v="2024-12-02T00:00:00"/>
    <m/>
  </r>
  <r>
    <s v="8900_DESE0001457_-NONE-_81.086_-NONE-"/>
    <s v="ASST_NON_DESE0001457_8900"/>
    <s v="DESE0001457"/>
    <m/>
    <s v="SAI NOT AVAILABLE"/>
    <n v="11250000"/>
    <n v="11250000"/>
    <m/>
    <n v="3644552"/>
    <n v="3644552"/>
    <n v="11250000"/>
    <d v="2024-12-05T00:00:00"/>
    <x v="6"/>
    <d v="2024-12-01T00:00:00"/>
    <d v="2026-02-28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2: BUILDING TECHNOLOGIES"/>
    <s v="JN2ELBGE7KQ7"/>
    <m/>
    <x v="21"/>
    <s v="LITTLE ROCK SCHOOL BOARD"/>
    <m/>
    <m/>
    <s v="LITTLE ROCK SCHOOL DISTRICT"/>
    <s v="810 WEST MARKHAM"/>
    <n v="41000"/>
    <s v="LITTLE ROCK"/>
    <n v="5119"/>
    <x v="1"/>
    <n v="5"/>
    <s v="AR"/>
    <n v="72201"/>
    <n v="1306"/>
    <s v="AR-02"/>
    <s v="AR-02"/>
    <s v="City-wide"/>
    <s v="AR41000"/>
    <s v="LITTLE ROCK"/>
    <n v="5119"/>
    <s v="PULASKI"/>
    <n v="5"/>
    <s v="CITY-WIDE"/>
    <s v="AR-02"/>
    <s v="AR-02"/>
    <x v="3"/>
    <x v="3"/>
    <n v="5"/>
    <x v="0"/>
    <s v="BUDGET PERIOD 1 (PHASE 2 - ‚ÄúSTRATEGIC PLAN + ENERGY AUDITS‚Äù) WILL FOCUS ON CONDUCTING THE AMERICAN SOCIETY OF HEATING, REFRIGERATING AND AIR-CONDITIONING ENGINEERS (ASHRAE) LEVEL 2 ENERGY AUDITS OF ALL THE SCHOOLS/SCHOOL FACILITIES IN THE PORTFOLIO, AND ON DEVELOPING A COMPREHENSIVE STRATEGIC PLAN FOR IMPLEMENTING ENERGY IMPROVEMENTS. BY THE END OF BUDGET PERIOD 1, ENERGY AUDITS AND THE STRATEGIC PLAN SHOULD PROVIDE A CLEAR PATHWAY TO PRIORITIZE ENERGY IMPROVEMENTS, ACCESS PRIVATE SECTOR FUNDING (IF NEEDED) AND/OR TAX CREDITS AND REALIZE HIGH-IMPACT HEALTH AND SAFETY BENEFITS FOR BUDGET PERIOD 2.  _x000a__x000a_BUDGET PERIOD 2 (PHASE 3 - ‚ÄúIMPLEMENTATION‚Äù) WILL IMPLEMENT THE ENERGY IMPROVEMENTS IDENTIFIED AT THE END OF PHASE 2. PHASE 3 SHOULD DIRECTLY ADVANCE THE MEASURABLE GOALS OF ENERGY SAVINGS AND HIGH-IMPACT HEALTH AND SAFETY BENEFITS._x000a__x000a_RENEW LITTLE ROCK SCHOOLS WILL CREATE, IN 17 URBAN, DISADVANTAGED SCHOOLS, THE HEALTHY, HIGH-QUALITY LEARNING ENVIRONMENTS NEEDED FOR ACADEMIC AND LIFELONG SUCCESS. THE LONG-TERM GOAL OF RENEW LITTLE ROCK IS SIMPLE: ALL CHILDREN LEARN IN HEALTHY, HIGH- QUALITY LEARNING ENVIRONMENTS. _x000a__x000a_IMPROVED AIR QUALITY AND ENERGY EFFICIENCY IN THE TARGETED FACILITIES WILL RESULT IN:_x000a_‚Ä¢_x0009_OBJECTIVE #1: A DECREASE IN STUDENT AND TEACHER ABSENCES, INCLUDING CHRONIC STUDENT ABSENTEEISM, LEADING TO IMPROVED ACADEMIC ACHIEVEMENT_x000a_‚Ä¢_x0009_OBJECTIVE #2: SIGNIFICANT ENERGY SAVINGS THAT SHIFT REAL DOLLARS TO DIRECT STUDENT LEARNING SUPPORTS, LEADING TO IMPROVED ACADEMIC ACHIEVEMENT"/>
    <s v="BUDGET PERIOD 1 (PHASE 2 - ‚ÄúSTRATEGIC PLAN + ENERGY AUDITS‚Äù) WILL FOCUS ON CONDUCTING THE AMERICAN SOCIETY OF HEATING, REFRIGERATING AND AIR-CONDITIONING ENGINEERS (ASHRAE) LEVEL 2 ENERGY AUDITS OF ALL THE SCHOOLS/SCHOOL FACILITIES IN THE PORTFOLIO, AND ON DEVELOPING A COMPREHENSIVE STRATEGIC PLAN FOR IMPLEMENTING ENERGY IMPROVEMENTS. BY THE END OF BUDGET PERIOD 1, ENERGY AUDITS AND THE STRATEGIC PLAN SHOULD PROVIDE A CLEAR PATHWAY TO PRIORITIZE ENERGY IMPROVEMENTS, ACCESS PRIVATE SECTOR FUNDING (IF NEEDED) AND/OR TAX CREDITS AND REALIZE HIGH-IMPACT HEALTH AND SAFETY BENEFITS FOR BUDGET PERIOD 2.  _x000a__x000a_BUDGET PERIOD 2 (PHASE 3 - ‚ÄúIMPLEMENTATION‚Äù) WILL IMPLEMENT THE ENERGY IMPROVEMENTS IDENTIFIED AT THE END OF PHASE 2. PHASE 3 SHOULD DIRECTLY ADVANCE THE MEASURABLE GOALS OF ENERGY SAVINGS AND HIGH-IMPACT HEALTH AND SAFETY BENEFITS._x000a__x000a_RENEW LITTLE ROCK SCHOOLS WILL CREATE, IN 17 URBAN, DISADVANTAGED SCHOOLS, THE HEALTHY, HIGH-QUALITY LEARNING ENVIRONMENTS NEEDED FOR ACADEMIC AND LIFELONG SUCCESS. THE LONG-TERM GOAL OF RENEW LITTLE ROCK IS SIMPLE: ALL CHILDREN LEARN IN HEALTHY, HIGH- QUALITY LEARNING ENVIRONMENTS. _x000a__x000a_IMPROVED AIR QUALITY AND ENERGY EFFICIENCY IN THE TARGETED FACILITIES WILL RESULT IN:_x000a_‚Ä¢_x0009_OBJECTIVE #1: A DECREASE IN STUDENT AND TEACHER ABSENCES, INCLUDING CHRONIC STUDENT ABSENTEEISM, LEADING TO IMPROVED ACADEMIC ACHIEVEMENT_x000a_‚Ä¢_x0009_OBJECTIVE #2: SIGNIFICANT ENERGY SAVINGS THAT SHIFT REAL DOLLARS TO DIRECT STUDENT LEARNING SUPPORTS, LEADING TO IMPROVED ACADEMIC ACHIEVEMENT"/>
    <s v="NON"/>
    <s v="NOT RECOVERY ACT"/>
    <s v="B"/>
    <s v="COUNTY GOVERNMENT"/>
    <s v="A"/>
    <s v="NEW"/>
    <n v="2"/>
    <s v="NON-AGGREGATE RECORD"/>
    <s v="https://www.usaspending.gov/award/ASST_NON_DESE0001457_8900/"/>
    <d v="2024-12-11T00:00:00"/>
    <d v="2024-12-11T00:00:00"/>
    <m/>
  </r>
  <r>
    <s v="8900_DESC0022888_-NONE-_81.049_0004"/>
    <s v="ASST_NON_DESC0022888_8900"/>
    <s v="DESC0022888"/>
    <n v="4"/>
    <s v="SAI EXEMPT"/>
    <n v="-1"/>
    <n v="199967"/>
    <n v="199967"/>
    <n v="0"/>
    <n v="0"/>
    <n v="-1"/>
    <d v="2024-12-10T00:00:00"/>
    <x v="6"/>
    <d v="2022-06-27T00:00:00"/>
    <d v="2023-09-15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FE5TQ4PWNKQ3"/>
    <m/>
    <x v="10"/>
    <s v="CONNECT DYNAMICS, INC."/>
    <m/>
    <m/>
    <m/>
    <s v="900 SE 5TH ST STE 22F"/>
    <n v="5320"/>
    <s v="BENTONVILLE"/>
    <n v="5007"/>
    <x v="4"/>
    <n v="5"/>
    <s v="AR"/>
    <n v="72712"/>
    <n v="6090"/>
    <s v="AR-03"/>
    <s v="AR-03"/>
    <s v="Single ZIP Code"/>
    <s v="AR05320"/>
    <s v="BENTONVILLE"/>
    <n v="5007"/>
    <s v="BENTON"/>
    <n v="5"/>
    <s v="72712-6090"/>
    <s v="AR-03"/>
    <s v="AR-03"/>
    <x v="5"/>
    <x v="5"/>
    <n v="4"/>
    <x v="2"/>
    <s v="RELAY MOBILITY IN LONG-HAUL TRUCKING OPTIMIZING ENERGY EFFICIENCY AND COMMUNITY ENGAGEMENT"/>
    <s v="RELAY MOBILITY IN LONG-HAUL TRUCKING OPTIMIZING ENERGY EFFICIENCY AND COMMUNITY ENGAGEMENT"/>
    <s v="NON"/>
    <s v="NOT RECOVERY ACT"/>
    <s v="R"/>
    <s v="SMALL BUSINESS"/>
    <s v="D"/>
    <s v="ADJUSTMENT TO COMPLETED PROJECT"/>
    <n v="2"/>
    <s v="NON-AGGREGATE RECORD"/>
    <s v="https://www.usaspending.gov/award/ASST_NON_DESC0022888_8900/"/>
    <d v="2024-12-18T00:00:00"/>
    <d v="2024-12-18T00:00:00"/>
    <m/>
  </r>
  <r>
    <s v="8900_DESC0022517_-NONE-_81.049_0003"/>
    <s v="ASST_NON_DESC0022517_8900"/>
    <s v="DESC0022517"/>
    <n v="3"/>
    <s v="SAI EXEMPT"/>
    <n v="0"/>
    <n v="1349874"/>
    <n v="842430.8"/>
    <n v="0"/>
    <n v="0"/>
    <n v="0"/>
    <d v="2024-12-17T00:00:00"/>
    <x v="6"/>
    <d v="2022-02-14T00:00:00"/>
    <d v="2025-10-02T00:00:00"/>
    <s v="Department of Energy"/>
    <n v="8900"/>
    <s v="Department of Energy"/>
    <n v="892430"/>
    <s v="SC CHICAGO SERVICE CENTER"/>
    <n v="89"/>
    <s v="Department of Energy"/>
    <n v="8900"/>
    <s v="Department of Energy"/>
    <n v="892401"/>
    <s v="SCIENCE"/>
    <s v="089-X-0222-000"/>
    <s v="089-0222"/>
    <s v="41.0: Grants, subsidies, and contributions"/>
    <s v="0011: SMALL BUSINESS INNOVATION RESEARCH"/>
    <s v="C3JNF19C7DK8"/>
    <m/>
    <x v="5"/>
    <s v="OZARK INTEGRATED CIRCUITS INC"/>
    <m/>
    <m/>
    <m/>
    <s v="700 W RESEARCH CENTER BLVD"/>
    <n v="23290"/>
    <s v="FAYETTEVILLE"/>
    <n v="5143"/>
    <x v="0"/>
    <n v="5"/>
    <s v="AR"/>
    <n v="72701"/>
    <n v="7174"/>
    <s v="AR-03"/>
    <s v="AR-03"/>
    <s v="Single ZIP Code"/>
    <s v="AR23290"/>
    <s v="FAYETTEVILLE"/>
    <n v="5143"/>
    <s v="WASHINGTON"/>
    <n v="5"/>
    <s v="72701-7174"/>
    <s v="AR-03"/>
    <s v="AR-03"/>
    <x v="5"/>
    <x v="5"/>
    <n v="4"/>
    <x v="2"/>
    <s v="HIGH-TEMPERATURE ELECTRONICS FOR REAL-TIME, IN-LINE MONITORING OF MOLTEN SALT REDUCTION AND _x000a_OXIDATION (REDOX)"/>
    <s v="HIGH-TEMPERATURE ELECTRONICS FOR REAL-TIME, IN-LINE MONITORING OF MOLTEN SALT REDUCTION AND OXIDATION (REDOX)"/>
    <s v="NON"/>
    <s v="NOT RECOVERY ACT"/>
    <s v="R"/>
    <s v="SMALL BUSINESS"/>
    <s v="C"/>
    <s v="REVISION"/>
    <n v="2"/>
    <s v="NON-AGGREGATE RECORD"/>
    <s v="https://www.usaspending.gov/award/ASST_NON_DESC0022517_8900/"/>
    <d v="2024-12-30T00:00:00"/>
    <d v="2024-12-30T00:00:00"/>
    <m/>
  </r>
  <r>
    <s v="8900_DEEE0009974_-NONE-_81.042_0002"/>
    <s v="ASST_NON_DEEE0009974_8900"/>
    <s v="DEEE0009974"/>
    <n v="2"/>
    <s v="SAI NOT APPLICABLE"/>
    <n v="16447999"/>
    <n v="32895998"/>
    <n v="1451180.77"/>
    <n v="0"/>
    <n v="0"/>
    <n v="16447999"/>
    <d v="2025-01-09T00:00:00"/>
    <x v="6"/>
    <d v="2022-07-01T00:00:00"/>
    <d v="2029-06-30T00:00:00"/>
    <s v="Department of Energy"/>
    <n v="8900"/>
    <s v="Department of Energy"/>
    <n v="892434"/>
    <s v="GOLDEN FIELD OFFICE"/>
    <n v="89"/>
    <s v="Department of Energy"/>
    <n v="8900"/>
    <s v="Department of Energy"/>
    <n v="892414"/>
    <s v="OFFICE OF STATE AND COMMUNITY ENERGY PROGRAMS (SCEP)"/>
    <s v="089-X-0321-000"/>
    <s v="089-0321"/>
    <s v="41.0: Grants, subsidies, and contributions"/>
    <s v="0203: WEATHERIZATION &amp; INTERGOVERNMENTAL ACTIVITIES"/>
    <s v="LX4WUTA57963"/>
    <m/>
    <x v="1"/>
    <s v="ARKANSAS DIVISION OF ENVIRONMENTAL QUALITY"/>
    <m/>
    <m/>
    <m/>
    <s v="5301 NORTHSHORE DRIVE"/>
    <n v="50450"/>
    <s v="NORTH LITTLE ROCK"/>
    <n v="5119"/>
    <x v="1"/>
    <n v="5"/>
    <s v="AR"/>
    <n v="72118"/>
    <n v="5328"/>
    <s v="AR-90"/>
    <s v="AR-02"/>
    <s v="State-wide"/>
    <s v="AR*****"/>
    <m/>
    <m/>
    <m/>
    <n v="5"/>
    <m/>
    <s v="AR-90"/>
    <m/>
    <x v="6"/>
    <x v="6"/>
    <n v="3"/>
    <x v="1"/>
    <s v="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THE PURPOSE OF THE WEATHERIZATION ASSISTANCE PROGRAM IS TO INCREASE THE ENERGY EFFICIENCY OF DWELLINGS OWNED AND OCCUPIED BY LOW-INCOME PERSONS, REDUCE THEIR TOTAL RESIDENTIAL EXPENDITURES, AND IMPROVE THEIR HEALTH AND SAFETY. THE PRIORITY POPULATION FOR THE WEATHERIZATION ASSISTANCE PROGRAM IS PERSONS WHO ARE PARTICULARLY VULNERABLE SUCH AS THE ELDERLY, PERSONS WITH DISABILITIES, FAMILIES WITH CHILDREN, HIGH RESIDENTIAL ENERGY USERS, AND HOUSEHOLDS WITH HIGH-ENERGY BURDEN."/>
    <s v="NON"/>
    <s v="NOT RECOVERY ACT"/>
    <s v="A"/>
    <s v="STATE GOVERNMENT"/>
    <s v="C"/>
    <s v="REVISION"/>
    <n v="2"/>
    <s v="NON-AGGREGATE RECORD"/>
    <s v="https://www.usaspending.gov/award/ASST_NON_DEEE0009974_8900/"/>
    <d v="2025-01-14T00:00:00"/>
    <d v="2025-01-14T00:00:00"/>
    <m/>
  </r>
  <r>
    <s v="8900_DESE0000590_-NONE-_81.128_-NONE-"/>
    <s v="ASST_NON_DESE0000590_8900"/>
    <s v="DESE0000590"/>
    <m/>
    <s v="SAI NOT APPLICABLE"/>
    <n v="79920"/>
    <n v="79920"/>
    <m/>
    <n v="0"/>
    <n v="0"/>
    <n v="79920"/>
    <d v="2025-01-09T00:00:00"/>
    <x v="6"/>
    <d v="2025-01-01T00:00:00"/>
    <d v="2026-12-31T00:00:00"/>
    <s v="Department of Energy"/>
    <n v="8900"/>
    <s v="Department of Energy"/>
    <n v="892434"/>
    <s v="GOLDEN FIELD OFFICE"/>
    <n v="89"/>
    <s v="Department of Energy"/>
    <n v="8900"/>
    <s v="Department of Energy"/>
    <n v="892414"/>
    <s v="OFFICE OF STATE AND COMMUNITY ENERGY PROGRAMS (SCEP)"/>
    <m/>
    <m/>
    <m/>
    <m/>
    <s v="GECAS7NVEAG5"/>
    <m/>
    <x v="22"/>
    <s v="BENTON, COUNTY OF"/>
    <m/>
    <m/>
    <s v="COUNTY OF BENTON"/>
    <s v="215 E.CENTRAL AVE, BOX 9"/>
    <n v="5320"/>
    <s v="BENTONVILLE"/>
    <n v="5007"/>
    <x v="4"/>
    <n v="5"/>
    <s v="AR"/>
    <n v="72712"/>
    <n v="5395"/>
    <s v="AR-03"/>
    <s v="AR-03"/>
    <s v="COUNTY-WIDE"/>
    <s v="AR**007"/>
    <m/>
    <n v="5007"/>
    <s v="BENTON"/>
    <n v="5"/>
    <m/>
    <s v="AR-03"/>
    <s v="AR-03"/>
    <x v="13"/>
    <x v="14"/>
    <n v="3"/>
    <x v="1"/>
    <s v="‚ÄúENERGY EFFICIENCY AND CONSERVATION BLOCK GRANT (EECBG) PROGRAM, BIPARTISAN INFRASTRUCTURE LAW (BIL) SECTION 40552‚Äù  _x000a__x000a_‚ÄúTHE ENERGY EFFICIENCY AND CONSERVATION BLOCK GRANT (EECBG) PROGRAM IS DESIGNED TO ASSIST STATES, LOCAL GOVERNMENTS, AND TRIBES IN IMPLEMENTING STRATEGIES TO REDUCE ENERGY USE, TO REDUCE FOSSIL FUEL EMISSIONS, AND TO IMPROVE ENERGY EFFICIENCY.‚Äù"/>
    <s v="‚ÄúENERGY EFFICIENCY AND CONSERVATION BLOCK GRANT (EECBG) PROGRAM, BIPARTISAN INFRASTRUCTURE LAW (BIL) SECTION 40552‚Äù  _x000a__x000a_‚ÄúTHE ENERGY EFFICIENCY AND CONSERVATION BLOCK GRANT (EECBG) PROGRAM IS DESIGNED TO ASSIST STATES, LOCAL GOVERNMENTS, AND TRIBES IN IMPLEMENTING STRATEGIES TO REDUCE ENERGY USE, TO REDUCE FOSSIL FUEL EMISSIONS, AND TO IMPROVE ENERGY EFFICIENCY.‚Äù"/>
    <s v="NON"/>
    <s v="NOT RECOVERY ACT"/>
    <s v="B"/>
    <s v="COUNTY GOVERNMENT"/>
    <s v="A"/>
    <s v="NEW"/>
    <n v="2"/>
    <s v="NON-AGGREGATE RECORD"/>
    <s v="https://www.usaspending.gov/award/ASST_NON_DESE0000590_8900/"/>
    <d v="2025-01-14T00:00:00"/>
    <d v="2025-01-14T00:00:00"/>
    <m/>
  </r>
  <r>
    <s v="8900_DEMS0000099_-NONE-_81.253_-NONE-"/>
    <s v="ASST_NON_DEMS0000099_8900"/>
    <s v="DEMS0000099"/>
    <m/>
    <s v="SAI EXEMPT"/>
    <n v="125666970.97"/>
    <n v="125666970.97"/>
    <m/>
    <n v="597808056"/>
    <n v="597808056"/>
    <n v="125666970.97"/>
    <d v="2025-01-15T00:00:00"/>
    <x v="6"/>
    <d v="2025-01-01T00:00:00"/>
    <d v="2025-12-31T00:00:00"/>
    <s v="Department of Energy"/>
    <n v="8900"/>
    <s v="Department of Energy"/>
    <n v="892433"/>
    <s v="NATIONAL ENERGY TECHNOLOGY LABORATORY"/>
    <n v="89"/>
    <s v="Department of Energy"/>
    <n v="8900"/>
    <s v="Department of Energy"/>
    <n v="892412"/>
    <s v="OFFICE OF MANUFACTURING AND ENERGY SUPPLY CHAINS (MESC)"/>
    <m/>
    <m/>
    <m/>
    <m/>
    <s v="YAJ1CZGJE6J5"/>
    <m/>
    <x v="23"/>
    <s v="SWA LITHIUM LLC"/>
    <m/>
    <m/>
    <m/>
    <s v="116B E ELM ST"/>
    <n v="21070"/>
    <s v="EL DORADO"/>
    <n v="5139"/>
    <x v="10"/>
    <n v="5"/>
    <s v="AR"/>
    <n v="71730"/>
    <n v="6102"/>
    <s v="AR-04"/>
    <s v="AR-04"/>
    <s v="Single ZIP Code"/>
    <s v="AR39640"/>
    <s v="LEWISVILLE"/>
    <n v="5073"/>
    <s v="LAFAYETTE"/>
    <n v="5"/>
    <s v="71845-8110"/>
    <s v="AR-04"/>
    <s v="AR-04"/>
    <x v="15"/>
    <x v="16"/>
    <n v="4"/>
    <x v="2"/>
    <s v="BIPARTISAN INFRASTRUCTURE LAW (BIL) ‚Äì DOMESTIC PRODUCTION OF LITHIUM CARBONATE FROM THE SMACKOVER FORMATION BRINES IN SOUTHERN ARKANSAS_x000a__x000a_THE OBJECTIVE OF THE SOUTH WEST ARKANSAS (SWA) PROJECT IS TO CONSTRUCT THE LARGEST AND FIRST-OF-ITS-KIND DIRECT LITHIUM EXTRACTION (DLE) FACILITY PRODUCING BATTERY-QUALITY LITHIUM CARBONATE (LI2CO3) FROM DOMESTIC LI BRINE IN NORTH AMERICA."/>
    <s v="BIPARTISAN INFRASTRUCTURE LAW (BIL) ‚Äì DOMESTIC PRODUCTION OF LITHIUM CARBONATE FROM THE SMACKOVER FORMATION BRINES IN SOUTHERN ARKANSAS_x000a__x000a_THE OBJECTIVE OF THE SOUTH WEST ARKANSAS (SWA) PROJECT IS TO CONSTRUCT THE LARGEST AND FIRST-OF-ITS-KIND DIRECT LITHIUM EXTRACTION (DLE) FACILITY PRODUCING BATTERY-QUALITY LITHIUM CARBONATE (LI2CO3) FROM DOMESTIC LI BRINE IN NORTH AMERICA."/>
    <s v="NON"/>
    <s v="NOT RECOVERY ACT"/>
    <s v="Q"/>
    <s v="FOR-PROFIT ORGANIZATION (OTHER THAN SMALL BUSINESS)"/>
    <s v="A"/>
    <s v="NEW"/>
    <n v="2"/>
    <s v="NON-AGGREGATE RECORD"/>
    <s v="https://www.usaspending.gov/award/ASST_NON_DEMS0000099_8900/"/>
    <d v="2025-01-21T00:00:00"/>
    <d v="2025-01-21T00:00:00"/>
    <m/>
  </r>
  <r>
    <s v="8900_DESE0000022_-NONE-_81.041_0001"/>
    <s v="ASST_NON_DESE0000022_8900"/>
    <s v="DESE0000022"/>
    <n v="1"/>
    <s v="SAI NOT AVAILABLE"/>
    <n v="74956915"/>
    <n v="76717153"/>
    <n v="337288.91"/>
    <n v="0"/>
    <n v="0"/>
    <n v="74956915"/>
    <d v="2025-01-13T00:00:00"/>
    <x v="6"/>
    <d v="2023-09-01T00:00:00"/>
    <d v="2028-08-31T00:00:00"/>
    <s v="Department of Energy"/>
    <n v="8900"/>
    <s v="Department of Energy"/>
    <n v="892434"/>
    <s v="GOLDEN FIELD OFFICE"/>
    <n v="89"/>
    <s v="Department of Energy"/>
    <n v="8900"/>
    <s v="Department of Energy"/>
    <n v="892414"/>
    <s v="OFFICE OF STATE AND COMMUNITY ENERGY PROGRAMS (SCEP)"/>
    <s v="089-2022/2031-0321-000"/>
    <s v="089-0321"/>
    <s v="41.0: Grants, subsidies, and contributions"/>
    <s v="0453: STATE AND COMMUNITY ENERGY PROGRAMS"/>
    <s v="EL9HZNBAN1B9"/>
    <m/>
    <x v="12"/>
    <s v="EXECUTIVE OFFICE OF THE STATE OF ARIZONA"/>
    <m/>
    <m/>
    <m/>
    <s v="1700 WEST WASHINGTON"/>
    <n v="55000"/>
    <s v="PHOENIX"/>
    <n v="4013"/>
    <x v="5"/>
    <n v="4"/>
    <s v="AZ"/>
    <n v="85007"/>
    <n v="2812"/>
    <s v="AZ-07"/>
    <s v="AZ-03"/>
    <s v="State-wide"/>
    <s v="AR*****"/>
    <m/>
    <m/>
    <m/>
    <n v="5"/>
    <m/>
    <s v="AR-90"/>
    <m/>
    <x v="1"/>
    <x v="1"/>
    <n v="3"/>
    <x v="1"/>
    <s v="DEPARTMENT OF ENERGY, STATE AND COMMUNITY ENERGY PROGRAMS (SCEP): INFLATION REDUCTION ACT OF 2022 (IRA) 50121. SCEP SEEKS TO PROVIDE INITIAL GUIDANCE FOR THE PLANNING, ADMINISTRATION OR TECHNICAL ASSISTANCE FOR FUTURE DISTRIBUTIONS OF FORMULA AWARDS THROUGH THE HOME ENERGY REBATE PROGRAMS, WHICH WILL REQUIRE THE SUBMISSION TO DOE OF HOME ENERGY REBATE PROGRAM PLANS THAT MEET THE REQUIREMENTS SET OUT IN FUTURE HOME ENERGY REBATE PROGRAMS."/>
    <s v="DEPARTMENT OF ENERGY, STATE AND COMMUNITY ENERGY PROGRAMS (SCEP): INFLATION REDUCTION ACT OF 2022 (IRA) 50121. SCEP SEEKS TO PROVIDE INITIAL GUIDANCE FOR THE PLANNING, ADMINISTRATION OR TECHNICAL ASSISTANCE FOR FUTURE DISTRIBUTIONS OF FORMULA AWARDS THROUGH THE HOME ENERGY REBATE PROGRAMS, WHICH WILL REQUIRE THE SUBMISSION TO DOE OF HOME ENERGY REBATE PROGRAM PLANS THAT MEET THE REQUIREMENTS SET OUT IN FUTURE HOME ENERGY REBATE PROGRAMS."/>
    <s v="NON"/>
    <s v="NOT RECOVERY ACT"/>
    <s v="A"/>
    <s v="STATE GOVERNMENT"/>
    <s v="C"/>
    <s v="REVISION"/>
    <n v="2"/>
    <s v="NON-AGGREGATE RECORD"/>
    <s v="https://www.usaspending.gov/award/ASST_NON_DESE0000022_8900/"/>
    <d v="2025-01-21T00:00:00"/>
    <d v="2025-01-21T00:00:00"/>
    <m/>
  </r>
  <r>
    <s v="8900_DESE0000023_-NONE-_81.041_-NONE-"/>
    <s v="ASST_NON_DESE0000023_8900"/>
    <s v="DESE0000023"/>
    <m/>
    <s v="SAI NOT AVAILABLE"/>
    <n v="52633292"/>
    <n v="52633292"/>
    <m/>
    <n v="0"/>
    <n v="0"/>
    <n v="52633292"/>
    <d v="2025-01-15T00:00:00"/>
    <x v="6"/>
    <d v="2025-01-01T00:00:00"/>
    <d v="2029-12-31T00:00:00"/>
    <s v="Department of Energy"/>
    <n v="8900"/>
    <s v="Department of Energy"/>
    <n v="892434"/>
    <s v="GOLDEN FIELD OFFICE"/>
    <n v="89"/>
    <s v="Department of Energy"/>
    <n v="8900"/>
    <s v="Department of Energy"/>
    <n v="892414"/>
    <s v="OFFICE OF STATE AND COMMUNITY ENERGY PROGRAMS (SCEP)"/>
    <m/>
    <m/>
    <m/>
    <m/>
    <s v="LX4WUTA57963"/>
    <m/>
    <x v="1"/>
    <s v="ENVIRONMENTAL QUALITY, ARKANSAS DIVISION OF"/>
    <m/>
    <m/>
    <m/>
    <s v="5301 NORTHSHORE DRIVE"/>
    <n v="50450"/>
    <s v="NORTH LITTLE ROCK"/>
    <n v="5119"/>
    <x v="1"/>
    <n v="5"/>
    <s v="AR"/>
    <n v="72118"/>
    <n v="5328"/>
    <s v="AR-02"/>
    <s v="AR-02"/>
    <s v="State-wide"/>
    <s v="AR*****"/>
    <m/>
    <m/>
    <m/>
    <n v="5"/>
    <m/>
    <s v="AR-90"/>
    <m/>
    <x v="1"/>
    <x v="1"/>
    <n v="3"/>
    <x v="1"/>
    <s v="THE ARKANSAS DEPARTMENT OF ENERGY &amp; ENVIRONMENT, DIVISION OF ENVIRONMENTAL QUALITY WILL EXECUTE ACTIVITIES OUTLINED IN IRA PROVISION 50121 TO DEVELOP AND IMPLEMENT HOME ENERGY PERFORMANCE-BASED, WHOLE-HOUSE REBATES PROGRAM TO BENEFIT U.S. HOUSEHOLDS."/>
    <s v="THE ARKANSAS DEPARTMENT OF ENERGY &amp; ENVIRONMENT, DIVISION OF ENVIRONMENTAL QUALITY WILL EXECUTE ACTIVITIES OUTLINED IN IRA PROVISION 50121 TO DEVELOP AND IMPLEMENT HOME ENERGY PERFORMANCE-BASED, WHOLE-HOUSE REBATES PROGRAM TO BENEFIT U.S. HOUSEHOLDS."/>
    <s v="NON"/>
    <s v="NOT RECOVERY ACT"/>
    <s v="A"/>
    <s v="STATE GOVERNMENT"/>
    <s v="A"/>
    <s v="NEW"/>
    <n v="2"/>
    <s v="NON-AGGREGATE RECORD"/>
    <s v="https://www.usaspending.gov/award/ASST_NON_DESE0000023_8900/"/>
    <d v="2025-01-21T00:00:00"/>
    <d v="2025-01-21T00:00:00"/>
    <m/>
  </r>
  <r>
    <s v="8900_DESE0000079_-NONE-_81.041_-NONE-"/>
    <s v="ASST_NON_DESE0000079_8900"/>
    <s v="DESE0000079"/>
    <m/>
    <s v="SAI NOT AVAILABLE"/>
    <n v="52433010"/>
    <n v="52433010"/>
    <m/>
    <n v="0"/>
    <n v="0"/>
    <n v="52433010"/>
    <d v="2025-01-15T00:00:00"/>
    <x v="6"/>
    <d v="2025-01-01T00:00:00"/>
    <d v="2029-12-31T00:00:00"/>
    <s v="Department of Energy"/>
    <n v="8900"/>
    <s v="Department of Energy"/>
    <n v="892434"/>
    <s v="GOLDEN FIELD OFFICE"/>
    <n v="89"/>
    <s v="Department of Energy"/>
    <n v="8900"/>
    <s v="Department of Energy"/>
    <n v="892414"/>
    <s v="OFFICE OF STATE AND COMMUNITY ENERGY PROGRAMS (SCEP)"/>
    <m/>
    <m/>
    <m/>
    <m/>
    <s v="LX4WUTA57963"/>
    <m/>
    <x v="1"/>
    <s v="ENVIRONMENTAL QUALITY, ARKANSAS DIVISION OF"/>
    <m/>
    <m/>
    <m/>
    <s v="5301 NORTHSHORE DRIVE"/>
    <n v="50450"/>
    <s v="NORTH LITTLE ROCK"/>
    <n v="5119"/>
    <x v="1"/>
    <n v="5"/>
    <s v="AR"/>
    <n v="72118"/>
    <n v="5328"/>
    <s v="AR-02"/>
    <s v="AR-02"/>
    <s v="State-wide"/>
    <s v="AR*****"/>
    <m/>
    <m/>
    <m/>
    <n v="5"/>
    <m/>
    <s v="AR-90"/>
    <m/>
    <x v="1"/>
    <x v="1"/>
    <n v="3"/>
    <x v="1"/>
    <s v="THE ARKANSAS DEPARTMENT OF ENERGY &amp; ENVIRONMENT, DIVISION OF ENVIRONMENTAL QUALITY WILL EXECUTE ACTIVITIES OUTLINED IN IN IRA PROVISION 50122 TO DEVELOP AND IMPLEMENT HOME ENERGY PERFORMANCE-BASED, WHOLE-HOUSE REBATES PROGRAM TO BENEFIT U.S. HOUSEHOLDS."/>
    <s v="THE ARKANSAS DEPARTMENT OF ENERGY &amp; ENVIRONMENT, DIVISION OF ENVIRONMENTAL QUALITY WILL EXECUTE ACTIVITIES OUTLINED IN IN IRA PROVISION 50122 TO DEVELOP AND IMPLEMENT HOME ENERGY PERFORMANCE-BASED, WHOLE-HOUSE REBATES PROGRAM TO BENEFIT U.S. HOUSEHOLDS."/>
    <s v="NON"/>
    <s v="NOT RECOVERY ACT"/>
    <s v="A"/>
    <s v="STATE GOVERNMENT"/>
    <s v="A"/>
    <s v="NEW"/>
    <n v="2"/>
    <s v="NON-AGGREGATE RECORD"/>
    <s v="https://www.usaspending.gov/award/ASST_NON_DESE0000079_8900/"/>
    <d v="2025-01-21T00:00:00"/>
    <d v="2025-01-21T00:00:00"/>
    <m/>
  </r>
  <r>
    <s v="8900_DEEE0010326_-NONE-_81.041_-NONE-"/>
    <s v="ASST_NON_DEEE0010326_8900"/>
    <s v="DEEE0010326"/>
    <m/>
    <s v="SAI NOT AVAILABLE"/>
    <n v="6682790"/>
    <n v="6682790"/>
    <m/>
    <n v="0"/>
    <n v="0"/>
    <n v="6682790"/>
    <d v="2025-01-13T00:00:00"/>
    <x v="6"/>
    <d v="2025-01-01T00:00:00"/>
    <d v="2029-12-31T00:00:00"/>
    <s v="Department of Energy"/>
    <n v="8900"/>
    <s v="Department of Energy"/>
    <n v="892434"/>
    <s v="GOLDEN FIELD OFFICE"/>
    <n v="89"/>
    <s v="Department of Energy"/>
    <n v="8900"/>
    <s v="Department of Energy"/>
    <n v="892414"/>
    <s v="OFFICE OF STATE AND COMMUNITY ENERGY PROGRAMS (SCEP)"/>
    <m/>
    <m/>
    <m/>
    <m/>
    <s v="LX4WUTA57963"/>
    <m/>
    <x v="1"/>
    <s v="ARKANSAS DIVISION OF ENVIRONMENTAL QUALITY"/>
    <m/>
    <m/>
    <m/>
    <s v="5301 NORTHSHORE DRIVE"/>
    <n v="50450"/>
    <s v="NORTH LITTLE ROCK"/>
    <n v="5119"/>
    <x v="1"/>
    <n v="5"/>
    <s v="AR"/>
    <n v="72118"/>
    <n v="5328"/>
    <s v="AR-90"/>
    <s v="AR-02"/>
    <s v="State-wide"/>
    <s v="AR*****"/>
    <m/>
    <m/>
    <m/>
    <n v="5"/>
    <m/>
    <s v="AR-90"/>
    <m/>
    <x v="1"/>
    <x v="1"/>
    <n v="3"/>
    <x v="1"/>
    <s v="THE GRANTEE SHALL ADMINISTER DOE FUNDS RECEIVED UNDER THE ENERGY EFFICIENCY REVOLVING LOAN FUND _x000a_CAPITALIZATION GRANT PROGRAM (EE RLF PROGRAM) IN ACCORDANCE WITH FEDERAL RULES AND REGULATIONS AND _x000a_STATE POLICIES AND PROCEDURES. THE GRANTEE IS TO MANAGE FEDERAL FUNDS IN A PRUDENT, EFFECTIVE, AND _x000a_EFFICIENT MANNER TO ACCOMPLISH PROGRAM OBJECTIVES"/>
    <s v="THE GRANTEE SHALL ADMINISTER DOE FUNDS RECEIVED UNDER THE ENERGY EFFICIENCY REVOLVING LOAN FUND _x000a_CAPITALIZATION GRANT PROGRAM (EE RLF PROGRAM) IN ACCORDANCE WITH FEDERAL RULES AND REGULATIONS AND _x000a_STATE POLICIES AND PROCEDURES. THE GRANTEE IS TO MANAGE FEDERAL FUNDS IN A PRUDENT, EFFECTIVE, AND _x000a_EFFICIENT MANNER TO ACCOMPLISH PROGRAM OBJECTIVES"/>
    <s v="NON"/>
    <s v="NOT RECOVERY ACT"/>
    <s v="A"/>
    <s v="STATE GOVERNMENT"/>
    <s v="A"/>
    <s v="NEW"/>
    <n v="2"/>
    <s v="NON-AGGREGATE RECORD"/>
    <s v="https://www.usaspending.gov/award/ASST_NON_DEEE0010326_8900/"/>
    <d v="2025-01-27T00:00:00"/>
    <d v="2025-01-27T00:0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CEFA71-454F-F14F-ACA3-7B67D369DFF2}" name="PivotTable21" cacheId="12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L9:O14" firstHeaderRow="1" firstDataRow="1" firstDataCol="3"/>
  <pivotFields count="75">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numFmtId="14" outline="0" showAll="0" defaultSubtotal="0"/>
    <pivotField compact="0" numFmtId="1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4">
        <item x="1"/>
        <item h="1" x="8"/>
        <item h="1" x="18"/>
        <item h="1" x="19"/>
        <item h="1" x="17"/>
        <item h="1" x="16"/>
        <item h="1" x="10"/>
        <item h="1" x="22"/>
        <item h="1" x="6"/>
        <item h="1" x="14"/>
        <item h="1" x="12"/>
        <item h="1" x="20"/>
        <item h="1" x="21"/>
        <item h="1" x="9"/>
        <item h="1" x="5"/>
        <item h="1" x="2"/>
        <item h="1" x="15"/>
        <item h="1" x="13"/>
        <item h="1" x="3"/>
        <item h="1" x="23"/>
        <item h="1" x="7"/>
        <item h="1" x="0"/>
        <item h="1" x="11"/>
        <item h="1" x="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6">
        <item x="9"/>
        <item x="1"/>
        <item x="6"/>
        <item x="5"/>
        <item x="3"/>
        <item x="2"/>
        <item x="8"/>
        <item x="11"/>
        <item x="10"/>
        <item x="4"/>
        <item sd="0" x="0"/>
        <item x="13"/>
        <item x="7"/>
        <item x="15"/>
        <item x="12"/>
        <item x="14"/>
      </items>
    </pivotField>
    <pivotField axis="axisRow" compact="0" outline="0" showAll="0" defaultSubtotal="0">
      <items count="17">
        <item x="7"/>
        <item x="15"/>
        <item x="3"/>
        <item x="10"/>
        <item sd="0" x="0"/>
        <item x="8"/>
        <item x="14"/>
        <item x="9"/>
        <item x="13"/>
        <item x="16"/>
        <item x="4"/>
        <item x="5"/>
        <item x="2"/>
        <item x="1"/>
        <item x="11"/>
        <item x="12"/>
        <item x="6"/>
      </items>
    </pivotField>
    <pivotField compact="0" outline="0" showAll="0" defaultSubtotal="0"/>
    <pivotField axis="axisRow" compact="0" outline="0" showAll="0" defaultSubtotal="0">
      <items count="4">
        <item x="3"/>
        <item x="0"/>
        <item x="1"/>
        <item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numFmtId="14" outline="0" showAll="0" defaultSubtotal="0"/>
    <pivotField compact="0" outline="0" subtotalTop="0" showAll="0" defaultSubtotal="0"/>
  </pivotFields>
  <rowFields count="3">
    <field x="58"/>
    <field x="57"/>
    <field x="60"/>
  </rowFields>
  <rowItems count="5">
    <i>
      <x v="2"/>
      <x v="4"/>
      <x v="1"/>
    </i>
    <i>
      <x v="6"/>
      <x v="11"/>
      <x v="2"/>
    </i>
    <i>
      <x v="13"/>
      <x v="1"/>
      <x v="2"/>
    </i>
    <i>
      <x v="14"/>
      <x v="8"/>
      <x v="1"/>
    </i>
    <i>
      <x v="16"/>
      <x v="2"/>
      <x v="2"/>
    </i>
  </rowItems>
  <colItems count="1">
    <i/>
  </colItems>
  <dataFields count="1">
    <dataField name="Sum of total_obligated_amount" fld="6" baseField="0" baseItem="0" numFmtId="168"/>
  </dataFields>
  <formats count="33">
    <format dxfId="101">
      <pivotArea type="all" dataOnly="0" outline="0" fieldPosition="0"/>
    </format>
    <format dxfId="100">
      <pivotArea outline="0" collapsedLevelsAreSubtotals="1" fieldPosition="0"/>
    </format>
    <format dxfId="99">
      <pivotArea field="58" type="button" dataOnly="0" labelOnly="1" outline="0" axis="axisRow" fieldPosition="0"/>
    </format>
    <format dxfId="98">
      <pivotArea field="57" type="button" dataOnly="0" labelOnly="1" outline="0" axis="axisRow" fieldPosition="1"/>
    </format>
    <format dxfId="97">
      <pivotArea field="60" type="button" dataOnly="0" labelOnly="1" outline="0" axis="axisRow" fieldPosition="2"/>
    </format>
    <format dxfId="96">
      <pivotArea dataOnly="0" labelOnly="1" outline="0" fieldPosition="0">
        <references count="1">
          <reference field="58" count="8">
            <x v="2"/>
            <x v="3"/>
            <x v="4"/>
            <x v="5"/>
            <x v="7"/>
            <x v="10"/>
            <x v="11"/>
            <x v="12"/>
          </reference>
        </references>
      </pivotArea>
    </format>
    <format dxfId="95">
      <pivotArea dataOnly="0" labelOnly="1" outline="0" fieldPosition="0">
        <references count="2">
          <reference field="57" count="1">
            <x v="4"/>
          </reference>
          <reference field="58" count="1" selected="0">
            <x v="2"/>
          </reference>
        </references>
      </pivotArea>
    </format>
    <format dxfId="94">
      <pivotArea dataOnly="0" labelOnly="1" outline="0" fieldPosition="0">
        <references count="2">
          <reference field="57" count="1">
            <x v="0"/>
          </reference>
          <reference field="58" count="1" selected="0">
            <x v="3"/>
          </reference>
        </references>
      </pivotArea>
    </format>
    <format dxfId="93">
      <pivotArea dataOnly="0" labelOnly="1" outline="0" fieldPosition="0">
        <references count="2">
          <reference field="57" count="1">
            <x v="10"/>
          </reference>
          <reference field="58" count="1" selected="0">
            <x v="4"/>
          </reference>
        </references>
      </pivotArea>
    </format>
    <format dxfId="92">
      <pivotArea dataOnly="0" labelOnly="1" outline="0" fieldPosition="0">
        <references count="2">
          <reference field="57" count="1">
            <x v="6"/>
          </reference>
          <reference field="58" count="1" selected="0">
            <x v="7"/>
          </reference>
        </references>
      </pivotArea>
    </format>
    <format dxfId="91">
      <pivotArea dataOnly="0" labelOnly="1" outline="0" fieldPosition="0">
        <references count="2">
          <reference field="57" count="1">
            <x v="9"/>
          </reference>
          <reference field="58" count="1" selected="0">
            <x v="10"/>
          </reference>
        </references>
      </pivotArea>
    </format>
    <format dxfId="90">
      <pivotArea dataOnly="0" labelOnly="1" outline="0" fieldPosition="0">
        <references count="2">
          <reference field="57" count="1">
            <x v="3"/>
          </reference>
          <reference field="58" count="1" selected="0">
            <x v="11"/>
          </reference>
        </references>
      </pivotArea>
    </format>
    <format dxfId="89">
      <pivotArea dataOnly="0" labelOnly="1" outline="0" fieldPosition="0">
        <references count="2">
          <reference field="57" count="1">
            <x v="5"/>
          </reference>
          <reference field="58" count="1" selected="0">
            <x v="12"/>
          </reference>
        </references>
      </pivotArea>
    </format>
    <format dxfId="88">
      <pivotArea dataOnly="0" labelOnly="1" outline="0" fieldPosition="0">
        <references count="3">
          <reference field="57" count="1" selected="0">
            <x v="4"/>
          </reference>
          <reference field="58" count="1" selected="0">
            <x v="2"/>
          </reference>
          <reference field="60" count="1">
            <x v="1"/>
          </reference>
        </references>
      </pivotArea>
    </format>
    <format dxfId="87">
      <pivotArea dataOnly="0" labelOnly="1" outline="0" fieldPosition="0">
        <references count="3">
          <reference field="57" count="1" selected="0">
            <x v="0"/>
          </reference>
          <reference field="58" count="1" selected="0">
            <x v="3"/>
          </reference>
          <reference field="60" count="1">
            <x v="1"/>
          </reference>
        </references>
      </pivotArea>
    </format>
    <format dxfId="86">
      <pivotArea dataOnly="0" labelOnly="1" outline="0" fieldPosition="0">
        <references count="3">
          <reference field="57" count="1" selected="0">
            <x v="10"/>
          </reference>
          <reference field="58" count="1" selected="0">
            <x v="4"/>
          </reference>
          <reference field="60" count="1">
            <x v="1"/>
          </reference>
        </references>
      </pivotArea>
    </format>
    <format dxfId="85">
      <pivotArea dataOnly="0" labelOnly="1" outline="0" fieldPosition="0">
        <references count="3">
          <reference field="57" count="1" selected="0">
            <x v="10"/>
          </reference>
          <reference field="58" count="1" selected="0">
            <x v="5"/>
          </reference>
          <reference field="60" count="1">
            <x v="1"/>
          </reference>
        </references>
      </pivotArea>
    </format>
    <format dxfId="84">
      <pivotArea dataOnly="0" labelOnly="1" outline="0" fieldPosition="0">
        <references count="3">
          <reference field="57" count="1" selected="0">
            <x v="6"/>
          </reference>
          <reference field="58" count="1" selected="0">
            <x v="7"/>
          </reference>
          <reference field="60" count="1">
            <x v="0"/>
          </reference>
        </references>
      </pivotArea>
    </format>
    <format dxfId="83">
      <pivotArea dataOnly="0" labelOnly="1" outline="0" fieldPosition="0">
        <references count="3">
          <reference field="57" count="1" selected="0">
            <x v="9"/>
          </reference>
          <reference field="58" count="1" selected="0">
            <x v="10"/>
          </reference>
          <reference field="60" count="1">
            <x v="1"/>
          </reference>
        </references>
      </pivotArea>
    </format>
    <format dxfId="82">
      <pivotArea dataOnly="0" labelOnly="1" outline="0" fieldPosition="0">
        <references count="3">
          <reference field="57" count="1" selected="0">
            <x v="3"/>
          </reference>
          <reference field="58" count="1" selected="0">
            <x v="11"/>
          </reference>
          <reference field="60" count="1">
            <x v="3"/>
          </reference>
        </references>
      </pivotArea>
    </format>
    <format dxfId="81">
      <pivotArea dataOnly="0" labelOnly="1" outline="0" fieldPosition="0">
        <references count="3">
          <reference field="57" count="1" selected="0">
            <x v="5"/>
          </reference>
          <reference field="58" count="1" selected="0">
            <x v="12"/>
          </reference>
          <reference field="60" count="1">
            <x v="1"/>
          </reference>
        </references>
      </pivotArea>
    </format>
    <format dxfId="80">
      <pivotArea dataOnly="0" labelOnly="1" outline="0" axis="axisValues" fieldPosition="0"/>
    </format>
    <format dxfId="79">
      <pivotArea dataOnly="0" labelOnly="1" outline="0" fieldPosition="0">
        <references count="1">
          <reference field="58" count="8">
            <x v="2"/>
            <x v="3"/>
            <x v="4"/>
            <x v="5"/>
            <x v="7"/>
            <x v="10"/>
            <x v="11"/>
            <x v="12"/>
          </reference>
        </references>
      </pivotArea>
    </format>
    <format dxfId="78">
      <pivotArea dataOnly="0" labelOnly="1" outline="0" fieldPosition="0">
        <references count="1">
          <reference field="58" count="1">
            <x v="2"/>
          </reference>
        </references>
      </pivotArea>
    </format>
    <format dxfId="77">
      <pivotArea outline="0" collapsedLevelsAreSubtotals="1" fieldPosition="0"/>
    </format>
    <format dxfId="76">
      <pivotArea field="58" type="button" dataOnly="0" labelOnly="1" outline="0" axis="axisRow" fieldPosition="0"/>
    </format>
    <format dxfId="75">
      <pivotArea field="57" type="button" dataOnly="0" labelOnly="1" outline="0" axis="axisRow" fieldPosition="1"/>
    </format>
    <format dxfId="74">
      <pivotArea field="60" type="button" dataOnly="0" labelOnly="1" outline="0" axis="axisRow" fieldPosition="2"/>
    </format>
    <format dxfId="73">
      <pivotArea dataOnly="0" labelOnly="1" outline="0" axis="axisValues" fieldPosition="0"/>
    </format>
    <format dxfId="72">
      <pivotArea field="58" type="button" dataOnly="0" labelOnly="1" outline="0" axis="axisRow" fieldPosition="0"/>
    </format>
    <format dxfId="71">
      <pivotArea field="57" type="button" dataOnly="0" labelOnly="1" outline="0" axis="axisRow" fieldPosition="1"/>
    </format>
    <format dxfId="70">
      <pivotArea field="60" type="button" dataOnly="0" labelOnly="1" outline="0" axis="axisRow" fieldPosition="2"/>
    </format>
    <format dxfId="69">
      <pivotArea dataOnly="0" labelOnly="1" outline="0" axis="axisValues" fieldPosition="0"/>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F32EA8-F07D-B144-9F38-05BE3D3B9C0F}" name="PivotTable19" cacheId="1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16:AC25" firstHeaderRow="1" firstDataRow="2" firstDataCol="1"/>
  <pivotFields count="75">
    <pivotField showAll="0"/>
    <pivotField showAll="0"/>
    <pivotField showAll="0"/>
    <pivotField showAll="0"/>
    <pivotField showAll="0"/>
    <pivotField showAll="0"/>
    <pivotField dataField="1" showAll="0"/>
    <pivotField showAll="0"/>
    <pivotField showAll="0"/>
    <pivotField showAll="0"/>
    <pivotField showAll="0"/>
    <pivotField numFmtId="14" showAll="0"/>
    <pivotField axis="axisRow" showAll="0">
      <items count="8">
        <item x="0"/>
        <item x="1"/>
        <item x="2"/>
        <item x="3"/>
        <item x="4"/>
        <item x="5"/>
        <item x="6"/>
        <item t="default"/>
      </items>
    </pivotField>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2">
        <item x="4"/>
        <item x="2"/>
        <item x="8"/>
        <item x="6"/>
        <item x="5"/>
        <item x="3"/>
        <item x="1"/>
        <item x="9"/>
        <item x="10"/>
        <item x="7"/>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s>
  <rowFields count="1">
    <field x="12"/>
  </rowFields>
  <rowItems count="8">
    <i>
      <x/>
    </i>
    <i>
      <x v="1"/>
    </i>
    <i>
      <x v="2"/>
    </i>
    <i>
      <x v="3"/>
    </i>
    <i>
      <x v="4"/>
    </i>
    <i>
      <x v="5"/>
    </i>
    <i>
      <x v="6"/>
    </i>
    <i t="grand">
      <x/>
    </i>
  </rowItems>
  <colFields count="1">
    <field x="41"/>
  </colFields>
  <colItems count="12">
    <i>
      <x/>
    </i>
    <i>
      <x v="1"/>
    </i>
    <i>
      <x v="2"/>
    </i>
    <i>
      <x v="3"/>
    </i>
    <i>
      <x v="4"/>
    </i>
    <i>
      <x v="5"/>
    </i>
    <i>
      <x v="6"/>
    </i>
    <i>
      <x v="7"/>
    </i>
    <i>
      <x v="8"/>
    </i>
    <i>
      <x v="9"/>
    </i>
    <i>
      <x v="10"/>
    </i>
    <i t="grand">
      <x/>
    </i>
  </colItems>
  <dataFields count="1">
    <dataField name="Sum of total_obligated_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11290F-A36D-894A-9FBB-06BAB4FAC1C9}" name="PivotTable18" cacheId="1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M25" firstHeaderRow="1" firstDataRow="2" firstDataCol="1"/>
  <pivotFields count="75">
    <pivotField showAll="0"/>
    <pivotField showAll="0"/>
    <pivotField showAll="0"/>
    <pivotField showAll="0"/>
    <pivotField showAll="0"/>
    <pivotField showAll="0"/>
    <pivotField showAll="0"/>
    <pivotField dataField="1" showAll="0"/>
    <pivotField showAll="0"/>
    <pivotField showAll="0"/>
    <pivotField showAll="0"/>
    <pivotField numFmtId="14" showAll="0"/>
    <pivotField axis="axisRow" showAll="0">
      <items count="8">
        <item x="0"/>
        <item x="1"/>
        <item x="2"/>
        <item x="3"/>
        <item x="4"/>
        <item x="5"/>
        <item x="6"/>
        <item t="default"/>
      </items>
    </pivotField>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2">
        <item x="4"/>
        <item x="2"/>
        <item x="8"/>
        <item x="6"/>
        <item x="5"/>
        <item x="3"/>
        <item x="1"/>
        <item x="9"/>
        <item x="10"/>
        <item x="7"/>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s>
  <rowFields count="1">
    <field x="12"/>
  </rowFields>
  <rowItems count="8">
    <i>
      <x/>
    </i>
    <i>
      <x v="1"/>
    </i>
    <i>
      <x v="2"/>
    </i>
    <i>
      <x v="3"/>
    </i>
    <i>
      <x v="4"/>
    </i>
    <i>
      <x v="5"/>
    </i>
    <i>
      <x v="6"/>
    </i>
    <i t="grand">
      <x/>
    </i>
  </rowItems>
  <colFields count="1">
    <field x="41"/>
  </colFields>
  <colItems count="12">
    <i>
      <x/>
    </i>
    <i>
      <x v="1"/>
    </i>
    <i>
      <x v="2"/>
    </i>
    <i>
      <x v="3"/>
    </i>
    <i>
      <x v="4"/>
    </i>
    <i>
      <x v="5"/>
    </i>
    <i>
      <x v="6"/>
    </i>
    <i>
      <x v="7"/>
    </i>
    <i>
      <x v="8"/>
    </i>
    <i>
      <x v="9"/>
    </i>
    <i>
      <x v="10"/>
    </i>
    <i t="grand">
      <x/>
    </i>
  </colItems>
  <dataFields count="1">
    <dataField name="Sum of total_outlayed_amount_for_overall_awar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ipient_name" xr10:uid="{AB6C05EB-E4EB-204F-A2A2-6529920572DA}" sourceName="recipient_name">
  <pivotTables>
    <pivotTable tabId="4" name="PivotTable21"/>
  </pivotTables>
  <data>
    <tabular pivotCacheId="1572874270">
      <items count="24">
        <i x="1" s="1"/>
        <i x="8"/>
        <i x="18"/>
        <i x="19"/>
        <i x="17"/>
        <i x="16"/>
        <i x="10"/>
        <i x="22"/>
        <i x="6"/>
        <i x="14"/>
        <i x="12"/>
        <i x="20"/>
        <i x="21"/>
        <i x="9"/>
        <i x="5"/>
        <i x="2"/>
        <i x="15"/>
        <i x="13"/>
        <i x="3"/>
        <i x="23"/>
        <i x="7"/>
        <i x="0"/>
        <i x="1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ipient_name 1" xr10:uid="{A0751DC2-F958-B742-9DEF-F4316E2DF224}" cache="Slicer_recipient_name" caption="recipient_nam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9593F1-3202-0849-8586-F66F050E637B}" name="Table1" displayName="Table1" ref="A1:BW207" totalsRowShown="0" headerRowDxfId="108">
  <autoFilter ref="A1:BW207" xr:uid="{DF9593F1-3202-0849-8586-F66F050E637B}"/>
  <tableColumns count="75">
    <tableColumn id="1" xr3:uid="{28980D10-CDFE-364D-9E1D-8951210D5487}" name="assistance_transaction_unique_key"/>
    <tableColumn id="2" xr3:uid="{AD633C5C-8461-114C-B544-AFCEBEBCF9EC}" name="assistance_award_unique_key"/>
    <tableColumn id="3" xr3:uid="{D1D2EFB8-23A8-3743-A426-74C084CC9F8D}" name="award_id_fain"/>
    <tableColumn id="4" xr3:uid="{4A4819F0-AA88-434E-9672-6DE447B174B4}" name="modification_number"/>
    <tableColumn id="5" xr3:uid="{C3061BF2-AF23-724E-99C5-7396C885ED7F}" name="sai_number"/>
    <tableColumn id="6" xr3:uid="{61D7DC09-5951-5147-9419-DC071961F778}" name="federal_action_obligation"/>
    <tableColumn id="7" xr3:uid="{DE9163D7-3515-9B46-9EE5-9EA40384CBFD}" name="total_obligated_amount"/>
    <tableColumn id="8" xr3:uid="{98305623-391D-DA4D-8365-0E7E296BA694}" name="total_outlayed_amount_for_overall_award"/>
    <tableColumn id="9" xr3:uid="{E58A39E7-60D8-6F4E-B156-94F290CB515C}" name="non_federal_funding_amount"/>
    <tableColumn id="10" xr3:uid="{933481D6-7FFF-6141-8A9F-47B43C240751}" name="total_non_federal_funding_amount"/>
    <tableColumn id="15" xr3:uid="{65C6E398-1BEE-C141-8E88-21869AB79C95}" name="generated_pragmatic_obligations"/>
    <tableColumn id="16" xr3:uid="{13CF2C69-75CB-8149-B87C-EAA91A43F1FE}" name="action_date" dataDxfId="107"/>
    <tableColumn id="17" xr3:uid="{32FC8240-80B0-0D41-B376-0AFFFB640202}" name="action_date_fiscal_year"/>
    <tableColumn id="18" xr3:uid="{66E17CFE-71EE-304C-8E33-46919EFFF668}" name="period_of_performance_start_date" dataDxfId="106"/>
    <tableColumn id="19" xr3:uid="{D0874A44-1B66-824A-96CC-D372AD2D4C5C}" name="period_of_performance_current_end_date" dataDxfId="105"/>
    <tableColumn id="21" xr3:uid="{E1A59167-3A12-D046-BB99-F3332E947E25}" name="awarding_agency_name"/>
    <tableColumn id="22" xr3:uid="{3648425B-5596-0140-8CAA-7B10A8FB4ED3}" name="awarding_sub_agency_code"/>
    <tableColumn id="23" xr3:uid="{57C364C9-D932-514D-9BA0-76762D5F1537}" name="awarding_sub_agency_name"/>
    <tableColumn id="24" xr3:uid="{EE9DE7EE-DA5B-5B4D-BF7C-A678A226B537}" name="awarding_office_code"/>
    <tableColumn id="25" xr3:uid="{33996B22-D67D-3944-84D9-AF69571B7D90}" name="awarding_office_name"/>
    <tableColumn id="26" xr3:uid="{3CDB6E8C-A472-C74C-A83A-C01BFB47DF28}" name="funding_agency_code"/>
    <tableColumn id="27" xr3:uid="{C0C80910-556C-4D4A-A26E-F19603768951}" name="funding_agency_name"/>
    <tableColumn id="28" xr3:uid="{0E37C635-8578-2C49-B056-70198BC66C30}" name="funding_sub_agency_code"/>
    <tableColumn id="29" xr3:uid="{17508206-707A-F949-9500-999E2E083833}" name="funding_sub_agency_name"/>
    <tableColumn id="30" xr3:uid="{73DC0E59-2E9B-C144-886D-F7CB4CFA168D}" name="funding_office_code"/>
    <tableColumn id="31" xr3:uid="{B3B2FF95-95F0-184A-A71B-17D75EEE0E11}" name="funding_office_name"/>
    <tableColumn id="32" xr3:uid="{8C233EDC-C9E6-6D4C-943B-A149F84220D1}" name="treasury_accounts_funding_this_award"/>
    <tableColumn id="33" xr3:uid="{4293CAF1-6182-6D41-9E1B-4C01B3C0FCC2}" name="federal_accounts_funding_this_award"/>
    <tableColumn id="34" xr3:uid="{B0C39210-D6AA-4C4E-9272-821BF8CEF510}" name="object_classes_funding_this_award"/>
    <tableColumn id="35" xr3:uid="{3F3C5230-156E-944D-8B32-5CE0D2FC390C}" name="program_activities_funding_this_award"/>
    <tableColumn id="36" xr3:uid="{CF594772-CA07-8040-9C03-73B5A696582E}" name="recipient_uei"/>
    <tableColumn id="37" xr3:uid="{8AB8C215-DDDE-F445-92AE-E014ECE1B982}" name="recipient_duns"/>
    <tableColumn id="38" xr3:uid="{B146136E-DD12-6E4C-87EE-3ED4E7BCEDA1}" name="recipient_name"/>
    <tableColumn id="39" xr3:uid="{E0C29EBF-7234-974A-B244-76526AAC9F90}" name="recipient_name_raw"/>
    <tableColumn id="40" xr3:uid="{383DEFDE-C5BB-E542-97BD-B3F6C8F00D1C}" name="recipient_parent_uei"/>
    <tableColumn id="41" xr3:uid="{19B03FD3-EFDC-7D4A-AEE6-90AB234D40D9}" name="recipient_parent_duns"/>
    <tableColumn id="42" xr3:uid="{326221D7-5AE5-E642-AA07-E1DF93B8397C}" name="recipient_parent_name"/>
    <tableColumn id="44" xr3:uid="{B4BA0B86-EA59-F242-BE97-28115BBD36B5}" name="recipient_address_line_1"/>
    <tableColumn id="46" xr3:uid="{8A920AB0-22FA-DF43-B56D-6F4B98004B7A}" name="recipient_city_code"/>
    <tableColumn id="47" xr3:uid="{085B296F-8770-5344-A0CB-BC9DD591D987}" name="recipient_city_name"/>
    <tableColumn id="48" xr3:uid="{2E721AD6-3C5C-5043-896F-0489EC60CCA7}" name="prime_award_transaction_recipient_county_fips_code"/>
    <tableColumn id="49" xr3:uid="{B918DC0B-4C08-824B-8917-3927D02AE2D5}" name="recipient_county_name"/>
    <tableColumn id="50" xr3:uid="{37EFA85C-2D8D-0640-AA0F-6E2F7A7E1172}" name="prime_award_transaction_recipient_state_fips_code"/>
    <tableColumn id="51" xr3:uid="{84CD448C-7AC4-414E-A01E-9E80DE0B4B4C}" name="recipient_state_code"/>
    <tableColumn id="53" xr3:uid="{014CFA5E-0F05-E040-BAA4-FFB6AC4A3848}" name="recipient_zip_code"/>
    <tableColumn id="54" xr3:uid="{DCA47383-4DED-EE43-8663-76521620E9EE}" name="recipient_zip_last_4_code"/>
    <tableColumn id="55" xr3:uid="{52554272-7C6F-2549-8246-C8B865C0A5C3}" name="prime_award_transaction_recipient_cd_original"/>
    <tableColumn id="56" xr3:uid="{3056EA1D-08C8-3746-80BF-7B287FD0E7E3}" name="prime_award_transaction_recipient_cd_current"/>
    <tableColumn id="57" xr3:uid="{7B565A85-8949-EE42-951D-184CBC5BAD31}" name="primary_place_of_performance_scope"/>
    <tableColumn id="60" xr3:uid="{FBB2BFF4-A79C-C44C-A9A4-36243B71C929}" name="primary_place_of_performance_code"/>
    <tableColumn id="61" xr3:uid="{E8492126-E150-A745-88DB-DA07F7F36EA6}" name="primary_place_of_performance_city_name"/>
    <tableColumn id="62" xr3:uid="{FA4CF446-37ED-AA45-9E20-76CD18E16E62}" name="prime_award_transaction_place_of_performance_county_fips_code"/>
    <tableColumn id="63" xr3:uid="{C26CD418-5893-5D4A-AB1B-9B9931D43A7D}" name="primary_place_of_performance_county_name"/>
    <tableColumn id="64" xr3:uid="{8E83BFF3-F8FF-B24E-8D7B-F83714858F05}" name="prime_award_transaction_place_of_performance_state_fips_code"/>
    <tableColumn id="66" xr3:uid="{5A386703-EE19-F942-823E-1CBEC9D24AA8}" name="primary_place_of_performance_zip_4"/>
    <tableColumn id="67" xr3:uid="{67555779-88CD-CB49-B3F2-F018134D0CE4}" name="prime_award_transaction_place_of_performance_cd_original"/>
    <tableColumn id="68" xr3:uid="{D069C7CA-1A6C-3740-B19B-2F3A55150D13}" name="prime_award_transaction_place_of_performance_cd_current"/>
    <tableColumn id="70" xr3:uid="{10FA256A-15BB-7A4B-A51C-12D3A794001C}" name="cfda_number"/>
    <tableColumn id="71" xr3:uid="{D7AB5DE6-A668-E84C-A188-8CD3317585C0}" name="cfda_title"/>
    <tableColumn id="72" xr3:uid="{B2E7795A-EA1B-5644-8CAD-7FB496D35979}" name="assistance_type_code"/>
    <tableColumn id="73" xr3:uid="{30788C33-CABD-8944-9C40-5F752F157367}" name="assistance_type_description"/>
    <tableColumn id="74" xr3:uid="{DDA8F9A0-21D1-8848-A0B0-673FB82289F0}" name="transaction_description"/>
    <tableColumn id="75" xr3:uid="{E44E2CD7-D6C3-9045-BB60-51001513A8D4}" name="prime_award_base_transaction_description"/>
    <tableColumn id="76" xr3:uid="{3E3C975D-46A4-FB4F-8B66-2577FB85ACCD}" name="business_funds_indicator_code"/>
    <tableColumn id="77" xr3:uid="{A4F9E003-3ADA-074E-8DFB-1CDFF8F746D2}" name="business_funds_indicator_description"/>
    <tableColumn id="78" xr3:uid="{3ECD53B4-EFEC-0A49-9244-9C7185C6A4DB}" name="business_types_code"/>
    <tableColumn id="79" xr3:uid="{AC6A5823-946E-4F47-8F6E-61706273B155}" name="business_types_description"/>
    <tableColumn id="82" xr3:uid="{264AAD93-C678-2545-807F-94560313C1BA}" name="action_type_code"/>
    <tableColumn id="83" xr3:uid="{A93CF88D-999D-8B4D-8E1E-094C72BD09F7}" name="action_type_description"/>
    <tableColumn id="84" xr3:uid="{9CC46719-8BBC-5840-B77A-6774F176B8A1}" name="record_type_code"/>
    <tableColumn id="85" xr3:uid="{C4B914C1-E7E2-5D41-B5CE-D4FC8B95A02F}" name="record_type_description"/>
    <tableColumn id="86" xr3:uid="{D5695624-6D27-9743-B78B-A83BE68618F4}" name="usaspending_permalink"/>
    <tableColumn id="87" xr3:uid="{35D55187-5646-544B-987B-8E714D14E1B7}" name="initial_report_date" dataDxfId="104"/>
    <tableColumn id="88" xr3:uid="{8C74015C-2079-E544-97D7-78151156A5CE}" name="last_modified_date" dataDxfId="103"/>
    <tableColumn id="89" xr3:uid="{32894A33-949C-AA45-92A2-513FDEDD6CB5}" name="Column1" dataDxfId="10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openxmlformats.org/officeDocument/2006/relationships/comments" Target="../comments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68AF6-55F4-1D4E-B022-BA9EBABFF3F0}">
  <dimension ref="A1:BW207"/>
  <sheetViews>
    <sheetView topLeftCell="BJ1" zoomScale="125" workbookViewId="0">
      <selection activeCell="AD1" sqref="AD1:AD12"/>
    </sheetView>
  </sheetViews>
  <sheetFormatPr baseColWidth="10" defaultRowHeight="16" x14ac:dyDescent="0.2"/>
  <cols>
    <col min="1" max="1" width="41.6640625" customWidth="1"/>
    <col min="2" max="2" width="40.83203125" customWidth="1"/>
    <col min="3" max="3" width="20.33203125" customWidth="1"/>
    <col min="4" max="4" width="30.83203125" customWidth="1"/>
    <col min="5" max="5" width="29.83203125" customWidth="1"/>
    <col min="6" max="6" width="34.33203125" customWidth="1"/>
    <col min="7" max="7" width="35.33203125" customWidth="1"/>
    <col min="8" max="8" width="58" customWidth="1"/>
    <col min="9" max="9" width="37.33203125" customWidth="1"/>
    <col min="10" max="10" width="41.33203125" customWidth="1"/>
    <col min="11" max="11" width="46.5" customWidth="1"/>
    <col min="12" max="12" width="20.5" customWidth="1"/>
    <col min="13" max="13" width="28.83203125" customWidth="1"/>
    <col min="14" max="14" width="40.33203125" customWidth="1"/>
    <col min="15" max="15" width="48.1640625" customWidth="1"/>
    <col min="16" max="16" width="29.1640625" customWidth="1"/>
    <col min="17" max="17" width="33.1640625" customWidth="1"/>
    <col min="18" max="18" width="34" customWidth="1"/>
    <col min="19" max="19" width="27" customWidth="1"/>
    <col min="20" max="20" width="46.5" bestFit="1" customWidth="1"/>
    <col min="21" max="21" width="26.5" customWidth="1"/>
    <col min="22" max="22" width="27.33203125" customWidth="1"/>
    <col min="23" max="23" width="31.33203125" customWidth="1"/>
    <col min="24" max="24" width="32.1640625" customWidth="1"/>
    <col min="25" max="25" width="25.1640625" customWidth="1"/>
    <col min="26" max="26" width="57.1640625" bestFit="1" customWidth="1"/>
    <col min="27" max="27" width="45" customWidth="1"/>
    <col min="28" max="28" width="43.83203125" customWidth="1"/>
    <col min="29" max="29" width="73.6640625" bestFit="1" customWidth="1"/>
    <col min="30" max="30" width="101" bestFit="1" customWidth="1"/>
    <col min="31" max="31" width="17.6640625" customWidth="1"/>
    <col min="32" max="32" width="19.33203125" customWidth="1"/>
    <col min="33" max="33" width="42.6640625" bestFit="1" customWidth="1"/>
    <col min="34" max="34" width="49.6640625" bestFit="1" customWidth="1"/>
    <col min="35" max="35" width="25.5" customWidth="1"/>
    <col min="36" max="36" width="27.33203125" customWidth="1"/>
    <col min="37" max="37" width="29.33203125" bestFit="1" customWidth="1"/>
    <col min="38" max="38" width="37.6640625" bestFit="1" customWidth="1"/>
    <col min="39" max="39" width="24.5" customWidth="1"/>
    <col min="40" max="40" width="25.33203125" customWidth="1"/>
    <col min="41" max="41" width="61.1640625" customWidth="1"/>
    <col min="42" max="42" width="28.6640625" customWidth="1"/>
    <col min="43" max="43" width="59.33203125" customWidth="1"/>
    <col min="44" max="44" width="26" customWidth="1"/>
    <col min="45" max="45" width="23.6640625" customWidth="1"/>
    <col min="46" max="46" width="31" customWidth="1"/>
    <col min="47" max="47" width="54.1640625" customWidth="1"/>
    <col min="48" max="48" width="54" customWidth="1"/>
    <col min="49" max="49" width="44.5" customWidth="1"/>
    <col min="50" max="50" width="43.33203125" customWidth="1"/>
    <col min="51" max="51" width="49.1640625" customWidth="1"/>
    <col min="52" max="52" width="75.6640625" customWidth="1"/>
    <col min="53" max="53" width="52.5" customWidth="1"/>
    <col min="54" max="54" width="73.83203125" customWidth="1"/>
    <col min="55" max="55" width="43.5" customWidth="1"/>
    <col min="56" max="56" width="68.6640625" customWidth="1"/>
    <col min="57" max="57" width="68.5" customWidth="1"/>
    <col min="58" max="58" width="17.6640625" customWidth="1"/>
    <col min="59" max="59" width="85.1640625" bestFit="1" customWidth="1"/>
    <col min="60" max="61" width="42.1640625" customWidth="1"/>
    <col min="62" max="63" width="255.83203125" bestFit="1" customWidth="1"/>
    <col min="64" max="64" width="37" customWidth="1"/>
    <col min="65" max="65" width="43.83203125" customWidth="1"/>
    <col min="66" max="66" width="26.1640625" customWidth="1"/>
    <col min="67" max="67" width="81.1640625" bestFit="1" customWidth="1"/>
    <col min="68" max="68" width="22.33203125" customWidth="1"/>
    <col min="69" max="69" width="33.1640625" bestFit="1" customWidth="1"/>
    <col min="70" max="70" width="22.5" customWidth="1"/>
    <col min="71" max="71" width="29.33203125" customWidth="1"/>
    <col min="72" max="72" width="63.6640625" bestFit="1" customWidth="1"/>
    <col min="73" max="73" width="23" customWidth="1"/>
    <col min="74" max="74" width="24" customWidth="1"/>
  </cols>
  <sheetData>
    <row r="1" spans="1:75" ht="22"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972</v>
      </c>
    </row>
    <row r="2" spans="1:75" ht="51" x14ac:dyDescent="0.2">
      <c r="A2" t="s">
        <v>74</v>
      </c>
      <c r="B2" t="s">
        <v>75</v>
      </c>
      <c r="C2" t="s">
        <v>76</v>
      </c>
      <c r="D2">
        <v>6</v>
      </c>
      <c r="E2" t="s">
        <v>77</v>
      </c>
      <c r="F2">
        <v>0</v>
      </c>
      <c r="G2">
        <v>11348689.630000001</v>
      </c>
      <c r="H2">
        <v>2400692.25</v>
      </c>
      <c r="I2">
        <v>0</v>
      </c>
      <c r="J2">
        <v>3083610</v>
      </c>
      <c r="K2">
        <v>0</v>
      </c>
      <c r="L2" s="1">
        <v>43384</v>
      </c>
      <c r="M2">
        <v>2019</v>
      </c>
      <c r="N2" s="1">
        <v>42278</v>
      </c>
      <c r="O2" s="1">
        <v>44104</v>
      </c>
      <c r="P2" t="s">
        <v>78</v>
      </c>
      <c r="Q2">
        <v>8900</v>
      </c>
      <c r="R2" t="s">
        <v>78</v>
      </c>
      <c r="S2">
        <v>892433</v>
      </c>
      <c r="T2" t="s">
        <v>79</v>
      </c>
      <c r="U2">
        <v>89</v>
      </c>
      <c r="V2" t="s">
        <v>78</v>
      </c>
      <c r="W2">
        <v>8900</v>
      </c>
      <c r="X2" t="s">
        <v>78</v>
      </c>
      <c r="Y2">
        <v>892402</v>
      </c>
      <c r="Z2" t="s">
        <v>80</v>
      </c>
      <c r="AA2" t="s">
        <v>81</v>
      </c>
      <c r="AB2" t="s">
        <v>82</v>
      </c>
      <c r="AC2" t="s">
        <v>83</v>
      </c>
      <c r="AD2" t="s">
        <v>84</v>
      </c>
      <c r="AE2" t="s">
        <v>85</v>
      </c>
      <c r="AF2">
        <v>191429745</v>
      </c>
      <c r="AG2" t="s">
        <v>86</v>
      </c>
      <c r="AH2" t="s">
        <v>87</v>
      </c>
      <c r="AI2" t="s">
        <v>88</v>
      </c>
      <c r="AJ2">
        <v>55600001</v>
      </c>
      <c r="AK2" t="s">
        <v>87</v>
      </c>
      <c r="AL2" t="s">
        <v>89</v>
      </c>
      <c r="AM2">
        <v>23290</v>
      </c>
      <c r="AN2" t="s">
        <v>90</v>
      </c>
      <c r="AO2">
        <v>5143</v>
      </c>
      <c r="AP2" t="s">
        <v>91</v>
      </c>
      <c r="AQ2">
        <v>5</v>
      </c>
      <c r="AR2" t="s">
        <v>92</v>
      </c>
      <c r="AS2">
        <v>72701</v>
      </c>
      <c r="AT2">
        <v>1201</v>
      </c>
      <c r="AU2" t="s">
        <v>93</v>
      </c>
      <c r="AV2" t="s">
        <v>93</v>
      </c>
      <c r="AW2" t="s">
        <v>94</v>
      </c>
      <c r="AX2" t="s">
        <v>95</v>
      </c>
      <c r="AY2" t="s">
        <v>90</v>
      </c>
      <c r="AZ2">
        <v>5143</v>
      </c>
      <c r="BA2" t="s">
        <v>91</v>
      </c>
      <c r="BB2">
        <v>5</v>
      </c>
      <c r="BC2" t="s">
        <v>96</v>
      </c>
      <c r="BD2" t="s">
        <v>93</v>
      </c>
      <c r="BE2" t="s">
        <v>93</v>
      </c>
      <c r="BF2">
        <v>81.122</v>
      </c>
      <c r="BG2" t="s">
        <v>97</v>
      </c>
      <c r="BH2">
        <v>5</v>
      </c>
      <c r="BI2" t="s">
        <v>98</v>
      </c>
      <c r="BJ2" s="2" t="s">
        <v>99</v>
      </c>
      <c r="BK2" t="s">
        <v>100</v>
      </c>
      <c r="BL2" t="s">
        <v>101</v>
      </c>
      <c r="BM2" t="s">
        <v>102</v>
      </c>
      <c r="BN2" t="s">
        <v>103</v>
      </c>
      <c r="BO2" t="s">
        <v>104</v>
      </c>
      <c r="BP2" t="s">
        <v>105</v>
      </c>
      <c r="BQ2" t="s">
        <v>106</v>
      </c>
      <c r="BR2">
        <v>2</v>
      </c>
      <c r="BS2" t="s">
        <v>107</v>
      </c>
      <c r="BT2" t="s">
        <v>108</v>
      </c>
      <c r="BU2" s="1">
        <v>43621</v>
      </c>
      <c r="BV2" s="1">
        <v>43621</v>
      </c>
    </row>
    <row r="3" spans="1:75" x14ac:dyDescent="0.2">
      <c r="A3" t="s">
        <v>109</v>
      </c>
      <c r="B3" t="s">
        <v>110</v>
      </c>
      <c r="C3" t="s">
        <v>111</v>
      </c>
      <c r="D3">
        <v>1</v>
      </c>
      <c r="E3" t="s">
        <v>112</v>
      </c>
      <c r="F3">
        <v>124410</v>
      </c>
      <c r="G3">
        <v>1901400</v>
      </c>
      <c r="H3">
        <v>1518913.98</v>
      </c>
      <c r="I3">
        <v>0</v>
      </c>
      <c r="J3">
        <v>221575</v>
      </c>
      <c r="K3">
        <v>124410</v>
      </c>
      <c r="L3" s="1">
        <v>43420</v>
      </c>
      <c r="M3">
        <v>2019</v>
      </c>
      <c r="N3" s="1">
        <v>43282</v>
      </c>
      <c r="O3" s="1">
        <v>43646</v>
      </c>
      <c r="P3" t="s">
        <v>78</v>
      </c>
      <c r="Q3">
        <v>8900</v>
      </c>
      <c r="R3" t="s">
        <v>78</v>
      </c>
      <c r="S3">
        <v>892434</v>
      </c>
      <c r="T3" t="s">
        <v>113</v>
      </c>
      <c r="U3">
        <v>89</v>
      </c>
      <c r="V3" t="s">
        <v>78</v>
      </c>
      <c r="W3">
        <v>8900</v>
      </c>
      <c r="X3" t="s">
        <v>78</v>
      </c>
      <c r="Y3">
        <v>892403</v>
      </c>
      <c r="Z3" t="s">
        <v>114</v>
      </c>
      <c r="AA3" t="s">
        <v>115</v>
      </c>
      <c r="AB3" t="s">
        <v>116</v>
      </c>
      <c r="AC3" t="s">
        <v>117</v>
      </c>
      <c r="AD3" t="s">
        <v>118</v>
      </c>
      <c r="AE3" t="s">
        <v>119</v>
      </c>
      <c r="AF3">
        <v>809594054</v>
      </c>
      <c r="AG3" t="s">
        <v>120</v>
      </c>
      <c r="AH3" t="s">
        <v>121</v>
      </c>
      <c r="AI3" t="s">
        <v>122</v>
      </c>
      <c r="AJ3">
        <v>65320400</v>
      </c>
      <c r="AK3" t="s">
        <v>123</v>
      </c>
      <c r="AL3" t="s">
        <v>124</v>
      </c>
      <c r="AM3">
        <v>50450</v>
      </c>
      <c r="AN3" t="s">
        <v>125</v>
      </c>
      <c r="AO3">
        <v>5119</v>
      </c>
      <c r="AP3" t="s">
        <v>126</v>
      </c>
      <c r="AQ3">
        <v>5</v>
      </c>
      <c r="AR3" t="s">
        <v>92</v>
      </c>
      <c r="AS3">
        <v>72118</v>
      </c>
      <c r="AT3">
        <v>5328</v>
      </c>
      <c r="AU3" t="s">
        <v>127</v>
      </c>
      <c r="AV3" t="s">
        <v>127</v>
      </c>
      <c r="AW3" t="s">
        <v>128</v>
      </c>
      <c r="AX3" t="s">
        <v>129</v>
      </c>
      <c r="BB3">
        <v>5</v>
      </c>
      <c r="BD3" t="s">
        <v>130</v>
      </c>
      <c r="BF3">
        <v>81.040999999999997</v>
      </c>
      <c r="BG3" t="s">
        <v>131</v>
      </c>
      <c r="BH3">
        <v>3</v>
      </c>
      <c r="BI3" t="s">
        <v>132</v>
      </c>
      <c r="BJ3" t="s">
        <v>133</v>
      </c>
      <c r="BK3" t="s">
        <v>133</v>
      </c>
      <c r="BL3" t="s">
        <v>101</v>
      </c>
      <c r="BM3" t="s">
        <v>102</v>
      </c>
      <c r="BN3" t="s">
        <v>134</v>
      </c>
      <c r="BO3" t="s">
        <v>135</v>
      </c>
      <c r="BP3" t="s">
        <v>105</v>
      </c>
      <c r="BQ3" t="s">
        <v>106</v>
      </c>
      <c r="BR3">
        <v>2</v>
      </c>
      <c r="BS3" t="s">
        <v>107</v>
      </c>
      <c r="BT3" t="s">
        <v>136</v>
      </c>
      <c r="BU3" s="1">
        <v>43438</v>
      </c>
      <c r="BV3" s="1">
        <v>43438</v>
      </c>
    </row>
    <row r="4" spans="1:75" ht="51" x14ac:dyDescent="0.2">
      <c r="A4" t="s">
        <v>137</v>
      </c>
      <c r="B4" t="s">
        <v>75</v>
      </c>
      <c r="C4" t="s">
        <v>76</v>
      </c>
      <c r="D4">
        <v>7</v>
      </c>
      <c r="E4" t="s">
        <v>77</v>
      </c>
      <c r="F4">
        <v>0</v>
      </c>
      <c r="G4">
        <v>11348689.630000001</v>
      </c>
      <c r="H4">
        <v>2400692.25</v>
      </c>
      <c r="I4">
        <v>0</v>
      </c>
      <c r="J4">
        <v>3083610</v>
      </c>
      <c r="K4">
        <v>0</v>
      </c>
      <c r="L4" s="1">
        <v>43480</v>
      </c>
      <c r="M4">
        <v>2019</v>
      </c>
      <c r="N4" s="1">
        <v>42278</v>
      </c>
      <c r="O4" s="1">
        <v>44104</v>
      </c>
      <c r="P4" t="s">
        <v>78</v>
      </c>
      <c r="Q4">
        <v>8900</v>
      </c>
      <c r="R4" t="s">
        <v>78</v>
      </c>
      <c r="S4">
        <v>892433</v>
      </c>
      <c r="T4" t="s">
        <v>79</v>
      </c>
      <c r="U4">
        <v>89</v>
      </c>
      <c r="V4" t="s">
        <v>78</v>
      </c>
      <c r="W4">
        <v>8900</v>
      </c>
      <c r="X4" t="s">
        <v>78</v>
      </c>
      <c r="Y4">
        <v>892402</v>
      </c>
      <c r="Z4" t="s">
        <v>80</v>
      </c>
      <c r="AA4" t="s">
        <v>81</v>
      </c>
      <c r="AB4" t="s">
        <v>82</v>
      </c>
      <c r="AC4" t="s">
        <v>83</v>
      </c>
      <c r="AD4" t="s">
        <v>84</v>
      </c>
      <c r="AE4" t="s">
        <v>85</v>
      </c>
      <c r="AF4">
        <v>191429745</v>
      </c>
      <c r="AG4" t="s">
        <v>86</v>
      </c>
      <c r="AH4" t="s">
        <v>87</v>
      </c>
      <c r="AI4" t="s">
        <v>88</v>
      </c>
      <c r="AJ4">
        <v>55600001</v>
      </c>
      <c r="AK4" t="s">
        <v>87</v>
      </c>
      <c r="AL4" t="s">
        <v>89</v>
      </c>
      <c r="AM4">
        <v>23290</v>
      </c>
      <c r="AN4" t="s">
        <v>90</v>
      </c>
      <c r="AO4">
        <v>5143</v>
      </c>
      <c r="AP4" t="s">
        <v>91</v>
      </c>
      <c r="AQ4">
        <v>5</v>
      </c>
      <c r="AR4" t="s">
        <v>92</v>
      </c>
      <c r="AS4">
        <v>72701</v>
      </c>
      <c r="AT4">
        <v>1201</v>
      </c>
      <c r="AU4" t="s">
        <v>93</v>
      </c>
      <c r="AV4" t="s">
        <v>93</v>
      </c>
      <c r="AW4" t="s">
        <v>94</v>
      </c>
      <c r="AX4" t="s">
        <v>95</v>
      </c>
      <c r="AY4" t="s">
        <v>90</v>
      </c>
      <c r="AZ4">
        <v>5143</v>
      </c>
      <c r="BA4" t="s">
        <v>91</v>
      </c>
      <c r="BB4">
        <v>5</v>
      </c>
      <c r="BC4" t="s">
        <v>96</v>
      </c>
      <c r="BD4" t="s">
        <v>93</v>
      </c>
      <c r="BE4" t="s">
        <v>93</v>
      </c>
      <c r="BF4">
        <v>81.122</v>
      </c>
      <c r="BG4" t="s">
        <v>97</v>
      </c>
      <c r="BH4">
        <v>5</v>
      </c>
      <c r="BI4" t="s">
        <v>98</v>
      </c>
      <c r="BJ4" s="2" t="s">
        <v>138</v>
      </c>
      <c r="BK4" t="s">
        <v>100</v>
      </c>
      <c r="BL4" t="s">
        <v>101</v>
      </c>
      <c r="BM4" t="s">
        <v>102</v>
      </c>
      <c r="BN4" t="s">
        <v>103</v>
      </c>
      <c r="BO4" t="s">
        <v>104</v>
      </c>
      <c r="BP4" t="s">
        <v>105</v>
      </c>
      <c r="BQ4" t="s">
        <v>106</v>
      </c>
      <c r="BR4">
        <v>2</v>
      </c>
      <c r="BS4" t="s">
        <v>107</v>
      </c>
      <c r="BT4" t="s">
        <v>108</v>
      </c>
      <c r="BU4" s="1">
        <v>43500</v>
      </c>
      <c r="BV4" s="1">
        <v>43500</v>
      </c>
    </row>
    <row r="5" spans="1:75" x14ac:dyDescent="0.2">
      <c r="A5" t="s">
        <v>139</v>
      </c>
      <c r="B5" t="s">
        <v>140</v>
      </c>
      <c r="C5" t="s">
        <v>141</v>
      </c>
      <c r="D5">
        <v>1</v>
      </c>
      <c r="E5" t="s">
        <v>142</v>
      </c>
      <c r="F5">
        <v>0</v>
      </c>
      <c r="G5">
        <v>2704566.15</v>
      </c>
      <c r="H5">
        <v>1405622.43</v>
      </c>
      <c r="I5">
        <v>0</v>
      </c>
      <c r="J5">
        <v>713853</v>
      </c>
      <c r="K5">
        <v>0</v>
      </c>
      <c r="L5" s="1">
        <v>43479</v>
      </c>
      <c r="M5">
        <v>2019</v>
      </c>
      <c r="N5" s="1">
        <v>43313</v>
      </c>
      <c r="O5" s="1">
        <v>43677</v>
      </c>
      <c r="P5" t="s">
        <v>78</v>
      </c>
      <c r="Q5">
        <v>8900</v>
      </c>
      <c r="R5" t="s">
        <v>78</v>
      </c>
      <c r="S5">
        <v>892434</v>
      </c>
      <c r="T5" t="s">
        <v>113</v>
      </c>
      <c r="U5">
        <v>89</v>
      </c>
      <c r="V5" t="s">
        <v>78</v>
      </c>
      <c r="W5">
        <v>8900</v>
      </c>
      <c r="X5" t="s">
        <v>78</v>
      </c>
      <c r="Y5">
        <v>892403</v>
      </c>
      <c r="Z5" t="s">
        <v>114</v>
      </c>
      <c r="AA5" t="s">
        <v>115</v>
      </c>
      <c r="AB5" t="s">
        <v>116</v>
      </c>
      <c r="AC5" t="s">
        <v>117</v>
      </c>
      <c r="AD5" t="s">
        <v>143</v>
      </c>
      <c r="AE5" t="s">
        <v>85</v>
      </c>
      <c r="AF5">
        <v>191429745</v>
      </c>
      <c r="AG5" t="s">
        <v>86</v>
      </c>
      <c r="AH5" t="s">
        <v>87</v>
      </c>
      <c r="AI5" t="s">
        <v>88</v>
      </c>
      <c r="AJ5">
        <v>55600001</v>
      </c>
      <c r="AK5" t="s">
        <v>87</v>
      </c>
      <c r="AL5" t="s">
        <v>144</v>
      </c>
      <c r="AM5">
        <v>23290</v>
      </c>
      <c r="AN5" t="s">
        <v>90</v>
      </c>
      <c r="AO5">
        <v>5143</v>
      </c>
      <c r="AP5" t="s">
        <v>91</v>
      </c>
      <c r="AQ5">
        <v>5</v>
      </c>
      <c r="AR5" t="s">
        <v>92</v>
      </c>
      <c r="AS5">
        <v>72701</v>
      </c>
      <c r="AT5">
        <v>2701</v>
      </c>
      <c r="AU5" t="s">
        <v>93</v>
      </c>
      <c r="AV5" t="s">
        <v>93</v>
      </c>
      <c r="AW5" t="s">
        <v>94</v>
      </c>
      <c r="AX5" t="s">
        <v>95</v>
      </c>
      <c r="AY5" t="s">
        <v>90</v>
      </c>
      <c r="AZ5">
        <v>5143</v>
      </c>
      <c r="BA5" t="s">
        <v>91</v>
      </c>
      <c r="BB5">
        <v>5</v>
      </c>
      <c r="BC5" t="s">
        <v>96</v>
      </c>
      <c r="BD5" t="s">
        <v>93</v>
      </c>
      <c r="BE5" t="s">
        <v>93</v>
      </c>
      <c r="BF5">
        <v>81.087000000000003</v>
      </c>
      <c r="BG5" t="s">
        <v>145</v>
      </c>
      <c r="BH5">
        <v>5</v>
      </c>
      <c r="BI5" t="s">
        <v>98</v>
      </c>
      <c r="BJ5" t="s">
        <v>146</v>
      </c>
      <c r="BK5" t="s">
        <v>146</v>
      </c>
      <c r="BL5" t="s">
        <v>101</v>
      </c>
      <c r="BM5" t="s">
        <v>102</v>
      </c>
      <c r="BN5" t="s">
        <v>103</v>
      </c>
      <c r="BO5" t="s">
        <v>104</v>
      </c>
      <c r="BP5" t="s">
        <v>105</v>
      </c>
      <c r="BQ5" t="s">
        <v>106</v>
      </c>
      <c r="BR5">
        <v>2</v>
      </c>
      <c r="BS5" t="s">
        <v>107</v>
      </c>
      <c r="BT5" t="s">
        <v>147</v>
      </c>
      <c r="BU5" s="1">
        <v>43500</v>
      </c>
      <c r="BV5" s="1">
        <v>43500</v>
      </c>
    </row>
    <row r="6" spans="1:75" x14ac:dyDescent="0.2">
      <c r="A6" t="s">
        <v>148</v>
      </c>
      <c r="B6" t="s">
        <v>149</v>
      </c>
      <c r="C6" t="s">
        <v>150</v>
      </c>
      <c r="D6">
        <v>4</v>
      </c>
      <c r="E6" t="s">
        <v>151</v>
      </c>
      <c r="F6">
        <v>-1426393.3</v>
      </c>
      <c r="G6">
        <v>573606.69999999995</v>
      </c>
      <c r="I6">
        <v>-1426393.3</v>
      </c>
      <c r="J6">
        <v>-1426393.3</v>
      </c>
      <c r="K6">
        <v>-1426393.3</v>
      </c>
      <c r="L6" s="1">
        <v>43482</v>
      </c>
      <c r="M6">
        <v>2019</v>
      </c>
      <c r="N6" s="1">
        <v>42566</v>
      </c>
      <c r="O6" s="1">
        <v>43234</v>
      </c>
      <c r="P6" t="s">
        <v>78</v>
      </c>
      <c r="Q6">
        <v>8900</v>
      </c>
      <c r="R6" t="s">
        <v>78</v>
      </c>
      <c r="S6">
        <v>892434</v>
      </c>
      <c r="T6" t="s">
        <v>113</v>
      </c>
      <c r="U6">
        <v>89</v>
      </c>
      <c r="V6" t="s">
        <v>78</v>
      </c>
      <c r="W6">
        <v>8900</v>
      </c>
      <c r="X6" t="s">
        <v>78</v>
      </c>
      <c r="Y6">
        <v>892403</v>
      </c>
      <c r="Z6" t="s">
        <v>114</v>
      </c>
      <c r="AA6" t="s">
        <v>115</v>
      </c>
      <c r="AB6" t="s">
        <v>116</v>
      </c>
      <c r="AC6" t="s">
        <v>117</v>
      </c>
      <c r="AD6" t="s">
        <v>143</v>
      </c>
      <c r="AE6" t="s">
        <v>152</v>
      </c>
      <c r="AF6">
        <v>79324710</v>
      </c>
      <c r="AG6" t="s">
        <v>153</v>
      </c>
      <c r="AH6" t="s">
        <v>153</v>
      </c>
      <c r="AJ6">
        <v>9428456</v>
      </c>
      <c r="AL6" t="s">
        <v>154</v>
      </c>
      <c r="AM6">
        <v>23290</v>
      </c>
      <c r="AN6" t="s">
        <v>90</v>
      </c>
      <c r="AO6">
        <v>5143</v>
      </c>
      <c r="AP6" t="s">
        <v>91</v>
      </c>
      <c r="AQ6">
        <v>5</v>
      </c>
      <c r="AR6" t="s">
        <v>92</v>
      </c>
      <c r="AS6">
        <v>72701</v>
      </c>
      <c r="AT6">
        <v>7175</v>
      </c>
      <c r="AU6" t="s">
        <v>93</v>
      </c>
      <c r="AV6" t="s">
        <v>93</v>
      </c>
      <c r="AW6" t="s">
        <v>155</v>
      </c>
      <c r="AX6" t="s">
        <v>95</v>
      </c>
      <c r="AY6" t="s">
        <v>90</v>
      </c>
      <c r="AZ6">
        <v>5143</v>
      </c>
      <c r="BA6" t="s">
        <v>91</v>
      </c>
      <c r="BB6">
        <v>5</v>
      </c>
      <c r="BC6" t="s">
        <v>156</v>
      </c>
      <c r="BD6" t="s">
        <v>93</v>
      </c>
      <c r="BE6" t="s">
        <v>93</v>
      </c>
      <c r="BF6">
        <v>81.087000000000003</v>
      </c>
      <c r="BG6" t="s">
        <v>145</v>
      </c>
      <c r="BH6">
        <v>5</v>
      </c>
      <c r="BI6" t="s">
        <v>98</v>
      </c>
      <c r="BJ6" t="s">
        <v>157</v>
      </c>
      <c r="BK6" t="s">
        <v>157</v>
      </c>
      <c r="BL6" t="s">
        <v>101</v>
      </c>
      <c r="BM6" t="s">
        <v>102</v>
      </c>
      <c r="BN6" t="s">
        <v>158</v>
      </c>
      <c r="BO6" t="s">
        <v>159</v>
      </c>
      <c r="BP6" t="s">
        <v>105</v>
      </c>
      <c r="BQ6" t="s">
        <v>106</v>
      </c>
      <c r="BR6">
        <v>2</v>
      </c>
      <c r="BS6" t="s">
        <v>107</v>
      </c>
      <c r="BT6" t="s">
        <v>160</v>
      </c>
      <c r="BU6" s="1">
        <v>43500</v>
      </c>
      <c r="BV6" s="1">
        <v>43500</v>
      </c>
    </row>
    <row r="7" spans="1:75" x14ac:dyDescent="0.2">
      <c r="A7" t="s">
        <v>161</v>
      </c>
      <c r="B7" t="s">
        <v>162</v>
      </c>
      <c r="C7" t="s">
        <v>163</v>
      </c>
      <c r="D7">
        <v>4</v>
      </c>
      <c r="E7" t="s">
        <v>77</v>
      </c>
      <c r="F7">
        <v>50000</v>
      </c>
      <c r="G7">
        <v>207500</v>
      </c>
      <c r="H7">
        <v>114375</v>
      </c>
      <c r="I7">
        <v>0</v>
      </c>
      <c r="J7">
        <v>0</v>
      </c>
      <c r="K7">
        <v>50000</v>
      </c>
      <c r="L7" s="1">
        <v>43507</v>
      </c>
      <c r="M7">
        <v>2019</v>
      </c>
      <c r="N7" s="1">
        <v>42401</v>
      </c>
      <c r="O7" s="1">
        <v>43861</v>
      </c>
      <c r="P7" t="s">
        <v>78</v>
      </c>
      <c r="Q7">
        <v>8900</v>
      </c>
      <c r="R7" t="s">
        <v>78</v>
      </c>
      <c r="S7">
        <v>892433</v>
      </c>
      <c r="T7" t="s">
        <v>79</v>
      </c>
      <c r="U7">
        <v>89</v>
      </c>
      <c r="V7" t="s">
        <v>78</v>
      </c>
      <c r="W7">
        <v>8900</v>
      </c>
      <c r="X7" t="s">
        <v>78</v>
      </c>
      <c r="Y7">
        <v>892403</v>
      </c>
      <c r="Z7" t="s">
        <v>114</v>
      </c>
      <c r="AA7" t="s">
        <v>115</v>
      </c>
      <c r="AB7" t="s">
        <v>116</v>
      </c>
      <c r="AC7" t="s">
        <v>117</v>
      </c>
      <c r="AD7" t="s">
        <v>164</v>
      </c>
      <c r="AE7" t="s">
        <v>119</v>
      </c>
      <c r="AF7">
        <v>809594054</v>
      </c>
      <c r="AG7" t="s">
        <v>120</v>
      </c>
      <c r="AH7" t="s">
        <v>165</v>
      </c>
      <c r="AI7" t="s">
        <v>122</v>
      </c>
      <c r="AJ7">
        <v>65320400</v>
      </c>
      <c r="AK7" t="s">
        <v>123</v>
      </c>
      <c r="AL7" t="s">
        <v>166</v>
      </c>
      <c r="AM7">
        <v>41000</v>
      </c>
      <c r="AN7" t="s">
        <v>167</v>
      </c>
      <c r="AO7">
        <v>5119</v>
      </c>
      <c r="AP7" t="s">
        <v>126</v>
      </c>
      <c r="AQ7">
        <v>5</v>
      </c>
      <c r="AR7" t="s">
        <v>92</v>
      </c>
      <c r="AS7">
        <v>72201</v>
      </c>
      <c r="AT7">
        <v>1049</v>
      </c>
      <c r="AU7" t="s">
        <v>127</v>
      </c>
      <c r="AV7" t="s">
        <v>127</v>
      </c>
      <c r="AW7" t="s">
        <v>94</v>
      </c>
      <c r="AX7" t="s">
        <v>168</v>
      </c>
      <c r="AY7" t="s">
        <v>167</v>
      </c>
      <c r="AZ7">
        <v>5119</v>
      </c>
      <c r="BA7" t="s">
        <v>126</v>
      </c>
      <c r="BB7">
        <v>5</v>
      </c>
      <c r="BC7" t="s">
        <v>169</v>
      </c>
      <c r="BD7" t="s">
        <v>127</v>
      </c>
      <c r="BE7" t="s">
        <v>127</v>
      </c>
      <c r="BF7">
        <v>81.085999999999999</v>
      </c>
      <c r="BG7" t="s">
        <v>170</v>
      </c>
      <c r="BH7">
        <v>5</v>
      </c>
      <c r="BI7" t="s">
        <v>98</v>
      </c>
      <c r="BJ7" t="s">
        <v>171</v>
      </c>
      <c r="BK7" t="s">
        <v>172</v>
      </c>
      <c r="BL7" t="s">
        <v>101</v>
      </c>
      <c r="BM7" t="s">
        <v>102</v>
      </c>
      <c r="BN7" t="s">
        <v>173</v>
      </c>
      <c r="BO7" t="s">
        <v>174</v>
      </c>
      <c r="BP7" t="s">
        <v>175</v>
      </c>
      <c r="BQ7" t="s">
        <v>176</v>
      </c>
      <c r="BR7">
        <v>2</v>
      </c>
      <c r="BS7" t="s">
        <v>107</v>
      </c>
      <c r="BT7" t="s">
        <v>177</v>
      </c>
      <c r="BU7" s="1">
        <v>43530</v>
      </c>
      <c r="BV7" s="1">
        <v>43530</v>
      </c>
    </row>
    <row r="8" spans="1:75" x14ac:dyDescent="0.2">
      <c r="A8" t="s">
        <v>178</v>
      </c>
      <c r="B8" t="s">
        <v>179</v>
      </c>
      <c r="C8" t="s">
        <v>180</v>
      </c>
      <c r="D8">
        <v>7</v>
      </c>
      <c r="E8" t="s">
        <v>181</v>
      </c>
      <c r="F8">
        <v>0</v>
      </c>
      <c r="G8">
        <v>1408910.07</v>
      </c>
      <c r="I8">
        <v>0</v>
      </c>
      <c r="J8">
        <v>288027</v>
      </c>
      <c r="K8">
        <v>0</v>
      </c>
      <c r="L8" s="1">
        <v>43532</v>
      </c>
      <c r="M8">
        <v>2019</v>
      </c>
      <c r="N8" s="1">
        <v>42186</v>
      </c>
      <c r="O8" s="1">
        <v>43646</v>
      </c>
      <c r="P8" t="s">
        <v>78</v>
      </c>
      <c r="Q8">
        <v>8900</v>
      </c>
      <c r="R8" t="s">
        <v>78</v>
      </c>
      <c r="S8">
        <v>892434</v>
      </c>
      <c r="T8" t="s">
        <v>113</v>
      </c>
      <c r="U8">
        <v>89</v>
      </c>
      <c r="V8" t="s">
        <v>78</v>
      </c>
      <c r="W8">
        <v>8900</v>
      </c>
      <c r="X8" t="s">
        <v>78</v>
      </c>
      <c r="Y8">
        <v>892403</v>
      </c>
      <c r="Z8" t="s">
        <v>114</v>
      </c>
      <c r="AA8" t="s">
        <v>115</v>
      </c>
      <c r="AB8" t="s">
        <v>116</v>
      </c>
      <c r="AC8" t="s">
        <v>117</v>
      </c>
      <c r="AD8" t="s">
        <v>118</v>
      </c>
      <c r="AE8" t="s">
        <v>119</v>
      </c>
      <c r="AF8">
        <v>809594054</v>
      </c>
      <c r="AG8" t="s">
        <v>120</v>
      </c>
      <c r="AH8" t="s">
        <v>182</v>
      </c>
      <c r="AI8" t="s">
        <v>122</v>
      </c>
      <c r="AJ8">
        <v>65320400</v>
      </c>
      <c r="AK8" t="s">
        <v>123</v>
      </c>
      <c r="AL8" t="s">
        <v>183</v>
      </c>
      <c r="AM8">
        <v>50450</v>
      </c>
      <c r="AN8" t="s">
        <v>125</v>
      </c>
      <c r="AO8">
        <v>5119</v>
      </c>
      <c r="AP8" t="s">
        <v>126</v>
      </c>
      <c r="AQ8">
        <v>5</v>
      </c>
      <c r="AR8" t="s">
        <v>92</v>
      </c>
      <c r="AS8">
        <v>72118</v>
      </c>
      <c r="AT8">
        <v>5328</v>
      </c>
      <c r="AU8" t="s">
        <v>127</v>
      </c>
      <c r="AV8" t="s">
        <v>127</v>
      </c>
      <c r="AW8" t="s">
        <v>128</v>
      </c>
      <c r="AX8" t="s">
        <v>129</v>
      </c>
      <c r="BB8">
        <v>5</v>
      </c>
      <c r="BD8" t="s">
        <v>130</v>
      </c>
      <c r="BF8">
        <v>81.040999999999997</v>
      </c>
      <c r="BG8" t="s">
        <v>131</v>
      </c>
      <c r="BH8">
        <v>3</v>
      </c>
      <c r="BI8" t="s">
        <v>132</v>
      </c>
      <c r="BJ8" t="s">
        <v>184</v>
      </c>
      <c r="BK8" t="s">
        <v>184</v>
      </c>
      <c r="BL8" t="s">
        <v>101</v>
      </c>
      <c r="BM8" t="s">
        <v>102</v>
      </c>
      <c r="BN8" t="s">
        <v>134</v>
      </c>
      <c r="BO8" t="s">
        <v>135</v>
      </c>
      <c r="BP8" t="s">
        <v>105</v>
      </c>
      <c r="BQ8" t="s">
        <v>106</v>
      </c>
      <c r="BR8">
        <v>2</v>
      </c>
      <c r="BS8" t="s">
        <v>107</v>
      </c>
      <c r="BT8" t="s">
        <v>185</v>
      </c>
      <c r="BU8" s="1">
        <v>43560</v>
      </c>
      <c r="BV8" s="1">
        <v>43560</v>
      </c>
    </row>
    <row r="9" spans="1:75" ht="34" x14ac:dyDescent="0.2">
      <c r="A9" t="s">
        <v>186</v>
      </c>
      <c r="B9" t="s">
        <v>187</v>
      </c>
      <c r="C9" t="s">
        <v>188</v>
      </c>
      <c r="D9">
        <v>7</v>
      </c>
      <c r="E9" t="s">
        <v>142</v>
      </c>
      <c r="F9">
        <v>-6329.37</v>
      </c>
      <c r="G9">
        <v>661937.98</v>
      </c>
      <c r="I9">
        <v>0</v>
      </c>
      <c r="J9">
        <v>0</v>
      </c>
      <c r="K9">
        <v>-6329.37</v>
      </c>
      <c r="L9" s="1">
        <v>43531</v>
      </c>
      <c r="M9">
        <v>2019</v>
      </c>
      <c r="N9" s="1">
        <v>41913</v>
      </c>
      <c r="O9" s="1">
        <v>43008</v>
      </c>
      <c r="P9" t="s">
        <v>78</v>
      </c>
      <c r="Q9">
        <v>8900</v>
      </c>
      <c r="R9" t="s">
        <v>78</v>
      </c>
      <c r="S9">
        <v>892432</v>
      </c>
      <c r="T9" t="s">
        <v>189</v>
      </c>
      <c r="U9">
        <v>89</v>
      </c>
      <c r="V9" t="s">
        <v>78</v>
      </c>
      <c r="W9">
        <v>8900</v>
      </c>
      <c r="X9" t="s">
        <v>78</v>
      </c>
      <c r="Y9">
        <v>892400</v>
      </c>
      <c r="Z9" t="s">
        <v>190</v>
      </c>
      <c r="AA9" t="s">
        <v>191</v>
      </c>
      <c r="AB9" t="s">
        <v>192</v>
      </c>
      <c r="AC9" t="s">
        <v>117</v>
      </c>
      <c r="AD9" t="s">
        <v>193</v>
      </c>
      <c r="AE9" t="s">
        <v>85</v>
      </c>
      <c r="AF9">
        <v>191429745</v>
      </c>
      <c r="AG9" t="s">
        <v>86</v>
      </c>
      <c r="AH9" t="s">
        <v>87</v>
      </c>
      <c r="AI9" t="s">
        <v>88</v>
      </c>
      <c r="AJ9">
        <v>55600001</v>
      </c>
      <c r="AK9" t="s">
        <v>87</v>
      </c>
      <c r="AL9" t="s">
        <v>89</v>
      </c>
      <c r="AM9">
        <v>23290</v>
      </c>
      <c r="AN9" t="s">
        <v>90</v>
      </c>
      <c r="AO9">
        <v>5143</v>
      </c>
      <c r="AP9" t="s">
        <v>91</v>
      </c>
      <c r="AQ9">
        <v>5</v>
      </c>
      <c r="AR9" t="s">
        <v>92</v>
      </c>
      <c r="AS9">
        <v>72701</v>
      </c>
      <c r="AT9">
        <v>1201</v>
      </c>
      <c r="AU9" t="s">
        <v>93</v>
      </c>
      <c r="AV9" t="s">
        <v>93</v>
      </c>
      <c r="AW9" t="s">
        <v>94</v>
      </c>
      <c r="AX9" t="s">
        <v>95</v>
      </c>
      <c r="AY9" t="s">
        <v>90</v>
      </c>
      <c r="AZ9">
        <v>5143</v>
      </c>
      <c r="BA9" t="s">
        <v>91</v>
      </c>
      <c r="BB9">
        <v>5</v>
      </c>
      <c r="BC9" t="s">
        <v>96</v>
      </c>
      <c r="BD9" t="s">
        <v>93</v>
      </c>
      <c r="BE9" t="s">
        <v>93</v>
      </c>
      <c r="BF9">
        <v>81.120999999999995</v>
      </c>
      <c r="BG9" t="s">
        <v>194</v>
      </c>
      <c r="BH9">
        <v>5</v>
      </c>
      <c r="BI9" t="s">
        <v>98</v>
      </c>
      <c r="BJ9" s="2" t="s">
        <v>195</v>
      </c>
      <c r="BK9" t="s">
        <v>196</v>
      </c>
      <c r="BL9" t="s">
        <v>101</v>
      </c>
      <c r="BM9" t="s">
        <v>102</v>
      </c>
      <c r="BN9" t="s">
        <v>103</v>
      </c>
      <c r="BO9" t="s">
        <v>104</v>
      </c>
      <c r="BP9" t="s">
        <v>197</v>
      </c>
      <c r="BQ9" t="s">
        <v>198</v>
      </c>
      <c r="BR9">
        <v>2</v>
      </c>
      <c r="BS9" t="s">
        <v>107</v>
      </c>
      <c r="BT9" t="s">
        <v>199</v>
      </c>
      <c r="BU9" s="1">
        <v>43560</v>
      </c>
      <c r="BV9" s="1">
        <v>43560</v>
      </c>
    </row>
    <row r="10" spans="1:75" x14ac:dyDescent="0.2">
      <c r="A10" t="s">
        <v>200</v>
      </c>
      <c r="B10" t="s">
        <v>201</v>
      </c>
      <c r="C10" t="s">
        <v>202</v>
      </c>
      <c r="D10">
        <v>5</v>
      </c>
      <c r="E10" t="s">
        <v>142</v>
      </c>
      <c r="F10">
        <v>0</v>
      </c>
      <c r="G10">
        <v>1199998</v>
      </c>
      <c r="H10">
        <v>238664.68</v>
      </c>
      <c r="I10">
        <v>0</v>
      </c>
      <c r="J10">
        <v>300000</v>
      </c>
      <c r="K10">
        <v>0</v>
      </c>
      <c r="L10" s="1">
        <v>43559</v>
      </c>
      <c r="M10">
        <v>2019</v>
      </c>
      <c r="N10" s="1">
        <v>42826</v>
      </c>
      <c r="O10" s="1">
        <v>43708</v>
      </c>
      <c r="P10" t="s">
        <v>78</v>
      </c>
      <c r="Q10">
        <v>8900</v>
      </c>
      <c r="R10" t="s">
        <v>78</v>
      </c>
      <c r="S10">
        <v>892434</v>
      </c>
      <c r="T10" t="s">
        <v>113</v>
      </c>
      <c r="U10">
        <v>89</v>
      </c>
      <c r="V10" t="s">
        <v>78</v>
      </c>
      <c r="W10">
        <v>8900</v>
      </c>
      <c r="X10" t="s">
        <v>78</v>
      </c>
      <c r="Y10">
        <v>892403</v>
      </c>
      <c r="Z10" t="s">
        <v>114</v>
      </c>
      <c r="AA10" t="s">
        <v>115</v>
      </c>
      <c r="AB10" t="s">
        <v>116</v>
      </c>
      <c r="AC10" t="s">
        <v>117</v>
      </c>
      <c r="AD10" t="s">
        <v>203</v>
      </c>
      <c r="AE10" t="s">
        <v>204</v>
      </c>
      <c r="AF10">
        <v>80059944</v>
      </c>
      <c r="AG10" t="s">
        <v>205</v>
      </c>
      <c r="AH10" t="s">
        <v>206</v>
      </c>
      <c r="AL10" t="s">
        <v>207</v>
      </c>
      <c r="AM10">
        <v>23290</v>
      </c>
      <c r="AN10" t="s">
        <v>90</v>
      </c>
      <c r="AO10">
        <v>5143</v>
      </c>
      <c r="AP10" t="s">
        <v>91</v>
      </c>
      <c r="AQ10">
        <v>5</v>
      </c>
      <c r="AR10" t="s">
        <v>92</v>
      </c>
      <c r="AS10">
        <v>72701</v>
      </c>
      <c r="AT10">
        <v>7499</v>
      </c>
      <c r="AU10" t="s">
        <v>93</v>
      </c>
      <c r="AV10" t="s">
        <v>93</v>
      </c>
      <c r="AW10" t="s">
        <v>94</v>
      </c>
      <c r="AX10" t="s">
        <v>95</v>
      </c>
      <c r="AY10" t="s">
        <v>90</v>
      </c>
      <c r="AZ10">
        <v>5143</v>
      </c>
      <c r="BA10" t="s">
        <v>91</v>
      </c>
      <c r="BB10">
        <v>5</v>
      </c>
      <c r="BC10" t="s">
        <v>208</v>
      </c>
      <c r="BD10" t="s">
        <v>93</v>
      </c>
      <c r="BE10" t="s">
        <v>93</v>
      </c>
      <c r="BF10">
        <v>81.087000000000003</v>
      </c>
      <c r="BG10" t="s">
        <v>145</v>
      </c>
      <c r="BH10">
        <v>5</v>
      </c>
      <c r="BI10" t="s">
        <v>98</v>
      </c>
      <c r="BJ10" t="s">
        <v>209</v>
      </c>
      <c r="BK10" t="s">
        <v>209</v>
      </c>
      <c r="BL10" t="s">
        <v>101</v>
      </c>
      <c r="BM10" t="s">
        <v>102</v>
      </c>
      <c r="BN10" t="s">
        <v>158</v>
      </c>
      <c r="BO10" t="s">
        <v>159</v>
      </c>
      <c r="BP10" t="s">
        <v>105</v>
      </c>
      <c r="BQ10" t="s">
        <v>106</v>
      </c>
      <c r="BR10">
        <v>2</v>
      </c>
      <c r="BS10" t="s">
        <v>107</v>
      </c>
      <c r="BT10" t="s">
        <v>210</v>
      </c>
      <c r="BU10" s="1">
        <v>43587</v>
      </c>
      <c r="BV10" s="1">
        <v>43587</v>
      </c>
    </row>
    <row r="11" spans="1:75" x14ac:dyDescent="0.2">
      <c r="A11" t="s">
        <v>211</v>
      </c>
      <c r="B11" t="s">
        <v>212</v>
      </c>
      <c r="C11" t="s">
        <v>213</v>
      </c>
      <c r="E11" t="s">
        <v>142</v>
      </c>
      <c r="F11">
        <v>300000</v>
      </c>
      <c r="G11">
        <v>1500000</v>
      </c>
      <c r="H11">
        <v>1166309.05</v>
      </c>
      <c r="I11">
        <v>0</v>
      </c>
      <c r="J11">
        <v>0</v>
      </c>
      <c r="K11">
        <v>300000</v>
      </c>
      <c r="L11" s="1">
        <v>43567</v>
      </c>
      <c r="M11">
        <v>2019</v>
      </c>
      <c r="N11" s="1">
        <v>43556</v>
      </c>
      <c r="O11" s="1">
        <v>45382</v>
      </c>
      <c r="P11" t="s">
        <v>78</v>
      </c>
      <c r="Q11">
        <v>8900</v>
      </c>
      <c r="R11" t="s">
        <v>78</v>
      </c>
      <c r="S11">
        <v>892433</v>
      </c>
      <c r="T11" t="s">
        <v>79</v>
      </c>
      <c r="U11">
        <v>89</v>
      </c>
      <c r="V11" t="s">
        <v>78</v>
      </c>
      <c r="W11">
        <v>8900</v>
      </c>
      <c r="X11" t="s">
        <v>78</v>
      </c>
      <c r="Y11">
        <v>892403</v>
      </c>
      <c r="Z11" t="s">
        <v>114</v>
      </c>
      <c r="AA11" t="s">
        <v>115</v>
      </c>
      <c r="AB11" t="s">
        <v>116</v>
      </c>
      <c r="AC11" t="s">
        <v>214</v>
      </c>
      <c r="AD11" t="s">
        <v>164</v>
      </c>
      <c r="AE11" t="s">
        <v>85</v>
      </c>
      <c r="AF11">
        <v>191429745</v>
      </c>
      <c r="AG11" t="s">
        <v>86</v>
      </c>
      <c r="AH11" t="s">
        <v>87</v>
      </c>
      <c r="AI11" t="s">
        <v>88</v>
      </c>
      <c r="AJ11">
        <v>55600001</v>
      </c>
      <c r="AK11" t="s">
        <v>87</v>
      </c>
      <c r="AL11" t="s">
        <v>144</v>
      </c>
      <c r="AM11">
        <v>23290</v>
      </c>
      <c r="AN11" t="s">
        <v>90</v>
      </c>
      <c r="AO11">
        <v>5143</v>
      </c>
      <c r="AP11" t="s">
        <v>91</v>
      </c>
      <c r="AQ11">
        <v>5</v>
      </c>
      <c r="AR11" t="s">
        <v>92</v>
      </c>
      <c r="AS11">
        <v>72701</v>
      </c>
      <c r="AT11">
        <v>1201</v>
      </c>
      <c r="AU11" t="s">
        <v>93</v>
      </c>
      <c r="AV11" t="s">
        <v>93</v>
      </c>
      <c r="AW11" t="s">
        <v>94</v>
      </c>
      <c r="AX11" t="s">
        <v>95</v>
      </c>
      <c r="AY11" t="s">
        <v>90</v>
      </c>
      <c r="AZ11">
        <v>5143</v>
      </c>
      <c r="BA11" t="s">
        <v>91</v>
      </c>
      <c r="BB11">
        <v>5</v>
      </c>
      <c r="BC11" t="s">
        <v>96</v>
      </c>
      <c r="BD11" t="s">
        <v>93</v>
      </c>
      <c r="BE11" t="s">
        <v>93</v>
      </c>
      <c r="BF11">
        <v>81.085999999999999</v>
      </c>
      <c r="BG11" t="s">
        <v>170</v>
      </c>
      <c r="BH11">
        <v>5</v>
      </c>
      <c r="BI11" t="s">
        <v>98</v>
      </c>
      <c r="BJ11" t="s">
        <v>215</v>
      </c>
      <c r="BK11" t="s">
        <v>215</v>
      </c>
      <c r="BL11" t="s">
        <v>101</v>
      </c>
      <c r="BM11" t="s">
        <v>102</v>
      </c>
      <c r="BN11" t="s">
        <v>103</v>
      </c>
      <c r="BO11" t="s">
        <v>104</v>
      </c>
      <c r="BP11" t="s">
        <v>134</v>
      </c>
      <c r="BQ11" t="s">
        <v>216</v>
      </c>
      <c r="BR11">
        <v>2</v>
      </c>
      <c r="BS11" t="s">
        <v>107</v>
      </c>
      <c r="BT11" t="s">
        <v>217</v>
      </c>
      <c r="BU11" s="1">
        <v>43587</v>
      </c>
      <c r="BV11" s="1">
        <v>43587</v>
      </c>
    </row>
    <row r="12" spans="1:75" x14ac:dyDescent="0.2">
      <c r="A12" t="s">
        <v>218</v>
      </c>
      <c r="B12" t="s">
        <v>75</v>
      </c>
      <c r="C12" t="s">
        <v>76</v>
      </c>
      <c r="D12">
        <v>8</v>
      </c>
      <c r="E12" t="s">
        <v>77</v>
      </c>
      <c r="F12">
        <v>0</v>
      </c>
      <c r="G12">
        <v>11348689.630000001</v>
      </c>
      <c r="H12">
        <v>2400692.25</v>
      </c>
      <c r="I12">
        <v>0</v>
      </c>
      <c r="J12">
        <v>3083610</v>
      </c>
      <c r="K12">
        <v>0</v>
      </c>
      <c r="L12" s="1">
        <v>43584</v>
      </c>
      <c r="M12">
        <v>2019</v>
      </c>
      <c r="N12" s="1">
        <v>42278</v>
      </c>
      <c r="O12" s="1">
        <v>44104</v>
      </c>
      <c r="P12" t="s">
        <v>78</v>
      </c>
      <c r="Q12">
        <v>8900</v>
      </c>
      <c r="R12" t="s">
        <v>78</v>
      </c>
      <c r="S12">
        <v>892433</v>
      </c>
      <c r="T12" t="s">
        <v>79</v>
      </c>
      <c r="U12">
        <v>89</v>
      </c>
      <c r="V12" t="s">
        <v>78</v>
      </c>
      <c r="W12">
        <v>8900</v>
      </c>
      <c r="X12" t="s">
        <v>78</v>
      </c>
      <c r="Y12">
        <v>892402</v>
      </c>
      <c r="Z12" t="s">
        <v>80</v>
      </c>
      <c r="AA12" t="s">
        <v>81</v>
      </c>
      <c r="AB12" t="s">
        <v>82</v>
      </c>
      <c r="AC12" t="s">
        <v>83</v>
      </c>
      <c r="AD12" t="s">
        <v>84</v>
      </c>
      <c r="AE12" t="s">
        <v>85</v>
      </c>
      <c r="AF12">
        <v>191429745</v>
      </c>
      <c r="AG12" t="s">
        <v>86</v>
      </c>
      <c r="AH12" t="s">
        <v>87</v>
      </c>
      <c r="AI12" t="s">
        <v>88</v>
      </c>
      <c r="AJ12">
        <v>55600001</v>
      </c>
      <c r="AK12" t="s">
        <v>87</v>
      </c>
      <c r="AL12" t="s">
        <v>89</v>
      </c>
      <c r="AM12">
        <v>23290</v>
      </c>
      <c r="AN12" t="s">
        <v>90</v>
      </c>
      <c r="AO12">
        <v>5143</v>
      </c>
      <c r="AP12" t="s">
        <v>91</v>
      </c>
      <c r="AQ12">
        <v>5</v>
      </c>
      <c r="AR12" t="s">
        <v>92</v>
      </c>
      <c r="AS12">
        <v>72701</v>
      </c>
      <c r="AT12">
        <v>1201</v>
      </c>
      <c r="AU12" t="s">
        <v>93</v>
      </c>
      <c r="AV12" t="s">
        <v>93</v>
      </c>
      <c r="AW12" t="s">
        <v>94</v>
      </c>
      <c r="AX12" t="s">
        <v>95</v>
      </c>
      <c r="AY12" t="s">
        <v>90</v>
      </c>
      <c r="AZ12">
        <v>5143</v>
      </c>
      <c r="BA12" t="s">
        <v>91</v>
      </c>
      <c r="BB12">
        <v>5</v>
      </c>
      <c r="BC12" t="s">
        <v>96</v>
      </c>
      <c r="BD12" t="s">
        <v>93</v>
      </c>
      <c r="BE12" t="s">
        <v>93</v>
      </c>
      <c r="BF12">
        <v>81.122</v>
      </c>
      <c r="BG12" t="s">
        <v>97</v>
      </c>
      <c r="BH12">
        <v>5</v>
      </c>
      <c r="BI12" t="s">
        <v>98</v>
      </c>
      <c r="BJ12" t="s">
        <v>219</v>
      </c>
      <c r="BK12" t="s">
        <v>100</v>
      </c>
      <c r="BL12" t="s">
        <v>101</v>
      </c>
      <c r="BM12" t="s">
        <v>102</v>
      </c>
      <c r="BN12" t="s">
        <v>103</v>
      </c>
      <c r="BO12" t="s">
        <v>104</v>
      </c>
      <c r="BP12" t="s">
        <v>105</v>
      </c>
      <c r="BQ12" t="s">
        <v>106</v>
      </c>
      <c r="BR12">
        <v>2</v>
      </c>
      <c r="BS12" t="s">
        <v>107</v>
      </c>
      <c r="BT12" t="s">
        <v>108</v>
      </c>
      <c r="BU12" s="1">
        <v>43587</v>
      </c>
      <c r="BV12" s="1">
        <v>43587</v>
      </c>
    </row>
    <row r="13" spans="1:75" x14ac:dyDescent="0.2">
      <c r="A13" t="s">
        <v>220</v>
      </c>
      <c r="B13" t="s">
        <v>221</v>
      </c>
      <c r="C13" t="s">
        <v>222</v>
      </c>
      <c r="D13">
        <v>12</v>
      </c>
      <c r="E13" t="s">
        <v>77</v>
      </c>
      <c r="F13">
        <v>0</v>
      </c>
      <c r="G13">
        <v>1717008.64</v>
      </c>
      <c r="H13">
        <v>212110.94</v>
      </c>
      <c r="I13">
        <v>0</v>
      </c>
      <c r="J13">
        <v>0</v>
      </c>
      <c r="K13">
        <v>0</v>
      </c>
      <c r="L13" s="1">
        <v>43594</v>
      </c>
      <c r="M13">
        <v>2019</v>
      </c>
      <c r="N13" s="1">
        <v>40040</v>
      </c>
      <c r="O13" s="1">
        <v>44012</v>
      </c>
      <c r="P13" t="s">
        <v>78</v>
      </c>
      <c r="Q13">
        <v>8900</v>
      </c>
      <c r="R13" t="s">
        <v>78</v>
      </c>
      <c r="S13">
        <v>892430</v>
      </c>
      <c r="T13" t="s">
        <v>223</v>
      </c>
      <c r="U13">
        <v>89</v>
      </c>
      <c r="V13" t="s">
        <v>78</v>
      </c>
      <c r="W13">
        <v>8900</v>
      </c>
      <c r="X13" t="s">
        <v>78</v>
      </c>
      <c r="Y13">
        <v>892401</v>
      </c>
      <c r="Z13" t="s">
        <v>224</v>
      </c>
      <c r="AA13" t="s">
        <v>225</v>
      </c>
      <c r="AB13" t="s">
        <v>226</v>
      </c>
      <c r="AC13" t="s">
        <v>117</v>
      </c>
      <c r="AD13" t="s">
        <v>227</v>
      </c>
      <c r="AE13" t="s">
        <v>85</v>
      </c>
      <c r="AF13">
        <v>191429745</v>
      </c>
      <c r="AG13" t="s">
        <v>86</v>
      </c>
      <c r="AH13" t="s">
        <v>87</v>
      </c>
      <c r="AI13" t="s">
        <v>88</v>
      </c>
      <c r="AJ13">
        <v>55600001</v>
      </c>
      <c r="AK13" t="s">
        <v>87</v>
      </c>
      <c r="AL13" t="s">
        <v>144</v>
      </c>
      <c r="AM13">
        <v>23290</v>
      </c>
      <c r="AN13" t="s">
        <v>90</v>
      </c>
      <c r="AO13">
        <v>5143</v>
      </c>
      <c r="AP13" t="s">
        <v>91</v>
      </c>
      <c r="AQ13">
        <v>5</v>
      </c>
      <c r="AR13" t="s">
        <v>92</v>
      </c>
      <c r="AS13">
        <v>72701</v>
      </c>
      <c r="AT13">
        <v>3124</v>
      </c>
      <c r="AU13" t="s">
        <v>93</v>
      </c>
      <c r="AV13" t="s">
        <v>93</v>
      </c>
      <c r="AW13" t="s">
        <v>94</v>
      </c>
      <c r="AX13" t="s">
        <v>95</v>
      </c>
      <c r="AY13" t="s">
        <v>90</v>
      </c>
      <c r="AZ13">
        <v>5143</v>
      </c>
      <c r="BA13" t="s">
        <v>91</v>
      </c>
      <c r="BB13">
        <v>5</v>
      </c>
      <c r="BC13" t="s">
        <v>228</v>
      </c>
      <c r="BD13" t="s">
        <v>93</v>
      </c>
      <c r="BE13" t="s">
        <v>93</v>
      </c>
      <c r="BF13">
        <v>81.049000000000007</v>
      </c>
      <c r="BG13" t="s">
        <v>229</v>
      </c>
      <c r="BH13">
        <v>4</v>
      </c>
      <c r="BI13" t="s">
        <v>230</v>
      </c>
      <c r="BJ13" t="s">
        <v>231</v>
      </c>
      <c r="BK13" t="s">
        <v>232</v>
      </c>
      <c r="BL13" t="s">
        <v>101</v>
      </c>
      <c r="BM13" t="s">
        <v>102</v>
      </c>
      <c r="BN13" t="s">
        <v>103</v>
      </c>
      <c r="BO13" t="s">
        <v>104</v>
      </c>
      <c r="BP13" t="s">
        <v>175</v>
      </c>
      <c r="BQ13" t="s">
        <v>176</v>
      </c>
      <c r="BR13">
        <v>2</v>
      </c>
      <c r="BS13" t="s">
        <v>107</v>
      </c>
      <c r="BT13" t="s">
        <v>233</v>
      </c>
      <c r="BU13" s="1">
        <v>43621</v>
      </c>
      <c r="BV13" s="1">
        <v>43621</v>
      </c>
    </row>
    <row r="14" spans="1:75" x14ac:dyDescent="0.2">
      <c r="A14" t="s">
        <v>234</v>
      </c>
      <c r="B14" t="s">
        <v>235</v>
      </c>
      <c r="C14" t="s">
        <v>236</v>
      </c>
      <c r="D14">
        <v>3</v>
      </c>
      <c r="E14" t="s">
        <v>77</v>
      </c>
      <c r="F14">
        <v>0</v>
      </c>
      <c r="G14">
        <v>750000</v>
      </c>
      <c r="H14">
        <v>300482.73</v>
      </c>
      <c r="I14">
        <v>0</v>
      </c>
      <c r="J14">
        <v>0</v>
      </c>
      <c r="K14">
        <v>0</v>
      </c>
      <c r="L14" s="1">
        <v>43595</v>
      </c>
      <c r="M14">
        <v>2019</v>
      </c>
      <c r="N14" s="1">
        <v>42566</v>
      </c>
      <c r="O14" s="1">
        <v>44026</v>
      </c>
      <c r="P14" t="s">
        <v>78</v>
      </c>
      <c r="Q14">
        <v>8900</v>
      </c>
      <c r="R14" t="s">
        <v>78</v>
      </c>
      <c r="S14">
        <v>892430</v>
      </c>
      <c r="T14" t="s">
        <v>223</v>
      </c>
      <c r="U14">
        <v>89</v>
      </c>
      <c r="V14" t="s">
        <v>78</v>
      </c>
      <c r="W14">
        <v>8900</v>
      </c>
      <c r="X14" t="s">
        <v>78</v>
      </c>
      <c r="Y14">
        <v>892401</v>
      </c>
      <c r="Z14" t="s">
        <v>224</v>
      </c>
      <c r="AA14" t="s">
        <v>225</v>
      </c>
      <c r="AB14" t="s">
        <v>226</v>
      </c>
      <c r="AC14" t="s">
        <v>117</v>
      </c>
      <c r="AD14" t="s">
        <v>227</v>
      </c>
      <c r="AE14" t="s">
        <v>85</v>
      </c>
      <c r="AF14">
        <v>191429745</v>
      </c>
      <c r="AG14" t="s">
        <v>86</v>
      </c>
      <c r="AH14" t="s">
        <v>87</v>
      </c>
      <c r="AI14" t="s">
        <v>88</v>
      </c>
      <c r="AJ14">
        <v>55600001</v>
      </c>
      <c r="AK14" t="s">
        <v>87</v>
      </c>
      <c r="AL14" t="s">
        <v>237</v>
      </c>
      <c r="AM14">
        <v>23290</v>
      </c>
      <c r="AN14" t="s">
        <v>90</v>
      </c>
      <c r="AO14">
        <v>5143</v>
      </c>
      <c r="AP14" t="s">
        <v>91</v>
      </c>
      <c r="AQ14">
        <v>5</v>
      </c>
      <c r="AR14" t="s">
        <v>92</v>
      </c>
      <c r="AS14">
        <v>72701</v>
      </c>
      <c r="AT14">
        <v>3124</v>
      </c>
      <c r="AU14" t="s">
        <v>93</v>
      </c>
      <c r="AV14" t="s">
        <v>93</v>
      </c>
      <c r="AW14" t="s">
        <v>94</v>
      </c>
      <c r="AX14" t="s">
        <v>95</v>
      </c>
      <c r="AY14" t="s">
        <v>90</v>
      </c>
      <c r="AZ14">
        <v>5143</v>
      </c>
      <c r="BA14" t="s">
        <v>91</v>
      </c>
      <c r="BB14">
        <v>5</v>
      </c>
      <c r="BC14" t="s">
        <v>228</v>
      </c>
      <c r="BD14" t="s">
        <v>93</v>
      </c>
      <c r="BE14" t="s">
        <v>93</v>
      </c>
      <c r="BF14">
        <v>81.049000000000007</v>
      </c>
      <c r="BG14" t="s">
        <v>229</v>
      </c>
      <c r="BH14">
        <v>4</v>
      </c>
      <c r="BI14" t="s">
        <v>230</v>
      </c>
      <c r="BJ14" t="s">
        <v>238</v>
      </c>
      <c r="BK14" t="s">
        <v>239</v>
      </c>
      <c r="BL14" t="s">
        <v>101</v>
      </c>
      <c r="BM14" t="s">
        <v>102</v>
      </c>
      <c r="BN14" t="s">
        <v>103</v>
      </c>
      <c r="BO14" t="s">
        <v>104</v>
      </c>
      <c r="BP14" t="s">
        <v>175</v>
      </c>
      <c r="BQ14" t="s">
        <v>176</v>
      </c>
      <c r="BR14">
        <v>2</v>
      </c>
      <c r="BS14" t="s">
        <v>107</v>
      </c>
      <c r="BT14" t="s">
        <v>240</v>
      </c>
      <c r="BU14" s="1">
        <v>43621</v>
      </c>
      <c r="BV14" s="1">
        <v>43621</v>
      </c>
    </row>
    <row r="15" spans="1:75" x14ac:dyDescent="0.2">
      <c r="A15" t="s">
        <v>241</v>
      </c>
      <c r="B15" t="s">
        <v>242</v>
      </c>
      <c r="C15" t="s">
        <v>243</v>
      </c>
      <c r="D15">
        <v>4</v>
      </c>
      <c r="E15" t="s">
        <v>244</v>
      </c>
      <c r="F15">
        <v>-1542.68</v>
      </c>
      <c r="G15">
        <v>676285.32</v>
      </c>
      <c r="I15">
        <v>-385.67</v>
      </c>
      <c r="J15">
        <v>-385.67</v>
      </c>
      <c r="K15">
        <v>-1542.68</v>
      </c>
      <c r="L15" s="1">
        <v>43630</v>
      </c>
      <c r="M15">
        <v>2019</v>
      </c>
      <c r="N15" s="1">
        <v>42644</v>
      </c>
      <c r="O15" s="1">
        <v>43373</v>
      </c>
      <c r="P15" t="s">
        <v>78</v>
      </c>
      <c r="Q15">
        <v>8900</v>
      </c>
      <c r="R15" t="s">
        <v>78</v>
      </c>
      <c r="S15">
        <v>892434</v>
      </c>
      <c r="T15" t="s">
        <v>113</v>
      </c>
      <c r="U15">
        <v>89</v>
      </c>
      <c r="V15" t="s">
        <v>78</v>
      </c>
      <c r="W15">
        <v>8900</v>
      </c>
      <c r="X15" t="s">
        <v>78</v>
      </c>
      <c r="Y15">
        <v>892403</v>
      </c>
      <c r="Z15" t="s">
        <v>114</v>
      </c>
      <c r="AA15" t="s">
        <v>115</v>
      </c>
      <c r="AB15" t="s">
        <v>116</v>
      </c>
      <c r="AC15" t="s">
        <v>117</v>
      </c>
      <c r="AD15" t="s">
        <v>143</v>
      </c>
      <c r="AE15" t="s">
        <v>245</v>
      </c>
      <c r="AF15">
        <v>79423186</v>
      </c>
      <c r="AG15" t="s">
        <v>246</v>
      </c>
      <c r="AH15" t="s">
        <v>247</v>
      </c>
      <c r="AL15" t="s">
        <v>248</v>
      </c>
      <c r="AM15">
        <v>23290</v>
      </c>
      <c r="AN15" t="s">
        <v>90</v>
      </c>
      <c r="AO15">
        <v>5143</v>
      </c>
      <c r="AP15" t="s">
        <v>91</v>
      </c>
      <c r="AQ15">
        <v>5</v>
      </c>
      <c r="AR15" t="s">
        <v>92</v>
      </c>
      <c r="AS15">
        <v>72701</v>
      </c>
      <c r="AT15">
        <v>7175</v>
      </c>
      <c r="AU15" t="s">
        <v>93</v>
      </c>
      <c r="AV15" t="s">
        <v>93</v>
      </c>
      <c r="AW15" t="s">
        <v>94</v>
      </c>
      <c r="AX15" t="s">
        <v>95</v>
      </c>
      <c r="AY15" t="s">
        <v>90</v>
      </c>
      <c r="AZ15">
        <v>5143</v>
      </c>
      <c r="BA15" t="s">
        <v>91</v>
      </c>
      <c r="BB15">
        <v>5</v>
      </c>
      <c r="BC15" t="s">
        <v>156</v>
      </c>
      <c r="BD15" t="s">
        <v>93</v>
      </c>
      <c r="BE15" t="s">
        <v>93</v>
      </c>
      <c r="BF15">
        <v>81.087000000000003</v>
      </c>
      <c r="BG15" t="s">
        <v>145</v>
      </c>
      <c r="BH15">
        <v>5</v>
      </c>
      <c r="BI15" t="s">
        <v>98</v>
      </c>
      <c r="BJ15" t="s">
        <v>249</v>
      </c>
      <c r="BK15" t="s">
        <v>249</v>
      </c>
      <c r="BL15" t="s">
        <v>101</v>
      </c>
      <c r="BM15" t="s">
        <v>102</v>
      </c>
      <c r="BN15" t="s">
        <v>158</v>
      </c>
      <c r="BO15" t="s">
        <v>159</v>
      </c>
      <c r="BP15" t="s">
        <v>197</v>
      </c>
      <c r="BQ15" t="s">
        <v>198</v>
      </c>
      <c r="BR15">
        <v>2</v>
      </c>
      <c r="BS15" t="s">
        <v>107</v>
      </c>
      <c r="BT15" t="s">
        <v>250</v>
      </c>
      <c r="BU15" s="1">
        <v>43648</v>
      </c>
      <c r="BV15" s="1">
        <v>43648</v>
      </c>
    </row>
    <row r="16" spans="1:75" x14ac:dyDescent="0.2">
      <c r="A16" t="s">
        <v>251</v>
      </c>
      <c r="B16" t="s">
        <v>252</v>
      </c>
      <c r="C16" t="s">
        <v>253</v>
      </c>
      <c r="D16">
        <v>2</v>
      </c>
      <c r="E16" t="s">
        <v>244</v>
      </c>
      <c r="F16">
        <v>2318929</v>
      </c>
      <c r="G16">
        <v>10865126.1</v>
      </c>
      <c r="H16">
        <v>4925032.9800000004</v>
      </c>
      <c r="I16">
        <v>0</v>
      </c>
      <c r="J16">
        <v>0</v>
      </c>
      <c r="K16">
        <v>2318929</v>
      </c>
      <c r="L16" s="1">
        <v>43623</v>
      </c>
      <c r="M16">
        <v>2019</v>
      </c>
      <c r="N16" s="1">
        <v>42917</v>
      </c>
      <c r="O16" s="1">
        <v>44012</v>
      </c>
      <c r="P16" t="s">
        <v>78</v>
      </c>
      <c r="Q16">
        <v>8900</v>
      </c>
      <c r="R16" t="s">
        <v>78</v>
      </c>
      <c r="S16">
        <v>892434</v>
      </c>
      <c r="T16" t="s">
        <v>113</v>
      </c>
      <c r="U16">
        <v>89</v>
      </c>
      <c r="V16" t="s">
        <v>78</v>
      </c>
      <c r="W16">
        <v>8900</v>
      </c>
      <c r="X16" t="s">
        <v>78</v>
      </c>
      <c r="Y16">
        <v>892403</v>
      </c>
      <c r="Z16" t="s">
        <v>114</v>
      </c>
      <c r="AA16" t="s">
        <v>115</v>
      </c>
      <c r="AB16" t="s">
        <v>116</v>
      </c>
      <c r="AC16" t="s">
        <v>117</v>
      </c>
      <c r="AD16" t="s">
        <v>118</v>
      </c>
      <c r="AE16" t="s">
        <v>119</v>
      </c>
      <c r="AF16">
        <v>809594054</v>
      </c>
      <c r="AG16" t="s">
        <v>120</v>
      </c>
      <c r="AH16" t="s">
        <v>121</v>
      </c>
      <c r="AI16" t="s">
        <v>122</v>
      </c>
      <c r="AJ16">
        <v>65320400</v>
      </c>
      <c r="AK16" t="s">
        <v>123</v>
      </c>
      <c r="AL16" t="s">
        <v>124</v>
      </c>
      <c r="AM16">
        <v>50450</v>
      </c>
      <c r="AN16" t="s">
        <v>125</v>
      </c>
      <c r="AO16">
        <v>5119</v>
      </c>
      <c r="AP16" t="s">
        <v>126</v>
      </c>
      <c r="AQ16">
        <v>5</v>
      </c>
      <c r="AR16" t="s">
        <v>92</v>
      </c>
      <c r="AS16">
        <v>72118</v>
      </c>
      <c r="AT16">
        <v>5328</v>
      </c>
      <c r="AU16" t="s">
        <v>127</v>
      </c>
      <c r="AV16" t="s">
        <v>127</v>
      </c>
      <c r="AW16" t="s">
        <v>128</v>
      </c>
      <c r="AX16" t="s">
        <v>129</v>
      </c>
      <c r="BB16">
        <v>5</v>
      </c>
      <c r="BD16" t="s">
        <v>130</v>
      </c>
      <c r="BF16">
        <v>81.042000000000002</v>
      </c>
      <c r="BG16" t="s">
        <v>254</v>
      </c>
      <c r="BH16">
        <v>3</v>
      </c>
      <c r="BI16" t="s">
        <v>132</v>
      </c>
      <c r="BJ16" t="s">
        <v>255</v>
      </c>
      <c r="BK16" t="s">
        <v>123</v>
      </c>
      <c r="BL16" t="s">
        <v>101</v>
      </c>
      <c r="BM16" t="s">
        <v>102</v>
      </c>
      <c r="BN16" t="s">
        <v>134</v>
      </c>
      <c r="BO16" t="s">
        <v>135</v>
      </c>
      <c r="BP16" t="s">
        <v>175</v>
      </c>
      <c r="BQ16" t="s">
        <v>176</v>
      </c>
      <c r="BR16">
        <v>2</v>
      </c>
      <c r="BS16" t="s">
        <v>107</v>
      </c>
      <c r="BT16" t="s">
        <v>256</v>
      </c>
      <c r="BU16" s="1">
        <v>43648</v>
      </c>
      <c r="BV16" s="1">
        <v>43648</v>
      </c>
    </row>
    <row r="17" spans="1:74" x14ac:dyDescent="0.2">
      <c r="A17" t="s">
        <v>257</v>
      </c>
      <c r="B17" t="s">
        <v>110</v>
      </c>
      <c r="C17" t="s">
        <v>111</v>
      </c>
      <c r="D17">
        <v>2</v>
      </c>
      <c r="E17" t="s">
        <v>142</v>
      </c>
      <c r="F17">
        <v>604360</v>
      </c>
      <c r="G17">
        <v>1901400</v>
      </c>
      <c r="H17">
        <v>1518913.98</v>
      </c>
      <c r="I17">
        <v>125589</v>
      </c>
      <c r="J17">
        <v>221575</v>
      </c>
      <c r="K17">
        <v>604360</v>
      </c>
      <c r="L17" s="1">
        <v>43623</v>
      </c>
      <c r="M17">
        <v>2019</v>
      </c>
      <c r="N17" s="1">
        <v>43282</v>
      </c>
      <c r="O17" s="1">
        <v>44012</v>
      </c>
      <c r="P17" t="s">
        <v>78</v>
      </c>
      <c r="Q17">
        <v>8900</v>
      </c>
      <c r="R17" t="s">
        <v>78</v>
      </c>
      <c r="S17">
        <v>892434</v>
      </c>
      <c r="T17" t="s">
        <v>113</v>
      </c>
      <c r="U17">
        <v>89</v>
      </c>
      <c r="V17" t="s">
        <v>78</v>
      </c>
      <c r="W17">
        <v>8900</v>
      </c>
      <c r="X17" t="s">
        <v>78</v>
      </c>
      <c r="Y17">
        <v>892403</v>
      </c>
      <c r="Z17" t="s">
        <v>114</v>
      </c>
      <c r="AA17" t="s">
        <v>115</v>
      </c>
      <c r="AB17" t="s">
        <v>116</v>
      </c>
      <c r="AC17" t="s">
        <v>117</v>
      </c>
      <c r="AD17" t="s">
        <v>118</v>
      </c>
      <c r="AE17" t="s">
        <v>119</v>
      </c>
      <c r="AF17">
        <v>809594054</v>
      </c>
      <c r="AG17" t="s">
        <v>120</v>
      </c>
      <c r="AH17" t="s">
        <v>121</v>
      </c>
      <c r="AI17" t="s">
        <v>122</v>
      </c>
      <c r="AJ17">
        <v>65320400</v>
      </c>
      <c r="AK17" t="s">
        <v>123</v>
      </c>
      <c r="AL17" t="s">
        <v>124</v>
      </c>
      <c r="AM17">
        <v>50450</v>
      </c>
      <c r="AN17" t="s">
        <v>125</v>
      </c>
      <c r="AO17">
        <v>5119</v>
      </c>
      <c r="AP17" t="s">
        <v>126</v>
      </c>
      <c r="AQ17">
        <v>5</v>
      </c>
      <c r="AR17" t="s">
        <v>92</v>
      </c>
      <c r="AS17">
        <v>72118</v>
      </c>
      <c r="AT17">
        <v>5328</v>
      </c>
      <c r="AU17" t="s">
        <v>127</v>
      </c>
      <c r="AV17" t="s">
        <v>127</v>
      </c>
      <c r="AW17" t="s">
        <v>128</v>
      </c>
      <c r="AX17" t="s">
        <v>129</v>
      </c>
      <c r="BB17">
        <v>5</v>
      </c>
      <c r="BD17" t="s">
        <v>130</v>
      </c>
      <c r="BF17">
        <v>81.040999999999997</v>
      </c>
      <c r="BG17" t="s">
        <v>131</v>
      </c>
      <c r="BH17">
        <v>3</v>
      </c>
      <c r="BI17" t="s">
        <v>132</v>
      </c>
      <c r="BJ17" t="s">
        <v>184</v>
      </c>
      <c r="BK17" t="s">
        <v>133</v>
      </c>
      <c r="BL17" t="s">
        <v>101</v>
      </c>
      <c r="BM17" t="s">
        <v>102</v>
      </c>
      <c r="BN17" t="s">
        <v>134</v>
      </c>
      <c r="BO17" t="s">
        <v>135</v>
      </c>
      <c r="BP17" t="s">
        <v>175</v>
      </c>
      <c r="BQ17" t="s">
        <v>176</v>
      </c>
      <c r="BR17">
        <v>2</v>
      </c>
      <c r="BS17" t="s">
        <v>107</v>
      </c>
      <c r="BT17" t="s">
        <v>136</v>
      </c>
      <c r="BU17" s="1">
        <v>43648</v>
      </c>
      <c r="BV17" s="1">
        <v>43648</v>
      </c>
    </row>
    <row r="18" spans="1:74" x14ac:dyDescent="0.2">
      <c r="A18" t="s">
        <v>258</v>
      </c>
      <c r="B18" t="s">
        <v>259</v>
      </c>
      <c r="C18" t="s">
        <v>260</v>
      </c>
      <c r="D18">
        <v>16</v>
      </c>
      <c r="E18" t="s">
        <v>77</v>
      </c>
      <c r="F18">
        <v>0</v>
      </c>
      <c r="G18">
        <v>1524992</v>
      </c>
      <c r="H18">
        <v>272894.84999999998</v>
      </c>
      <c r="I18">
        <v>0</v>
      </c>
      <c r="J18">
        <v>0</v>
      </c>
      <c r="K18">
        <v>0</v>
      </c>
      <c r="L18" s="1">
        <v>43628</v>
      </c>
      <c r="M18">
        <v>2019</v>
      </c>
      <c r="N18" s="1">
        <v>37118</v>
      </c>
      <c r="O18" s="1">
        <v>44057</v>
      </c>
      <c r="P18" t="s">
        <v>78</v>
      </c>
      <c r="Q18">
        <v>8900</v>
      </c>
      <c r="R18" t="s">
        <v>78</v>
      </c>
      <c r="S18">
        <v>892430</v>
      </c>
      <c r="T18" t="s">
        <v>223</v>
      </c>
      <c r="U18">
        <v>89</v>
      </c>
      <c r="V18" t="s">
        <v>78</v>
      </c>
      <c r="W18">
        <v>8900</v>
      </c>
      <c r="X18" t="s">
        <v>78</v>
      </c>
      <c r="Y18">
        <v>892401</v>
      </c>
      <c r="Z18" t="s">
        <v>224</v>
      </c>
      <c r="AA18" t="s">
        <v>225</v>
      </c>
      <c r="AB18" t="s">
        <v>226</v>
      </c>
      <c r="AC18" t="s">
        <v>117</v>
      </c>
      <c r="AD18" t="s">
        <v>227</v>
      </c>
      <c r="AE18" t="s">
        <v>85</v>
      </c>
      <c r="AF18">
        <v>191429745</v>
      </c>
      <c r="AG18" t="s">
        <v>86</v>
      </c>
      <c r="AH18" t="s">
        <v>87</v>
      </c>
      <c r="AI18" t="s">
        <v>88</v>
      </c>
      <c r="AJ18">
        <v>55600001</v>
      </c>
      <c r="AK18" t="s">
        <v>87</v>
      </c>
      <c r="AL18" t="s">
        <v>261</v>
      </c>
      <c r="AM18">
        <v>23290</v>
      </c>
      <c r="AN18" t="s">
        <v>90</v>
      </c>
      <c r="AO18">
        <v>5143</v>
      </c>
      <c r="AP18" t="s">
        <v>91</v>
      </c>
      <c r="AQ18">
        <v>5</v>
      </c>
      <c r="AR18" t="s">
        <v>92</v>
      </c>
      <c r="AS18">
        <v>72701</v>
      </c>
      <c r="AT18">
        <v>1201</v>
      </c>
      <c r="AU18" t="s">
        <v>93</v>
      </c>
      <c r="AV18" t="s">
        <v>93</v>
      </c>
      <c r="AW18" t="s">
        <v>94</v>
      </c>
      <c r="AX18" t="s">
        <v>95</v>
      </c>
      <c r="AY18" t="s">
        <v>90</v>
      </c>
      <c r="AZ18">
        <v>5143</v>
      </c>
      <c r="BA18" t="s">
        <v>91</v>
      </c>
      <c r="BB18">
        <v>5</v>
      </c>
      <c r="BC18" t="s">
        <v>96</v>
      </c>
      <c r="BD18" t="s">
        <v>93</v>
      </c>
      <c r="BE18" t="s">
        <v>93</v>
      </c>
      <c r="BF18">
        <v>81.049000000000007</v>
      </c>
      <c r="BG18" t="s">
        <v>229</v>
      </c>
      <c r="BH18">
        <v>4</v>
      </c>
      <c r="BI18" t="s">
        <v>230</v>
      </c>
      <c r="BJ18" t="s">
        <v>262</v>
      </c>
      <c r="BK18" t="s">
        <v>263</v>
      </c>
      <c r="BL18" t="s">
        <v>101</v>
      </c>
      <c r="BM18" t="s">
        <v>102</v>
      </c>
      <c r="BN18" t="s">
        <v>103</v>
      </c>
      <c r="BO18" t="s">
        <v>104</v>
      </c>
      <c r="BP18" t="s">
        <v>105</v>
      </c>
      <c r="BQ18" t="s">
        <v>106</v>
      </c>
      <c r="BR18">
        <v>2</v>
      </c>
      <c r="BS18" t="s">
        <v>107</v>
      </c>
      <c r="BT18" t="s">
        <v>264</v>
      </c>
      <c r="BU18" s="1">
        <v>43648</v>
      </c>
      <c r="BV18" s="1">
        <v>43648</v>
      </c>
    </row>
    <row r="19" spans="1:74" x14ac:dyDescent="0.2">
      <c r="A19" t="s">
        <v>265</v>
      </c>
      <c r="B19" t="s">
        <v>266</v>
      </c>
      <c r="C19" t="s">
        <v>267</v>
      </c>
      <c r="D19">
        <v>3</v>
      </c>
      <c r="E19" t="s">
        <v>77</v>
      </c>
      <c r="F19">
        <v>0</v>
      </c>
      <c r="G19">
        <v>753228</v>
      </c>
      <c r="H19">
        <v>272196.24</v>
      </c>
      <c r="I19">
        <v>0</v>
      </c>
      <c r="J19">
        <v>0</v>
      </c>
      <c r="K19">
        <v>0</v>
      </c>
      <c r="L19" s="1">
        <v>43628</v>
      </c>
      <c r="M19">
        <v>2019</v>
      </c>
      <c r="N19" s="1">
        <v>42566</v>
      </c>
      <c r="O19" s="1">
        <v>44026</v>
      </c>
      <c r="P19" t="s">
        <v>78</v>
      </c>
      <c r="Q19">
        <v>8900</v>
      </c>
      <c r="R19" t="s">
        <v>78</v>
      </c>
      <c r="S19">
        <v>892430</v>
      </c>
      <c r="T19" t="s">
        <v>223</v>
      </c>
      <c r="U19">
        <v>89</v>
      </c>
      <c r="V19" t="s">
        <v>78</v>
      </c>
      <c r="W19">
        <v>8900</v>
      </c>
      <c r="X19" t="s">
        <v>78</v>
      </c>
      <c r="Y19">
        <v>892401</v>
      </c>
      <c r="Z19" t="s">
        <v>224</v>
      </c>
      <c r="AA19" t="s">
        <v>225</v>
      </c>
      <c r="AB19" t="s">
        <v>226</v>
      </c>
      <c r="AC19" t="s">
        <v>117</v>
      </c>
      <c r="AD19" t="s">
        <v>227</v>
      </c>
      <c r="AE19" t="s">
        <v>85</v>
      </c>
      <c r="AF19">
        <v>191429745</v>
      </c>
      <c r="AG19" t="s">
        <v>86</v>
      </c>
      <c r="AH19" t="s">
        <v>87</v>
      </c>
      <c r="AI19" t="s">
        <v>88</v>
      </c>
      <c r="AJ19">
        <v>55600001</v>
      </c>
      <c r="AK19" t="s">
        <v>87</v>
      </c>
      <c r="AL19" t="s">
        <v>144</v>
      </c>
      <c r="AM19">
        <v>23290</v>
      </c>
      <c r="AN19" t="s">
        <v>90</v>
      </c>
      <c r="AO19">
        <v>5143</v>
      </c>
      <c r="AP19" t="s">
        <v>91</v>
      </c>
      <c r="AQ19">
        <v>5</v>
      </c>
      <c r="AR19" t="s">
        <v>92</v>
      </c>
      <c r="AS19">
        <v>72701</v>
      </c>
      <c r="AT19">
        <v>3124</v>
      </c>
      <c r="AU19" t="s">
        <v>93</v>
      </c>
      <c r="AV19" t="s">
        <v>93</v>
      </c>
      <c r="AW19" t="s">
        <v>94</v>
      </c>
      <c r="AX19" t="s">
        <v>95</v>
      </c>
      <c r="AY19" t="s">
        <v>90</v>
      </c>
      <c r="AZ19">
        <v>5143</v>
      </c>
      <c r="BA19" t="s">
        <v>91</v>
      </c>
      <c r="BB19">
        <v>5</v>
      </c>
      <c r="BC19" t="s">
        <v>228</v>
      </c>
      <c r="BD19" t="s">
        <v>93</v>
      </c>
      <c r="BE19" t="s">
        <v>93</v>
      </c>
      <c r="BF19">
        <v>81.049000000000007</v>
      </c>
      <c r="BG19" t="s">
        <v>229</v>
      </c>
      <c r="BH19">
        <v>4</v>
      </c>
      <c r="BI19" t="s">
        <v>230</v>
      </c>
      <c r="BJ19" t="s">
        <v>268</v>
      </c>
      <c r="BK19" t="s">
        <v>268</v>
      </c>
      <c r="BL19" t="s">
        <v>101</v>
      </c>
      <c r="BM19" t="s">
        <v>102</v>
      </c>
      <c r="BN19" t="s">
        <v>103</v>
      </c>
      <c r="BO19" t="s">
        <v>104</v>
      </c>
      <c r="BP19" t="s">
        <v>175</v>
      </c>
      <c r="BQ19" t="s">
        <v>176</v>
      </c>
      <c r="BR19">
        <v>2</v>
      </c>
      <c r="BS19" t="s">
        <v>107</v>
      </c>
      <c r="BT19" t="s">
        <v>269</v>
      </c>
      <c r="BU19" s="1">
        <v>43648</v>
      </c>
      <c r="BV19" s="1">
        <v>43648</v>
      </c>
    </row>
    <row r="20" spans="1:74" x14ac:dyDescent="0.2">
      <c r="A20" t="s">
        <v>270</v>
      </c>
      <c r="B20" t="s">
        <v>271</v>
      </c>
      <c r="C20" t="s">
        <v>272</v>
      </c>
      <c r="D20">
        <v>3</v>
      </c>
      <c r="E20" t="s">
        <v>77</v>
      </c>
      <c r="F20">
        <v>0</v>
      </c>
      <c r="G20">
        <v>599901</v>
      </c>
      <c r="H20">
        <v>157973.79</v>
      </c>
      <c r="I20">
        <v>0</v>
      </c>
      <c r="J20">
        <v>0</v>
      </c>
      <c r="K20">
        <v>0</v>
      </c>
      <c r="L20" s="1">
        <v>43637</v>
      </c>
      <c r="M20">
        <v>2019</v>
      </c>
      <c r="N20" s="1">
        <v>42597</v>
      </c>
      <c r="O20" s="1">
        <v>44057</v>
      </c>
      <c r="P20" t="s">
        <v>78</v>
      </c>
      <c r="Q20">
        <v>8900</v>
      </c>
      <c r="R20" t="s">
        <v>78</v>
      </c>
      <c r="S20">
        <v>892430</v>
      </c>
      <c r="T20" t="s">
        <v>223</v>
      </c>
      <c r="U20">
        <v>89</v>
      </c>
      <c r="V20" t="s">
        <v>78</v>
      </c>
      <c r="W20">
        <v>8900</v>
      </c>
      <c r="X20" t="s">
        <v>78</v>
      </c>
      <c r="Y20">
        <v>892401</v>
      </c>
      <c r="Z20" t="s">
        <v>224</v>
      </c>
      <c r="AA20" t="s">
        <v>273</v>
      </c>
      <c r="AB20" t="s">
        <v>274</v>
      </c>
      <c r="AC20" t="s">
        <v>117</v>
      </c>
      <c r="AD20" t="s">
        <v>275</v>
      </c>
      <c r="AE20" t="s">
        <v>85</v>
      </c>
      <c r="AF20">
        <v>191429745</v>
      </c>
      <c r="AG20" t="s">
        <v>86</v>
      </c>
      <c r="AH20" t="s">
        <v>87</v>
      </c>
      <c r="AI20" t="s">
        <v>88</v>
      </c>
      <c r="AJ20">
        <v>55600001</v>
      </c>
      <c r="AK20" t="s">
        <v>87</v>
      </c>
      <c r="AL20" t="s">
        <v>89</v>
      </c>
      <c r="AM20">
        <v>23290</v>
      </c>
      <c r="AN20" t="s">
        <v>90</v>
      </c>
      <c r="AO20">
        <v>5143</v>
      </c>
      <c r="AP20" t="s">
        <v>91</v>
      </c>
      <c r="AQ20">
        <v>5</v>
      </c>
      <c r="AR20" t="s">
        <v>92</v>
      </c>
      <c r="AS20">
        <v>72701</v>
      </c>
      <c r="AT20">
        <v>1201</v>
      </c>
      <c r="AU20" t="s">
        <v>93</v>
      </c>
      <c r="AV20" t="s">
        <v>93</v>
      </c>
      <c r="AW20" t="s">
        <v>94</v>
      </c>
      <c r="AX20" t="s">
        <v>95</v>
      </c>
      <c r="AY20" t="s">
        <v>90</v>
      </c>
      <c r="AZ20">
        <v>5143</v>
      </c>
      <c r="BA20" t="s">
        <v>91</v>
      </c>
      <c r="BB20">
        <v>5</v>
      </c>
      <c r="BC20" t="s">
        <v>96</v>
      </c>
      <c r="BD20" t="s">
        <v>93</v>
      </c>
      <c r="BE20" t="s">
        <v>93</v>
      </c>
      <c r="BF20">
        <v>81.049000000000007</v>
      </c>
      <c r="BG20" t="s">
        <v>229</v>
      </c>
      <c r="BH20">
        <v>4</v>
      </c>
      <c r="BI20" t="s">
        <v>230</v>
      </c>
      <c r="BJ20" t="s">
        <v>276</v>
      </c>
      <c r="BK20" t="s">
        <v>276</v>
      </c>
      <c r="BL20" t="s">
        <v>101</v>
      </c>
      <c r="BM20" t="s">
        <v>102</v>
      </c>
      <c r="BN20" t="s">
        <v>103</v>
      </c>
      <c r="BO20" t="s">
        <v>104</v>
      </c>
      <c r="BP20" t="s">
        <v>105</v>
      </c>
      <c r="BQ20" t="s">
        <v>106</v>
      </c>
      <c r="BR20">
        <v>2</v>
      </c>
      <c r="BS20" t="s">
        <v>107</v>
      </c>
      <c r="BT20" t="s">
        <v>277</v>
      </c>
      <c r="BU20" s="1">
        <v>43648</v>
      </c>
      <c r="BV20" s="1">
        <v>43648</v>
      </c>
    </row>
    <row r="21" spans="1:74" x14ac:dyDescent="0.2">
      <c r="A21" t="s">
        <v>278</v>
      </c>
      <c r="B21" t="s">
        <v>279</v>
      </c>
      <c r="C21" t="s">
        <v>280</v>
      </c>
      <c r="D21">
        <v>1</v>
      </c>
      <c r="E21" t="s">
        <v>77</v>
      </c>
      <c r="F21">
        <v>0</v>
      </c>
      <c r="G21">
        <v>1005851</v>
      </c>
      <c r="H21">
        <v>325197.76</v>
      </c>
      <c r="I21">
        <v>0</v>
      </c>
      <c r="J21">
        <v>0</v>
      </c>
      <c r="K21">
        <v>0</v>
      </c>
      <c r="L21" s="1">
        <v>43634</v>
      </c>
      <c r="M21">
        <v>2019</v>
      </c>
      <c r="N21" s="1">
        <v>43327</v>
      </c>
      <c r="O21" s="1">
        <v>44057</v>
      </c>
      <c r="P21" t="s">
        <v>78</v>
      </c>
      <c r="Q21">
        <v>8900</v>
      </c>
      <c r="R21" t="s">
        <v>78</v>
      </c>
      <c r="S21">
        <v>892430</v>
      </c>
      <c r="T21" t="s">
        <v>223</v>
      </c>
      <c r="U21">
        <v>89</v>
      </c>
      <c r="V21" t="s">
        <v>78</v>
      </c>
      <c r="W21">
        <v>8900</v>
      </c>
      <c r="X21" t="s">
        <v>78</v>
      </c>
      <c r="Y21">
        <v>892401</v>
      </c>
      <c r="Z21" t="s">
        <v>224</v>
      </c>
      <c r="AA21" t="s">
        <v>225</v>
      </c>
      <c r="AB21" t="s">
        <v>226</v>
      </c>
      <c r="AC21" t="s">
        <v>117</v>
      </c>
      <c r="AD21" t="s">
        <v>227</v>
      </c>
      <c r="AE21" t="s">
        <v>85</v>
      </c>
      <c r="AF21">
        <v>191429745</v>
      </c>
      <c r="AG21" t="s">
        <v>86</v>
      </c>
      <c r="AH21" t="s">
        <v>87</v>
      </c>
      <c r="AI21" t="s">
        <v>88</v>
      </c>
      <c r="AJ21">
        <v>55600001</v>
      </c>
      <c r="AK21" t="s">
        <v>87</v>
      </c>
      <c r="AL21" t="s">
        <v>144</v>
      </c>
      <c r="AM21">
        <v>23290</v>
      </c>
      <c r="AN21" t="s">
        <v>90</v>
      </c>
      <c r="AO21">
        <v>5143</v>
      </c>
      <c r="AP21" t="s">
        <v>91</v>
      </c>
      <c r="AQ21">
        <v>5</v>
      </c>
      <c r="AR21" t="s">
        <v>92</v>
      </c>
      <c r="AS21">
        <v>72701</v>
      </c>
      <c r="AT21">
        <v>3124</v>
      </c>
      <c r="AU21" t="s">
        <v>93</v>
      </c>
      <c r="AV21" t="s">
        <v>93</v>
      </c>
      <c r="AW21" t="s">
        <v>94</v>
      </c>
      <c r="AX21" t="s">
        <v>95</v>
      </c>
      <c r="AY21" t="s">
        <v>90</v>
      </c>
      <c r="AZ21">
        <v>5143</v>
      </c>
      <c r="BA21" t="s">
        <v>91</v>
      </c>
      <c r="BB21">
        <v>5</v>
      </c>
      <c r="BC21" t="s">
        <v>228</v>
      </c>
      <c r="BD21" t="s">
        <v>93</v>
      </c>
      <c r="BE21" t="s">
        <v>93</v>
      </c>
      <c r="BF21">
        <v>81.049000000000007</v>
      </c>
      <c r="BG21" t="s">
        <v>229</v>
      </c>
      <c r="BH21">
        <v>4</v>
      </c>
      <c r="BI21" t="s">
        <v>230</v>
      </c>
      <c r="BJ21" t="s">
        <v>281</v>
      </c>
      <c r="BK21" t="s">
        <v>281</v>
      </c>
      <c r="BL21" t="s">
        <v>101</v>
      </c>
      <c r="BM21" t="s">
        <v>102</v>
      </c>
      <c r="BN21" t="s">
        <v>103</v>
      </c>
      <c r="BO21" t="s">
        <v>104</v>
      </c>
      <c r="BP21" t="s">
        <v>175</v>
      </c>
      <c r="BQ21" t="s">
        <v>176</v>
      </c>
      <c r="BR21">
        <v>2</v>
      </c>
      <c r="BS21" t="s">
        <v>107</v>
      </c>
      <c r="BT21" t="s">
        <v>282</v>
      </c>
      <c r="BU21" s="1">
        <v>43648</v>
      </c>
      <c r="BV21" s="1">
        <v>43648</v>
      </c>
    </row>
    <row r="22" spans="1:74" x14ac:dyDescent="0.2">
      <c r="A22" t="s">
        <v>283</v>
      </c>
      <c r="B22" t="s">
        <v>284</v>
      </c>
      <c r="C22" t="s">
        <v>285</v>
      </c>
      <c r="D22">
        <v>1</v>
      </c>
      <c r="E22" t="s">
        <v>77</v>
      </c>
      <c r="F22">
        <v>0</v>
      </c>
      <c r="G22">
        <v>749990.53</v>
      </c>
      <c r="H22">
        <v>591884.07999999996</v>
      </c>
      <c r="I22">
        <v>0</v>
      </c>
      <c r="J22">
        <v>0</v>
      </c>
      <c r="K22">
        <v>0</v>
      </c>
      <c r="L22" s="1">
        <v>43636</v>
      </c>
      <c r="M22">
        <v>2019</v>
      </c>
      <c r="N22" s="1">
        <v>43358</v>
      </c>
      <c r="O22" s="1">
        <v>44088</v>
      </c>
      <c r="P22" t="s">
        <v>78</v>
      </c>
      <c r="Q22">
        <v>8900</v>
      </c>
      <c r="R22" t="s">
        <v>78</v>
      </c>
      <c r="S22">
        <v>892430</v>
      </c>
      <c r="T22" t="s">
        <v>223</v>
      </c>
      <c r="U22">
        <v>89</v>
      </c>
      <c r="V22" t="s">
        <v>78</v>
      </c>
      <c r="W22">
        <v>8900</v>
      </c>
      <c r="X22" t="s">
        <v>78</v>
      </c>
      <c r="Y22">
        <v>892401</v>
      </c>
      <c r="Z22" t="s">
        <v>224</v>
      </c>
      <c r="AA22" t="s">
        <v>225</v>
      </c>
      <c r="AB22" t="s">
        <v>226</v>
      </c>
      <c r="AC22" t="s">
        <v>117</v>
      </c>
      <c r="AD22" t="s">
        <v>227</v>
      </c>
      <c r="AE22" t="s">
        <v>85</v>
      </c>
      <c r="AF22">
        <v>191429745</v>
      </c>
      <c r="AG22" t="s">
        <v>86</v>
      </c>
      <c r="AH22" t="s">
        <v>87</v>
      </c>
      <c r="AI22" t="s">
        <v>88</v>
      </c>
      <c r="AJ22">
        <v>55600001</v>
      </c>
      <c r="AK22" t="s">
        <v>87</v>
      </c>
      <c r="AL22" t="s">
        <v>144</v>
      </c>
      <c r="AM22">
        <v>23290</v>
      </c>
      <c r="AN22" t="s">
        <v>90</v>
      </c>
      <c r="AO22">
        <v>5143</v>
      </c>
      <c r="AP22" t="s">
        <v>91</v>
      </c>
      <c r="AQ22">
        <v>5</v>
      </c>
      <c r="AR22" t="s">
        <v>92</v>
      </c>
      <c r="AS22">
        <v>72701</v>
      </c>
      <c r="AT22">
        <v>3124</v>
      </c>
      <c r="AU22" t="s">
        <v>93</v>
      </c>
      <c r="AV22" t="s">
        <v>93</v>
      </c>
      <c r="AW22" t="s">
        <v>94</v>
      </c>
      <c r="AX22" t="s">
        <v>95</v>
      </c>
      <c r="AY22" t="s">
        <v>90</v>
      </c>
      <c r="AZ22">
        <v>5143</v>
      </c>
      <c r="BA22" t="s">
        <v>91</v>
      </c>
      <c r="BB22">
        <v>5</v>
      </c>
      <c r="BC22" t="s">
        <v>228</v>
      </c>
      <c r="BD22" t="s">
        <v>93</v>
      </c>
      <c r="BE22" t="s">
        <v>93</v>
      </c>
      <c r="BF22">
        <v>81.049000000000007</v>
      </c>
      <c r="BG22" t="s">
        <v>229</v>
      </c>
      <c r="BH22">
        <v>4</v>
      </c>
      <c r="BI22" t="s">
        <v>230</v>
      </c>
      <c r="BJ22" t="s">
        <v>286</v>
      </c>
      <c r="BK22" t="s">
        <v>286</v>
      </c>
      <c r="BL22" t="s">
        <v>101</v>
      </c>
      <c r="BM22" t="s">
        <v>102</v>
      </c>
      <c r="BN22" t="s">
        <v>103</v>
      </c>
      <c r="BO22" t="s">
        <v>104</v>
      </c>
      <c r="BP22" t="s">
        <v>175</v>
      </c>
      <c r="BQ22" t="s">
        <v>176</v>
      </c>
      <c r="BR22">
        <v>2</v>
      </c>
      <c r="BS22" t="s">
        <v>107</v>
      </c>
      <c r="BT22" t="s">
        <v>287</v>
      </c>
      <c r="BU22" s="1">
        <v>43648</v>
      </c>
      <c r="BV22" s="1">
        <v>43648</v>
      </c>
    </row>
    <row r="23" spans="1:74" x14ac:dyDescent="0.2">
      <c r="A23" t="s">
        <v>288</v>
      </c>
      <c r="B23" t="s">
        <v>289</v>
      </c>
      <c r="C23" t="s">
        <v>290</v>
      </c>
      <c r="E23" t="s">
        <v>77</v>
      </c>
      <c r="F23">
        <v>204902</v>
      </c>
      <c r="G23">
        <v>1354894</v>
      </c>
      <c r="H23">
        <v>1333323.3400000001</v>
      </c>
      <c r="I23">
        <v>0</v>
      </c>
      <c r="J23">
        <v>0</v>
      </c>
      <c r="K23">
        <v>204902</v>
      </c>
      <c r="L23" s="1">
        <v>43654</v>
      </c>
      <c r="M23">
        <v>2019</v>
      </c>
      <c r="N23" s="1">
        <v>43647</v>
      </c>
      <c r="O23" s="1">
        <v>44012</v>
      </c>
      <c r="P23" t="s">
        <v>78</v>
      </c>
      <c r="Q23">
        <v>8900</v>
      </c>
      <c r="R23" t="s">
        <v>78</v>
      </c>
      <c r="S23">
        <v>892430</v>
      </c>
      <c r="T23" t="s">
        <v>223</v>
      </c>
      <c r="U23">
        <v>89</v>
      </c>
      <c r="V23" t="s">
        <v>78</v>
      </c>
      <c r="W23">
        <v>8900</v>
      </c>
      <c r="X23" t="s">
        <v>78</v>
      </c>
      <c r="Y23">
        <v>892401</v>
      </c>
      <c r="Z23" t="s">
        <v>224</v>
      </c>
      <c r="AA23" t="s">
        <v>225</v>
      </c>
      <c r="AB23" t="s">
        <v>226</v>
      </c>
      <c r="AC23" t="s">
        <v>117</v>
      </c>
      <c r="AD23" t="s">
        <v>291</v>
      </c>
      <c r="AE23" t="s">
        <v>292</v>
      </c>
      <c r="AF23">
        <v>967759924</v>
      </c>
      <c r="AG23" t="s">
        <v>293</v>
      </c>
      <c r="AH23" t="s">
        <v>294</v>
      </c>
      <c r="AL23" t="s">
        <v>295</v>
      </c>
      <c r="AM23">
        <v>23290</v>
      </c>
      <c r="AN23" t="s">
        <v>90</v>
      </c>
      <c r="AO23">
        <v>5143</v>
      </c>
      <c r="AP23" t="s">
        <v>91</v>
      </c>
      <c r="AQ23">
        <v>5</v>
      </c>
      <c r="AR23" t="s">
        <v>92</v>
      </c>
      <c r="AS23">
        <v>72701</v>
      </c>
      <c r="AT23">
        <v>7175</v>
      </c>
      <c r="AU23" t="s">
        <v>93</v>
      </c>
      <c r="AV23" t="s">
        <v>93</v>
      </c>
      <c r="AW23" t="s">
        <v>94</v>
      </c>
      <c r="AX23" t="s">
        <v>95</v>
      </c>
      <c r="AY23" t="s">
        <v>90</v>
      </c>
      <c r="AZ23">
        <v>5143</v>
      </c>
      <c r="BA23" t="s">
        <v>91</v>
      </c>
      <c r="BB23">
        <v>5</v>
      </c>
      <c r="BC23" t="s">
        <v>156</v>
      </c>
      <c r="BD23" t="s">
        <v>93</v>
      </c>
      <c r="BE23" t="s">
        <v>93</v>
      </c>
      <c r="BF23">
        <v>81.049000000000007</v>
      </c>
      <c r="BG23" t="s">
        <v>229</v>
      </c>
      <c r="BH23">
        <v>4</v>
      </c>
      <c r="BI23" t="s">
        <v>230</v>
      </c>
      <c r="BJ23" t="s">
        <v>296</v>
      </c>
      <c r="BK23" t="s">
        <v>296</v>
      </c>
      <c r="BL23" t="s">
        <v>101</v>
      </c>
      <c r="BM23" t="s">
        <v>102</v>
      </c>
      <c r="BN23" t="s">
        <v>297</v>
      </c>
      <c r="BO23" t="s">
        <v>298</v>
      </c>
      <c r="BP23" t="s">
        <v>134</v>
      </c>
      <c r="BQ23" t="s">
        <v>216</v>
      </c>
      <c r="BR23">
        <v>2</v>
      </c>
      <c r="BS23" t="s">
        <v>107</v>
      </c>
      <c r="BT23" t="s">
        <v>299</v>
      </c>
      <c r="BU23" s="1">
        <v>43678</v>
      </c>
      <c r="BV23" s="1">
        <v>43678</v>
      </c>
    </row>
    <row r="24" spans="1:74" ht="102" x14ac:dyDescent="0.2">
      <c r="A24" t="s">
        <v>300</v>
      </c>
      <c r="B24" t="s">
        <v>301</v>
      </c>
      <c r="C24" t="s">
        <v>302</v>
      </c>
      <c r="D24">
        <v>1</v>
      </c>
      <c r="E24" t="s">
        <v>77</v>
      </c>
      <c r="F24">
        <v>0</v>
      </c>
      <c r="G24">
        <v>1075510.17</v>
      </c>
      <c r="H24">
        <v>444324.06</v>
      </c>
      <c r="I24">
        <v>0</v>
      </c>
      <c r="J24">
        <v>486720.52</v>
      </c>
      <c r="K24">
        <v>0</v>
      </c>
      <c r="L24" s="1">
        <v>43683</v>
      </c>
      <c r="M24">
        <v>2019</v>
      </c>
      <c r="N24" s="1">
        <v>43173</v>
      </c>
      <c r="O24" s="1">
        <v>44268</v>
      </c>
      <c r="P24" t="s">
        <v>78</v>
      </c>
      <c r="Q24">
        <v>8900</v>
      </c>
      <c r="R24" t="s">
        <v>78</v>
      </c>
      <c r="S24">
        <v>897030</v>
      </c>
      <c r="T24" t="s">
        <v>303</v>
      </c>
      <c r="U24">
        <v>89</v>
      </c>
      <c r="V24" t="s">
        <v>78</v>
      </c>
      <c r="W24">
        <v>8900</v>
      </c>
      <c r="X24" t="s">
        <v>78</v>
      </c>
      <c r="Y24">
        <v>897002</v>
      </c>
      <c r="Z24" t="s">
        <v>303</v>
      </c>
      <c r="AA24" t="s">
        <v>304</v>
      </c>
      <c r="AB24" t="s">
        <v>305</v>
      </c>
      <c r="AC24" t="s">
        <v>83</v>
      </c>
      <c r="AD24" t="s">
        <v>306</v>
      </c>
      <c r="AE24" t="s">
        <v>307</v>
      </c>
      <c r="AF24">
        <v>121539790</v>
      </c>
      <c r="AG24" t="s">
        <v>308</v>
      </c>
      <c r="AH24" t="s">
        <v>308</v>
      </c>
      <c r="AI24" t="s">
        <v>309</v>
      </c>
      <c r="AJ24">
        <v>183252501</v>
      </c>
      <c r="AK24" t="s">
        <v>310</v>
      </c>
      <c r="AL24" t="s">
        <v>311</v>
      </c>
      <c r="AM24">
        <v>23290</v>
      </c>
      <c r="AN24" t="s">
        <v>90</v>
      </c>
      <c r="AO24">
        <v>5143</v>
      </c>
      <c r="AP24" t="s">
        <v>91</v>
      </c>
      <c r="AQ24">
        <v>5</v>
      </c>
      <c r="AR24" t="s">
        <v>92</v>
      </c>
      <c r="AS24">
        <v>72701</v>
      </c>
      <c r="AT24">
        <v>6959</v>
      </c>
      <c r="AU24" t="s">
        <v>93</v>
      </c>
      <c r="AV24" t="s">
        <v>93</v>
      </c>
      <c r="AW24" t="s">
        <v>94</v>
      </c>
      <c r="AX24" t="s">
        <v>95</v>
      </c>
      <c r="AY24" t="s">
        <v>90</v>
      </c>
      <c r="AZ24">
        <v>5143</v>
      </c>
      <c r="BA24" t="s">
        <v>91</v>
      </c>
      <c r="BB24">
        <v>5</v>
      </c>
      <c r="BC24" t="s">
        <v>312</v>
      </c>
      <c r="BD24" t="s">
        <v>93</v>
      </c>
      <c r="BE24" t="s">
        <v>93</v>
      </c>
      <c r="BF24">
        <v>81.135000000000005</v>
      </c>
      <c r="BG24" t="s">
        <v>313</v>
      </c>
      <c r="BH24">
        <v>5</v>
      </c>
      <c r="BI24" t="s">
        <v>98</v>
      </c>
      <c r="BJ24" s="2" t="s">
        <v>314</v>
      </c>
      <c r="BK24" s="2" t="s">
        <v>315</v>
      </c>
      <c r="BL24" t="s">
        <v>101</v>
      </c>
      <c r="BM24" t="s">
        <v>102</v>
      </c>
      <c r="BN24" t="s">
        <v>316</v>
      </c>
      <c r="BO24" t="s">
        <v>317</v>
      </c>
      <c r="BP24" t="s">
        <v>105</v>
      </c>
      <c r="BQ24" t="s">
        <v>106</v>
      </c>
      <c r="BR24">
        <v>2</v>
      </c>
      <c r="BS24" t="s">
        <v>107</v>
      </c>
      <c r="BT24" t="s">
        <v>318</v>
      </c>
      <c r="BU24" s="1">
        <v>43713</v>
      </c>
      <c r="BV24" s="1">
        <v>43713</v>
      </c>
    </row>
    <row r="25" spans="1:74" x14ac:dyDescent="0.2">
      <c r="A25" t="s">
        <v>319</v>
      </c>
      <c r="B25" t="s">
        <v>201</v>
      </c>
      <c r="C25" t="s">
        <v>202</v>
      </c>
      <c r="D25">
        <v>6</v>
      </c>
      <c r="E25" t="s">
        <v>142</v>
      </c>
      <c r="F25">
        <v>0</v>
      </c>
      <c r="G25">
        <v>1199998</v>
      </c>
      <c r="H25">
        <v>238664.68</v>
      </c>
      <c r="I25">
        <v>0</v>
      </c>
      <c r="J25">
        <v>300000</v>
      </c>
      <c r="K25">
        <v>0</v>
      </c>
      <c r="L25" s="1">
        <v>43704</v>
      </c>
      <c r="M25">
        <v>2019</v>
      </c>
      <c r="N25" s="1">
        <v>42826</v>
      </c>
      <c r="O25" s="1">
        <v>43830</v>
      </c>
      <c r="P25" t="s">
        <v>78</v>
      </c>
      <c r="Q25">
        <v>8900</v>
      </c>
      <c r="R25" t="s">
        <v>78</v>
      </c>
      <c r="S25">
        <v>892434</v>
      </c>
      <c r="T25" t="s">
        <v>113</v>
      </c>
      <c r="U25">
        <v>89</v>
      </c>
      <c r="V25" t="s">
        <v>78</v>
      </c>
      <c r="W25">
        <v>8900</v>
      </c>
      <c r="X25" t="s">
        <v>78</v>
      </c>
      <c r="Y25">
        <v>892403</v>
      </c>
      <c r="Z25" t="s">
        <v>114</v>
      </c>
      <c r="AA25" t="s">
        <v>115</v>
      </c>
      <c r="AB25" t="s">
        <v>116</v>
      </c>
      <c r="AC25" t="s">
        <v>117</v>
      </c>
      <c r="AD25" t="s">
        <v>203</v>
      </c>
      <c r="AE25" t="s">
        <v>204</v>
      </c>
      <c r="AF25">
        <v>80059944</v>
      </c>
      <c r="AG25" t="s">
        <v>205</v>
      </c>
      <c r="AH25" t="s">
        <v>206</v>
      </c>
      <c r="AL25" t="s">
        <v>207</v>
      </c>
      <c r="AM25">
        <v>23290</v>
      </c>
      <c r="AN25" t="s">
        <v>90</v>
      </c>
      <c r="AO25">
        <v>5143</v>
      </c>
      <c r="AP25" t="s">
        <v>91</v>
      </c>
      <c r="AQ25">
        <v>5</v>
      </c>
      <c r="AR25" t="s">
        <v>92</v>
      </c>
      <c r="AS25">
        <v>72701</v>
      </c>
      <c r="AT25">
        <v>7499</v>
      </c>
      <c r="AU25" t="s">
        <v>93</v>
      </c>
      <c r="AV25" t="s">
        <v>93</v>
      </c>
      <c r="AW25" t="s">
        <v>94</v>
      </c>
      <c r="AX25" t="s">
        <v>95</v>
      </c>
      <c r="AY25" t="s">
        <v>90</v>
      </c>
      <c r="AZ25">
        <v>5143</v>
      </c>
      <c r="BA25" t="s">
        <v>91</v>
      </c>
      <c r="BB25">
        <v>5</v>
      </c>
      <c r="BC25" t="s">
        <v>208</v>
      </c>
      <c r="BD25" t="s">
        <v>93</v>
      </c>
      <c r="BE25" t="s">
        <v>93</v>
      </c>
      <c r="BF25">
        <v>81.087000000000003</v>
      </c>
      <c r="BG25" t="s">
        <v>145</v>
      </c>
      <c r="BH25">
        <v>5</v>
      </c>
      <c r="BI25" t="s">
        <v>98</v>
      </c>
      <c r="BJ25" t="s">
        <v>209</v>
      </c>
      <c r="BK25" t="s">
        <v>209</v>
      </c>
      <c r="BL25" t="s">
        <v>101</v>
      </c>
      <c r="BM25" t="s">
        <v>102</v>
      </c>
      <c r="BN25" t="s">
        <v>158</v>
      </c>
      <c r="BO25" t="s">
        <v>159</v>
      </c>
      <c r="BP25" t="s">
        <v>105</v>
      </c>
      <c r="BQ25" t="s">
        <v>106</v>
      </c>
      <c r="BR25">
        <v>2</v>
      </c>
      <c r="BS25" t="s">
        <v>107</v>
      </c>
      <c r="BT25" t="s">
        <v>210</v>
      </c>
      <c r="BU25" s="1">
        <v>43713</v>
      </c>
      <c r="BV25" s="1">
        <v>43713</v>
      </c>
    </row>
    <row r="26" spans="1:74" x14ac:dyDescent="0.2">
      <c r="A26" t="s">
        <v>320</v>
      </c>
      <c r="B26" t="s">
        <v>321</v>
      </c>
      <c r="C26" t="s">
        <v>322</v>
      </c>
      <c r="D26">
        <v>3</v>
      </c>
      <c r="E26" t="s">
        <v>77</v>
      </c>
      <c r="F26">
        <v>0</v>
      </c>
      <c r="G26">
        <v>1164387</v>
      </c>
      <c r="H26">
        <v>716309.09</v>
      </c>
      <c r="I26">
        <v>0</v>
      </c>
      <c r="J26">
        <v>0</v>
      </c>
      <c r="K26">
        <v>0</v>
      </c>
      <c r="L26" s="1">
        <v>43685</v>
      </c>
      <c r="M26">
        <v>2019</v>
      </c>
      <c r="N26" s="1">
        <v>42898</v>
      </c>
      <c r="O26" s="1">
        <v>44069</v>
      </c>
      <c r="P26" t="s">
        <v>78</v>
      </c>
      <c r="Q26">
        <v>8900</v>
      </c>
      <c r="R26" t="s">
        <v>78</v>
      </c>
      <c r="S26">
        <v>892430</v>
      </c>
      <c r="T26" t="s">
        <v>223</v>
      </c>
      <c r="U26">
        <v>89</v>
      </c>
      <c r="V26" t="s">
        <v>78</v>
      </c>
      <c r="W26">
        <v>8900</v>
      </c>
      <c r="X26" t="s">
        <v>78</v>
      </c>
      <c r="Y26">
        <v>892401</v>
      </c>
      <c r="Z26" t="s">
        <v>224</v>
      </c>
      <c r="AA26" t="s">
        <v>225</v>
      </c>
      <c r="AB26" t="s">
        <v>226</v>
      </c>
      <c r="AC26" t="s">
        <v>117</v>
      </c>
      <c r="AD26" t="s">
        <v>291</v>
      </c>
      <c r="AE26" t="s">
        <v>292</v>
      </c>
      <c r="AF26">
        <v>967759924</v>
      </c>
      <c r="AG26" t="s">
        <v>293</v>
      </c>
      <c r="AH26" t="s">
        <v>294</v>
      </c>
      <c r="AL26" t="s">
        <v>295</v>
      </c>
      <c r="AM26">
        <v>23290</v>
      </c>
      <c r="AN26" t="s">
        <v>90</v>
      </c>
      <c r="AO26">
        <v>5143</v>
      </c>
      <c r="AP26" t="s">
        <v>91</v>
      </c>
      <c r="AQ26">
        <v>5</v>
      </c>
      <c r="AR26" t="s">
        <v>92</v>
      </c>
      <c r="AS26">
        <v>72701</v>
      </c>
      <c r="AT26">
        <v>7174</v>
      </c>
      <c r="AU26" t="s">
        <v>93</v>
      </c>
      <c r="AV26" t="s">
        <v>93</v>
      </c>
      <c r="AW26" t="s">
        <v>323</v>
      </c>
      <c r="AX26" t="s">
        <v>95</v>
      </c>
      <c r="AY26" t="s">
        <v>90</v>
      </c>
      <c r="AZ26">
        <v>5143</v>
      </c>
      <c r="BA26" t="s">
        <v>91</v>
      </c>
      <c r="BB26">
        <v>5</v>
      </c>
      <c r="BC26" t="s">
        <v>324</v>
      </c>
      <c r="BD26" t="s">
        <v>93</v>
      </c>
      <c r="BE26" t="s">
        <v>93</v>
      </c>
      <c r="BF26">
        <v>81.049000000000007</v>
      </c>
      <c r="BG26" t="s">
        <v>229</v>
      </c>
      <c r="BH26">
        <v>4</v>
      </c>
      <c r="BI26" t="s">
        <v>230</v>
      </c>
      <c r="BJ26" t="s">
        <v>325</v>
      </c>
      <c r="BK26" t="s">
        <v>325</v>
      </c>
      <c r="BL26" t="s">
        <v>101</v>
      </c>
      <c r="BM26" t="s">
        <v>102</v>
      </c>
      <c r="BN26" t="s">
        <v>158</v>
      </c>
      <c r="BO26" t="s">
        <v>159</v>
      </c>
      <c r="BP26" t="s">
        <v>175</v>
      </c>
      <c r="BQ26" t="s">
        <v>176</v>
      </c>
      <c r="BR26">
        <v>2</v>
      </c>
      <c r="BS26" t="s">
        <v>107</v>
      </c>
      <c r="BT26" t="s">
        <v>326</v>
      </c>
      <c r="BU26" s="1">
        <v>43713</v>
      </c>
      <c r="BV26" s="1">
        <v>43713</v>
      </c>
    </row>
    <row r="27" spans="1:74" x14ac:dyDescent="0.2">
      <c r="A27" t="s">
        <v>327</v>
      </c>
      <c r="B27" t="s">
        <v>140</v>
      </c>
      <c r="C27" t="s">
        <v>141</v>
      </c>
      <c r="D27">
        <v>2</v>
      </c>
      <c r="E27" t="s">
        <v>142</v>
      </c>
      <c r="F27">
        <v>-30000</v>
      </c>
      <c r="G27">
        <v>2704566.15</v>
      </c>
      <c r="H27">
        <v>1405622.43</v>
      </c>
      <c r="I27">
        <v>0</v>
      </c>
      <c r="J27">
        <v>713853</v>
      </c>
      <c r="K27">
        <v>-30000</v>
      </c>
      <c r="L27" s="1">
        <v>43711</v>
      </c>
      <c r="M27">
        <v>2019</v>
      </c>
      <c r="N27" s="1">
        <v>43313</v>
      </c>
      <c r="O27" s="1">
        <v>44043</v>
      </c>
      <c r="P27" t="s">
        <v>78</v>
      </c>
      <c r="Q27">
        <v>8900</v>
      </c>
      <c r="R27" t="s">
        <v>78</v>
      </c>
      <c r="S27">
        <v>892434</v>
      </c>
      <c r="T27" t="s">
        <v>113</v>
      </c>
      <c r="U27">
        <v>89</v>
      </c>
      <c r="V27" t="s">
        <v>78</v>
      </c>
      <c r="W27">
        <v>8900</v>
      </c>
      <c r="X27" t="s">
        <v>78</v>
      </c>
      <c r="Y27">
        <v>892403</v>
      </c>
      <c r="Z27" t="s">
        <v>114</v>
      </c>
      <c r="AA27" t="s">
        <v>115</v>
      </c>
      <c r="AB27" t="s">
        <v>116</v>
      </c>
      <c r="AC27" t="s">
        <v>117</v>
      </c>
      <c r="AD27" t="s">
        <v>143</v>
      </c>
      <c r="AE27" t="s">
        <v>85</v>
      </c>
      <c r="AF27">
        <v>191429745</v>
      </c>
      <c r="AG27" t="s">
        <v>86</v>
      </c>
      <c r="AH27" t="s">
        <v>87</v>
      </c>
      <c r="AI27" t="s">
        <v>88</v>
      </c>
      <c r="AJ27">
        <v>55600001</v>
      </c>
      <c r="AK27" t="s">
        <v>87</v>
      </c>
      <c r="AL27" t="s">
        <v>144</v>
      </c>
      <c r="AM27">
        <v>23290</v>
      </c>
      <c r="AN27" t="s">
        <v>90</v>
      </c>
      <c r="AO27">
        <v>5143</v>
      </c>
      <c r="AP27" t="s">
        <v>91</v>
      </c>
      <c r="AQ27">
        <v>5</v>
      </c>
      <c r="AR27" t="s">
        <v>92</v>
      </c>
      <c r="AS27">
        <v>72701</v>
      </c>
      <c r="AT27">
        <v>2701</v>
      </c>
      <c r="AU27" t="s">
        <v>93</v>
      </c>
      <c r="AV27" t="s">
        <v>93</v>
      </c>
      <c r="AW27" t="s">
        <v>94</v>
      </c>
      <c r="AX27" t="s">
        <v>95</v>
      </c>
      <c r="AY27" t="s">
        <v>90</v>
      </c>
      <c r="AZ27">
        <v>5143</v>
      </c>
      <c r="BA27" t="s">
        <v>91</v>
      </c>
      <c r="BB27">
        <v>5</v>
      </c>
      <c r="BC27" t="s">
        <v>96</v>
      </c>
      <c r="BD27" t="s">
        <v>93</v>
      </c>
      <c r="BE27" t="s">
        <v>93</v>
      </c>
      <c r="BF27">
        <v>81.087000000000003</v>
      </c>
      <c r="BG27" t="s">
        <v>145</v>
      </c>
      <c r="BH27">
        <v>5</v>
      </c>
      <c r="BI27" t="s">
        <v>98</v>
      </c>
      <c r="BJ27" t="s">
        <v>146</v>
      </c>
      <c r="BK27" t="s">
        <v>146</v>
      </c>
      <c r="BL27" t="s">
        <v>101</v>
      </c>
      <c r="BM27" t="s">
        <v>102</v>
      </c>
      <c r="BN27" t="s">
        <v>103</v>
      </c>
      <c r="BO27" t="s">
        <v>104</v>
      </c>
      <c r="BP27" t="s">
        <v>105</v>
      </c>
      <c r="BQ27" t="s">
        <v>106</v>
      </c>
      <c r="BR27">
        <v>2</v>
      </c>
      <c r="BS27" t="s">
        <v>107</v>
      </c>
      <c r="BT27" t="s">
        <v>147</v>
      </c>
      <c r="BU27" s="1">
        <v>43742</v>
      </c>
      <c r="BV27" s="1">
        <v>43742</v>
      </c>
    </row>
    <row r="28" spans="1:74" x14ac:dyDescent="0.2">
      <c r="A28" t="s">
        <v>328</v>
      </c>
      <c r="B28" t="s">
        <v>329</v>
      </c>
      <c r="C28" t="s">
        <v>330</v>
      </c>
      <c r="E28" t="s">
        <v>77</v>
      </c>
      <c r="F28">
        <v>3000000</v>
      </c>
      <c r="G28">
        <v>6018750</v>
      </c>
      <c r="H28">
        <v>5124410.75</v>
      </c>
      <c r="I28">
        <v>0</v>
      </c>
      <c r="J28">
        <v>0</v>
      </c>
      <c r="K28">
        <v>3000000</v>
      </c>
      <c r="L28" s="1">
        <v>43720</v>
      </c>
      <c r="M28">
        <v>2019</v>
      </c>
      <c r="N28" s="1">
        <v>43692</v>
      </c>
      <c r="O28" s="1">
        <v>44057</v>
      </c>
      <c r="P28" t="s">
        <v>78</v>
      </c>
      <c r="Q28">
        <v>8900</v>
      </c>
      <c r="R28" t="s">
        <v>78</v>
      </c>
      <c r="S28">
        <v>892430</v>
      </c>
      <c r="T28" t="s">
        <v>223</v>
      </c>
      <c r="U28">
        <v>89</v>
      </c>
      <c r="V28" t="s">
        <v>78</v>
      </c>
      <c r="W28">
        <v>8900</v>
      </c>
      <c r="X28" t="s">
        <v>78</v>
      </c>
      <c r="Y28">
        <v>892401</v>
      </c>
      <c r="Z28" t="s">
        <v>224</v>
      </c>
      <c r="AA28" t="s">
        <v>331</v>
      </c>
      <c r="AB28" t="s">
        <v>332</v>
      </c>
      <c r="AC28" t="s">
        <v>117</v>
      </c>
      <c r="AD28" t="s">
        <v>333</v>
      </c>
      <c r="AE28" t="s">
        <v>334</v>
      </c>
      <c r="AF28">
        <v>615245164</v>
      </c>
      <c r="AG28" t="s">
        <v>335</v>
      </c>
      <c r="AH28" t="s">
        <v>335</v>
      </c>
      <c r="AI28" t="s">
        <v>336</v>
      </c>
      <c r="AJ28">
        <v>48679567</v>
      </c>
      <c r="AK28" t="s">
        <v>337</v>
      </c>
      <c r="AL28" t="s">
        <v>338</v>
      </c>
      <c r="AM28">
        <v>23290</v>
      </c>
      <c r="AN28" t="s">
        <v>90</v>
      </c>
      <c r="AO28">
        <v>5143</v>
      </c>
      <c r="AP28" t="s">
        <v>91</v>
      </c>
      <c r="AQ28">
        <v>5</v>
      </c>
      <c r="AR28" t="s">
        <v>92</v>
      </c>
      <c r="AS28">
        <v>72701</v>
      </c>
      <c r="AT28">
        <v>3124</v>
      </c>
      <c r="AU28" t="s">
        <v>339</v>
      </c>
      <c r="AV28" t="s">
        <v>93</v>
      </c>
      <c r="AW28" t="s">
        <v>94</v>
      </c>
      <c r="AX28" t="s">
        <v>340</v>
      </c>
      <c r="AY28" t="s">
        <v>90</v>
      </c>
      <c r="AZ28">
        <v>5143</v>
      </c>
      <c r="BA28" t="s">
        <v>91</v>
      </c>
      <c r="BB28">
        <v>5</v>
      </c>
      <c r="BC28" t="s">
        <v>228</v>
      </c>
      <c r="BD28" t="s">
        <v>93</v>
      </c>
      <c r="BE28" t="s">
        <v>93</v>
      </c>
      <c r="BF28">
        <v>81.049000000000007</v>
      </c>
      <c r="BG28" t="s">
        <v>229</v>
      </c>
      <c r="BH28">
        <v>4</v>
      </c>
      <c r="BI28" t="s">
        <v>230</v>
      </c>
      <c r="BJ28" t="s">
        <v>341</v>
      </c>
      <c r="BK28" t="s">
        <v>341</v>
      </c>
      <c r="BL28" t="s">
        <v>101</v>
      </c>
      <c r="BM28" t="s">
        <v>102</v>
      </c>
      <c r="BN28" t="s">
        <v>103</v>
      </c>
      <c r="BO28" t="s">
        <v>104</v>
      </c>
      <c r="BP28" t="s">
        <v>134</v>
      </c>
      <c r="BQ28" t="s">
        <v>216</v>
      </c>
      <c r="BR28">
        <v>2</v>
      </c>
      <c r="BS28" t="s">
        <v>107</v>
      </c>
      <c r="BT28" t="s">
        <v>342</v>
      </c>
      <c r="BU28" s="1">
        <v>43742</v>
      </c>
      <c r="BV28" s="1">
        <v>43742</v>
      </c>
    </row>
    <row r="29" spans="1:74" x14ac:dyDescent="0.2">
      <c r="A29" t="s">
        <v>343</v>
      </c>
      <c r="B29" t="s">
        <v>344</v>
      </c>
      <c r="C29" t="s">
        <v>345</v>
      </c>
      <c r="E29" t="s">
        <v>77</v>
      </c>
      <c r="F29">
        <v>750000</v>
      </c>
      <c r="G29">
        <v>750000</v>
      </c>
      <c r="H29">
        <v>724410.58</v>
      </c>
      <c r="I29">
        <v>0</v>
      </c>
      <c r="J29">
        <v>0</v>
      </c>
      <c r="K29">
        <v>750000</v>
      </c>
      <c r="L29" s="1">
        <v>43712</v>
      </c>
      <c r="M29">
        <v>2019</v>
      </c>
      <c r="N29" s="1">
        <v>43709</v>
      </c>
      <c r="O29" s="1">
        <v>44074</v>
      </c>
      <c r="P29" t="s">
        <v>78</v>
      </c>
      <c r="Q29">
        <v>8900</v>
      </c>
      <c r="R29" t="s">
        <v>78</v>
      </c>
      <c r="S29">
        <v>892430</v>
      </c>
      <c r="T29" t="s">
        <v>223</v>
      </c>
      <c r="U29">
        <v>89</v>
      </c>
      <c r="V29" t="s">
        <v>78</v>
      </c>
      <c r="W29">
        <v>8900</v>
      </c>
      <c r="X29" t="s">
        <v>78</v>
      </c>
      <c r="Y29">
        <v>892401</v>
      </c>
      <c r="Z29" t="s">
        <v>224</v>
      </c>
      <c r="AA29" t="s">
        <v>225</v>
      </c>
      <c r="AB29" t="s">
        <v>226</v>
      </c>
      <c r="AC29" t="s">
        <v>117</v>
      </c>
      <c r="AD29" t="s">
        <v>227</v>
      </c>
      <c r="AE29" t="s">
        <v>85</v>
      </c>
      <c r="AF29">
        <v>191429745</v>
      </c>
      <c r="AG29" t="s">
        <v>86</v>
      </c>
      <c r="AH29" t="s">
        <v>346</v>
      </c>
      <c r="AI29" t="s">
        <v>88</v>
      </c>
      <c r="AJ29">
        <v>55600001</v>
      </c>
      <c r="AK29" t="s">
        <v>87</v>
      </c>
      <c r="AL29" t="s">
        <v>347</v>
      </c>
      <c r="AM29">
        <v>23290</v>
      </c>
      <c r="AN29" t="s">
        <v>90</v>
      </c>
      <c r="AO29">
        <v>5143</v>
      </c>
      <c r="AP29" t="s">
        <v>91</v>
      </c>
      <c r="AQ29">
        <v>5</v>
      </c>
      <c r="AR29" t="s">
        <v>92</v>
      </c>
      <c r="AS29">
        <v>72701</v>
      </c>
      <c r="AT29">
        <v>3124</v>
      </c>
      <c r="AU29" t="s">
        <v>93</v>
      </c>
      <c r="AV29" t="s">
        <v>93</v>
      </c>
      <c r="AW29" t="s">
        <v>94</v>
      </c>
      <c r="AX29" t="s">
        <v>95</v>
      </c>
      <c r="AY29" t="s">
        <v>90</v>
      </c>
      <c r="AZ29">
        <v>5143</v>
      </c>
      <c r="BA29" t="s">
        <v>91</v>
      </c>
      <c r="BB29">
        <v>5</v>
      </c>
      <c r="BC29" t="s">
        <v>228</v>
      </c>
      <c r="BD29" t="s">
        <v>93</v>
      </c>
      <c r="BE29" t="s">
        <v>93</v>
      </c>
      <c r="BF29">
        <v>81.049000000000007</v>
      </c>
      <c r="BG29" t="s">
        <v>229</v>
      </c>
      <c r="BH29">
        <v>4</v>
      </c>
      <c r="BI29" t="s">
        <v>230</v>
      </c>
      <c r="BJ29" t="s">
        <v>348</v>
      </c>
      <c r="BK29" t="s">
        <v>348</v>
      </c>
      <c r="BL29" t="s">
        <v>101</v>
      </c>
      <c r="BM29" t="s">
        <v>102</v>
      </c>
      <c r="BN29" t="s">
        <v>103</v>
      </c>
      <c r="BO29" t="s">
        <v>104</v>
      </c>
      <c r="BP29" t="s">
        <v>134</v>
      </c>
      <c r="BQ29" t="s">
        <v>216</v>
      </c>
      <c r="BR29">
        <v>2</v>
      </c>
      <c r="BS29" t="s">
        <v>107</v>
      </c>
      <c r="BT29" t="s">
        <v>349</v>
      </c>
      <c r="BU29" s="1">
        <v>43742</v>
      </c>
      <c r="BV29" s="1">
        <v>43742</v>
      </c>
    </row>
    <row r="30" spans="1:74" x14ac:dyDescent="0.2">
      <c r="A30" t="s">
        <v>350</v>
      </c>
      <c r="B30" t="s">
        <v>162</v>
      </c>
      <c r="C30" t="s">
        <v>163</v>
      </c>
      <c r="D30">
        <v>5</v>
      </c>
      <c r="E30" t="s">
        <v>77</v>
      </c>
      <c r="F30">
        <v>72500</v>
      </c>
      <c r="G30">
        <v>207500</v>
      </c>
      <c r="H30">
        <v>114375</v>
      </c>
      <c r="I30">
        <v>0</v>
      </c>
      <c r="J30">
        <v>0</v>
      </c>
      <c r="K30">
        <v>72500</v>
      </c>
      <c r="L30" s="1">
        <v>43888</v>
      </c>
      <c r="M30">
        <v>2020</v>
      </c>
      <c r="N30" s="1">
        <v>42401</v>
      </c>
      <c r="O30" s="1">
        <v>44227</v>
      </c>
      <c r="P30" t="s">
        <v>78</v>
      </c>
      <c r="Q30">
        <v>8900</v>
      </c>
      <c r="R30" t="s">
        <v>78</v>
      </c>
      <c r="S30">
        <v>892433</v>
      </c>
      <c r="T30" t="s">
        <v>79</v>
      </c>
      <c r="U30">
        <v>89</v>
      </c>
      <c r="V30" t="s">
        <v>78</v>
      </c>
      <c r="W30">
        <v>8900</v>
      </c>
      <c r="X30" t="s">
        <v>78</v>
      </c>
      <c r="Y30">
        <v>892403</v>
      </c>
      <c r="Z30" t="s">
        <v>114</v>
      </c>
      <c r="AA30" t="s">
        <v>115</v>
      </c>
      <c r="AB30" t="s">
        <v>116</v>
      </c>
      <c r="AC30" t="s">
        <v>117</v>
      </c>
      <c r="AD30" t="s">
        <v>164</v>
      </c>
      <c r="AE30" t="s">
        <v>119</v>
      </c>
      <c r="AF30">
        <v>809594054</v>
      </c>
      <c r="AG30" t="s">
        <v>120</v>
      </c>
      <c r="AH30" t="s">
        <v>165</v>
      </c>
      <c r="AI30" t="s">
        <v>122</v>
      </c>
      <c r="AJ30">
        <v>65320400</v>
      </c>
      <c r="AK30" t="s">
        <v>123</v>
      </c>
      <c r="AL30" t="s">
        <v>166</v>
      </c>
      <c r="AM30">
        <v>41000</v>
      </c>
      <c r="AN30" t="s">
        <v>167</v>
      </c>
      <c r="AO30">
        <v>5119</v>
      </c>
      <c r="AP30" t="s">
        <v>126</v>
      </c>
      <c r="AQ30">
        <v>5</v>
      </c>
      <c r="AR30" t="s">
        <v>92</v>
      </c>
      <c r="AS30">
        <v>72201</v>
      </c>
      <c r="AT30">
        <v>1049</v>
      </c>
      <c r="AU30" t="s">
        <v>127</v>
      </c>
      <c r="AV30" t="s">
        <v>127</v>
      </c>
      <c r="AW30" t="s">
        <v>94</v>
      </c>
      <c r="AX30" t="s">
        <v>168</v>
      </c>
      <c r="AY30" t="s">
        <v>167</v>
      </c>
      <c r="AZ30">
        <v>5119</v>
      </c>
      <c r="BA30" t="s">
        <v>126</v>
      </c>
      <c r="BB30">
        <v>5</v>
      </c>
      <c r="BC30" t="s">
        <v>169</v>
      </c>
      <c r="BD30" t="s">
        <v>127</v>
      </c>
      <c r="BE30" t="s">
        <v>127</v>
      </c>
      <c r="BF30">
        <v>81.085999999999999</v>
      </c>
      <c r="BG30" t="s">
        <v>170</v>
      </c>
      <c r="BH30">
        <v>5</v>
      </c>
      <c r="BI30" t="s">
        <v>98</v>
      </c>
      <c r="BJ30" t="s">
        <v>351</v>
      </c>
      <c r="BK30" t="s">
        <v>172</v>
      </c>
      <c r="BL30" t="s">
        <v>101</v>
      </c>
      <c r="BM30" t="s">
        <v>102</v>
      </c>
      <c r="BN30" t="s">
        <v>173</v>
      </c>
      <c r="BO30" t="s">
        <v>174</v>
      </c>
      <c r="BP30" t="s">
        <v>175</v>
      </c>
      <c r="BQ30" t="s">
        <v>176</v>
      </c>
      <c r="BR30">
        <v>2</v>
      </c>
      <c r="BS30" t="s">
        <v>107</v>
      </c>
      <c r="BT30" t="s">
        <v>177</v>
      </c>
      <c r="BU30" s="1">
        <v>43893</v>
      </c>
      <c r="BV30" s="1">
        <v>43893</v>
      </c>
    </row>
    <row r="31" spans="1:74" x14ac:dyDescent="0.2">
      <c r="A31" t="s">
        <v>352</v>
      </c>
      <c r="B31" t="s">
        <v>353</v>
      </c>
      <c r="C31" t="s">
        <v>354</v>
      </c>
      <c r="D31">
        <v>3</v>
      </c>
      <c r="E31" t="s">
        <v>142</v>
      </c>
      <c r="F31">
        <v>0</v>
      </c>
      <c r="G31">
        <v>1149999</v>
      </c>
      <c r="H31">
        <v>379281.47</v>
      </c>
      <c r="I31">
        <v>0</v>
      </c>
      <c r="J31">
        <v>200000</v>
      </c>
      <c r="K31">
        <v>0</v>
      </c>
      <c r="L31" s="1">
        <v>43909</v>
      </c>
      <c r="M31">
        <v>2020</v>
      </c>
      <c r="N31" s="1">
        <v>43191</v>
      </c>
      <c r="O31" s="1">
        <v>43738</v>
      </c>
      <c r="P31" t="s">
        <v>78</v>
      </c>
      <c r="Q31">
        <v>8900</v>
      </c>
      <c r="R31" t="s">
        <v>78</v>
      </c>
      <c r="S31">
        <v>892434</v>
      </c>
      <c r="T31" t="s">
        <v>113</v>
      </c>
      <c r="U31">
        <v>89</v>
      </c>
      <c r="V31" t="s">
        <v>78</v>
      </c>
      <c r="W31">
        <v>8900</v>
      </c>
      <c r="X31" t="s">
        <v>78</v>
      </c>
      <c r="Y31">
        <v>892403</v>
      </c>
      <c r="Z31" t="s">
        <v>114</v>
      </c>
      <c r="AA31" t="s">
        <v>115</v>
      </c>
      <c r="AB31" t="s">
        <v>116</v>
      </c>
      <c r="AC31" t="s">
        <v>117</v>
      </c>
      <c r="AD31" t="s">
        <v>355</v>
      </c>
      <c r="AE31" t="s">
        <v>85</v>
      </c>
      <c r="AF31">
        <v>191429745</v>
      </c>
      <c r="AG31" t="s">
        <v>86</v>
      </c>
      <c r="AH31" t="s">
        <v>86</v>
      </c>
      <c r="AI31" t="s">
        <v>88</v>
      </c>
      <c r="AJ31">
        <v>55600001</v>
      </c>
      <c r="AK31" t="s">
        <v>87</v>
      </c>
      <c r="AL31" t="s">
        <v>237</v>
      </c>
      <c r="AM31">
        <v>23290</v>
      </c>
      <c r="AN31" t="s">
        <v>90</v>
      </c>
      <c r="AO31">
        <v>5143</v>
      </c>
      <c r="AP31" t="s">
        <v>91</v>
      </c>
      <c r="AQ31">
        <v>5</v>
      </c>
      <c r="AR31" t="s">
        <v>92</v>
      </c>
      <c r="AS31">
        <v>72701</v>
      </c>
      <c r="AT31">
        <v>3124</v>
      </c>
      <c r="AU31" t="s">
        <v>93</v>
      </c>
      <c r="AV31" t="s">
        <v>93</v>
      </c>
      <c r="AW31" t="s">
        <v>155</v>
      </c>
      <c r="AX31" t="s">
        <v>95</v>
      </c>
      <c r="AY31" t="s">
        <v>90</v>
      </c>
      <c r="AZ31">
        <v>5143</v>
      </c>
      <c r="BA31" t="s">
        <v>91</v>
      </c>
      <c r="BB31">
        <v>5</v>
      </c>
      <c r="BC31" t="s">
        <v>228</v>
      </c>
      <c r="BD31" t="s">
        <v>93</v>
      </c>
      <c r="BE31" t="s">
        <v>93</v>
      </c>
      <c r="BF31">
        <v>81.087000000000003</v>
      </c>
      <c r="BG31" t="s">
        <v>145</v>
      </c>
      <c r="BH31">
        <v>5</v>
      </c>
      <c r="BI31" t="s">
        <v>98</v>
      </c>
      <c r="BJ31" t="s">
        <v>356</v>
      </c>
      <c r="BK31" t="s">
        <v>356</v>
      </c>
      <c r="BL31" t="s">
        <v>101</v>
      </c>
      <c r="BM31" t="s">
        <v>102</v>
      </c>
      <c r="BN31" t="s">
        <v>103</v>
      </c>
      <c r="BO31" t="s">
        <v>104</v>
      </c>
      <c r="BP31" t="s">
        <v>105</v>
      </c>
      <c r="BQ31" t="s">
        <v>106</v>
      </c>
      <c r="BR31">
        <v>2</v>
      </c>
      <c r="BS31" t="s">
        <v>107</v>
      </c>
      <c r="BT31" t="s">
        <v>357</v>
      </c>
      <c r="BU31" s="1">
        <v>43922</v>
      </c>
      <c r="BV31" s="1">
        <v>43922</v>
      </c>
    </row>
    <row r="32" spans="1:74" x14ac:dyDescent="0.2">
      <c r="A32" t="s">
        <v>358</v>
      </c>
      <c r="B32" t="s">
        <v>359</v>
      </c>
      <c r="C32" t="s">
        <v>360</v>
      </c>
      <c r="E32" t="s">
        <v>142</v>
      </c>
      <c r="F32">
        <v>2956592</v>
      </c>
      <c r="G32">
        <v>2956592</v>
      </c>
      <c r="H32">
        <v>2472599.4</v>
      </c>
      <c r="I32">
        <v>1140539</v>
      </c>
      <c r="J32">
        <v>1140539</v>
      </c>
      <c r="K32">
        <v>2956592</v>
      </c>
      <c r="L32" s="1">
        <v>43914</v>
      </c>
      <c r="M32">
        <v>2020</v>
      </c>
      <c r="N32" s="1">
        <v>43831</v>
      </c>
      <c r="O32" s="1">
        <v>46022</v>
      </c>
      <c r="P32" t="s">
        <v>78</v>
      </c>
      <c r="Q32">
        <v>8900</v>
      </c>
      <c r="R32" t="s">
        <v>78</v>
      </c>
      <c r="S32">
        <v>892434</v>
      </c>
      <c r="T32" t="s">
        <v>113</v>
      </c>
      <c r="U32">
        <v>89</v>
      </c>
      <c r="V32" t="s">
        <v>78</v>
      </c>
      <c r="W32">
        <v>8900</v>
      </c>
      <c r="X32" t="s">
        <v>78</v>
      </c>
      <c r="Y32">
        <v>892403</v>
      </c>
      <c r="Z32" t="s">
        <v>114</v>
      </c>
      <c r="AA32" t="s">
        <v>115</v>
      </c>
      <c r="AB32" t="s">
        <v>116</v>
      </c>
      <c r="AC32" t="s">
        <v>117</v>
      </c>
      <c r="AD32" t="s">
        <v>143</v>
      </c>
      <c r="AE32" t="s">
        <v>85</v>
      </c>
      <c r="AF32">
        <v>191429745</v>
      </c>
      <c r="AG32" t="s">
        <v>86</v>
      </c>
      <c r="AH32" t="s">
        <v>87</v>
      </c>
      <c r="AI32" t="s">
        <v>88</v>
      </c>
      <c r="AJ32">
        <v>55600001</v>
      </c>
      <c r="AK32" t="s">
        <v>87</v>
      </c>
      <c r="AL32" t="s">
        <v>144</v>
      </c>
      <c r="AM32">
        <v>23290</v>
      </c>
      <c r="AN32" t="s">
        <v>90</v>
      </c>
      <c r="AO32">
        <v>5143</v>
      </c>
      <c r="AP32" t="s">
        <v>91</v>
      </c>
      <c r="AQ32">
        <v>5</v>
      </c>
      <c r="AR32" t="s">
        <v>92</v>
      </c>
      <c r="AS32">
        <v>72701</v>
      </c>
      <c r="AT32">
        <v>1201</v>
      </c>
      <c r="AU32" t="s">
        <v>93</v>
      </c>
      <c r="AV32" t="s">
        <v>93</v>
      </c>
      <c r="AW32" t="s">
        <v>155</v>
      </c>
      <c r="AX32" t="s">
        <v>95</v>
      </c>
      <c r="AY32" t="s">
        <v>90</v>
      </c>
      <c r="AZ32">
        <v>5143</v>
      </c>
      <c r="BA32" t="s">
        <v>91</v>
      </c>
      <c r="BB32">
        <v>5</v>
      </c>
      <c r="BC32" t="s">
        <v>96</v>
      </c>
      <c r="BD32" t="s">
        <v>93</v>
      </c>
      <c r="BE32" t="s">
        <v>93</v>
      </c>
      <c r="BF32">
        <v>81.087000000000003</v>
      </c>
      <c r="BG32" t="s">
        <v>145</v>
      </c>
      <c r="BH32">
        <v>5</v>
      </c>
      <c r="BI32" t="s">
        <v>98</v>
      </c>
      <c r="BJ32" t="s">
        <v>361</v>
      </c>
      <c r="BK32" t="s">
        <v>361</v>
      </c>
      <c r="BL32" t="s">
        <v>101</v>
      </c>
      <c r="BM32" t="s">
        <v>102</v>
      </c>
      <c r="BN32" t="s">
        <v>103</v>
      </c>
      <c r="BO32" t="s">
        <v>104</v>
      </c>
      <c r="BP32" t="s">
        <v>134</v>
      </c>
      <c r="BQ32" t="s">
        <v>216</v>
      </c>
      <c r="BR32">
        <v>2</v>
      </c>
      <c r="BS32" t="s">
        <v>107</v>
      </c>
      <c r="BT32" t="s">
        <v>362</v>
      </c>
      <c r="BU32" s="1">
        <v>43922</v>
      </c>
      <c r="BV32" s="1">
        <v>43922</v>
      </c>
    </row>
    <row r="33" spans="1:74" x14ac:dyDescent="0.2">
      <c r="A33" t="s">
        <v>363</v>
      </c>
      <c r="B33" t="s">
        <v>212</v>
      </c>
      <c r="C33" t="s">
        <v>213</v>
      </c>
      <c r="D33">
        <v>1</v>
      </c>
      <c r="E33" t="s">
        <v>142</v>
      </c>
      <c r="F33">
        <v>300000</v>
      </c>
      <c r="G33">
        <v>1500000</v>
      </c>
      <c r="H33">
        <v>1166309.05</v>
      </c>
      <c r="I33">
        <v>0</v>
      </c>
      <c r="J33">
        <v>0</v>
      </c>
      <c r="K33">
        <v>300000</v>
      </c>
      <c r="L33" s="1">
        <v>43927</v>
      </c>
      <c r="M33">
        <v>2020</v>
      </c>
      <c r="N33" s="1">
        <v>43556</v>
      </c>
      <c r="O33" s="1">
        <v>44286</v>
      </c>
      <c r="P33" t="s">
        <v>78</v>
      </c>
      <c r="Q33">
        <v>8900</v>
      </c>
      <c r="R33" t="s">
        <v>78</v>
      </c>
      <c r="S33">
        <v>892433</v>
      </c>
      <c r="T33" t="s">
        <v>79</v>
      </c>
      <c r="U33">
        <v>89</v>
      </c>
      <c r="V33" t="s">
        <v>78</v>
      </c>
      <c r="W33">
        <v>8900</v>
      </c>
      <c r="X33" t="s">
        <v>78</v>
      </c>
      <c r="Y33">
        <v>892403</v>
      </c>
      <c r="Z33" t="s">
        <v>114</v>
      </c>
      <c r="AA33" t="s">
        <v>115</v>
      </c>
      <c r="AB33" t="s">
        <v>116</v>
      </c>
      <c r="AC33" t="s">
        <v>214</v>
      </c>
      <c r="AD33" t="s">
        <v>164</v>
      </c>
      <c r="AE33" t="s">
        <v>85</v>
      </c>
      <c r="AF33">
        <v>191429745</v>
      </c>
      <c r="AG33" t="s">
        <v>86</v>
      </c>
      <c r="AH33" t="s">
        <v>87</v>
      </c>
      <c r="AI33" t="s">
        <v>88</v>
      </c>
      <c r="AJ33">
        <v>55600001</v>
      </c>
      <c r="AK33" t="s">
        <v>87</v>
      </c>
      <c r="AL33" t="s">
        <v>144</v>
      </c>
      <c r="AM33">
        <v>23290</v>
      </c>
      <c r="AN33" t="s">
        <v>90</v>
      </c>
      <c r="AO33">
        <v>5143</v>
      </c>
      <c r="AP33" t="s">
        <v>91</v>
      </c>
      <c r="AQ33">
        <v>5</v>
      </c>
      <c r="AR33" t="s">
        <v>92</v>
      </c>
      <c r="AS33">
        <v>72701</v>
      </c>
      <c r="AT33">
        <v>1201</v>
      </c>
      <c r="AU33" t="s">
        <v>93</v>
      </c>
      <c r="AV33" t="s">
        <v>93</v>
      </c>
      <c r="AW33" t="s">
        <v>155</v>
      </c>
      <c r="AX33" t="s">
        <v>95</v>
      </c>
      <c r="AY33" t="s">
        <v>90</v>
      </c>
      <c r="AZ33">
        <v>5143</v>
      </c>
      <c r="BA33" t="s">
        <v>91</v>
      </c>
      <c r="BB33">
        <v>5</v>
      </c>
      <c r="BC33" t="s">
        <v>96</v>
      </c>
      <c r="BD33" t="s">
        <v>93</v>
      </c>
      <c r="BE33" t="s">
        <v>93</v>
      </c>
      <c r="BF33">
        <v>81.085999999999999</v>
      </c>
      <c r="BG33" t="s">
        <v>170</v>
      </c>
      <c r="BH33">
        <v>5</v>
      </c>
      <c r="BI33" t="s">
        <v>98</v>
      </c>
      <c r="BJ33" t="s">
        <v>364</v>
      </c>
      <c r="BK33" t="s">
        <v>215</v>
      </c>
      <c r="BL33" t="s">
        <v>101</v>
      </c>
      <c r="BM33" t="s">
        <v>102</v>
      </c>
      <c r="BN33" t="s">
        <v>103</v>
      </c>
      <c r="BO33" t="s">
        <v>104</v>
      </c>
      <c r="BP33" t="s">
        <v>175</v>
      </c>
      <c r="BQ33" t="s">
        <v>176</v>
      </c>
      <c r="BR33">
        <v>2</v>
      </c>
      <c r="BS33" t="s">
        <v>107</v>
      </c>
      <c r="BT33" t="s">
        <v>217</v>
      </c>
      <c r="BU33" s="1">
        <v>43941</v>
      </c>
      <c r="BV33" s="1">
        <v>43941</v>
      </c>
    </row>
    <row r="34" spans="1:74" x14ac:dyDescent="0.2">
      <c r="A34" t="s">
        <v>365</v>
      </c>
      <c r="B34" t="s">
        <v>75</v>
      </c>
      <c r="C34" t="s">
        <v>76</v>
      </c>
      <c r="D34">
        <v>9</v>
      </c>
      <c r="E34" t="s">
        <v>77</v>
      </c>
      <c r="F34">
        <v>0</v>
      </c>
      <c r="G34">
        <v>11348689.630000001</v>
      </c>
      <c r="H34">
        <v>2400692.25</v>
      </c>
      <c r="I34">
        <v>0</v>
      </c>
      <c r="J34">
        <v>3083610</v>
      </c>
      <c r="K34">
        <v>0</v>
      </c>
      <c r="L34" s="1">
        <v>43931</v>
      </c>
      <c r="M34">
        <v>2020</v>
      </c>
      <c r="N34" s="1">
        <v>42278</v>
      </c>
      <c r="O34" s="1">
        <v>44104</v>
      </c>
      <c r="P34" t="s">
        <v>78</v>
      </c>
      <c r="Q34">
        <v>8900</v>
      </c>
      <c r="R34" t="s">
        <v>78</v>
      </c>
      <c r="S34">
        <v>892433</v>
      </c>
      <c r="T34" t="s">
        <v>79</v>
      </c>
      <c r="U34">
        <v>89</v>
      </c>
      <c r="V34" t="s">
        <v>78</v>
      </c>
      <c r="W34">
        <v>8900</v>
      </c>
      <c r="X34" t="s">
        <v>78</v>
      </c>
      <c r="Y34">
        <v>892402</v>
      </c>
      <c r="Z34" t="s">
        <v>80</v>
      </c>
      <c r="AA34" t="s">
        <v>81</v>
      </c>
      <c r="AB34" t="s">
        <v>82</v>
      </c>
      <c r="AC34" t="s">
        <v>83</v>
      </c>
      <c r="AD34" t="s">
        <v>84</v>
      </c>
      <c r="AE34" t="s">
        <v>85</v>
      </c>
      <c r="AF34">
        <v>191429745</v>
      </c>
      <c r="AG34" t="s">
        <v>86</v>
      </c>
      <c r="AH34" t="s">
        <v>87</v>
      </c>
      <c r="AI34" t="s">
        <v>88</v>
      </c>
      <c r="AJ34">
        <v>55600001</v>
      </c>
      <c r="AK34" t="s">
        <v>87</v>
      </c>
      <c r="AL34" t="s">
        <v>89</v>
      </c>
      <c r="AM34">
        <v>23290</v>
      </c>
      <c r="AN34" t="s">
        <v>90</v>
      </c>
      <c r="AO34">
        <v>5143</v>
      </c>
      <c r="AP34" t="s">
        <v>91</v>
      </c>
      <c r="AQ34">
        <v>5</v>
      </c>
      <c r="AR34" t="s">
        <v>92</v>
      </c>
      <c r="AS34">
        <v>72701</v>
      </c>
      <c r="AT34">
        <v>1201</v>
      </c>
      <c r="AU34" t="s">
        <v>93</v>
      </c>
      <c r="AV34" t="s">
        <v>93</v>
      </c>
      <c r="AW34" t="s">
        <v>155</v>
      </c>
      <c r="AX34" t="s">
        <v>95</v>
      </c>
      <c r="AY34" t="s">
        <v>90</v>
      </c>
      <c r="AZ34">
        <v>5143</v>
      </c>
      <c r="BA34" t="s">
        <v>91</v>
      </c>
      <c r="BB34">
        <v>5</v>
      </c>
      <c r="BC34" t="s">
        <v>96</v>
      </c>
      <c r="BD34" t="s">
        <v>93</v>
      </c>
      <c r="BE34" t="s">
        <v>93</v>
      </c>
      <c r="BF34">
        <v>81.122</v>
      </c>
      <c r="BG34" t="s">
        <v>366</v>
      </c>
      <c r="BH34">
        <v>5</v>
      </c>
      <c r="BI34" t="s">
        <v>98</v>
      </c>
      <c r="BJ34" t="s">
        <v>367</v>
      </c>
      <c r="BK34" t="s">
        <v>100</v>
      </c>
      <c r="BL34" t="s">
        <v>101</v>
      </c>
      <c r="BM34" t="s">
        <v>102</v>
      </c>
      <c r="BN34" t="s">
        <v>103</v>
      </c>
      <c r="BO34" t="s">
        <v>104</v>
      </c>
      <c r="BP34" t="s">
        <v>105</v>
      </c>
      <c r="BQ34" t="s">
        <v>106</v>
      </c>
      <c r="BR34">
        <v>2</v>
      </c>
      <c r="BS34" t="s">
        <v>107</v>
      </c>
      <c r="BT34" t="s">
        <v>108</v>
      </c>
      <c r="BU34" s="1">
        <v>43941</v>
      </c>
      <c r="BV34" s="1">
        <v>43941</v>
      </c>
    </row>
    <row r="35" spans="1:74" x14ac:dyDescent="0.2">
      <c r="A35" t="s">
        <v>368</v>
      </c>
      <c r="B35" t="s">
        <v>75</v>
      </c>
      <c r="C35" t="s">
        <v>76</v>
      </c>
      <c r="D35">
        <v>10</v>
      </c>
      <c r="E35" t="s">
        <v>77</v>
      </c>
      <c r="F35">
        <v>0</v>
      </c>
      <c r="G35">
        <v>11348689.630000001</v>
      </c>
      <c r="H35">
        <v>2400692.25</v>
      </c>
      <c r="I35">
        <v>0</v>
      </c>
      <c r="J35">
        <v>3083610</v>
      </c>
      <c r="K35">
        <v>0</v>
      </c>
      <c r="L35" s="1">
        <v>43937</v>
      </c>
      <c r="M35">
        <v>2020</v>
      </c>
      <c r="N35" s="1">
        <v>42278</v>
      </c>
      <c r="O35" s="1">
        <v>44104</v>
      </c>
      <c r="P35" t="s">
        <v>78</v>
      </c>
      <c r="Q35">
        <v>8900</v>
      </c>
      <c r="R35" t="s">
        <v>78</v>
      </c>
      <c r="S35">
        <v>892433</v>
      </c>
      <c r="T35" t="s">
        <v>79</v>
      </c>
      <c r="U35">
        <v>89</v>
      </c>
      <c r="V35" t="s">
        <v>78</v>
      </c>
      <c r="W35">
        <v>8900</v>
      </c>
      <c r="X35" t="s">
        <v>78</v>
      </c>
      <c r="Y35">
        <v>892402</v>
      </c>
      <c r="Z35" t="s">
        <v>80</v>
      </c>
      <c r="AA35" t="s">
        <v>81</v>
      </c>
      <c r="AB35" t="s">
        <v>82</v>
      </c>
      <c r="AC35" t="s">
        <v>83</v>
      </c>
      <c r="AD35" t="s">
        <v>84</v>
      </c>
      <c r="AE35" t="s">
        <v>85</v>
      </c>
      <c r="AF35">
        <v>191429745</v>
      </c>
      <c r="AG35" t="s">
        <v>86</v>
      </c>
      <c r="AH35" t="s">
        <v>87</v>
      </c>
      <c r="AI35" t="s">
        <v>88</v>
      </c>
      <c r="AJ35">
        <v>55600001</v>
      </c>
      <c r="AK35" t="s">
        <v>87</v>
      </c>
      <c r="AL35" t="s">
        <v>89</v>
      </c>
      <c r="AM35">
        <v>23290</v>
      </c>
      <c r="AN35" t="s">
        <v>90</v>
      </c>
      <c r="AO35">
        <v>5143</v>
      </c>
      <c r="AP35" t="s">
        <v>91</v>
      </c>
      <c r="AQ35">
        <v>5</v>
      </c>
      <c r="AR35" t="s">
        <v>92</v>
      </c>
      <c r="AS35">
        <v>72701</v>
      </c>
      <c r="AT35">
        <v>1201</v>
      </c>
      <c r="AU35" t="s">
        <v>93</v>
      </c>
      <c r="AV35" t="s">
        <v>93</v>
      </c>
      <c r="AW35" t="s">
        <v>155</v>
      </c>
      <c r="AX35" t="s">
        <v>95</v>
      </c>
      <c r="AY35" t="s">
        <v>90</v>
      </c>
      <c r="AZ35">
        <v>5143</v>
      </c>
      <c r="BA35" t="s">
        <v>91</v>
      </c>
      <c r="BB35">
        <v>5</v>
      </c>
      <c r="BC35" t="s">
        <v>96</v>
      </c>
      <c r="BD35" t="s">
        <v>93</v>
      </c>
      <c r="BE35" t="s">
        <v>93</v>
      </c>
      <c r="BF35">
        <v>81.122</v>
      </c>
      <c r="BG35" t="s">
        <v>366</v>
      </c>
      <c r="BH35">
        <v>5</v>
      </c>
      <c r="BI35" t="s">
        <v>98</v>
      </c>
      <c r="BJ35" t="s">
        <v>100</v>
      </c>
      <c r="BK35" t="s">
        <v>100</v>
      </c>
      <c r="BL35" t="s">
        <v>101</v>
      </c>
      <c r="BM35" t="s">
        <v>102</v>
      </c>
      <c r="BN35" t="s">
        <v>103</v>
      </c>
      <c r="BO35" t="s">
        <v>104</v>
      </c>
      <c r="BP35" t="s">
        <v>105</v>
      </c>
      <c r="BQ35" t="s">
        <v>106</v>
      </c>
      <c r="BR35">
        <v>2</v>
      </c>
      <c r="BS35" t="s">
        <v>107</v>
      </c>
      <c r="BT35" t="s">
        <v>108</v>
      </c>
      <c r="BU35" s="1">
        <v>43956</v>
      </c>
      <c r="BV35" s="1">
        <v>43956</v>
      </c>
    </row>
    <row r="36" spans="1:74" x14ac:dyDescent="0.2">
      <c r="A36" t="s">
        <v>369</v>
      </c>
      <c r="B36" t="s">
        <v>221</v>
      </c>
      <c r="C36" t="s">
        <v>222</v>
      </c>
      <c r="D36">
        <v>13</v>
      </c>
      <c r="E36" t="s">
        <v>77</v>
      </c>
      <c r="F36">
        <v>0</v>
      </c>
      <c r="G36">
        <v>1717008.64</v>
      </c>
      <c r="H36">
        <v>212110.94</v>
      </c>
      <c r="I36">
        <v>0</v>
      </c>
      <c r="J36">
        <v>0</v>
      </c>
      <c r="K36">
        <v>0</v>
      </c>
      <c r="L36" s="1">
        <v>43965</v>
      </c>
      <c r="M36">
        <v>2020</v>
      </c>
      <c r="N36" s="1">
        <v>40040</v>
      </c>
      <c r="O36" s="1">
        <v>44377</v>
      </c>
      <c r="P36" t="s">
        <v>78</v>
      </c>
      <c r="Q36">
        <v>8900</v>
      </c>
      <c r="R36" t="s">
        <v>78</v>
      </c>
      <c r="S36">
        <v>892430</v>
      </c>
      <c r="T36" t="s">
        <v>223</v>
      </c>
      <c r="U36">
        <v>89</v>
      </c>
      <c r="V36" t="s">
        <v>78</v>
      </c>
      <c r="W36">
        <v>8900</v>
      </c>
      <c r="X36" t="s">
        <v>78</v>
      </c>
      <c r="Y36">
        <v>892401</v>
      </c>
      <c r="Z36" t="s">
        <v>224</v>
      </c>
      <c r="AA36" t="s">
        <v>225</v>
      </c>
      <c r="AB36" t="s">
        <v>226</v>
      </c>
      <c r="AC36" t="s">
        <v>117</v>
      </c>
      <c r="AD36" t="s">
        <v>227</v>
      </c>
      <c r="AE36" t="s">
        <v>85</v>
      </c>
      <c r="AF36">
        <v>191429745</v>
      </c>
      <c r="AG36" t="s">
        <v>86</v>
      </c>
      <c r="AH36" t="s">
        <v>87</v>
      </c>
      <c r="AI36" t="s">
        <v>88</v>
      </c>
      <c r="AJ36">
        <v>55600001</v>
      </c>
      <c r="AK36" t="s">
        <v>87</v>
      </c>
      <c r="AL36" t="s">
        <v>144</v>
      </c>
      <c r="AM36">
        <v>23290</v>
      </c>
      <c r="AN36" t="s">
        <v>90</v>
      </c>
      <c r="AO36">
        <v>5143</v>
      </c>
      <c r="AP36" t="s">
        <v>91</v>
      </c>
      <c r="AQ36">
        <v>5</v>
      </c>
      <c r="AR36" t="s">
        <v>92</v>
      </c>
      <c r="AS36">
        <v>72701</v>
      </c>
      <c r="AT36">
        <v>3124</v>
      </c>
      <c r="AU36" t="s">
        <v>93</v>
      </c>
      <c r="AV36" t="s">
        <v>93</v>
      </c>
      <c r="AW36" t="s">
        <v>155</v>
      </c>
      <c r="AX36" t="s">
        <v>95</v>
      </c>
      <c r="AY36" t="s">
        <v>90</v>
      </c>
      <c r="AZ36">
        <v>5143</v>
      </c>
      <c r="BA36" t="s">
        <v>91</v>
      </c>
      <c r="BB36">
        <v>5</v>
      </c>
      <c r="BC36" t="s">
        <v>96</v>
      </c>
      <c r="BD36" t="s">
        <v>93</v>
      </c>
      <c r="BE36" t="s">
        <v>93</v>
      </c>
      <c r="BF36">
        <v>81.049000000000007</v>
      </c>
      <c r="BG36" t="s">
        <v>229</v>
      </c>
      <c r="BH36">
        <v>4</v>
      </c>
      <c r="BI36" t="s">
        <v>230</v>
      </c>
      <c r="BJ36" t="s">
        <v>231</v>
      </c>
      <c r="BK36" t="s">
        <v>232</v>
      </c>
      <c r="BL36" t="s">
        <v>101</v>
      </c>
      <c r="BM36" t="s">
        <v>102</v>
      </c>
      <c r="BN36" t="s">
        <v>103</v>
      </c>
      <c r="BO36" t="s">
        <v>104</v>
      </c>
      <c r="BP36" t="s">
        <v>105</v>
      </c>
      <c r="BQ36" t="s">
        <v>106</v>
      </c>
      <c r="BR36">
        <v>2</v>
      </c>
      <c r="BS36" t="s">
        <v>107</v>
      </c>
      <c r="BT36" t="s">
        <v>233</v>
      </c>
      <c r="BU36" s="1">
        <v>43970</v>
      </c>
      <c r="BV36" s="1">
        <v>43970</v>
      </c>
    </row>
    <row r="37" spans="1:74" x14ac:dyDescent="0.2">
      <c r="A37" t="s">
        <v>370</v>
      </c>
      <c r="B37" t="s">
        <v>353</v>
      </c>
      <c r="C37" t="s">
        <v>354</v>
      </c>
      <c r="D37">
        <v>4</v>
      </c>
      <c r="E37" t="s">
        <v>142</v>
      </c>
      <c r="F37">
        <v>0</v>
      </c>
      <c r="G37">
        <v>1149999</v>
      </c>
      <c r="H37">
        <v>379281.47</v>
      </c>
      <c r="I37">
        <v>0</v>
      </c>
      <c r="J37">
        <v>200000</v>
      </c>
      <c r="K37">
        <v>0</v>
      </c>
      <c r="L37" s="1">
        <v>43979</v>
      </c>
      <c r="M37">
        <v>2020</v>
      </c>
      <c r="N37" s="1">
        <v>43191</v>
      </c>
      <c r="O37" s="1">
        <v>44104</v>
      </c>
      <c r="P37" t="s">
        <v>78</v>
      </c>
      <c r="Q37">
        <v>8900</v>
      </c>
      <c r="R37" t="s">
        <v>78</v>
      </c>
      <c r="S37">
        <v>892434</v>
      </c>
      <c r="T37" t="s">
        <v>113</v>
      </c>
      <c r="U37">
        <v>89</v>
      </c>
      <c r="V37" t="s">
        <v>78</v>
      </c>
      <c r="W37">
        <v>8900</v>
      </c>
      <c r="X37" t="s">
        <v>78</v>
      </c>
      <c r="Y37">
        <v>892403</v>
      </c>
      <c r="Z37" t="s">
        <v>114</v>
      </c>
      <c r="AA37" t="s">
        <v>115</v>
      </c>
      <c r="AB37" t="s">
        <v>116</v>
      </c>
      <c r="AC37" t="s">
        <v>117</v>
      </c>
      <c r="AD37" t="s">
        <v>355</v>
      </c>
      <c r="AE37" t="s">
        <v>85</v>
      </c>
      <c r="AF37">
        <v>191429745</v>
      </c>
      <c r="AG37" t="s">
        <v>86</v>
      </c>
      <c r="AH37" t="s">
        <v>87</v>
      </c>
      <c r="AI37" t="s">
        <v>88</v>
      </c>
      <c r="AJ37">
        <v>55600001</v>
      </c>
      <c r="AK37" t="s">
        <v>87</v>
      </c>
      <c r="AL37" t="s">
        <v>144</v>
      </c>
      <c r="AM37">
        <v>23290</v>
      </c>
      <c r="AN37" t="s">
        <v>90</v>
      </c>
      <c r="AO37">
        <v>5143</v>
      </c>
      <c r="AP37" t="s">
        <v>91</v>
      </c>
      <c r="AQ37">
        <v>5</v>
      </c>
      <c r="AR37" t="s">
        <v>92</v>
      </c>
      <c r="AS37">
        <v>72701</v>
      </c>
      <c r="AT37">
        <v>3124</v>
      </c>
      <c r="AU37" t="s">
        <v>93</v>
      </c>
      <c r="AV37" t="s">
        <v>93</v>
      </c>
      <c r="AW37" t="s">
        <v>324</v>
      </c>
      <c r="AX37" t="s">
        <v>95</v>
      </c>
      <c r="AY37" t="s">
        <v>90</v>
      </c>
      <c r="AZ37">
        <v>5143</v>
      </c>
      <c r="BA37" t="s">
        <v>91</v>
      </c>
      <c r="BB37">
        <v>5</v>
      </c>
      <c r="BC37" t="s">
        <v>324</v>
      </c>
      <c r="BD37" t="s">
        <v>127</v>
      </c>
      <c r="BE37" t="s">
        <v>93</v>
      </c>
      <c r="BF37">
        <v>81.087000000000003</v>
      </c>
      <c r="BG37" t="s">
        <v>145</v>
      </c>
      <c r="BH37">
        <v>5</v>
      </c>
      <c r="BI37" t="s">
        <v>98</v>
      </c>
      <c r="BJ37" t="s">
        <v>356</v>
      </c>
      <c r="BK37" t="s">
        <v>356</v>
      </c>
      <c r="BL37" t="s">
        <v>101</v>
      </c>
      <c r="BM37" t="s">
        <v>102</v>
      </c>
      <c r="BN37" t="s">
        <v>103</v>
      </c>
      <c r="BO37" t="s">
        <v>104</v>
      </c>
      <c r="BP37" t="s">
        <v>175</v>
      </c>
      <c r="BQ37" t="s">
        <v>176</v>
      </c>
      <c r="BR37">
        <v>2</v>
      </c>
      <c r="BS37" t="s">
        <v>107</v>
      </c>
      <c r="BT37" t="s">
        <v>357</v>
      </c>
      <c r="BU37" s="1">
        <v>43986</v>
      </c>
      <c r="BV37" s="1">
        <v>43986</v>
      </c>
    </row>
    <row r="38" spans="1:74" x14ac:dyDescent="0.2">
      <c r="A38" t="s">
        <v>371</v>
      </c>
      <c r="B38" t="s">
        <v>75</v>
      </c>
      <c r="C38" t="s">
        <v>76</v>
      </c>
      <c r="D38">
        <v>11</v>
      </c>
      <c r="E38" t="s">
        <v>77</v>
      </c>
      <c r="F38">
        <v>0</v>
      </c>
      <c r="G38">
        <v>11348689.630000001</v>
      </c>
      <c r="H38">
        <v>2400692.25</v>
      </c>
      <c r="I38">
        <v>0</v>
      </c>
      <c r="J38">
        <v>3083610</v>
      </c>
      <c r="K38">
        <v>0</v>
      </c>
      <c r="L38" s="1">
        <v>43965</v>
      </c>
      <c r="M38">
        <v>2020</v>
      </c>
      <c r="N38" s="1">
        <v>42278</v>
      </c>
      <c r="O38" s="1">
        <v>44104</v>
      </c>
      <c r="P38" t="s">
        <v>78</v>
      </c>
      <c r="Q38">
        <v>8900</v>
      </c>
      <c r="R38" t="s">
        <v>78</v>
      </c>
      <c r="S38">
        <v>892433</v>
      </c>
      <c r="T38" t="s">
        <v>79</v>
      </c>
      <c r="U38">
        <v>89</v>
      </c>
      <c r="V38" t="s">
        <v>78</v>
      </c>
      <c r="W38">
        <v>8900</v>
      </c>
      <c r="X38" t="s">
        <v>78</v>
      </c>
      <c r="Y38">
        <v>892402</v>
      </c>
      <c r="Z38" t="s">
        <v>80</v>
      </c>
      <c r="AA38" t="s">
        <v>81</v>
      </c>
      <c r="AB38" t="s">
        <v>82</v>
      </c>
      <c r="AC38" t="s">
        <v>83</v>
      </c>
      <c r="AD38" t="s">
        <v>84</v>
      </c>
      <c r="AE38" t="s">
        <v>85</v>
      </c>
      <c r="AF38">
        <v>191429745</v>
      </c>
      <c r="AG38" t="s">
        <v>86</v>
      </c>
      <c r="AH38" t="s">
        <v>87</v>
      </c>
      <c r="AI38" t="s">
        <v>88</v>
      </c>
      <c r="AJ38">
        <v>55600001</v>
      </c>
      <c r="AK38" t="s">
        <v>87</v>
      </c>
      <c r="AL38" t="s">
        <v>144</v>
      </c>
      <c r="AM38">
        <v>23290</v>
      </c>
      <c r="AN38" t="s">
        <v>90</v>
      </c>
      <c r="AO38">
        <v>5143</v>
      </c>
      <c r="AP38" t="s">
        <v>91</v>
      </c>
      <c r="AQ38">
        <v>5</v>
      </c>
      <c r="AR38" t="s">
        <v>92</v>
      </c>
      <c r="AS38">
        <v>72701</v>
      </c>
      <c r="AT38">
        <v>3124</v>
      </c>
      <c r="AU38" t="s">
        <v>93</v>
      </c>
      <c r="AV38" t="s">
        <v>93</v>
      </c>
      <c r="AW38" t="s">
        <v>155</v>
      </c>
      <c r="AX38" t="s">
        <v>95</v>
      </c>
      <c r="AY38" t="s">
        <v>90</v>
      </c>
      <c r="AZ38">
        <v>5143</v>
      </c>
      <c r="BA38" t="s">
        <v>91</v>
      </c>
      <c r="BB38">
        <v>5</v>
      </c>
      <c r="BC38" t="s">
        <v>228</v>
      </c>
      <c r="BD38" t="s">
        <v>93</v>
      </c>
      <c r="BE38" t="s">
        <v>93</v>
      </c>
      <c r="BF38">
        <v>81.122</v>
      </c>
      <c r="BG38" t="s">
        <v>366</v>
      </c>
      <c r="BH38">
        <v>5</v>
      </c>
      <c r="BI38" t="s">
        <v>98</v>
      </c>
      <c r="BJ38" t="s">
        <v>372</v>
      </c>
      <c r="BK38" t="s">
        <v>100</v>
      </c>
      <c r="BL38" t="s">
        <v>101</v>
      </c>
      <c r="BM38" t="s">
        <v>102</v>
      </c>
      <c r="BN38" t="s">
        <v>103</v>
      </c>
      <c r="BO38" t="s">
        <v>104</v>
      </c>
      <c r="BP38" t="s">
        <v>105</v>
      </c>
      <c r="BQ38" t="s">
        <v>106</v>
      </c>
      <c r="BR38">
        <v>2</v>
      </c>
      <c r="BS38" t="s">
        <v>107</v>
      </c>
      <c r="BT38" t="s">
        <v>108</v>
      </c>
      <c r="BU38" s="1">
        <v>43986</v>
      </c>
      <c r="BV38" s="1">
        <v>43986</v>
      </c>
    </row>
    <row r="39" spans="1:74" x14ac:dyDescent="0.2">
      <c r="A39" t="s">
        <v>373</v>
      </c>
      <c r="B39" t="s">
        <v>235</v>
      </c>
      <c r="C39" t="s">
        <v>236</v>
      </c>
      <c r="D39">
        <v>4</v>
      </c>
      <c r="E39" t="s">
        <v>77</v>
      </c>
      <c r="F39">
        <v>0</v>
      </c>
      <c r="G39">
        <v>750000</v>
      </c>
      <c r="H39">
        <v>300482.73</v>
      </c>
      <c r="I39">
        <v>0</v>
      </c>
      <c r="J39">
        <v>0</v>
      </c>
      <c r="K39">
        <v>0</v>
      </c>
      <c r="L39" s="1">
        <v>43978</v>
      </c>
      <c r="M39">
        <v>2020</v>
      </c>
      <c r="N39" s="1">
        <v>42566</v>
      </c>
      <c r="O39" s="1">
        <v>44391</v>
      </c>
      <c r="P39" t="s">
        <v>78</v>
      </c>
      <c r="Q39">
        <v>8900</v>
      </c>
      <c r="R39" t="s">
        <v>78</v>
      </c>
      <c r="S39">
        <v>892430</v>
      </c>
      <c r="T39" t="s">
        <v>223</v>
      </c>
      <c r="U39">
        <v>89</v>
      </c>
      <c r="V39" t="s">
        <v>78</v>
      </c>
      <c r="W39">
        <v>8900</v>
      </c>
      <c r="X39" t="s">
        <v>78</v>
      </c>
      <c r="Y39">
        <v>892401</v>
      </c>
      <c r="Z39" t="s">
        <v>224</v>
      </c>
      <c r="AA39" t="s">
        <v>225</v>
      </c>
      <c r="AB39" t="s">
        <v>226</v>
      </c>
      <c r="AC39" t="s">
        <v>117</v>
      </c>
      <c r="AD39" t="s">
        <v>227</v>
      </c>
      <c r="AE39" t="s">
        <v>85</v>
      </c>
      <c r="AF39">
        <v>191429745</v>
      </c>
      <c r="AG39" t="s">
        <v>86</v>
      </c>
      <c r="AH39" t="s">
        <v>87</v>
      </c>
      <c r="AI39" t="s">
        <v>88</v>
      </c>
      <c r="AJ39">
        <v>55600001</v>
      </c>
      <c r="AK39" t="s">
        <v>87</v>
      </c>
      <c r="AL39" t="s">
        <v>89</v>
      </c>
      <c r="AM39">
        <v>23290</v>
      </c>
      <c r="AN39" t="s">
        <v>90</v>
      </c>
      <c r="AO39">
        <v>5143</v>
      </c>
      <c r="AP39" t="s">
        <v>91</v>
      </c>
      <c r="AQ39">
        <v>5</v>
      </c>
      <c r="AR39" t="s">
        <v>92</v>
      </c>
      <c r="AS39">
        <v>72701</v>
      </c>
      <c r="AU39" t="s">
        <v>93</v>
      </c>
      <c r="AV39" t="s">
        <v>93</v>
      </c>
      <c r="AW39" t="s">
        <v>155</v>
      </c>
      <c r="AX39" t="s">
        <v>95</v>
      </c>
      <c r="AY39" t="s">
        <v>90</v>
      </c>
      <c r="AZ39">
        <v>5143</v>
      </c>
      <c r="BA39" t="s">
        <v>91</v>
      </c>
      <c r="BB39">
        <v>5</v>
      </c>
      <c r="BC39" t="s">
        <v>374</v>
      </c>
      <c r="BD39" t="s">
        <v>93</v>
      </c>
      <c r="BE39" t="s">
        <v>93</v>
      </c>
      <c r="BF39">
        <v>81.049000000000007</v>
      </c>
      <c r="BG39" t="s">
        <v>229</v>
      </c>
      <c r="BH39">
        <v>4</v>
      </c>
      <c r="BI39" t="s">
        <v>230</v>
      </c>
      <c r="BJ39" t="s">
        <v>238</v>
      </c>
      <c r="BK39" t="s">
        <v>239</v>
      </c>
      <c r="BL39" t="s">
        <v>101</v>
      </c>
      <c r="BM39" t="s">
        <v>102</v>
      </c>
      <c r="BN39" t="s">
        <v>103</v>
      </c>
      <c r="BO39" t="s">
        <v>104</v>
      </c>
      <c r="BP39" t="s">
        <v>175</v>
      </c>
      <c r="BQ39" t="s">
        <v>176</v>
      </c>
      <c r="BR39">
        <v>2</v>
      </c>
      <c r="BS39" t="s">
        <v>107</v>
      </c>
      <c r="BT39" t="s">
        <v>240</v>
      </c>
      <c r="BU39" s="1">
        <v>43986</v>
      </c>
      <c r="BV39" s="1">
        <v>43986</v>
      </c>
    </row>
    <row r="40" spans="1:74" x14ac:dyDescent="0.2">
      <c r="A40" t="s">
        <v>375</v>
      </c>
      <c r="B40" t="s">
        <v>321</v>
      </c>
      <c r="C40" t="s">
        <v>322</v>
      </c>
      <c r="D40">
        <v>4</v>
      </c>
      <c r="E40" t="s">
        <v>77</v>
      </c>
      <c r="F40">
        <v>0</v>
      </c>
      <c r="G40">
        <v>1164387</v>
      </c>
      <c r="H40">
        <v>716309.09</v>
      </c>
      <c r="I40">
        <v>0</v>
      </c>
      <c r="J40">
        <v>0</v>
      </c>
      <c r="K40">
        <v>0</v>
      </c>
      <c r="L40" s="1">
        <v>43969</v>
      </c>
      <c r="M40">
        <v>2020</v>
      </c>
      <c r="N40" s="1">
        <v>42898</v>
      </c>
      <c r="O40" s="1">
        <v>44348</v>
      </c>
      <c r="P40" t="s">
        <v>78</v>
      </c>
      <c r="Q40">
        <v>8900</v>
      </c>
      <c r="R40" t="s">
        <v>78</v>
      </c>
      <c r="S40">
        <v>892430</v>
      </c>
      <c r="T40" t="s">
        <v>223</v>
      </c>
      <c r="U40">
        <v>89</v>
      </c>
      <c r="V40" t="s">
        <v>78</v>
      </c>
      <c r="W40">
        <v>8900</v>
      </c>
      <c r="X40" t="s">
        <v>78</v>
      </c>
      <c r="Y40">
        <v>892401</v>
      </c>
      <c r="Z40" t="s">
        <v>224</v>
      </c>
      <c r="AA40" t="s">
        <v>225</v>
      </c>
      <c r="AB40" t="s">
        <v>226</v>
      </c>
      <c r="AC40" t="s">
        <v>117</v>
      </c>
      <c r="AD40" t="s">
        <v>291</v>
      </c>
      <c r="AE40" t="s">
        <v>292</v>
      </c>
      <c r="AF40">
        <v>967759924</v>
      </c>
      <c r="AG40" t="s">
        <v>293</v>
      </c>
      <c r="AH40" t="s">
        <v>294</v>
      </c>
      <c r="AL40" t="s">
        <v>295</v>
      </c>
      <c r="AM40">
        <v>23290</v>
      </c>
      <c r="AN40" t="s">
        <v>90</v>
      </c>
      <c r="AO40">
        <v>5143</v>
      </c>
      <c r="AP40" t="s">
        <v>91</v>
      </c>
      <c r="AQ40">
        <v>5</v>
      </c>
      <c r="AR40" t="s">
        <v>92</v>
      </c>
      <c r="AS40">
        <v>72701</v>
      </c>
      <c r="AT40">
        <v>7175</v>
      </c>
      <c r="AU40" t="s">
        <v>93</v>
      </c>
      <c r="AV40" t="s">
        <v>93</v>
      </c>
      <c r="AW40" t="s">
        <v>324</v>
      </c>
      <c r="AX40" t="s">
        <v>95</v>
      </c>
      <c r="AY40" t="s">
        <v>90</v>
      </c>
      <c r="AZ40">
        <v>5143</v>
      </c>
      <c r="BA40" t="s">
        <v>91</v>
      </c>
      <c r="BB40">
        <v>5</v>
      </c>
      <c r="BC40" t="s">
        <v>324</v>
      </c>
      <c r="BD40" t="s">
        <v>93</v>
      </c>
      <c r="BE40" t="s">
        <v>93</v>
      </c>
      <c r="BF40">
        <v>81.049000000000007</v>
      </c>
      <c r="BG40" t="s">
        <v>229</v>
      </c>
      <c r="BH40">
        <v>4</v>
      </c>
      <c r="BI40" t="s">
        <v>230</v>
      </c>
      <c r="BJ40" t="s">
        <v>325</v>
      </c>
      <c r="BK40" t="s">
        <v>325</v>
      </c>
      <c r="BL40" t="s">
        <v>101</v>
      </c>
      <c r="BM40" t="s">
        <v>102</v>
      </c>
      <c r="BN40" t="s">
        <v>158</v>
      </c>
      <c r="BO40" t="s">
        <v>159</v>
      </c>
      <c r="BP40" t="s">
        <v>105</v>
      </c>
      <c r="BQ40" t="s">
        <v>106</v>
      </c>
      <c r="BR40">
        <v>2</v>
      </c>
      <c r="BS40" t="s">
        <v>107</v>
      </c>
      <c r="BT40" t="s">
        <v>326</v>
      </c>
      <c r="BU40" s="1">
        <v>43986</v>
      </c>
      <c r="BV40" s="1">
        <v>43986</v>
      </c>
    </row>
    <row r="41" spans="1:74" x14ac:dyDescent="0.2">
      <c r="A41" t="s">
        <v>376</v>
      </c>
      <c r="B41" t="s">
        <v>279</v>
      </c>
      <c r="C41" t="s">
        <v>280</v>
      </c>
      <c r="D41">
        <v>2</v>
      </c>
      <c r="E41" t="s">
        <v>77</v>
      </c>
      <c r="F41">
        <v>0</v>
      </c>
      <c r="G41">
        <v>1005851</v>
      </c>
      <c r="H41">
        <v>325197.76</v>
      </c>
      <c r="I41">
        <v>0</v>
      </c>
      <c r="J41">
        <v>0</v>
      </c>
      <c r="K41">
        <v>0</v>
      </c>
      <c r="L41" s="1">
        <v>43990</v>
      </c>
      <c r="M41">
        <v>2020</v>
      </c>
      <c r="N41" s="1">
        <v>43327</v>
      </c>
      <c r="O41" s="1">
        <v>44422</v>
      </c>
      <c r="P41" t="s">
        <v>78</v>
      </c>
      <c r="Q41">
        <v>8900</v>
      </c>
      <c r="R41" t="s">
        <v>78</v>
      </c>
      <c r="S41">
        <v>892430</v>
      </c>
      <c r="T41" t="s">
        <v>223</v>
      </c>
      <c r="U41">
        <v>89</v>
      </c>
      <c r="V41" t="s">
        <v>78</v>
      </c>
      <c r="W41">
        <v>8900</v>
      </c>
      <c r="X41" t="s">
        <v>78</v>
      </c>
      <c r="Y41">
        <v>892401</v>
      </c>
      <c r="Z41" t="s">
        <v>224</v>
      </c>
      <c r="AA41" t="s">
        <v>225</v>
      </c>
      <c r="AB41" t="s">
        <v>226</v>
      </c>
      <c r="AC41" t="s">
        <v>117</v>
      </c>
      <c r="AD41" t="s">
        <v>227</v>
      </c>
      <c r="AE41" t="s">
        <v>85</v>
      </c>
      <c r="AF41">
        <v>191429745</v>
      </c>
      <c r="AG41" t="s">
        <v>86</v>
      </c>
      <c r="AH41" t="s">
        <v>87</v>
      </c>
      <c r="AI41" t="s">
        <v>88</v>
      </c>
      <c r="AJ41">
        <v>55600001</v>
      </c>
      <c r="AK41" t="s">
        <v>87</v>
      </c>
      <c r="AL41" t="s">
        <v>144</v>
      </c>
      <c r="AM41">
        <v>23290</v>
      </c>
      <c r="AN41" t="s">
        <v>90</v>
      </c>
      <c r="AO41">
        <v>5143</v>
      </c>
      <c r="AP41" t="s">
        <v>91</v>
      </c>
      <c r="AQ41">
        <v>5</v>
      </c>
      <c r="AR41" t="s">
        <v>92</v>
      </c>
      <c r="AS41">
        <v>72701</v>
      </c>
      <c r="AU41" t="s">
        <v>93</v>
      </c>
      <c r="AV41" t="s">
        <v>93</v>
      </c>
      <c r="AW41" t="s">
        <v>155</v>
      </c>
      <c r="AX41" t="s">
        <v>95</v>
      </c>
      <c r="AY41" t="s">
        <v>90</v>
      </c>
      <c r="AZ41">
        <v>5143</v>
      </c>
      <c r="BA41" t="s">
        <v>91</v>
      </c>
      <c r="BB41">
        <v>5</v>
      </c>
      <c r="BC41" t="s">
        <v>228</v>
      </c>
      <c r="BD41" t="s">
        <v>93</v>
      </c>
      <c r="BE41" t="s">
        <v>93</v>
      </c>
      <c r="BF41">
        <v>81.049000000000007</v>
      </c>
      <c r="BG41" t="s">
        <v>229</v>
      </c>
      <c r="BH41">
        <v>4</v>
      </c>
      <c r="BI41" t="s">
        <v>230</v>
      </c>
      <c r="BJ41" t="s">
        <v>281</v>
      </c>
      <c r="BK41" t="s">
        <v>281</v>
      </c>
      <c r="BL41" t="s">
        <v>101</v>
      </c>
      <c r="BM41" t="s">
        <v>102</v>
      </c>
      <c r="BN41" t="s">
        <v>103</v>
      </c>
      <c r="BO41" t="s">
        <v>104</v>
      </c>
      <c r="BP41" t="s">
        <v>175</v>
      </c>
      <c r="BQ41" t="s">
        <v>176</v>
      </c>
      <c r="BR41">
        <v>2</v>
      </c>
      <c r="BS41" t="s">
        <v>107</v>
      </c>
      <c r="BT41" t="s">
        <v>282</v>
      </c>
      <c r="BU41" s="1">
        <v>43998</v>
      </c>
      <c r="BV41" s="1">
        <v>43998</v>
      </c>
    </row>
    <row r="42" spans="1:74" x14ac:dyDescent="0.2">
      <c r="A42" t="s">
        <v>377</v>
      </c>
      <c r="B42" t="s">
        <v>252</v>
      </c>
      <c r="C42" t="s">
        <v>253</v>
      </c>
      <c r="D42">
        <v>3</v>
      </c>
      <c r="E42" t="s">
        <v>142</v>
      </c>
      <c r="F42">
        <v>2729832</v>
      </c>
      <c r="G42">
        <v>10865126.1</v>
      </c>
      <c r="H42">
        <v>4925032.9800000004</v>
      </c>
      <c r="I42">
        <v>0</v>
      </c>
      <c r="J42">
        <v>0</v>
      </c>
      <c r="K42">
        <v>2729832</v>
      </c>
      <c r="L42" s="1">
        <v>43998</v>
      </c>
      <c r="M42">
        <v>2020</v>
      </c>
      <c r="N42" s="1">
        <v>42917</v>
      </c>
      <c r="O42" s="1">
        <v>44377</v>
      </c>
      <c r="P42" t="s">
        <v>78</v>
      </c>
      <c r="Q42">
        <v>8900</v>
      </c>
      <c r="R42" t="s">
        <v>78</v>
      </c>
      <c r="S42">
        <v>892434</v>
      </c>
      <c r="T42" t="s">
        <v>113</v>
      </c>
      <c r="U42">
        <v>89</v>
      </c>
      <c r="V42" t="s">
        <v>78</v>
      </c>
      <c r="W42">
        <v>8900</v>
      </c>
      <c r="X42" t="s">
        <v>78</v>
      </c>
      <c r="Y42">
        <v>892403</v>
      </c>
      <c r="Z42" t="s">
        <v>114</v>
      </c>
      <c r="AA42" t="s">
        <v>115</v>
      </c>
      <c r="AB42" t="s">
        <v>116</v>
      </c>
      <c r="AC42" t="s">
        <v>117</v>
      </c>
      <c r="AD42" t="s">
        <v>118</v>
      </c>
      <c r="AE42" t="s">
        <v>119</v>
      </c>
      <c r="AF42">
        <v>809594054</v>
      </c>
      <c r="AG42" t="s">
        <v>120</v>
      </c>
      <c r="AH42" t="s">
        <v>121</v>
      </c>
      <c r="AI42" t="s">
        <v>122</v>
      </c>
      <c r="AJ42">
        <v>65320400</v>
      </c>
      <c r="AK42" t="s">
        <v>123</v>
      </c>
      <c r="AL42" t="s">
        <v>124</v>
      </c>
      <c r="AM42">
        <v>50450</v>
      </c>
      <c r="AN42" t="s">
        <v>125</v>
      </c>
      <c r="AO42">
        <v>5119</v>
      </c>
      <c r="AP42" t="s">
        <v>126</v>
      </c>
      <c r="AQ42">
        <v>5</v>
      </c>
      <c r="AR42" t="s">
        <v>92</v>
      </c>
      <c r="AS42">
        <v>72118</v>
      </c>
      <c r="AT42">
        <v>5328</v>
      </c>
      <c r="AU42" t="s">
        <v>127</v>
      </c>
      <c r="AV42" t="s">
        <v>127</v>
      </c>
      <c r="AW42" t="s">
        <v>324</v>
      </c>
      <c r="AX42" t="s">
        <v>378</v>
      </c>
      <c r="AY42" t="s">
        <v>125</v>
      </c>
      <c r="AZ42">
        <v>5119</v>
      </c>
      <c r="BA42" t="s">
        <v>126</v>
      </c>
      <c r="BB42">
        <v>5</v>
      </c>
      <c r="BC42" t="s">
        <v>324</v>
      </c>
      <c r="BD42" t="s">
        <v>127</v>
      </c>
      <c r="BE42" t="s">
        <v>127</v>
      </c>
      <c r="BF42">
        <v>81.042000000000002</v>
      </c>
      <c r="BG42" t="s">
        <v>254</v>
      </c>
      <c r="BH42">
        <v>3</v>
      </c>
      <c r="BI42" t="s">
        <v>132</v>
      </c>
      <c r="BJ42" t="s">
        <v>255</v>
      </c>
      <c r="BK42" t="s">
        <v>123</v>
      </c>
      <c r="BL42" t="s">
        <v>101</v>
      </c>
      <c r="BM42" t="s">
        <v>102</v>
      </c>
      <c r="BN42" t="s">
        <v>134</v>
      </c>
      <c r="BO42" t="s">
        <v>135</v>
      </c>
      <c r="BP42" t="s">
        <v>175</v>
      </c>
      <c r="BQ42" t="s">
        <v>176</v>
      </c>
      <c r="BR42">
        <v>2</v>
      </c>
      <c r="BS42" t="s">
        <v>107</v>
      </c>
      <c r="BT42" t="s">
        <v>256</v>
      </c>
      <c r="BU42" s="1">
        <v>44007</v>
      </c>
      <c r="BV42" s="1">
        <v>44007</v>
      </c>
    </row>
    <row r="43" spans="1:74" x14ac:dyDescent="0.2">
      <c r="A43" t="s">
        <v>379</v>
      </c>
      <c r="B43" t="s">
        <v>266</v>
      </c>
      <c r="C43" t="s">
        <v>267</v>
      </c>
      <c r="D43">
        <v>4</v>
      </c>
      <c r="E43" t="s">
        <v>77</v>
      </c>
      <c r="F43">
        <v>0</v>
      </c>
      <c r="G43">
        <v>753228</v>
      </c>
      <c r="H43">
        <v>272196.24</v>
      </c>
      <c r="I43">
        <v>0</v>
      </c>
      <c r="J43">
        <v>0</v>
      </c>
      <c r="K43">
        <v>0</v>
      </c>
      <c r="L43" s="1">
        <v>43998</v>
      </c>
      <c r="M43">
        <v>2020</v>
      </c>
      <c r="N43" s="1">
        <v>42566</v>
      </c>
      <c r="O43" s="1">
        <v>44391</v>
      </c>
      <c r="P43" t="s">
        <v>78</v>
      </c>
      <c r="Q43">
        <v>8900</v>
      </c>
      <c r="R43" t="s">
        <v>78</v>
      </c>
      <c r="S43">
        <v>892430</v>
      </c>
      <c r="T43" t="s">
        <v>223</v>
      </c>
      <c r="U43">
        <v>89</v>
      </c>
      <c r="V43" t="s">
        <v>78</v>
      </c>
      <c r="W43">
        <v>8900</v>
      </c>
      <c r="X43" t="s">
        <v>78</v>
      </c>
      <c r="Y43">
        <v>892401</v>
      </c>
      <c r="Z43" t="s">
        <v>224</v>
      </c>
      <c r="AA43" t="s">
        <v>225</v>
      </c>
      <c r="AB43" t="s">
        <v>226</v>
      </c>
      <c r="AC43" t="s">
        <v>117</v>
      </c>
      <c r="AD43" t="s">
        <v>227</v>
      </c>
      <c r="AE43" t="s">
        <v>85</v>
      </c>
      <c r="AF43">
        <v>191429745</v>
      </c>
      <c r="AG43" t="s">
        <v>86</v>
      </c>
      <c r="AH43" t="s">
        <v>87</v>
      </c>
      <c r="AI43" t="s">
        <v>88</v>
      </c>
      <c r="AJ43">
        <v>55600001</v>
      </c>
      <c r="AK43" t="s">
        <v>87</v>
      </c>
      <c r="AL43" t="s">
        <v>89</v>
      </c>
      <c r="AM43">
        <v>23290</v>
      </c>
      <c r="AN43" t="s">
        <v>90</v>
      </c>
      <c r="AO43">
        <v>5143</v>
      </c>
      <c r="AP43" t="s">
        <v>91</v>
      </c>
      <c r="AQ43">
        <v>5</v>
      </c>
      <c r="AR43" t="s">
        <v>92</v>
      </c>
      <c r="AS43">
        <v>72701</v>
      </c>
      <c r="AU43" t="s">
        <v>93</v>
      </c>
      <c r="AV43" t="s">
        <v>93</v>
      </c>
      <c r="AW43" t="s">
        <v>155</v>
      </c>
      <c r="AX43" t="s">
        <v>95</v>
      </c>
      <c r="AY43" t="s">
        <v>90</v>
      </c>
      <c r="AZ43">
        <v>5143</v>
      </c>
      <c r="BA43" t="s">
        <v>91</v>
      </c>
      <c r="BB43">
        <v>5</v>
      </c>
      <c r="BC43" t="s">
        <v>380</v>
      </c>
      <c r="BD43" t="s">
        <v>93</v>
      </c>
      <c r="BE43" t="s">
        <v>93</v>
      </c>
      <c r="BF43">
        <v>81.049000000000007</v>
      </c>
      <c r="BG43" t="s">
        <v>229</v>
      </c>
      <c r="BH43">
        <v>4</v>
      </c>
      <c r="BI43" t="s">
        <v>230</v>
      </c>
      <c r="BJ43" t="s">
        <v>268</v>
      </c>
      <c r="BK43" t="s">
        <v>268</v>
      </c>
      <c r="BL43" t="s">
        <v>101</v>
      </c>
      <c r="BM43" t="s">
        <v>102</v>
      </c>
      <c r="BN43" t="s">
        <v>103</v>
      </c>
      <c r="BO43" t="s">
        <v>104</v>
      </c>
      <c r="BP43" t="s">
        <v>175</v>
      </c>
      <c r="BQ43" t="s">
        <v>176</v>
      </c>
      <c r="BR43">
        <v>2</v>
      </c>
      <c r="BS43" t="s">
        <v>107</v>
      </c>
      <c r="BT43" t="s">
        <v>269</v>
      </c>
      <c r="BU43" s="1">
        <v>44007</v>
      </c>
      <c r="BV43" s="1">
        <v>44007</v>
      </c>
    </row>
    <row r="44" spans="1:74" x14ac:dyDescent="0.2">
      <c r="A44" t="s">
        <v>381</v>
      </c>
      <c r="B44" t="s">
        <v>110</v>
      </c>
      <c r="C44" t="s">
        <v>111</v>
      </c>
      <c r="D44">
        <v>3</v>
      </c>
      <c r="F44">
        <v>692700</v>
      </c>
      <c r="G44">
        <v>1901400</v>
      </c>
      <c r="H44">
        <v>1518913.98</v>
      </c>
      <c r="I44">
        <v>0</v>
      </c>
      <c r="J44">
        <v>221575</v>
      </c>
      <c r="K44">
        <v>692700</v>
      </c>
      <c r="L44" s="1">
        <v>44007</v>
      </c>
      <c r="M44">
        <v>2020</v>
      </c>
      <c r="N44" s="1">
        <v>44013</v>
      </c>
      <c r="O44" s="1">
        <v>44377</v>
      </c>
      <c r="P44" t="s">
        <v>78</v>
      </c>
      <c r="Q44">
        <v>8900</v>
      </c>
      <c r="R44" t="s">
        <v>78</v>
      </c>
      <c r="S44">
        <v>892434</v>
      </c>
      <c r="T44" t="s">
        <v>113</v>
      </c>
      <c r="U44">
        <v>89</v>
      </c>
      <c r="V44" t="s">
        <v>78</v>
      </c>
      <c r="W44">
        <v>8900</v>
      </c>
      <c r="X44" t="s">
        <v>78</v>
      </c>
      <c r="Y44">
        <v>892403</v>
      </c>
      <c r="Z44" t="s">
        <v>114</v>
      </c>
      <c r="AA44" t="s">
        <v>115</v>
      </c>
      <c r="AB44" t="s">
        <v>116</v>
      </c>
      <c r="AC44" t="s">
        <v>117</v>
      </c>
      <c r="AD44" t="s">
        <v>118</v>
      </c>
      <c r="AE44" t="s">
        <v>119</v>
      </c>
      <c r="AF44">
        <v>809594054</v>
      </c>
      <c r="AG44" t="s">
        <v>120</v>
      </c>
      <c r="AH44" t="s">
        <v>121</v>
      </c>
      <c r="AI44" t="s">
        <v>122</v>
      </c>
      <c r="AJ44">
        <v>65320400</v>
      </c>
      <c r="AK44" t="s">
        <v>123</v>
      </c>
      <c r="AL44" t="s">
        <v>124</v>
      </c>
      <c r="AM44">
        <v>50450</v>
      </c>
      <c r="AN44" t="s">
        <v>125</v>
      </c>
      <c r="AO44">
        <v>5119</v>
      </c>
      <c r="AP44" t="s">
        <v>126</v>
      </c>
      <c r="AQ44">
        <v>5</v>
      </c>
      <c r="AR44" t="s">
        <v>92</v>
      </c>
      <c r="AS44">
        <v>72118</v>
      </c>
      <c r="AT44">
        <v>5328</v>
      </c>
      <c r="AU44" t="s">
        <v>127</v>
      </c>
      <c r="AV44" t="s">
        <v>127</v>
      </c>
      <c r="AW44" t="s">
        <v>324</v>
      </c>
      <c r="AX44" t="s">
        <v>378</v>
      </c>
      <c r="AY44" t="s">
        <v>125</v>
      </c>
      <c r="AZ44">
        <v>5119</v>
      </c>
      <c r="BA44" t="s">
        <v>126</v>
      </c>
      <c r="BB44">
        <v>5</v>
      </c>
      <c r="BC44" t="s">
        <v>324</v>
      </c>
      <c r="BD44" t="s">
        <v>127</v>
      </c>
      <c r="BE44" t="s">
        <v>127</v>
      </c>
      <c r="BF44">
        <v>81.040999999999997</v>
      </c>
      <c r="BG44" t="s">
        <v>131</v>
      </c>
      <c r="BH44">
        <v>3</v>
      </c>
      <c r="BI44" t="s">
        <v>132</v>
      </c>
      <c r="BJ44" t="s">
        <v>133</v>
      </c>
      <c r="BK44" t="s">
        <v>133</v>
      </c>
      <c r="BL44" t="s">
        <v>101</v>
      </c>
      <c r="BM44" t="s">
        <v>102</v>
      </c>
      <c r="BN44" t="s">
        <v>134</v>
      </c>
      <c r="BO44" t="s">
        <v>135</v>
      </c>
      <c r="BP44" t="s">
        <v>175</v>
      </c>
      <c r="BQ44" t="s">
        <v>176</v>
      </c>
      <c r="BR44">
        <v>2</v>
      </c>
      <c r="BS44" t="s">
        <v>107</v>
      </c>
      <c r="BT44" t="s">
        <v>136</v>
      </c>
      <c r="BU44" s="1">
        <v>44013</v>
      </c>
      <c r="BV44" s="1">
        <v>44013</v>
      </c>
    </row>
    <row r="45" spans="1:74" x14ac:dyDescent="0.2">
      <c r="A45" t="s">
        <v>382</v>
      </c>
      <c r="B45" t="s">
        <v>284</v>
      </c>
      <c r="C45" t="s">
        <v>285</v>
      </c>
      <c r="D45">
        <v>2</v>
      </c>
      <c r="E45" t="s">
        <v>77</v>
      </c>
      <c r="F45">
        <v>0</v>
      </c>
      <c r="G45">
        <v>749990.53</v>
      </c>
      <c r="H45">
        <v>591884.07999999996</v>
      </c>
      <c r="I45">
        <v>0</v>
      </c>
      <c r="J45">
        <v>0</v>
      </c>
      <c r="K45">
        <v>0</v>
      </c>
      <c r="L45" s="1">
        <v>44006</v>
      </c>
      <c r="M45">
        <v>2020</v>
      </c>
      <c r="N45" s="1">
        <v>43358</v>
      </c>
      <c r="O45" s="1">
        <v>44453</v>
      </c>
      <c r="P45" t="s">
        <v>78</v>
      </c>
      <c r="Q45">
        <v>8900</v>
      </c>
      <c r="R45" t="s">
        <v>78</v>
      </c>
      <c r="S45">
        <v>892430</v>
      </c>
      <c r="T45" t="s">
        <v>223</v>
      </c>
      <c r="U45">
        <v>89</v>
      </c>
      <c r="V45" t="s">
        <v>78</v>
      </c>
      <c r="W45">
        <v>8900</v>
      </c>
      <c r="X45" t="s">
        <v>78</v>
      </c>
      <c r="Y45">
        <v>892401</v>
      </c>
      <c r="Z45" t="s">
        <v>224</v>
      </c>
      <c r="AA45" t="s">
        <v>225</v>
      </c>
      <c r="AB45" t="s">
        <v>226</v>
      </c>
      <c r="AC45" t="s">
        <v>117</v>
      </c>
      <c r="AD45" t="s">
        <v>227</v>
      </c>
      <c r="AE45" t="s">
        <v>85</v>
      </c>
      <c r="AF45">
        <v>191429745</v>
      </c>
      <c r="AG45" t="s">
        <v>86</v>
      </c>
      <c r="AH45" t="s">
        <v>87</v>
      </c>
      <c r="AI45" t="s">
        <v>88</v>
      </c>
      <c r="AJ45">
        <v>55600001</v>
      </c>
      <c r="AK45" t="s">
        <v>87</v>
      </c>
      <c r="AL45" t="s">
        <v>144</v>
      </c>
      <c r="AM45">
        <v>23290</v>
      </c>
      <c r="AN45" t="s">
        <v>90</v>
      </c>
      <c r="AO45">
        <v>5143</v>
      </c>
      <c r="AP45" t="s">
        <v>91</v>
      </c>
      <c r="AQ45">
        <v>5</v>
      </c>
      <c r="AR45" t="s">
        <v>92</v>
      </c>
      <c r="AS45">
        <v>72702</v>
      </c>
      <c r="AT45">
        <v>1404</v>
      </c>
      <c r="AU45" t="s">
        <v>93</v>
      </c>
      <c r="AV45" t="s">
        <v>93</v>
      </c>
      <c r="AW45" t="s">
        <v>155</v>
      </c>
      <c r="AX45" t="s">
        <v>95</v>
      </c>
      <c r="AY45" t="s">
        <v>90</v>
      </c>
      <c r="AZ45">
        <v>5143</v>
      </c>
      <c r="BA45" t="s">
        <v>91</v>
      </c>
      <c r="BB45">
        <v>5</v>
      </c>
      <c r="BC45" t="s">
        <v>380</v>
      </c>
      <c r="BD45" t="s">
        <v>93</v>
      </c>
      <c r="BE45" t="s">
        <v>93</v>
      </c>
      <c r="BF45">
        <v>81.049000000000007</v>
      </c>
      <c r="BG45" t="s">
        <v>229</v>
      </c>
      <c r="BH45">
        <v>4</v>
      </c>
      <c r="BI45" t="s">
        <v>230</v>
      </c>
      <c r="BJ45" t="s">
        <v>286</v>
      </c>
      <c r="BK45" t="s">
        <v>286</v>
      </c>
      <c r="BL45" t="s">
        <v>101</v>
      </c>
      <c r="BM45" t="s">
        <v>102</v>
      </c>
      <c r="BN45" t="s">
        <v>103</v>
      </c>
      <c r="BO45" t="s">
        <v>104</v>
      </c>
      <c r="BP45" t="s">
        <v>175</v>
      </c>
      <c r="BQ45" t="s">
        <v>176</v>
      </c>
      <c r="BR45">
        <v>2</v>
      </c>
      <c r="BS45" t="s">
        <v>107</v>
      </c>
      <c r="BT45" t="s">
        <v>287</v>
      </c>
      <c r="BU45" s="1">
        <v>44021</v>
      </c>
      <c r="BV45" s="1">
        <v>44021</v>
      </c>
    </row>
    <row r="46" spans="1:74" ht="51" x14ac:dyDescent="0.2">
      <c r="A46" t="s">
        <v>383</v>
      </c>
      <c r="B46" t="s">
        <v>384</v>
      </c>
      <c r="C46" t="s">
        <v>385</v>
      </c>
      <c r="D46">
        <v>1</v>
      </c>
      <c r="F46">
        <v>-9.74</v>
      </c>
      <c r="G46">
        <v>498263.26</v>
      </c>
      <c r="I46">
        <v>0</v>
      </c>
      <c r="J46">
        <v>87919</v>
      </c>
      <c r="K46">
        <v>-9.74</v>
      </c>
      <c r="L46" s="1">
        <v>44018</v>
      </c>
      <c r="M46">
        <v>2020</v>
      </c>
      <c r="N46" s="1">
        <v>42769</v>
      </c>
      <c r="O46" s="1">
        <v>43133</v>
      </c>
      <c r="P46" t="s">
        <v>78</v>
      </c>
      <c r="Q46">
        <v>8900</v>
      </c>
      <c r="R46" t="s">
        <v>78</v>
      </c>
      <c r="S46">
        <v>897030</v>
      </c>
      <c r="T46" t="s">
        <v>303</v>
      </c>
      <c r="U46">
        <v>89</v>
      </c>
      <c r="V46" t="s">
        <v>78</v>
      </c>
      <c r="W46">
        <v>8900</v>
      </c>
      <c r="X46" t="s">
        <v>78</v>
      </c>
      <c r="Y46">
        <v>897002</v>
      </c>
      <c r="Z46" t="s">
        <v>303</v>
      </c>
      <c r="AA46" t="s">
        <v>304</v>
      </c>
      <c r="AB46" t="s">
        <v>305</v>
      </c>
      <c r="AC46" t="s">
        <v>83</v>
      </c>
      <c r="AD46" t="s">
        <v>306</v>
      </c>
      <c r="AE46" t="s">
        <v>307</v>
      </c>
      <c r="AF46">
        <v>121539790</v>
      </c>
      <c r="AG46" t="s">
        <v>308</v>
      </c>
      <c r="AH46" t="s">
        <v>308</v>
      </c>
      <c r="AI46" t="s">
        <v>309</v>
      </c>
      <c r="AJ46">
        <v>183252501</v>
      </c>
      <c r="AK46" t="s">
        <v>310</v>
      </c>
      <c r="AL46" t="s">
        <v>311</v>
      </c>
      <c r="AM46">
        <v>23290</v>
      </c>
      <c r="AN46" t="s">
        <v>90</v>
      </c>
      <c r="AO46">
        <v>5143</v>
      </c>
      <c r="AP46" t="s">
        <v>91</v>
      </c>
      <c r="AQ46">
        <v>5</v>
      </c>
      <c r="AR46" t="s">
        <v>92</v>
      </c>
      <c r="AS46">
        <v>72701</v>
      </c>
      <c r="AU46" t="s">
        <v>93</v>
      </c>
      <c r="AV46" t="s">
        <v>93</v>
      </c>
      <c r="AW46" t="s">
        <v>324</v>
      </c>
      <c r="AX46" t="s">
        <v>95</v>
      </c>
      <c r="AY46" t="s">
        <v>90</v>
      </c>
      <c r="AZ46">
        <v>5143</v>
      </c>
      <c r="BA46" t="s">
        <v>91</v>
      </c>
      <c r="BB46">
        <v>5</v>
      </c>
      <c r="BC46" t="s">
        <v>324</v>
      </c>
      <c r="BD46" t="s">
        <v>93</v>
      </c>
      <c r="BE46" t="s">
        <v>93</v>
      </c>
      <c r="BF46">
        <v>81.135000000000005</v>
      </c>
      <c r="BG46" t="s">
        <v>313</v>
      </c>
      <c r="BH46">
        <v>4</v>
      </c>
      <c r="BI46" t="s">
        <v>230</v>
      </c>
      <c r="BJ46" t="s">
        <v>386</v>
      </c>
      <c r="BK46" s="2" t="s">
        <v>387</v>
      </c>
      <c r="BL46" t="s">
        <v>101</v>
      </c>
      <c r="BM46" t="s">
        <v>102</v>
      </c>
      <c r="BN46" t="s">
        <v>316</v>
      </c>
      <c r="BO46" t="s">
        <v>317</v>
      </c>
      <c r="BP46" t="s">
        <v>197</v>
      </c>
      <c r="BQ46" t="s">
        <v>198</v>
      </c>
      <c r="BR46">
        <v>2</v>
      </c>
      <c r="BS46" t="s">
        <v>107</v>
      </c>
      <c r="BT46" t="s">
        <v>388</v>
      </c>
      <c r="BU46" s="1">
        <v>44021</v>
      </c>
      <c r="BV46" s="1">
        <v>44021</v>
      </c>
    </row>
    <row r="47" spans="1:74" x14ac:dyDescent="0.2">
      <c r="A47" t="s">
        <v>389</v>
      </c>
      <c r="B47" t="s">
        <v>110</v>
      </c>
      <c r="C47" t="s">
        <v>111</v>
      </c>
      <c r="D47">
        <v>4</v>
      </c>
      <c r="E47" t="s">
        <v>390</v>
      </c>
      <c r="F47">
        <v>0</v>
      </c>
      <c r="G47">
        <v>1901400</v>
      </c>
      <c r="H47">
        <v>1518913.98</v>
      </c>
      <c r="I47">
        <v>0</v>
      </c>
      <c r="J47">
        <v>221575</v>
      </c>
      <c r="K47">
        <v>0</v>
      </c>
      <c r="L47" s="1">
        <v>44018</v>
      </c>
      <c r="M47">
        <v>2020</v>
      </c>
      <c r="N47" s="1">
        <v>43282</v>
      </c>
      <c r="O47" s="1">
        <v>44377</v>
      </c>
      <c r="P47" t="s">
        <v>78</v>
      </c>
      <c r="Q47">
        <v>8900</v>
      </c>
      <c r="R47" t="s">
        <v>78</v>
      </c>
      <c r="S47">
        <v>892434</v>
      </c>
      <c r="T47" t="s">
        <v>113</v>
      </c>
      <c r="U47">
        <v>89</v>
      </c>
      <c r="V47" t="s">
        <v>78</v>
      </c>
      <c r="W47">
        <v>8900</v>
      </c>
      <c r="X47" t="s">
        <v>78</v>
      </c>
      <c r="Y47">
        <v>892403</v>
      </c>
      <c r="Z47" t="s">
        <v>114</v>
      </c>
      <c r="AA47" t="s">
        <v>115</v>
      </c>
      <c r="AB47" t="s">
        <v>116</v>
      </c>
      <c r="AC47" t="s">
        <v>117</v>
      </c>
      <c r="AD47" t="s">
        <v>118</v>
      </c>
      <c r="AE47" t="s">
        <v>119</v>
      </c>
      <c r="AF47">
        <v>809594054</v>
      </c>
      <c r="AG47" t="s">
        <v>120</v>
      </c>
      <c r="AH47" t="s">
        <v>121</v>
      </c>
      <c r="AI47" t="s">
        <v>122</v>
      </c>
      <c r="AJ47">
        <v>65320400</v>
      </c>
      <c r="AK47" t="s">
        <v>123</v>
      </c>
      <c r="AL47" t="s">
        <v>124</v>
      </c>
      <c r="AM47">
        <v>50450</v>
      </c>
      <c r="AN47" t="s">
        <v>125</v>
      </c>
      <c r="AO47">
        <v>5119</v>
      </c>
      <c r="AP47" t="s">
        <v>126</v>
      </c>
      <c r="AQ47">
        <v>5</v>
      </c>
      <c r="AR47" t="s">
        <v>92</v>
      </c>
      <c r="AS47">
        <v>72118</v>
      </c>
      <c r="AT47">
        <v>5328</v>
      </c>
      <c r="AU47" t="s">
        <v>127</v>
      </c>
      <c r="AV47" t="s">
        <v>127</v>
      </c>
      <c r="AW47" t="s">
        <v>324</v>
      </c>
      <c r="AX47" t="s">
        <v>378</v>
      </c>
      <c r="AY47" t="s">
        <v>125</v>
      </c>
      <c r="AZ47">
        <v>5119</v>
      </c>
      <c r="BA47" t="s">
        <v>126</v>
      </c>
      <c r="BB47">
        <v>5</v>
      </c>
      <c r="BC47" t="s">
        <v>324</v>
      </c>
      <c r="BD47" t="s">
        <v>127</v>
      </c>
      <c r="BE47" t="s">
        <v>127</v>
      </c>
      <c r="BF47">
        <v>81.040999999999997</v>
      </c>
      <c r="BG47" t="s">
        <v>131</v>
      </c>
      <c r="BH47">
        <v>3</v>
      </c>
      <c r="BI47" t="s">
        <v>132</v>
      </c>
      <c r="BJ47" t="s">
        <v>133</v>
      </c>
      <c r="BK47" t="s">
        <v>133</v>
      </c>
      <c r="BL47" t="s">
        <v>101</v>
      </c>
      <c r="BM47" t="s">
        <v>102</v>
      </c>
      <c r="BN47" t="s">
        <v>134</v>
      </c>
      <c r="BO47" t="s">
        <v>135</v>
      </c>
      <c r="BP47" t="s">
        <v>105</v>
      </c>
      <c r="BQ47" t="s">
        <v>106</v>
      </c>
      <c r="BR47">
        <v>2</v>
      </c>
      <c r="BS47" t="s">
        <v>107</v>
      </c>
      <c r="BT47" t="s">
        <v>136</v>
      </c>
      <c r="BU47" s="1">
        <v>44021</v>
      </c>
      <c r="BV47" s="1">
        <v>44021</v>
      </c>
    </row>
    <row r="48" spans="1:74" ht="34" x14ac:dyDescent="0.2">
      <c r="A48" t="s">
        <v>391</v>
      </c>
      <c r="B48" t="s">
        <v>75</v>
      </c>
      <c r="C48" t="s">
        <v>76</v>
      </c>
      <c r="D48">
        <v>12</v>
      </c>
      <c r="E48" t="s">
        <v>77</v>
      </c>
      <c r="F48">
        <v>0</v>
      </c>
      <c r="G48">
        <v>11348689.630000001</v>
      </c>
      <c r="H48">
        <v>2400692.25</v>
      </c>
      <c r="I48">
        <v>0</v>
      </c>
      <c r="J48">
        <v>3083610</v>
      </c>
      <c r="K48">
        <v>0</v>
      </c>
      <c r="L48" s="1">
        <v>44034</v>
      </c>
      <c r="M48">
        <v>2020</v>
      </c>
      <c r="N48" s="1">
        <v>42278</v>
      </c>
      <c r="O48" s="1">
        <v>44651</v>
      </c>
      <c r="P48" t="s">
        <v>78</v>
      </c>
      <c r="Q48">
        <v>8900</v>
      </c>
      <c r="R48" t="s">
        <v>78</v>
      </c>
      <c r="S48">
        <v>892433</v>
      </c>
      <c r="T48" t="s">
        <v>392</v>
      </c>
      <c r="U48">
        <v>89</v>
      </c>
      <c r="V48" t="s">
        <v>78</v>
      </c>
      <c r="W48">
        <v>8900</v>
      </c>
      <c r="X48" t="s">
        <v>78</v>
      </c>
      <c r="Y48">
        <v>892402</v>
      </c>
      <c r="Z48" t="s">
        <v>80</v>
      </c>
      <c r="AA48" t="s">
        <v>81</v>
      </c>
      <c r="AB48" t="s">
        <v>82</v>
      </c>
      <c r="AC48" t="s">
        <v>83</v>
      </c>
      <c r="AD48" t="s">
        <v>84</v>
      </c>
      <c r="AE48" t="s">
        <v>85</v>
      </c>
      <c r="AF48">
        <v>191429745</v>
      </c>
      <c r="AG48" t="s">
        <v>86</v>
      </c>
      <c r="AH48" t="s">
        <v>87</v>
      </c>
      <c r="AI48" t="s">
        <v>88</v>
      </c>
      <c r="AJ48">
        <v>55600001</v>
      </c>
      <c r="AK48" t="s">
        <v>87</v>
      </c>
      <c r="AL48" t="s">
        <v>144</v>
      </c>
      <c r="AM48">
        <v>23290</v>
      </c>
      <c r="AN48" t="s">
        <v>90</v>
      </c>
      <c r="AO48">
        <v>5143</v>
      </c>
      <c r="AP48" t="s">
        <v>91</v>
      </c>
      <c r="AQ48">
        <v>5</v>
      </c>
      <c r="AR48" t="s">
        <v>92</v>
      </c>
      <c r="AS48">
        <v>72701</v>
      </c>
      <c r="AT48">
        <v>3124</v>
      </c>
      <c r="AU48" t="s">
        <v>93</v>
      </c>
      <c r="AV48" t="s">
        <v>93</v>
      </c>
      <c r="AW48" t="s">
        <v>155</v>
      </c>
      <c r="AX48" t="s">
        <v>95</v>
      </c>
      <c r="AY48" t="s">
        <v>90</v>
      </c>
      <c r="AZ48">
        <v>5143</v>
      </c>
      <c r="BA48" t="s">
        <v>91</v>
      </c>
      <c r="BB48">
        <v>5</v>
      </c>
      <c r="BC48" t="s">
        <v>228</v>
      </c>
      <c r="BD48" t="s">
        <v>93</v>
      </c>
      <c r="BE48" t="s">
        <v>93</v>
      </c>
      <c r="BF48">
        <v>81.122</v>
      </c>
      <c r="BG48" t="s">
        <v>366</v>
      </c>
      <c r="BH48">
        <v>5</v>
      </c>
      <c r="BI48" t="s">
        <v>98</v>
      </c>
      <c r="BJ48" s="2" t="s">
        <v>393</v>
      </c>
      <c r="BK48" t="s">
        <v>100</v>
      </c>
      <c r="BL48" t="s">
        <v>101</v>
      </c>
      <c r="BM48" t="s">
        <v>102</v>
      </c>
      <c r="BN48" t="s">
        <v>103</v>
      </c>
      <c r="BO48" t="s">
        <v>104</v>
      </c>
      <c r="BP48" t="s">
        <v>105</v>
      </c>
      <c r="BQ48" t="s">
        <v>106</v>
      </c>
      <c r="BR48">
        <v>2</v>
      </c>
      <c r="BS48" t="s">
        <v>107</v>
      </c>
      <c r="BT48" t="s">
        <v>108</v>
      </c>
      <c r="BU48" s="1">
        <v>44040</v>
      </c>
      <c r="BV48" s="1">
        <v>44040</v>
      </c>
    </row>
    <row r="49" spans="1:74" x14ac:dyDescent="0.2">
      <c r="A49" t="s">
        <v>394</v>
      </c>
      <c r="B49" t="s">
        <v>395</v>
      </c>
      <c r="C49" t="s">
        <v>396</v>
      </c>
      <c r="E49" t="s">
        <v>77</v>
      </c>
      <c r="F49">
        <v>206128</v>
      </c>
      <c r="G49">
        <v>206128</v>
      </c>
      <c r="H49">
        <v>206128</v>
      </c>
      <c r="I49">
        <v>0</v>
      </c>
      <c r="J49">
        <v>0</v>
      </c>
      <c r="K49">
        <v>206128</v>
      </c>
      <c r="L49" s="1">
        <v>44032</v>
      </c>
      <c r="M49">
        <v>2020</v>
      </c>
      <c r="N49" s="1">
        <v>44011</v>
      </c>
      <c r="O49" s="1">
        <v>44375</v>
      </c>
      <c r="P49" t="s">
        <v>78</v>
      </c>
      <c r="Q49">
        <v>8900</v>
      </c>
      <c r="R49" t="s">
        <v>78</v>
      </c>
      <c r="S49">
        <v>892430</v>
      </c>
      <c r="T49" t="s">
        <v>223</v>
      </c>
      <c r="U49">
        <v>89</v>
      </c>
      <c r="V49" t="s">
        <v>78</v>
      </c>
      <c r="W49">
        <v>8900</v>
      </c>
      <c r="X49" t="s">
        <v>78</v>
      </c>
      <c r="Y49">
        <v>892401</v>
      </c>
      <c r="Z49" t="s">
        <v>224</v>
      </c>
      <c r="AA49" t="s">
        <v>225</v>
      </c>
      <c r="AB49" t="s">
        <v>226</v>
      </c>
      <c r="AC49" t="s">
        <v>117</v>
      </c>
      <c r="AD49" t="s">
        <v>291</v>
      </c>
      <c r="AE49" t="s">
        <v>292</v>
      </c>
      <c r="AF49">
        <v>967759924</v>
      </c>
      <c r="AG49" t="s">
        <v>293</v>
      </c>
      <c r="AH49" t="s">
        <v>294</v>
      </c>
      <c r="AL49" t="s">
        <v>295</v>
      </c>
      <c r="AM49">
        <v>23290</v>
      </c>
      <c r="AN49" t="s">
        <v>90</v>
      </c>
      <c r="AO49">
        <v>5143</v>
      </c>
      <c r="AP49" t="s">
        <v>91</v>
      </c>
      <c r="AQ49">
        <v>5</v>
      </c>
      <c r="AR49" t="s">
        <v>92</v>
      </c>
      <c r="AS49">
        <v>72701</v>
      </c>
      <c r="AT49">
        <v>7175</v>
      </c>
      <c r="AU49" t="s">
        <v>93</v>
      </c>
      <c r="AV49" t="s">
        <v>93</v>
      </c>
      <c r="AW49" t="s">
        <v>155</v>
      </c>
      <c r="AX49" t="s">
        <v>95</v>
      </c>
      <c r="AY49" t="s">
        <v>90</v>
      </c>
      <c r="AZ49">
        <v>5143</v>
      </c>
      <c r="BA49" t="s">
        <v>91</v>
      </c>
      <c r="BB49">
        <v>5</v>
      </c>
      <c r="BC49" t="s">
        <v>397</v>
      </c>
      <c r="BD49" t="s">
        <v>93</v>
      </c>
      <c r="BE49" t="s">
        <v>93</v>
      </c>
      <c r="BF49">
        <v>81.049000000000007</v>
      </c>
      <c r="BG49" t="s">
        <v>229</v>
      </c>
      <c r="BH49">
        <v>4</v>
      </c>
      <c r="BI49" t="s">
        <v>230</v>
      </c>
      <c r="BJ49" t="s">
        <v>398</v>
      </c>
      <c r="BK49" t="s">
        <v>398</v>
      </c>
      <c r="BL49" t="s">
        <v>101</v>
      </c>
      <c r="BM49" t="s">
        <v>102</v>
      </c>
      <c r="BN49" t="s">
        <v>158</v>
      </c>
      <c r="BO49" t="s">
        <v>159</v>
      </c>
      <c r="BP49" t="s">
        <v>134</v>
      </c>
      <c r="BQ49" t="s">
        <v>216</v>
      </c>
      <c r="BR49">
        <v>2</v>
      </c>
      <c r="BS49" t="s">
        <v>107</v>
      </c>
      <c r="BT49" t="s">
        <v>399</v>
      </c>
      <c r="BU49" s="1">
        <v>44040</v>
      </c>
      <c r="BV49" s="1">
        <v>44040</v>
      </c>
    </row>
    <row r="50" spans="1:74" x14ac:dyDescent="0.2">
      <c r="A50" t="s">
        <v>400</v>
      </c>
      <c r="B50" t="s">
        <v>344</v>
      </c>
      <c r="C50" t="s">
        <v>345</v>
      </c>
      <c r="D50">
        <v>1</v>
      </c>
      <c r="F50">
        <v>0</v>
      </c>
      <c r="G50">
        <v>750000</v>
      </c>
      <c r="H50">
        <v>724410.58</v>
      </c>
      <c r="I50">
        <v>0</v>
      </c>
      <c r="J50">
        <v>0</v>
      </c>
      <c r="K50">
        <v>0</v>
      </c>
      <c r="L50" s="1">
        <v>44053</v>
      </c>
      <c r="M50">
        <v>2020</v>
      </c>
      <c r="N50" s="1">
        <v>43709</v>
      </c>
      <c r="O50" s="1">
        <v>44439</v>
      </c>
      <c r="P50" t="s">
        <v>78</v>
      </c>
      <c r="Q50">
        <v>8900</v>
      </c>
      <c r="R50" t="s">
        <v>78</v>
      </c>
      <c r="S50">
        <v>892430</v>
      </c>
      <c r="T50" t="s">
        <v>223</v>
      </c>
      <c r="U50">
        <v>89</v>
      </c>
      <c r="V50" t="s">
        <v>78</v>
      </c>
      <c r="W50">
        <v>8900</v>
      </c>
      <c r="X50" t="s">
        <v>78</v>
      </c>
      <c r="Y50">
        <v>892401</v>
      </c>
      <c r="Z50" t="s">
        <v>224</v>
      </c>
      <c r="AA50" t="s">
        <v>225</v>
      </c>
      <c r="AB50" t="s">
        <v>226</v>
      </c>
      <c r="AC50" t="s">
        <v>117</v>
      </c>
      <c r="AD50" t="s">
        <v>227</v>
      </c>
      <c r="AE50" t="s">
        <v>85</v>
      </c>
      <c r="AF50">
        <v>191429745</v>
      </c>
      <c r="AG50" t="s">
        <v>86</v>
      </c>
      <c r="AH50" t="s">
        <v>87</v>
      </c>
      <c r="AI50" t="s">
        <v>88</v>
      </c>
      <c r="AJ50">
        <v>55600001</v>
      </c>
      <c r="AK50" t="s">
        <v>87</v>
      </c>
      <c r="AL50" t="s">
        <v>144</v>
      </c>
      <c r="AM50">
        <v>23290</v>
      </c>
      <c r="AN50" t="s">
        <v>90</v>
      </c>
      <c r="AO50">
        <v>5143</v>
      </c>
      <c r="AP50" t="s">
        <v>91</v>
      </c>
      <c r="AQ50">
        <v>5</v>
      </c>
      <c r="AR50" t="s">
        <v>92</v>
      </c>
      <c r="AS50">
        <v>72701</v>
      </c>
      <c r="AU50" t="s">
        <v>93</v>
      </c>
      <c r="AV50" t="s">
        <v>93</v>
      </c>
      <c r="AW50" t="s">
        <v>155</v>
      </c>
      <c r="AX50" t="s">
        <v>95</v>
      </c>
      <c r="AY50" t="s">
        <v>90</v>
      </c>
      <c r="AZ50">
        <v>5143</v>
      </c>
      <c r="BA50" t="s">
        <v>91</v>
      </c>
      <c r="BB50">
        <v>5</v>
      </c>
      <c r="BC50" t="s">
        <v>380</v>
      </c>
      <c r="BD50" t="s">
        <v>93</v>
      </c>
      <c r="BE50" t="s">
        <v>93</v>
      </c>
      <c r="BF50">
        <v>81.049000000000007</v>
      </c>
      <c r="BG50" t="s">
        <v>229</v>
      </c>
      <c r="BH50">
        <v>4</v>
      </c>
      <c r="BI50" t="s">
        <v>230</v>
      </c>
      <c r="BJ50" t="s">
        <v>348</v>
      </c>
      <c r="BK50" t="s">
        <v>348</v>
      </c>
      <c r="BL50" t="s">
        <v>101</v>
      </c>
      <c r="BM50" t="s">
        <v>102</v>
      </c>
      <c r="BN50" t="s">
        <v>103</v>
      </c>
      <c r="BO50" t="s">
        <v>104</v>
      </c>
      <c r="BP50" t="s">
        <v>175</v>
      </c>
      <c r="BQ50" t="s">
        <v>176</v>
      </c>
      <c r="BR50">
        <v>2</v>
      </c>
      <c r="BS50" t="s">
        <v>107</v>
      </c>
      <c r="BT50" t="s">
        <v>349</v>
      </c>
      <c r="BU50" s="1">
        <v>44062</v>
      </c>
      <c r="BV50" s="1">
        <v>44062</v>
      </c>
    </row>
    <row r="51" spans="1:74" x14ac:dyDescent="0.2">
      <c r="A51" t="s">
        <v>401</v>
      </c>
      <c r="B51" t="s">
        <v>289</v>
      </c>
      <c r="C51" t="s">
        <v>290</v>
      </c>
      <c r="D51">
        <v>1</v>
      </c>
      <c r="E51" t="s">
        <v>77</v>
      </c>
      <c r="F51">
        <v>1149992</v>
      </c>
      <c r="G51">
        <v>1354894</v>
      </c>
      <c r="H51">
        <v>1333323.3400000001</v>
      </c>
      <c r="I51">
        <v>0</v>
      </c>
      <c r="J51">
        <v>0</v>
      </c>
      <c r="K51">
        <v>1149992</v>
      </c>
      <c r="L51" s="1">
        <v>44057</v>
      </c>
      <c r="M51">
        <v>2020</v>
      </c>
      <c r="N51" s="1">
        <v>43647</v>
      </c>
      <c r="O51" s="1">
        <v>44431</v>
      </c>
      <c r="P51" t="s">
        <v>78</v>
      </c>
      <c r="Q51">
        <v>8900</v>
      </c>
      <c r="R51" t="s">
        <v>78</v>
      </c>
      <c r="S51">
        <v>892430</v>
      </c>
      <c r="T51" t="s">
        <v>223</v>
      </c>
      <c r="U51">
        <v>89</v>
      </c>
      <c r="V51" t="s">
        <v>78</v>
      </c>
      <c r="W51">
        <v>8900</v>
      </c>
      <c r="X51" t="s">
        <v>78</v>
      </c>
      <c r="Y51">
        <v>892401</v>
      </c>
      <c r="Z51" t="s">
        <v>224</v>
      </c>
      <c r="AA51" t="s">
        <v>225</v>
      </c>
      <c r="AB51" t="s">
        <v>226</v>
      </c>
      <c r="AC51" t="s">
        <v>117</v>
      </c>
      <c r="AD51" t="s">
        <v>291</v>
      </c>
      <c r="AE51" t="s">
        <v>292</v>
      </c>
      <c r="AF51">
        <v>967759924</v>
      </c>
      <c r="AG51" t="s">
        <v>293</v>
      </c>
      <c r="AH51" t="s">
        <v>294</v>
      </c>
      <c r="AL51" t="s">
        <v>295</v>
      </c>
      <c r="AM51">
        <v>23290</v>
      </c>
      <c r="AN51" t="s">
        <v>90</v>
      </c>
      <c r="AO51">
        <v>5143</v>
      </c>
      <c r="AP51" t="s">
        <v>91</v>
      </c>
      <c r="AQ51">
        <v>5</v>
      </c>
      <c r="AR51" t="s">
        <v>92</v>
      </c>
      <c r="AS51">
        <v>72701</v>
      </c>
      <c r="AT51">
        <v>7175</v>
      </c>
      <c r="AU51" t="s">
        <v>93</v>
      </c>
      <c r="AV51" t="s">
        <v>93</v>
      </c>
      <c r="AW51" t="s">
        <v>324</v>
      </c>
      <c r="AX51" t="s">
        <v>95</v>
      </c>
      <c r="AY51" t="s">
        <v>90</v>
      </c>
      <c r="AZ51">
        <v>5143</v>
      </c>
      <c r="BA51" t="s">
        <v>91</v>
      </c>
      <c r="BB51">
        <v>5</v>
      </c>
      <c r="BC51" t="s">
        <v>324</v>
      </c>
      <c r="BD51" t="s">
        <v>93</v>
      </c>
      <c r="BE51" t="s">
        <v>93</v>
      </c>
      <c r="BF51">
        <v>81.049000000000007</v>
      </c>
      <c r="BG51" t="s">
        <v>229</v>
      </c>
      <c r="BH51">
        <v>4</v>
      </c>
      <c r="BI51" t="s">
        <v>230</v>
      </c>
      <c r="BJ51" t="s">
        <v>296</v>
      </c>
      <c r="BK51" t="s">
        <v>296</v>
      </c>
      <c r="BL51" t="s">
        <v>101</v>
      </c>
      <c r="BM51" t="s">
        <v>102</v>
      </c>
      <c r="BN51" t="s">
        <v>158</v>
      </c>
      <c r="BO51" t="s">
        <v>159</v>
      </c>
      <c r="BP51" t="s">
        <v>105</v>
      </c>
      <c r="BQ51" t="s">
        <v>106</v>
      </c>
      <c r="BR51">
        <v>2</v>
      </c>
      <c r="BS51" t="s">
        <v>107</v>
      </c>
      <c r="BT51" t="s">
        <v>299</v>
      </c>
      <c r="BU51" s="1">
        <v>44062</v>
      </c>
      <c r="BV51" s="1">
        <v>44062</v>
      </c>
    </row>
    <row r="52" spans="1:74" x14ac:dyDescent="0.2">
      <c r="A52" t="s">
        <v>402</v>
      </c>
      <c r="B52" t="s">
        <v>403</v>
      </c>
      <c r="C52" t="s">
        <v>404</v>
      </c>
      <c r="D52">
        <v>6</v>
      </c>
      <c r="F52">
        <v>-52014.52</v>
      </c>
      <c r="G52">
        <v>23916485.48</v>
      </c>
      <c r="I52">
        <v>0</v>
      </c>
      <c r="J52">
        <v>0</v>
      </c>
      <c r="K52">
        <v>-52014.52</v>
      </c>
      <c r="L52" s="1">
        <v>44077</v>
      </c>
      <c r="M52">
        <v>2020</v>
      </c>
      <c r="N52" s="1">
        <v>42640</v>
      </c>
      <c r="O52" s="1">
        <v>43677</v>
      </c>
      <c r="P52" t="s">
        <v>78</v>
      </c>
      <c r="Q52">
        <v>8900</v>
      </c>
      <c r="R52" t="s">
        <v>78</v>
      </c>
      <c r="S52">
        <v>893033</v>
      </c>
      <c r="T52" t="s">
        <v>405</v>
      </c>
      <c r="U52">
        <v>89</v>
      </c>
      <c r="V52" t="s">
        <v>78</v>
      </c>
      <c r="W52">
        <v>8900</v>
      </c>
      <c r="X52" t="s">
        <v>78</v>
      </c>
      <c r="Y52">
        <v>893007</v>
      </c>
      <c r="Z52" t="s">
        <v>406</v>
      </c>
      <c r="AA52" t="s">
        <v>407</v>
      </c>
      <c r="AB52" t="s">
        <v>408</v>
      </c>
      <c r="AC52" t="s">
        <v>117</v>
      </c>
      <c r="AD52" t="s">
        <v>409</v>
      </c>
      <c r="AE52" t="s">
        <v>85</v>
      </c>
      <c r="AF52">
        <v>191429745</v>
      </c>
      <c r="AG52" t="s">
        <v>86</v>
      </c>
      <c r="AH52" t="s">
        <v>87</v>
      </c>
      <c r="AI52" t="s">
        <v>88</v>
      </c>
      <c r="AJ52">
        <v>55600001</v>
      </c>
      <c r="AK52" t="s">
        <v>87</v>
      </c>
      <c r="AL52" t="s">
        <v>89</v>
      </c>
      <c r="AM52">
        <v>23290</v>
      </c>
      <c r="AN52" t="s">
        <v>90</v>
      </c>
      <c r="AO52">
        <v>5143</v>
      </c>
      <c r="AP52" t="s">
        <v>91</v>
      </c>
      <c r="AQ52">
        <v>5</v>
      </c>
      <c r="AR52" t="s">
        <v>92</v>
      </c>
      <c r="AS52">
        <v>72701</v>
      </c>
      <c r="AU52" t="s">
        <v>93</v>
      </c>
      <c r="AV52" t="s">
        <v>93</v>
      </c>
      <c r="AW52" t="s">
        <v>324</v>
      </c>
      <c r="AX52" t="s">
        <v>95</v>
      </c>
      <c r="AY52" t="s">
        <v>90</v>
      </c>
      <c r="AZ52">
        <v>5143</v>
      </c>
      <c r="BA52" t="s">
        <v>91</v>
      </c>
      <c r="BB52">
        <v>5</v>
      </c>
      <c r="BC52" t="s">
        <v>324</v>
      </c>
      <c r="BD52" t="s">
        <v>93</v>
      </c>
      <c r="BE52" t="s">
        <v>93</v>
      </c>
      <c r="BF52">
        <v>81.103999999999999</v>
      </c>
      <c r="BG52" t="s">
        <v>410</v>
      </c>
      <c r="BH52">
        <v>2</v>
      </c>
      <c r="BI52" t="s">
        <v>411</v>
      </c>
      <c r="BJ52" t="s">
        <v>412</v>
      </c>
      <c r="BK52" t="s">
        <v>413</v>
      </c>
      <c r="BL52" t="s">
        <v>101</v>
      </c>
      <c r="BM52" t="s">
        <v>102</v>
      </c>
      <c r="BN52" t="s">
        <v>103</v>
      </c>
      <c r="BO52" t="s">
        <v>104</v>
      </c>
      <c r="BP52" t="s">
        <v>105</v>
      </c>
      <c r="BQ52" t="s">
        <v>106</v>
      </c>
      <c r="BR52">
        <v>2</v>
      </c>
      <c r="BS52" t="s">
        <v>107</v>
      </c>
      <c r="BT52" t="s">
        <v>414</v>
      </c>
      <c r="BU52" s="1">
        <v>44088</v>
      </c>
      <c r="BV52" s="1">
        <v>44088</v>
      </c>
    </row>
    <row r="53" spans="1:74" ht="68" x14ac:dyDescent="0.2">
      <c r="A53" t="s">
        <v>415</v>
      </c>
      <c r="B53" t="s">
        <v>301</v>
      </c>
      <c r="C53" t="s">
        <v>302</v>
      </c>
      <c r="D53">
        <v>2</v>
      </c>
      <c r="F53">
        <v>0</v>
      </c>
      <c r="G53">
        <v>1075510.17</v>
      </c>
      <c r="H53">
        <v>444324.06</v>
      </c>
      <c r="I53">
        <v>0</v>
      </c>
      <c r="J53">
        <v>486720.52</v>
      </c>
      <c r="K53">
        <v>0</v>
      </c>
      <c r="L53" s="1">
        <v>44084</v>
      </c>
      <c r="M53">
        <v>2020</v>
      </c>
      <c r="N53" s="1">
        <v>43173</v>
      </c>
      <c r="O53" s="1">
        <v>44633</v>
      </c>
      <c r="P53" t="s">
        <v>78</v>
      </c>
      <c r="Q53">
        <v>8900</v>
      </c>
      <c r="R53" t="s">
        <v>78</v>
      </c>
      <c r="S53">
        <v>897030</v>
      </c>
      <c r="T53" t="s">
        <v>303</v>
      </c>
      <c r="U53">
        <v>89</v>
      </c>
      <c r="V53" t="s">
        <v>78</v>
      </c>
      <c r="W53">
        <v>8900</v>
      </c>
      <c r="X53" t="s">
        <v>78</v>
      </c>
      <c r="Y53">
        <v>897002</v>
      </c>
      <c r="Z53" t="s">
        <v>303</v>
      </c>
      <c r="AA53" t="s">
        <v>304</v>
      </c>
      <c r="AB53" t="s">
        <v>305</v>
      </c>
      <c r="AC53" t="s">
        <v>83</v>
      </c>
      <c r="AD53" t="s">
        <v>306</v>
      </c>
      <c r="AE53" t="s">
        <v>307</v>
      </c>
      <c r="AF53">
        <v>121539790</v>
      </c>
      <c r="AG53" t="s">
        <v>308</v>
      </c>
      <c r="AH53" t="s">
        <v>308</v>
      </c>
      <c r="AI53" t="s">
        <v>309</v>
      </c>
      <c r="AJ53">
        <v>183252501</v>
      </c>
      <c r="AK53" t="s">
        <v>310</v>
      </c>
      <c r="AL53" t="s">
        <v>311</v>
      </c>
      <c r="AM53">
        <v>23290</v>
      </c>
      <c r="AN53" t="s">
        <v>90</v>
      </c>
      <c r="AO53">
        <v>5143</v>
      </c>
      <c r="AP53" t="s">
        <v>91</v>
      </c>
      <c r="AQ53">
        <v>5</v>
      </c>
      <c r="AR53" t="s">
        <v>92</v>
      </c>
      <c r="AS53">
        <v>72701</v>
      </c>
      <c r="AT53">
        <v>6959</v>
      </c>
      <c r="AU53" t="s">
        <v>339</v>
      </c>
      <c r="AV53" t="s">
        <v>93</v>
      </c>
      <c r="AW53" t="s">
        <v>155</v>
      </c>
      <c r="AX53" t="s">
        <v>95</v>
      </c>
      <c r="AY53" t="s">
        <v>90</v>
      </c>
      <c r="AZ53">
        <v>5143</v>
      </c>
      <c r="BA53" t="s">
        <v>91</v>
      </c>
      <c r="BB53">
        <v>5</v>
      </c>
      <c r="BC53" t="s">
        <v>312</v>
      </c>
      <c r="BD53" t="s">
        <v>93</v>
      </c>
      <c r="BE53" t="s">
        <v>93</v>
      </c>
      <c r="BF53">
        <v>81.135000000000005</v>
      </c>
      <c r="BG53" t="s">
        <v>313</v>
      </c>
      <c r="BH53">
        <v>5</v>
      </c>
      <c r="BI53" t="s">
        <v>98</v>
      </c>
      <c r="BJ53" s="2" t="s">
        <v>416</v>
      </c>
      <c r="BK53" s="2" t="s">
        <v>315</v>
      </c>
      <c r="BL53" t="s">
        <v>101</v>
      </c>
      <c r="BM53" t="s">
        <v>102</v>
      </c>
      <c r="BN53" t="s">
        <v>316</v>
      </c>
      <c r="BO53" t="s">
        <v>317</v>
      </c>
      <c r="BP53" t="s">
        <v>105</v>
      </c>
      <c r="BQ53" t="s">
        <v>106</v>
      </c>
      <c r="BR53">
        <v>2</v>
      </c>
      <c r="BS53" t="s">
        <v>107</v>
      </c>
      <c r="BT53" t="s">
        <v>318</v>
      </c>
      <c r="BU53" s="1">
        <v>44088</v>
      </c>
      <c r="BV53" s="1">
        <v>44088</v>
      </c>
    </row>
    <row r="54" spans="1:74" x14ac:dyDescent="0.2">
      <c r="A54" t="s">
        <v>417</v>
      </c>
      <c r="B54" t="s">
        <v>418</v>
      </c>
      <c r="C54" t="s">
        <v>419</v>
      </c>
      <c r="E54" t="s">
        <v>77</v>
      </c>
      <c r="F54">
        <v>1919954</v>
      </c>
      <c r="G54">
        <v>1919954</v>
      </c>
      <c r="H54">
        <v>1687147.61</v>
      </c>
      <c r="I54">
        <v>773922</v>
      </c>
      <c r="J54">
        <v>773922</v>
      </c>
      <c r="K54">
        <v>1919954</v>
      </c>
      <c r="L54" s="1">
        <v>44077</v>
      </c>
      <c r="M54">
        <v>2020</v>
      </c>
      <c r="N54" s="1">
        <v>44077</v>
      </c>
      <c r="O54" s="1">
        <v>45171</v>
      </c>
      <c r="P54" t="s">
        <v>78</v>
      </c>
      <c r="Q54">
        <v>8900</v>
      </c>
      <c r="R54" t="s">
        <v>78</v>
      </c>
      <c r="S54">
        <v>892433</v>
      </c>
      <c r="T54" t="s">
        <v>392</v>
      </c>
      <c r="U54">
        <v>89</v>
      </c>
      <c r="V54" t="s">
        <v>78</v>
      </c>
      <c r="W54">
        <v>8900</v>
      </c>
      <c r="X54" t="s">
        <v>78</v>
      </c>
      <c r="Y54">
        <v>892407</v>
      </c>
      <c r="Z54" t="s">
        <v>420</v>
      </c>
      <c r="AA54" t="s">
        <v>421</v>
      </c>
      <c r="AB54" t="s">
        <v>422</v>
      </c>
      <c r="AC54" t="s">
        <v>83</v>
      </c>
      <c r="AD54" t="s">
        <v>423</v>
      </c>
      <c r="AE54" t="s">
        <v>85</v>
      </c>
      <c r="AF54">
        <v>191429745</v>
      </c>
      <c r="AG54" t="s">
        <v>86</v>
      </c>
      <c r="AH54" t="s">
        <v>87</v>
      </c>
      <c r="AI54" t="s">
        <v>88</v>
      </c>
      <c r="AJ54">
        <v>55600001</v>
      </c>
      <c r="AK54" t="s">
        <v>87</v>
      </c>
      <c r="AL54" t="s">
        <v>144</v>
      </c>
      <c r="AM54">
        <v>23290</v>
      </c>
      <c r="AN54" t="s">
        <v>90</v>
      </c>
      <c r="AO54">
        <v>5143</v>
      </c>
      <c r="AP54" t="s">
        <v>91</v>
      </c>
      <c r="AQ54">
        <v>5</v>
      </c>
      <c r="AR54" t="s">
        <v>92</v>
      </c>
      <c r="AS54">
        <v>72701</v>
      </c>
      <c r="AT54">
        <v>3124</v>
      </c>
      <c r="AU54" t="s">
        <v>93</v>
      </c>
      <c r="AV54" t="s">
        <v>93</v>
      </c>
      <c r="AW54" t="s">
        <v>155</v>
      </c>
      <c r="AX54" t="s">
        <v>95</v>
      </c>
      <c r="AY54" t="s">
        <v>90</v>
      </c>
      <c r="AZ54">
        <v>5143</v>
      </c>
      <c r="BA54" t="s">
        <v>91</v>
      </c>
      <c r="BB54">
        <v>5</v>
      </c>
      <c r="BC54" t="s">
        <v>228</v>
      </c>
      <c r="BD54" t="s">
        <v>93</v>
      </c>
      <c r="BE54" t="s">
        <v>93</v>
      </c>
      <c r="BF54">
        <v>81.007999999999996</v>
      </c>
      <c r="BG54" t="s">
        <v>424</v>
      </c>
      <c r="BH54">
        <v>5</v>
      </c>
      <c r="BI54" t="s">
        <v>98</v>
      </c>
      <c r="BJ54" t="s">
        <v>425</v>
      </c>
      <c r="BK54" t="s">
        <v>425</v>
      </c>
      <c r="BL54" t="s">
        <v>101</v>
      </c>
      <c r="BM54" t="s">
        <v>102</v>
      </c>
      <c r="BN54" t="s">
        <v>103</v>
      </c>
      <c r="BO54" t="s">
        <v>104</v>
      </c>
      <c r="BP54" t="s">
        <v>134</v>
      </c>
      <c r="BQ54" t="s">
        <v>216</v>
      </c>
      <c r="BR54">
        <v>2</v>
      </c>
      <c r="BS54" t="s">
        <v>107</v>
      </c>
      <c r="BT54" t="s">
        <v>426</v>
      </c>
      <c r="BU54" s="1">
        <v>44088</v>
      </c>
      <c r="BV54" s="1">
        <v>44088</v>
      </c>
    </row>
    <row r="55" spans="1:74" x14ac:dyDescent="0.2">
      <c r="A55" t="s">
        <v>427</v>
      </c>
      <c r="B55" t="s">
        <v>259</v>
      </c>
      <c r="C55" t="s">
        <v>260</v>
      </c>
      <c r="D55">
        <v>17</v>
      </c>
      <c r="E55" t="s">
        <v>77</v>
      </c>
      <c r="F55">
        <v>120000</v>
      </c>
      <c r="G55">
        <v>1524992</v>
      </c>
      <c r="H55">
        <v>272894.84999999998</v>
      </c>
      <c r="I55">
        <v>0</v>
      </c>
      <c r="J55">
        <v>0</v>
      </c>
      <c r="K55">
        <v>120000</v>
      </c>
      <c r="L55" s="1">
        <v>44063</v>
      </c>
      <c r="M55">
        <v>2020</v>
      </c>
      <c r="N55" s="1">
        <v>37118</v>
      </c>
      <c r="O55" s="1">
        <v>44422</v>
      </c>
      <c r="P55" t="s">
        <v>78</v>
      </c>
      <c r="Q55">
        <v>8900</v>
      </c>
      <c r="R55" t="s">
        <v>78</v>
      </c>
      <c r="S55">
        <v>892430</v>
      </c>
      <c r="T55" t="s">
        <v>223</v>
      </c>
      <c r="U55">
        <v>89</v>
      </c>
      <c r="V55" t="s">
        <v>78</v>
      </c>
      <c r="W55">
        <v>8900</v>
      </c>
      <c r="X55" t="s">
        <v>78</v>
      </c>
      <c r="Y55">
        <v>892401</v>
      </c>
      <c r="Z55" t="s">
        <v>224</v>
      </c>
      <c r="AA55" t="s">
        <v>225</v>
      </c>
      <c r="AB55" t="s">
        <v>226</v>
      </c>
      <c r="AC55" t="s">
        <v>117</v>
      </c>
      <c r="AD55" t="s">
        <v>227</v>
      </c>
      <c r="AE55" t="s">
        <v>85</v>
      </c>
      <c r="AF55">
        <v>191429745</v>
      </c>
      <c r="AG55" t="s">
        <v>86</v>
      </c>
      <c r="AH55" t="s">
        <v>87</v>
      </c>
      <c r="AI55" t="s">
        <v>88</v>
      </c>
      <c r="AJ55">
        <v>55600001</v>
      </c>
      <c r="AK55" t="s">
        <v>87</v>
      </c>
      <c r="AL55" t="s">
        <v>428</v>
      </c>
      <c r="AM55">
        <v>23290</v>
      </c>
      <c r="AN55" t="s">
        <v>90</v>
      </c>
      <c r="AO55">
        <v>5143</v>
      </c>
      <c r="AP55" t="s">
        <v>91</v>
      </c>
      <c r="AQ55">
        <v>5</v>
      </c>
      <c r="AR55" t="s">
        <v>92</v>
      </c>
      <c r="AS55">
        <v>72702</v>
      </c>
      <c r="AT55">
        <v>1404</v>
      </c>
      <c r="AU55" t="s">
        <v>93</v>
      </c>
      <c r="AV55" t="s">
        <v>93</v>
      </c>
      <c r="AW55" t="s">
        <v>155</v>
      </c>
      <c r="AX55" t="s">
        <v>95</v>
      </c>
      <c r="AY55" t="s">
        <v>90</v>
      </c>
      <c r="AZ55">
        <v>5143</v>
      </c>
      <c r="BA55" t="s">
        <v>91</v>
      </c>
      <c r="BB55">
        <v>5</v>
      </c>
      <c r="BC55" t="s">
        <v>380</v>
      </c>
      <c r="BD55" t="s">
        <v>93</v>
      </c>
      <c r="BE55" t="s">
        <v>93</v>
      </c>
      <c r="BF55">
        <v>81.049000000000007</v>
      </c>
      <c r="BG55" t="s">
        <v>229</v>
      </c>
      <c r="BH55">
        <v>4</v>
      </c>
      <c r="BI55" t="s">
        <v>230</v>
      </c>
      <c r="BJ55" t="s">
        <v>262</v>
      </c>
      <c r="BK55" t="s">
        <v>263</v>
      </c>
      <c r="BL55" t="s">
        <v>101</v>
      </c>
      <c r="BM55" t="s">
        <v>102</v>
      </c>
      <c r="BN55" t="s">
        <v>103</v>
      </c>
      <c r="BO55" t="s">
        <v>104</v>
      </c>
      <c r="BP55" t="s">
        <v>105</v>
      </c>
      <c r="BQ55" t="s">
        <v>106</v>
      </c>
      <c r="BR55">
        <v>2</v>
      </c>
      <c r="BS55" t="s">
        <v>107</v>
      </c>
      <c r="BT55" t="s">
        <v>264</v>
      </c>
      <c r="BU55" s="1">
        <v>44098</v>
      </c>
      <c r="BV55" s="1">
        <v>44098</v>
      </c>
    </row>
    <row r="56" spans="1:74" x14ac:dyDescent="0.2">
      <c r="A56" t="s">
        <v>429</v>
      </c>
      <c r="B56" t="s">
        <v>430</v>
      </c>
      <c r="C56" t="s">
        <v>431</v>
      </c>
      <c r="D56">
        <v>3</v>
      </c>
      <c r="E56" t="s">
        <v>77</v>
      </c>
      <c r="F56">
        <v>-1276.5999999999999</v>
      </c>
      <c r="G56">
        <v>598096.4</v>
      </c>
      <c r="H56">
        <v>29058.03</v>
      </c>
      <c r="I56">
        <v>0</v>
      </c>
      <c r="J56">
        <v>0</v>
      </c>
      <c r="K56">
        <v>-1276.5999999999999</v>
      </c>
      <c r="L56" s="1">
        <v>44090</v>
      </c>
      <c r="M56">
        <v>2020</v>
      </c>
      <c r="N56" s="1">
        <v>42628</v>
      </c>
      <c r="O56" s="1">
        <v>43722</v>
      </c>
      <c r="P56" t="s">
        <v>78</v>
      </c>
      <c r="Q56">
        <v>8900</v>
      </c>
      <c r="R56" t="s">
        <v>78</v>
      </c>
      <c r="S56">
        <v>892430</v>
      </c>
      <c r="T56" t="s">
        <v>223</v>
      </c>
      <c r="U56">
        <v>89</v>
      </c>
      <c r="V56" t="s">
        <v>78</v>
      </c>
      <c r="W56">
        <v>8900</v>
      </c>
      <c r="X56" t="s">
        <v>78</v>
      </c>
      <c r="Y56">
        <v>892401</v>
      </c>
      <c r="Z56" t="s">
        <v>224</v>
      </c>
      <c r="AA56" t="s">
        <v>225</v>
      </c>
      <c r="AB56" t="s">
        <v>226</v>
      </c>
      <c r="AC56" t="s">
        <v>117</v>
      </c>
      <c r="AD56" t="s">
        <v>227</v>
      </c>
      <c r="AE56" t="s">
        <v>85</v>
      </c>
      <c r="AF56">
        <v>191429745</v>
      </c>
      <c r="AG56" t="s">
        <v>86</v>
      </c>
      <c r="AH56" t="s">
        <v>87</v>
      </c>
      <c r="AI56" t="s">
        <v>88</v>
      </c>
      <c r="AJ56">
        <v>55600001</v>
      </c>
      <c r="AK56" t="s">
        <v>87</v>
      </c>
      <c r="AL56" t="s">
        <v>144</v>
      </c>
      <c r="AM56">
        <v>23290</v>
      </c>
      <c r="AN56" t="s">
        <v>90</v>
      </c>
      <c r="AO56">
        <v>5143</v>
      </c>
      <c r="AP56" t="s">
        <v>91</v>
      </c>
      <c r="AQ56">
        <v>5</v>
      </c>
      <c r="AR56" t="s">
        <v>92</v>
      </c>
      <c r="AS56">
        <v>72701</v>
      </c>
      <c r="AT56">
        <v>3124</v>
      </c>
      <c r="AU56" t="s">
        <v>93</v>
      </c>
      <c r="AV56" t="s">
        <v>93</v>
      </c>
      <c r="AW56" t="s">
        <v>155</v>
      </c>
      <c r="AX56" t="s">
        <v>95</v>
      </c>
      <c r="AY56" t="s">
        <v>90</v>
      </c>
      <c r="AZ56">
        <v>5143</v>
      </c>
      <c r="BA56" t="s">
        <v>91</v>
      </c>
      <c r="BB56">
        <v>5</v>
      </c>
      <c r="BC56" t="s">
        <v>96</v>
      </c>
      <c r="BD56" t="s">
        <v>93</v>
      </c>
      <c r="BE56" t="s">
        <v>93</v>
      </c>
      <c r="BF56">
        <v>81.049000000000007</v>
      </c>
      <c r="BG56" t="s">
        <v>229</v>
      </c>
      <c r="BH56">
        <v>4</v>
      </c>
      <c r="BI56" t="s">
        <v>230</v>
      </c>
      <c r="BJ56" t="s">
        <v>432</v>
      </c>
      <c r="BK56" t="s">
        <v>433</v>
      </c>
      <c r="BL56" t="s">
        <v>101</v>
      </c>
      <c r="BM56" t="s">
        <v>102</v>
      </c>
      <c r="BN56" t="s">
        <v>103</v>
      </c>
      <c r="BO56" t="s">
        <v>104</v>
      </c>
      <c r="BP56" t="s">
        <v>105</v>
      </c>
      <c r="BQ56" t="s">
        <v>106</v>
      </c>
      <c r="BR56">
        <v>2</v>
      </c>
      <c r="BS56" t="s">
        <v>107</v>
      </c>
      <c r="BT56" t="s">
        <v>434</v>
      </c>
      <c r="BU56" s="1">
        <v>44098</v>
      </c>
      <c r="BV56" s="1">
        <v>44098</v>
      </c>
    </row>
    <row r="57" spans="1:74" x14ac:dyDescent="0.2">
      <c r="A57" t="s">
        <v>435</v>
      </c>
      <c r="B57" t="s">
        <v>436</v>
      </c>
      <c r="C57" t="s">
        <v>437</v>
      </c>
      <c r="E57" t="s">
        <v>77</v>
      </c>
      <c r="F57">
        <v>358079</v>
      </c>
      <c r="G57">
        <v>358079</v>
      </c>
      <c r="H57">
        <v>341112.94</v>
      </c>
      <c r="I57">
        <v>0</v>
      </c>
      <c r="J57">
        <v>0</v>
      </c>
      <c r="K57">
        <v>358079</v>
      </c>
      <c r="L57" s="1">
        <v>44084</v>
      </c>
      <c r="M57">
        <v>2020</v>
      </c>
      <c r="N57" s="1">
        <v>44075</v>
      </c>
      <c r="O57" s="1">
        <v>44439</v>
      </c>
      <c r="P57" t="s">
        <v>78</v>
      </c>
      <c r="Q57">
        <v>8900</v>
      </c>
      <c r="R57" t="s">
        <v>78</v>
      </c>
      <c r="S57">
        <v>892430</v>
      </c>
      <c r="T57" t="s">
        <v>223</v>
      </c>
      <c r="U57">
        <v>89</v>
      </c>
      <c r="V57" t="s">
        <v>78</v>
      </c>
      <c r="W57">
        <v>8900</v>
      </c>
      <c r="X57" t="s">
        <v>78</v>
      </c>
      <c r="Y57">
        <v>892401</v>
      </c>
      <c r="Z57" t="s">
        <v>224</v>
      </c>
      <c r="AA57" t="s">
        <v>438</v>
      </c>
      <c r="AB57" t="s">
        <v>439</v>
      </c>
      <c r="AC57" t="s">
        <v>117</v>
      </c>
      <c r="AD57" t="s">
        <v>440</v>
      </c>
      <c r="AE57" t="s">
        <v>441</v>
      </c>
      <c r="AF57">
        <v>73510067</v>
      </c>
      <c r="AG57" t="s">
        <v>442</v>
      </c>
      <c r="AH57" t="s">
        <v>442</v>
      </c>
      <c r="AI57" t="s">
        <v>441</v>
      </c>
      <c r="AJ57">
        <v>73510067</v>
      </c>
      <c r="AK57" t="s">
        <v>442</v>
      </c>
      <c r="AL57" t="s">
        <v>443</v>
      </c>
      <c r="AN57" t="s">
        <v>444</v>
      </c>
      <c r="AO57">
        <v>5031</v>
      </c>
      <c r="AP57" t="s">
        <v>445</v>
      </c>
      <c r="AQ57">
        <v>5</v>
      </c>
      <c r="AR57" t="s">
        <v>92</v>
      </c>
      <c r="AS57">
        <v>72467</v>
      </c>
      <c r="AT57">
        <v>2760</v>
      </c>
      <c r="AU57" t="s">
        <v>339</v>
      </c>
      <c r="AV57" t="s">
        <v>339</v>
      </c>
      <c r="AW57" t="s">
        <v>155</v>
      </c>
      <c r="AX57" t="s">
        <v>446</v>
      </c>
      <c r="AY57" t="s">
        <v>444</v>
      </c>
      <c r="AZ57">
        <v>5031</v>
      </c>
      <c r="BA57" t="s">
        <v>445</v>
      </c>
      <c r="BB57">
        <v>5</v>
      </c>
      <c r="BC57" t="s">
        <v>447</v>
      </c>
      <c r="BD57" t="s">
        <v>339</v>
      </c>
      <c r="BE57" t="s">
        <v>339</v>
      </c>
      <c r="BF57">
        <v>81.049000000000007</v>
      </c>
      <c r="BG57" t="s">
        <v>229</v>
      </c>
      <c r="BH57">
        <v>4</v>
      </c>
      <c r="BI57" t="s">
        <v>230</v>
      </c>
      <c r="BJ57" t="s">
        <v>448</v>
      </c>
      <c r="BK57" t="s">
        <v>448</v>
      </c>
      <c r="BL57" t="s">
        <v>101</v>
      </c>
      <c r="BM57" t="s">
        <v>102</v>
      </c>
      <c r="BN57" t="s">
        <v>103</v>
      </c>
      <c r="BO57" t="s">
        <v>104</v>
      </c>
      <c r="BP57" t="s">
        <v>134</v>
      </c>
      <c r="BQ57" t="s">
        <v>216</v>
      </c>
      <c r="BR57">
        <v>2</v>
      </c>
      <c r="BS57" t="s">
        <v>107</v>
      </c>
      <c r="BT57" t="s">
        <v>449</v>
      </c>
      <c r="BU57" s="1">
        <v>44098</v>
      </c>
      <c r="BV57" s="1">
        <v>44098</v>
      </c>
    </row>
    <row r="58" spans="1:74" x14ac:dyDescent="0.2">
      <c r="A58" t="s">
        <v>450</v>
      </c>
      <c r="B58" t="s">
        <v>451</v>
      </c>
      <c r="C58" t="s">
        <v>452</v>
      </c>
      <c r="E58" t="s">
        <v>77</v>
      </c>
      <c r="F58">
        <v>750000</v>
      </c>
      <c r="G58">
        <v>750000</v>
      </c>
      <c r="H58">
        <v>750000</v>
      </c>
      <c r="I58">
        <v>0</v>
      </c>
      <c r="J58">
        <v>0</v>
      </c>
      <c r="K58">
        <v>750000</v>
      </c>
      <c r="L58" s="1">
        <v>44095</v>
      </c>
      <c r="M58">
        <v>2020</v>
      </c>
      <c r="N58" s="1">
        <v>44075</v>
      </c>
      <c r="O58" s="1">
        <v>44439</v>
      </c>
      <c r="P58" t="s">
        <v>78</v>
      </c>
      <c r="Q58">
        <v>8900</v>
      </c>
      <c r="R58" t="s">
        <v>78</v>
      </c>
      <c r="S58">
        <v>892430</v>
      </c>
      <c r="T58" t="s">
        <v>223</v>
      </c>
      <c r="U58">
        <v>89</v>
      </c>
      <c r="V58" t="s">
        <v>78</v>
      </c>
      <c r="W58">
        <v>8900</v>
      </c>
      <c r="X58" t="s">
        <v>78</v>
      </c>
      <c r="Y58">
        <v>892401</v>
      </c>
      <c r="Z58" t="s">
        <v>224</v>
      </c>
      <c r="AA58" t="s">
        <v>225</v>
      </c>
      <c r="AB58" t="s">
        <v>226</v>
      </c>
      <c r="AC58" t="s">
        <v>117</v>
      </c>
      <c r="AD58" t="s">
        <v>227</v>
      </c>
      <c r="AE58" t="s">
        <v>85</v>
      </c>
      <c r="AF58">
        <v>191429745</v>
      </c>
      <c r="AG58" t="s">
        <v>86</v>
      </c>
      <c r="AH58" t="s">
        <v>87</v>
      </c>
      <c r="AI58" t="s">
        <v>88</v>
      </c>
      <c r="AJ58">
        <v>55600001</v>
      </c>
      <c r="AK58" t="s">
        <v>87</v>
      </c>
      <c r="AL58" t="s">
        <v>144</v>
      </c>
      <c r="AM58">
        <v>23290</v>
      </c>
      <c r="AN58" t="s">
        <v>90</v>
      </c>
      <c r="AO58">
        <v>5143</v>
      </c>
      <c r="AP58" t="s">
        <v>91</v>
      </c>
      <c r="AQ58">
        <v>5</v>
      </c>
      <c r="AR58" t="s">
        <v>92</v>
      </c>
      <c r="AS58">
        <v>72701</v>
      </c>
      <c r="AT58">
        <v>3124</v>
      </c>
      <c r="AU58" t="s">
        <v>93</v>
      </c>
      <c r="AV58" t="s">
        <v>93</v>
      </c>
      <c r="AW58" t="s">
        <v>155</v>
      </c>
      <c r="AX58" t="s">
        <v>95</v>
      </c>
      <c r="AY58" t="s">
        <v>90</v>
      </c>
      <c r="AZ58">
        <v>5143</v>
      </c>
      <c r="BA58" t="s">
        <v>91</v>
      </c>
      <c r="BB58">
        <v>5</v>
      </c>
      <c r="BC58" t="s">
        <v>228</v>
      </c>
      <c r="BD58" t="s">
        <v>93</v>
      </c>
      <c r="BE58" t="s">
        <v>93</v>
      </c>
      <c r="BF58">
        <v>81.049000000000007</v>
      </c>
      <c r="BG58" t="s">
        <v>229</v>
      </c>
      <c r="BH58">
        <v>4</v>
      </c>
      <c r="BI58" t="s">
        <v>230</v>
      </c>
      <c r="BJ58" t="s">
        <v>453</v>
      </c>
      <c r="BK58" t="s">
        <v>453</v>
      </c>
      <c r="BL58" t="s">
        <v>101</v>
      </c>
      <c r="BM58" t="s">
        <v>102</v>
      </c>
      <c r="BN58" t="s">
        <v>103</v>
      </c>
      <c r="BO58" t="s">
        <v>104</v>
      </c>
      <c r="BP58" t="s">
        <v>134</v>
      </c>
      <c r="BQ58" t="s">
        <v>216</v>
      </c>
      <c r="BR58">
        <v>2</v>
      </c>
      <c r="BS58" t="s">
        <v>107</v>
      </c>
      <c r="BT58" t="s">
        <v>454</v>
      </c>
      <c r="BU58" s="1">
        <v>44098</v>
      </c>
      <c r="BV58" s="1">
        <v>44098</v>
      </c>
    </row>
    <row r="59" spans="1:74" x14ac:dyDescent="0.2">
      <c r="A59" t="s">
        <v>455</v>
      </c>
      <c r="B59" t="s">
        <v>271</v>
      </c>
      <c r="C59" t="s">
        <v>272</v>
      </c>
      <c r="D59">
        <v>4</v>
      </c>
      <c r="E59" t="s">
        <v>77</v>
      </c>
      <c r="F59">
        <v>0</v>
      </c>
      <c r="G59">
        <v>599901</v>
      </c>
      <c r="H59">
        <v>157973.79</v>
      </c>
      <c r="I59">
        <v>0</v>
      </c>
      <c r="J59">
        <v>0</v>
      </c>
      <c r="K59">
        <v>0</v>
      </c>
      <c r="L59" s="1">
        <v>44125</v>
      </c>
      <c r="M59">
        <v>2021</v>
      </c>
      <c r="N59" s="1">
        <v>42597</v>
      </c>
      <c r="O59" s="1">
        <v>44422</v>
      </c>
      <c r="P59" t="s">
        <v>78</v>
      </c>
      <c r="Q59">
        <v>8900</v>
      </c>
      <c r="R59" t="s">
        <v>78</v>
      </c>
      <c r="S59">
        <v>892430</v>
      </c>
      <c r="T59" t="s">
        <v>223</v>
      </c>
      <c r="U59">
        <v>89</v>
      </c>
      <c r="V59" t="s">
        <v>78</v>
      </c>
      <c r="W59">
        <v>8900</v>
      </c>
      <c r="X59" t="s">
        <v>78</v>
      </c>
      <c r="Y59">
        <v>892401</v>
      </c>
      <c r="Z59" t="s">
        <v>224</v>
      </c>
      <c r="AA59" t="s">
        <v>273</v>
      </c>
      <c r="AB59" t="s">
        <v>274</v>
      </c>
      <c r="AC59" t="s">
        <v>117</v>
      </c>
      <c r="AD59" t="s">
        <v>275</v>
      </c>
      <c r="AE59" t="s">
        <v>85</v>
      </c>
      <c r="AF59">
        <v>191429745</v>
      </c>
      <c r="AG59" t="s">
        <v>86</v>
      </c>
      <c r="AH59" t="s">
        <v>87</v>
      </c>
      <c r="AI59" t="s">
        <v>88</v>
      </c>
      <c r="AJ59">
        <v>55600001</v>
      </c>
      <c r="AK59" t="s">
        <v>87</v>
      </c>
      <c r="AL59" t="s">
        <v>144</v>
      </c>
      <c r="AM59">
        <v>23290</v>
      </c>
      <c r="AN59" t="s">
        <v>90</v>
      </c>
      <c r="AO59">
        <v>5143</v>
      </c>
      <c r="AP59" t="s">
        <v>91</v>
      </c>
      <c r="AQ59">
        <v>5</v>
      </c>
      <c r="AR59" t="s">
        <v>92</v>
      </c>
      <c r="AS59">
        <v>72701</v>
      </c>
      <c r="AU59" t="s">
        <v>93</v>
      </c>
      <c r="AV59" t="s">
        <v>93</v>
      </c>
      <c r="AW59" t="s">
        <v>155</v>
      </c>
      <c r="AX59" t="s">
        <v>95</v>
      </c>
      <c r="AY59" t="s">
        <v>90</v>
      </c>
      <c r="AZ59">
        <v>5143</v>
      </c>
      <c r="BA59" t="s">
        <v>91</v>
      </c>
      <c r="BB59">
        <v>5</v>
      </c>
      <c r="BC59">
        <v>727011201</v>
      </c>
      <c r="BD59" t="s">
        <v>93</v>
      </c>
      <c r="BE59" t="s">
        <v>93</v>
      </c>
      <c r="BF59">
        <v>81.049000000000007</v>
      </c>
      <c r="BG59" t="s">
        <v>229</v>
      </c>
      <c r="BH59">
        <v>4</v>
      </c>
      <c r="BI59" t="s">
        <v>230</v>
      </c>
      <c r="BJ59" t="s">
        <v>276</v>
      </c>
      <c r="BK59" t="s">
        <v>276</v>
      </c>
      <c r="BL59" t="s">
        <v>101</v>
      </c>
      <c r="BM59" t="s">
        <v>102</v>
      </c>
      <c r="BN59" t="s">
        <v>103</v>
      </c>
      <c r="BO59" t="s">
        <v>104</v>
      </c>
      <c r="BP59" t="s">
        <v>105</v>
      </c>
      <c r="BQ59" t="s">
        <v>106</v>
      </c>
      <c r="BR59">
        <v>2</v>
      </c>
      <c r="BS59" t="s">
        <v>107</v>
      </c>
      <c r="BT59" t="s">
        <v>277</v>
      </c>
      <c r="BU59" s="1">
        <v>44126</v>
      </c>
      <c r="BV59" s="1">
        <v>44126</v>
      </c>
    </row>
    <row r="60" spans="1:74" ht="34" x14ac:dyDescent="0.2">
      <c r="A60" t="s">
        <v>456</v>
      </c>
      <c r="B60" t="s">
        <v>418</v>
      </c>
      <c r="C60" t="s">
        <v>419</v>
      </c>
      <c r="D60">
        <v>1</v>
      </c>
      <c r="E60" t="s">
        <v>77</v>
      </c>
      <c r="F60">
        <v>0</v>
      </c>
      <c r="G60">
        <v>1919954</v>
      </c>
      <c r="H60">
        <v>1687147.61</v>
      </c>
      <c r="I60">
        <v>0</v>
      </c>
      <c r="J60">
        <v>773922</v>
      </c>
      <c r="K60">
        <v>0</v>
      </c>
      <c r="L60" s="1">
        <v>44132</v>
      </c>
      <c r="M60">
        <v>2021</v>
      </c>
      <c r="N60" s="1">
        <v>44077</v>
      </c>
      <c r="O60" s="1">
        <v>45171</v>
      </c>
      <c r="P60" t="s">
        <v>78</v>
      </c>
      <c r="Q60">
        <v>8900</v>
      </c>
      <c r="R60" t="s">
        <v>78</v>
      </c>
      <c r="S60">
        <v>892433</v>
      </c>
      <c r="T60" t="s">
        <v>392</v>
      </c>
      <c r="U60">
        <v>89</v>
      </c>
      <c r="V60" t="s">
        <v>78</v>
      </c>
      <c r="W60">
        <v>8900</v>
      </c>
      <c r="X60" t="s">
        <v>78</v>
      </c>
      <c r="Y60">
        <v>892407</v>
      </c>
      <c r="Z60" t="s">
        <v>420</v>
      </c>
      <c r="AA60" t="s">
        <v>421</v>
      </c>
      <c r="AB60" t="s">
        <v>422</v>
      </c>
      <c r="AC60" t="s">
        <v>83</v>
      </c>
      <c r="AD60" t="s">
        <v>423</v>
      </c>
      <c r="AE60" t="s">
        <v>85</v>
      </c>
      <c r="AF60">
        <v>191429745</v>
      </c>
      <c r="AG60" t="s">
        <v>86</v>
      </c>
      <c r="AH60" t="s">
        <v>87</v>
      </c>
      <c r="AI60" t="s">
        <v>88</v>
      </c>
      <c r="AJ60">
        <v>55600001</v>
      </c>
      <c r="AK60" t="s">
        <v>87</v>
      </c>
      <c r="AL60" t="s">
        <v>144</v>
      </c>
      <c r="AM60">
        <v>23290</v>
      </c>
      <c r="AN60" t="s">
        <v>90</v>
      </c>
      <c r="AO60">
        <v>5143</v>
      </c>
      <c r="AP60" t="s">
        <v>91</v>
      </c>
      <c r="AQ60">
        <v>5</v>
      </c>
      <c r="AR60" t="s">
        <v>92</v>
      </c>
      <c r="AS60">
        <v>72701</v>
      </c>
      <c r="AT60">
        <v>3124</v>
      </c>
      <c r="AU60" t="s">
        <v>93</v>
      </c>
      <c r="AV60" t="s">
        <v>93</v>
      </c>
      <c r="AW60" t="s">
        <v>155</v>
      </c>
      <c r="AX60" t="s">
        <v>95</v>
      </c>
      <c r="AY60" t="s">
        <v>90</v>
      </c>
      <c r="AZ60">
        <v>5143</v>
      </c>
      <c r="BA60" t="s">
        <v>91</v>
      </c>
      <c r="BB60">
        <v>5</v>
      </c>
      <c r="BC60" t="s">
        <v>228</v>
      </c>
      <c r="BD60" t="s">
        <v>93</v>
      </c>
      <c r="BE60" t="s">
        <v>93</v>
      </c>
      <c r="BF60">
        <v>81.007999999999996</v>
      </c>
      <c r="BG60" t="s">
        <v>424</v>
      </c>
      <c r="BH60">
        <v>5</v>
      </c>
      <c r="BI60" t="s">
        <v>98</v>
      </c>
      <c r="BJ60" s="2" t="s">
        <v>457</v>
      </c>
      <c r="BK60" t="s">
        <v>425</v>
      </c>
      <c r="BL60" t="s">
        <v>101</v>
      </c>
      <c r="BM60" t="s">
        <v>102</v>
      </c>
      <c r="BN60" t="s">
        <v>103</v>
      </c>
      <c r="BO60" t="s">
        <v>104</v>
      </c>
      <c r="BP60" t="s">
        <v>105</v>
      </c>
      <c r="BQ60" t="s">
        <v>106</v>
      </c>
      <c r="BR60">
        <v>2</v>
      </c>
      <c r="BS60" t="s">
        <v>107</v>
      </c>
      <c r="BT60" t="s">
        <v>426</v>
      </c>
      <c r="BU60" s="1">
        <v>44133</v>
      </c>
      <c r="BV60" s="1">
        <v>44133</v>
      </c>
    </row>
    <row r="61" spans="1:74" x14ac:dyDescent="0.2">
      <c r="A61" t="s">
        <v>458</v>
      </c>
      <c r="B61" t="s">
        <v>140</v>
      </c>
      <c r="C61" t="s">
        <v>141</v>
      </c>
      <c r="D61">
        <v>3</v>
      </c>
      <c r="F61">
        <v>0</v>
      </c>
      <c r="G61">
        <v>2704566.15</v>
      </c>
      <c r="H61">
        <v>1405622.43</v>
      </c>
      <c r="I61">
        <v>0</v>
      </c>
      <c r="J61">
        <v>713853</v>
      </c>
      <c r="K61">
        <v>0</v>
      </c>
      <c r="L61" s="1">
        <v>44133</v>
      </c>
      <c r="M61">
        <v>2021</v>
      </c>
      <c r="N61" s="1">
        <v>43313</v>
      </c>
      <c r="O61" s="1">
        <v>44592</v>
      </c>
      <c r="P61" t="s">
        <v>78</v>
      </c>
      <c r="Q61">
        <v>8900</v>
      </c>
      <c r="R61" t="s">
        <v>78</v>
      </c>
      <c r="S61">
        <v>892434</v>
      </c>
      <c r="T61" t="s">
        <v>113</v>
      </c>
      <c r="U61">
        <v>89</v>
      </c>
      <c r="V61" t="s">
        <v>78</v>
      </c>
      <c r="W61">
        <v>8900</v>
      </c>
      <c r="X61" t="s">
        <v>78</v>
      </c>
      <c r="Y61">
        <v>892403</v>
      </c>
      <c r="Z61" t="s">
        <v>114</v>
      </c>
      <c r="AA61" t="s">
        <v>115</v>
      </c>
      <c r="AB61" t="s">
        <v>116</v>
      </c>
      <c r="AC61" t="s">
        <v>117</v>
      </c>
      <c r="AD61" t="s">
        <v>143</v>
      </c>
      <c r="AE61" t="s">
        <v>85</v>
      </c>
      <c r="AF61">
        <v>191429745</v>
      </c>
      <c r="AG61" t="s">
        <v>86</v>
      </c>
      <c r="AH61" t="s">
        <v>87</v>
      </c>
      <c r="AI61" t="s">
        <v>88</v>
      </c>
      <c r="AJ61">
        <v>55600001</v>
      </c>
      <c r="AK61" t="s">
        <v>87</v>
      </c>
      <c r="AL61" t="s">
        <v>144</v>
      </c>
      <c r="AM61">
        <v>23290</v>
      </c>
      <c r="AN61" t="s">
        <v>90</v>
      </c>
      <c r="AO61">
        <v>5143</v>
      </c>
      <c r="AP61" t="s">
        <v>91</v>
      </c>
      <c r="AQ61">
        <v>5</v>
      </c>
      <c r="AR61" t="s">
        <v>92</v>
      </c>
      <c r="AS61">
        <v>72701</v>
      </c>
      <c r="AT61">
        <v>3124</v>
      </c>
      <c r="AU61" t="s">
        <v>93</v>
      </c>
      <c r="AV61" t="s">
        <v>93</v>
      </c>
      <c r="AW61" t="s">
        <v>155</v>
      </c>
      <c r="AX61" t="s">
        <v>95</v>
      </c>
      <c r="AY61" t="s">
        <v>90</v>
      </c>
      <c r="AZ61">
        <v>5143</v>
      </c>
      <c r="BA61" t="s">
        <v>91</v>
      </c>
      <c r="BB61">
        <v>5</v>
      </c>
      <c r="BC61" t="s">
        <v>228</v>
      </c>
      <c r="BD61" t="s">
        <v>93</v>
      </c>
      <c r="BE61" t="s">
        <v>93</v>
      </c>
      <c r="BF61">
        <v>81.087000000000003</v>
      </c>
      <c r="BG61" t="s">
        <v>145</v>
      </c>
      <c r="BH61">
        <v>5</v>
      </c>
      <c r="BI61" t="s">
        <v>98</v>
      </c>
      <c r="BJ61" t="s">
        <v>146</v>
      </c>
      <c r="BK61" t="s">
        <v>146</v>
      </c>
      <c r="BL61" t="s">
        <v>101</v>
      </c>
      <c r="BM61" t="s">
        <v>102</v>
      </c>
      <c r="BN61" t="s">
        <v>103</v>
      </c>
      <c r="BO61" t="s">
        <v>104</v>
      </c>
      <c r="BP61" t="s">
        <v>105</v>
      </c>
      <c r="BQ61" t="s">
        <v>106</v>
      </c>
      <c r="BR61">
        <v>2</v>
      </c>
      <c r="BS61" t="s">
        <v>107</v>
      </c>
      <c r="BT61" t="s">
        <v>147</v>
      </c>
      <c r="BU61" s="1">
        <v>44140</v>
      </c>
      <c r="BV61" s="1">
        <v>44140</v>
      </c>
    </row>
    <row r="62" spans="1:74" x14ac:dyDescent="0.2">
      <c r="A62" t="s">
        <v>459</v>
      </c>
      <c r="B62" t="s">
        <v>353</v>
      </c>
      <c r="C62" t="s">
        <v>354</v>
      </c>
      <c r="D62">
        <v>5</v>
      </c>
      <c r="E62" t="s">
        <v>142</v>
      </c>
      <c r="F62">
        <v>0</v>
      </c>
      <c r="G62">
        <v>1149999</v>
      </c>
      <c r="H62">
        <v>379281.47</v>
      </c>
      <c r="I62">
        <v>0</v>
      </c>
      <c r="J62">
        <v>200000</v>
      </c>
      <c r="K62">
        <v>0</v>
      </c>
      <c r="L62" s="1">
        <v>44133</v>
      </c>
      <c r="M62">
        <v>2021</v>
      </c>
      <c r="N62" s="1">
        <v>43191</v>
      </c>
      <c r="O62" s="1">
        <v>44331</v>
      </c>
      <c r="P62" t="s">
        <v>78</v>
      </c>
      <c r="Q62">
        <v>8900</v>
      </c>
      <c r="R62" t="s">
        <v>78</v>
      </c>
      <c r="S62">
        <v>892434</v>
      </c>
      <c r="T62" t="s">
        <v>113</v>
      </c>
      <c r="U62">
        <v>89</v>
      </c>
      <c r="V62" t="s">
        <v>78</v>
      </c>
      <c r="W62">
        <v>8900</v>
      </c>
      <c r="X62" t="s">
        <v>78</v>
      </c>
      <c r="Y62">
        <v>892403</v>
      </c>
      <c r="Z62" t="s">
        <v>114</v>
      </c>
      <c r="AA62" t="s">
        <v>115</v>
      </c>
      <c r="AB62" t="s">
        <v>116</v>
      </c>
      <c r="AC62" t="s">
        <v>117</v>
      </c>
      <c r="AD62" t="s">
        <v>355</v>
      </c>
      <c r="AE62" t="s">
        <v>85</v>
      </c>
      <c r="AF62">
        <v>191429745</v>
      </c>
      <c r="AG62" t="s">
        <v>86</v>
      </c>
      <c r="AH62" t="s">
        <v>87</v>
      </c>
      <c r="AI62" t="s">
        <v>88</v>
      </c>
      <c r="AJ62">
        <v>55600001</v>
      </c>
      <c r="AK62" t="s">
        <v>87</v>
      </c>
      <c r="AL62" t="s">
        <v>144</v>
      </c>
      <c r="AM62">
        <v>23290</v>
      </c>
      <c r="AN62" t="s">
        <v>90</v>
      </c>
      <c r="AO62">
        <v>5143</v>
      </c>
      <c r="AP62" t="s">
        <v>91</v>
      </c>
      <c r="AQ62">
        <v>5</v>
      </c>
      <c r="AR62" t="s">
        <v>92</v>
      </c>
      <c r="AS62">
        <v>72701</v>
      </c>
      <c r="AT62">
        <v>3124</v>
      </c>
      <c r="AU62" t="s">
        <v>93</v>
      </c>
      <c r="AV62" t="s">
        <v>93</v>
      </c>
      <c r="AW62" t="s">
        <v>324</v>
      </c>
      <c r="AX62" t="s">
        <v>95</v>
      </c>
      <c r="AY62" t="s">
        <v>90</v>
      </c>
      <c r="AZ62">
        <v>5143</v>
      </c>
      <c r="BA62" t="s">
        <v>91</v>
      </c>
      <c r="BB62">
        <v>5</v>
      </c>
      <c r="BC62" t="s">
        <v>324</v>
      </c>
      <c r="BD62" t="s">
        <v>127</v>
      </c>
      <c r="BE62" t="s">
        <v>93</v>
      </c>
      <c r="BF62">
        <v>81.087000000000003</v>
      </c>
      <c r="BG62" t="s">
        <v>145</v>
      </c>
      <c r="BH62">
        <v>5</v>
      </c>
      <c r="BI62" t="s">
        <v>98</v>
      </c>
      <c r="BJ62" t="s">
        <v>460</v>
      </c>
      <c r="BK62" t="s">
        <v>356</v>
      </c>
      <c r="BL62" t="s">
        <v>101</v>
      </c>
      <c r="BM62" t="s">
        <v>102</v>
      </c>
      <c r="BN62" t="s">
        <v>103</v>
      </c>
      <c r="BO62" t="s">
        <v>104</v>
      </c>
      <c r="BP62" t="s">
        <v>105</v>
      </c>
      <c r="BQ62" t="s">
        <v>106</v>
      </c>
      <c r="BR62">
        <v>2</v>
      </c>
      <c r="BS62" t="s">
        <v>107</v>
      </c>
      <c r="BT62" t="s">
        <v>357</v>
      </c>
      <c r="BU62" s="1">
        <v>44140</v>
      </c>
      <c r="BV62" s="1">
        <v>44140</v>
      </c>
    </row>
    <row r="63" spans="1:74" x14ac:dyDescent="0.2">
      <c r="A63" t="s">
        <v>461</v>
      </c>
      <c r="B63" t="s">
        <v>212</v>
      </c>
      <c r="C63" t="s">
        <v>213</v>
      </c>
      <c r="D63">
        <v>2</v>
      </c>
      <c r="E63" t="s">
        <v>142</v>
      </c>
      <c r="F63">
        <v>0</v>
      </c>
      <c r="G63">
        <v>1500000</v>
      </c>
      <c r="H63">
        <v>1166309.05</v>
      </c>
      <c r="I63">
        <v>0</v>
      </c>
      <c r="J63">
        <v>0</v>
      </c>
      <c r="K63">
        <v>0</v>
      </c>
      <c r="L63" s="1">
        <v>44151</v>
      </c>
      <c r="M63">
        <v>2021</v>
      </c>
      <c r="N63" s="1">
        <v>43556</v>
      </c>
      <c r="O63" s="1">
        <v>44286</v>
      </c>
      <c r="P63" t="s">
        <v>78</v>
      </c>
      <c r="Q63">
        <v>8900</v>
      </c>
      <c r="R63" t="s">
        <v>78</v>
      </c>
      <c r="S63">
        <v>892433</v>
      </c>
      <c r="T63" t="s">
        <v>392</v>
      </c>
      <c r="U63">
        <v>89</v>
      </c>
      <c r="V63" t="s">
        <v>78</v>
      </c>
      <c r="W63">
        <v>8900</v>
      </c>
      <c r="X63" t="s">
        <v>78</v>
      </c>
      <c r="Y63">
        <v>892403</v>
      </c>
      <c r="Z63" t="s">
        <v>114</v>
      </c>
      <c r="AA63" t="s">
        <v>115</v>
      </c>
      <c r="AB63" t="s">
        <v>116</v>
      </c>
      <c r="AC63" t="s">
        <v>214</v>
      </c>
      <c r="AD63" t="s">
        <v>164</v>
      </c>
      <c r="AE63" t="s">
        <v>85</v>
      </c>
      <c r="AF63">
        <v>191429745</v>
      </c>
      <c r="AG63" t="s">
        <v>86</v>
      </c>
      <c r="AH63" t="s">
        <v>87</v>
      </c>
      <c r="AI63" t="s">
        <v>88</v>
      </c>
      <c r="AJ63">
        <v>55600001</v>
      </c>
      <c r="AK63" t="s">
        <v>87</v>
      </c>
      <c r="AL63" t="s">
        <v>144</v>
      </c>
      <c r="AM63">
        <v>23290</v>
      </c>
      <c r="AN63" t="s">
        <v>90</v>
      </c>
      <c r="AO63">
        <v>5143</v>
      </c>
      <c r="AP63" t="s">
        <v>91</v>
      </c>
      <c r="AQ63">
        <v>5</v>
      </c>
      <c r="AR63" t="s">
        <v>92</v>
      </c>
      <c r="AS63">
        <v>72701</v>
      </c>
      <c r="AT63">
        <v>3124</v>
      </c>
      <c r="AU63" t="s">
        <v>93</v>
      </c>
      <c r="AV63" t="s">
        <v>93</v>
      </c>
      <c r="AW63" t="s">
        <v>155</v>
      </c>
      <c r="AX63" t="s">
        <v>95</v>
      </c>
      <c r="AY63" t="s">
        <v>90</v>
      </c>
      <c r="AZ63">
        <v>5143</v>
      </c>
      <c r="BA63" t="s">
        <v>91</v>
      </c>
      <c r="BB63">
        <v>5</v>
      </c>
      <c r="BC63" t="s">
        <v>96</v>
      </c>
      <c r="BD63" t="s">
        <v>93</v>
      </c>
      <c r="BE63" t="s">
        <v>93</v>
      </c>
      <c r="BF63">
        <v>81.085999999999999</v>
      </c>
      <c r="BG63" t="s">
        <v>170</v>
      </c>
      <c r="BH63">
        <v>5</v>
      </c>
      <c r="BI63" t="s">
        <v>98</v>
      </c>
      <c r="BJ63" t="s">
        <v>462</v>
      </c>
      <c r="BK63" t="s">
        <v>215</v>
      </c>
      <c r="BL63" t="s">
        <v>101</v>
      </c>
      <c r="BM63" t="s">
        <v>102</v>
      </c>
      <c r="BN63" t="s">
        <v>103</v>
      </c>
      <c r="BO63" t="s">
        <v>104</v>
      </c>
      <c r="BP63" t="s">
        <v>105</v>
      </c>
      <c r="BQ63" t="s">
        <v>106</v>
      </c>
      <c r="BR63">
        <v>2</v>
      </c>
      <c r="BS63" t="s">
        <v>107</v>
      </c>
      <c r="BT63" t="s">
        <v>217</v>
      </c>
      <c r="BU63" s="1">
        <v>44165</v>
      </c>
      <c r="BV63" s="1">
        <v>44165</v>
      </c>
    </row>
    <row r="64" spans="1:74" x14ac:dyDescent="0.2">
      <c r="A64" t="s">
        <v>463</v>
      </c>
      <c r="B64" t="s">
        <v>418</v>
      </c>
      <c r="C64" t="s">
        <v>419</v>
      </c>
      <c r="D64">
        <v>2</v>
      </c>
      <c r="E64" t="s">
        <v>77</v>
      </c>
      <c r="F64">
        <v>0</v>
      </c>
      <c r="G64">
        <v>1919954</v>
      </c>
      <c r="H64">
        <v>1687147.61</v>
      </c>
      <c r="I64">
        <v>0</v>
      </c>
      <c r="J64">
        <v>773922</v>
      </c>
      <c r="K64">
        <v>0</v>
      </c>
      <c r="L64" s="1">
        <v>44153</v>
      </c>
      <c r="M64">
        <v>2021</v>
      </c>
      <c r="N64" s="1">
        <v>44077</v>
      </c>
      <c r="O64" s="1">
        <v>45171</v>
      </c>
      <c r="P64" t="s">
        <v>78</v>
      </c>
      <c r="Q64">
        <v>8900</v>
      </c>
      <c r="R64" t="s">
        <v>78</v>
      </c>
      <c r="S64">
        <v>892433</v>
      </c>
      <c r="T64" t="s">
        <v>392</v>
      </c>
      <c r="U64">
        <v>89</v>
      </c>
      <c r="V64" t="s">
        <v>78</v>
      </c>
      <c r="W64">
        <v>8900</v>
      </c>
      <c r="X64" t="s">
        <v>78</v>
      </c>
      <c r="Y64">
        <v>892407</v>
      </c>
      <c r="Z64" t="s">
        <v>420</v>
      </c>
      <c r="AA64" t="s">
        <v>421</v>
      </c>
      <c r="AB64" t="s">
        <v>422</v>
      </c>
      <c r="AC64" t="s">
        <v>83</v>
      </c>
      <c r="AD64" t="s">
        <v>423</v>
      </c>
      <c r="AE64" t="s">
        <v>85</v>
      </c>
      <c r="AF64">
        <v>191429745</v>
      </c>
      <c r="AG64" t="s">
        <v>86</v>
      </c>
      <c r="AH64" t="s">
        <v>87</v>
      </c>
      <c r="AI64" t="s">
        <v>88</v>
      </c>
      <c r="AJ64">
        <v>55600001</v>
      </c>
      <c r="AK64" t="s">
        <v>87</v>
      </c>
      <c r="AL64" t="s">
        <v>144</v>
      </c>
      <c r="AM64">
        <v>23290</v>
      </c>
      <c r="AN64" t="s">
        <v>90</v>
      </c>
      <c r="AO64">
        <v>5143</v>
      </c>
      <c r="AP64" t="s">
        <v>91</v>
      </c>
      <c r="AQ64">
        <v>5</v>
      </c>
      <c r="AR64" t="s">
        <v>92</v>
      </c>
      <c r="AS64">
        <v>72701</v>
      </c>
      <c r="AT64">
        <v>3124</v>
      </c>
      <c r="AU64" t="s">
        <v>93</v>
      </c>
      <c r="AV64" t="s">
        <v>93</v>
      </c>
      <c r="AW64" t="s">
        <v>155</v>
      </c>
      <c r="AX64" t="s">
        <v>95</v>
      </c>
      <c r="AY64" t="s">
        <v>90</v>
      </c>
      <c r="AZ64">
        <v>5143</v>
      </c>
      <c r="BA64" t="s">
        <v>91</v>
      </c>
      <c r="BB64">
        <v>5</v>
      </c>
      <c r="BC64" t="s">
        <v>228</v>
      </c>
      <c r="BD64" t="s">
        <v>93</v>
      </c>
      <c r="BE64" t="s">
        <v>93</v>
      </c>
      <c r="BF64">
        <v>81.007999999999996</v>
      </c>
      <c r="BG64" t="s">
        <v>424</v>
      </c>
      <c r="BH64">
        <v>5</v>
      </c>
      <c r="BI64" t="s">
        <v>98</v>
      </c>
      <c r="BJ64" t="s">
        <v>464</v>
      </c>
      <c r="BK64" t="s">
        <v>425</v>
      </c>
      <c r="BL64" t="s">
        <v>101</v>
      </c>
      <c r="BM64" t="s">
        <v>102</v>
      </c>
      <c r="BN64" t="s">
        <v>103</v>
      </c>
      <c r="BO64" t="s">
        <v>104</v>
      </c>
      <c r="BP64" t="s">
        <v>105</v>
      </c>
      <c r="BQ64" t="s">
        <v>106</v>
      </c>
      <c r="BR64">
        <v>2</v>
      </c>
      <c r="BS64" t="s">
        <v>107</v>
      </c>
      <c r="BT64" t="s">
        <v>426</v>
      </c>
      <c r="BU64" s="1">
        <v>44165</v>
      </c>
      <c r="BV64" s="1">
        <v>44165</v>
      </c>
    </row>
    <row r="65" spans="1:74" ht="34" x14ac:dyDescent="0.2">
      <c r="A65" t="s">
        <v>465</v>
      </c>
      <c r="B65" t="s">
        <v>75</v>
      </c>
      <c r="C65" t="s">
        <v>76</v>
      </c>
      <c r="D65">
        <v>13</v>
      </c>
      <c r="E65" t="s">
        <v>77</v>
      </c>
      <c r="F65">
        <v>0</v>
      </c>
      <c r="G65">
        <v>11348689.630000001</v>
      </c>
      <c r="H65">
        <v>2400692.25</v>
      </c>
      <c r="I65">
        <v>0</v>
      </c>
      <c r="J65">
        <v>3083610</v>
      </c>
      <c r="K65">
        <v>0</v>
      </c>
      <c r="L65" s="1">
        <v>44251</v>
      </c>
      <c r="M65">
        <v>2021</v>
      </c>
      <c r="N65" s="1">
        <v>42278</v>
      </c>
      <c r="O65" s="1">
        <v>44651</v>
      </c>
      <c r="P65" t="s">
        <v>78</v>
      </c>
      <c r="Q65">
        <v>8900</v>
      </c>
      <c r="R65" t="s">
        <v>78</v>
      </c>
      <c r="S65">
        <v>892433</v>
      </c>
      <c r="T65" t="s">
        <v>392</v>
      </c>
      <c r="U65">
        <v>89</v>
      </c>
      <c r="V65" t="s">
        <v>78</v>
      </c>
      <c r="W65">
        <v>8900</v>
      </c>
      <c r="X65" t="s">
        <v>78</v>
      </c>
      <c r="Y65">
        <v>892402</v>
      </c>
      <c r="Z65" t="s">
        <v>80</v>
      </c>
      <c r="AA65" t="s">
        <v>81</v>
      </c>
      <c r="AB65" t="s">
        <v>82</v>
      </c>
      <c r="AC65" t="s">
        <v>83</v>
      </c>
      <c r="AD65" t="s">
        <v>84</v>
      </c>
      <c r="AE65" t="s">
        <v>85</v>
      </c>
      <c r="AF65">
        <v>191429745</v>
      </c>
      <c r="AG65" t="s">
        <v>86</v>
      </c>
      <c r="AH65" t="s">
        <v>87</v>
      </c>
      <c r="AI65" t="s">
        <v>88</v>
      </c>
      <c r="AJ65">
        <v>55600001</v>
      </c>
      <c r="AK65" t="s">
        <v>87</v>
      </c>
      <c r="AL65" t="s">
        <v>144</v>
      </c>
      <c r="AM65">
        <v>23290</v>
      </c>
      <c r="AN65" t="s">
        <v>90</v>
      </c>
      <c r="AO65">
        <v>5143</v>
      </c>
      <c r="AP65" t="s">
        <v>91</v>
      </c>
      <c r="AQ65">
        <v>5</v>
      </c>
      <c r="AR65" t="s">
        <v>92</v>
      </c>
      <c r="AS65">
        <v>72701</v>
      </c>
      <c r="AT65">
        <v>3124</v>
      </c>
      <c r="AU65" t="s">
        <v>93</v>
      </c>
      <c r="AV65" t="s">
        <v>93</v>
      </c>
      <c r="AW65" t="s">
        <v>155</v>
      </c>
      <c r="AX65" t="s">
        <v>95</v>
      </c>
      <c r="AY65" t="s">
        <v>90</v>
      </c>
      <c r="AZ65">
        <v>5143</v>
      </c>
      <c r="BA65" t="s">
        <v>91</v>
      </c>
      <c r="BB65">
        <v>5</v>
      </c>
      <c r="BC65" t="s">
        <v>228</v>
      </c>
      <c r="BD65" t="s">
        <v>93</v>
      </c>
      <c r="BE65" t="s">
        <v>93</v>
      </c>
      <c r="BF65">
        <v>81.122</v>
      </c>
      <c r="BG65" t="s">
        <v>366</v>
      </c>
      <c r="BH65">
        <v>5</v>
      </c>
      <c r="BI65" t="s">
        <v>98</v>
      </c>
      <c r="BJ65" s="2" t="s">
        <v>466</v>
      </c>
      <c r="BK65" t="s">
        <v>100</v>
      </c>
      <c r="BL65" t="s">
        <v>101</v>
      </c>
      <c r="BM65" t="s">
        <v>102</v>
      </c>
      <c r="BN65" t="s">
        <v>103</v>
      </c>
      <c r="BO65" t="s">
        <v>104</v>
      </c>
      <c r="BP65" t="s">
        <v>105</v>
      </c>
      <c r="BQ65" t="s">
        <v>106</v>
      </c>
      <c r="BR65">
        <v>2</v>
      </c>
      <c r="BS65" t="s">
        <v>107</v>
      </c>
      <c r="BT65" t="s">
        <v>108</v>
      </c>
      <c r="BU65" s="1">
        <v>44257</v>
      </c>
      <c r="BV65" s="1">
        <v>44257</v>
      </c>
    </row>
    <row r="66" spans="1:74" x14ac:dyDescent="0.2">
      <c r="A66" t="s">
        <v>467</v>
      </c>
      <c r="B66" t="s">
        <v>279</v>
      </c>
      <c r="C66" t="s">
        <v>280</v>
      </c>
      <c r="D66">
        <v>3</v>
      </c>
      <c r="E66" t="s">
        <v>77</v>
      </c>
      <c r="F66">
        <v>0</v>
      </c>
      <c r="G66">
        <v>1005851</v>
      </c>
      <c r="H66">
        <v>325197.76</v>
      </c>
      <c r="I66">
        <v>0</v>
      </c>
      <c r="J66">
        <v>0</v>
      </c>
      <c r="K66">
        <v>0</v>
      </c>
      <c r="L66" s="1">
        <v>44259</v>
      </c>
      <c r="M66">
        <v>2021</v>
      </c>
      <c r="N66" s="1">
        <v>43327</v>
      </c>
      <c r="O66" s="1">
        <v>44787</v>
      </c>
      <c r="P66" t="s">
        <v>78</v>
      </c>
      <c r="Q66">
        <v>8900</v>
      </c>
      <c r="R66" t="s">
        <v>78</v>
      </c>
      <c r="S66">
        <v>892430</v>
      </c>
      <c r="T66" t="s">
        <v>223</v>
      </c>
      <c r="U66">
        <v>89</v>
      </c>
      <c r="V66" t="s">
        <v>78</v>
      </c>
      <c r="W66">
        <v>8900</v>
      </c>
      <c r="X66" t="s">
        <v>78</v>
      </c>
      <c r="Y66">
        <v>892401</v>
      </c>
      <c r="Z66" t="s">
        <v>224</v>
      </c>
      <c r="AA66" t="s">
        <v>225</v>
      </c>
      <c r="AB66" t="s">
        <v>226</v>
      </c>
      <c r="AC66" t="s">
        <v>117</v>
      </c>
      <c r="AD66" t="s">
        <v>227</v>
      </c>
      <c r="AE66" t="s">
        <v>85</v>
      </c>
      <c r="AF66">
        <v>191429745</v>
      </c>
      <c r="AG66" t="s">
        <v>86</v>
      </c>
      <c r="AH66" t="s">
        <v>87</v>
      </c>
      <c r="AI66" t="s">
        <v>88</v>
      </c>
      <c r="AJ66">
        <v>55600001</v>
      </c>
      <c r="AK66" t="s">
        <v>87</v>
      </c>
      <c r="AL66" t="s">
        <v>144</v>
      </c>
      <c r="AM66">
        <v>23290</v>
      </c>
      <c r="AN66" t="s">
        <v>90</v>
      </c>
      <c r="AO66">
        <v>5143</v>
      </c>
      <c r="AP66" t="s">
        <v>91</v>
      </c>
      <c r="AQ66">
        <v>5</v>
      </c>
      <c r="AR66" t="s">
        <v>92</v>
      </c>
      <c r="AS66">
        <v>72701</v>
      </c>
      <c r="AU66" t="s">
        <v>93</v>
      </c>
      <c r="AV66" t="s">
        <v>93</v>
      </c>
      <c r="AW66" t="s">
        <v>155</v>
      </c>
      <c r="AX66" t="s">
        <v>95</v>
      </c>
      <c r="AY66" t="s">
        <v>90</v>
      </c>
      <c r="AZ66">
        <v>5143</v>
      </c>
      <c r="BA66" t="s">
        <v>91</v>
      </c>
      <c r="BB66">
        <v>5</v>
      </c>
      <c r="BC66" t="s">
        <v>228</v>
      </c>
      <c r="BD66" t="s">
        <v>93</v>
      </c>
      <c r="BE66" t="s">
        <v>93</v>
      </c>
      <c r="BF66">
        <v>81.049000000000007</v>
      </c>
      <c r="BG66" t="s">
        <v>229</v>
      </c>
      <c r="BH66">
        <v>4</v>
      </c>
      <c r="BI66" t="s">
        <v>230</v>
      </c>
      <c r="BJ66" t="s">
        <v>281</v>
      </c>
      <c r="BK66" t="s">
        <v>281</v>
      </c>
      <c r="BL66" t="s">
        <v>101</v>
      </c>
      <c r="BM66" t="s">
        <v>102</v>
      </c>
      <c r="BN66" t="s">
        <v>103</v>
      </c>
      <c r="BO66" t="s">
        <v>104</v>
      </c>
      <c r="BP66" t="s">
        <v>175</v>
      </c>
      <c r="BQ66" t="s">
        <v>176</v>
      </c>
      <c r="BR66">
        <v>2</v>
      </c>
      <c r="BS66" t="s">
        <v>107</v>
      </c>
      <c r="BT66" t="s">
        <v>282</v>
      </c>
      <c r="BU66" s="1">
        <v>44270</v>
      </c>
      <c r="BV66" s="1">
        <v>44270</v>
      </c>
    </row>
    <row r="67" spans="1:74" x14ac:dyDescent="0.2">
      <c r="A67" t="s">
        <v>468</v>
      </c>
      <c r="B67" t="s">
        <v>266</v>
      </c>
      <c r="C67" t="s">
        <v>267</v>
      </c>
      <c r="D67">
        <v>5</v>
      </c>
      <c r="E67" t="s">
        <v>77</v>
      </c>
      <c r="F67">
        <v>0</v>
      </c>
      <c r="G67">
        <v>753228</v>
      </c>
      <c r="H67">
        <v>272196.24</v>
      </c>
      <c r="I67">
        <v>0</v>
      </c>
      <c r="J67">
        <v>0</v>
      </c>
      <c r="K67">
        <v>0</v>
      </c>
      <c r="L67" s="1">
        <v>44259</v>
      </c>
      <c r="M67">
        <v>2021</v>
      </c>
      <c r="N67" s="1">
        <v>42566</v>
      </c>
      <c r="O67" s="1">
        <v>44788</v>
      </c>
      <c r="P67" t="s">
        <v>78</v>
      </c>
      <c r="Q67">
        <v>8900</v>
      </c>
      <c r="R67" t="s">
        <v>78</v>
      </c>
      <c r="S67">
        <v>892430</v>
      </c>
      <c r="T67" t="s">
        <v>223</v>
      </c>
      <c r="U67">
        <v>89</v>
      </c>
      <c r="V67" t="s">
        <v>78</v>
      </c>
      <c r="W67">
        <v>8900</v>
      </c>
      <c r="X67" t="s">
        <v>78</v>
      </c>
      <c r="Y67">
        <v>892401</v>
      </c>
      <c r="Z67" t="s">
        <v>224</v>
      </c>
      <c r="AA67" t="s">
        <v>225</v>
      </c>
      <c r="AB67" t="s">
        <v>226</v>
      </c>
      <c r="AC67" t="s">
        <v>117</v>
      </c>
      <c r="AD67" t="s">
        <v>227</v>
      </c>
      <c r="AE67" t="s">
        <v>85</v>
      </c>
      <c r="AF67">
        <v>191429745</v>
      </c>
      <c r="AG67" t="s">
        <v>86</v>
      </c>
      <c r="AH67" t="s">
        <v>87</v>
      </c>
      <c r="AI67" t="s">
        <v>88</v>
      </c>
      <c r="AJ67">
        <v>55600001</v>
      </c>
      <c r="AK67" t="s">
        <v>87</v>
      </c>
      <c r="AL67" t="s">
        <v>89</v>
      </c>
      <c r="AM67">
        <v>23290</v>
      </c>
      <c r="AN67" t="s">
        <v>90</v>
      </c>
      <c r="AO67">
        <v>5143</v>
      </c>
      <c r="AP67" t="s">
        <v>91</v>
      </c>
      <c r="AQ67">
        <v>5</v>
      </c>
      <c r="AR67" t="s">
        <v>92</v>
      </c>
      <c r="AS67">
        <v>72701</v>
      </c>
      <c r="AU67" t="s">
        <v>93</v>
      </c>
      <c r="AV67" t="s">
        <v>93</v>
      </c>
      <c r="AW67" t="s">
        <v>155</v>
      </c>
      <c r="AX67" t="s">
        <v>95</v>
      </c>
      <c r="AY67" t="s">
        <v>90</v>
      </c>
      <c r="AZ67">
        <v>5143</v>
      </c>
      <c r="BA67" t="s">
        <v>91</v>
      </c>
      <c r="BB67">
        <v>5</v>
      </c>
      <c r="BC67" t="s">
        <v>380</v>
      </c>
      <c r="BD67" t="s">
        <v>93</v>
      </c>
      <c r="BE67" t="s">
        <v>93</v>
      </c>
      <c r="BF67">
        <v>81.049000000000007</v>
      </c>
      <c r="BG67" t="s">
        <v>229</v>
      </c>
      <c r="BH67">
        <v>4</v>
      </c>
      <c r="BI67" t="s">
        <v>230</v>
      </c>
      <c r="BJ67" t="s">
        <v>268</v>
      </c>
      <c r="BK67" t="s">
        <v>268</v>
      </c>
      <c r="BL67" t="s">
        <v>101</v>
      </c>
      <c r="BM67" t="s">
        <v>102</v>
      </c>
      <c r="BN67" t="s">
        <v>103</v>
      </c>
      <c r="BO67" t="s">
        <v>104</v>
      </c>
      <c r="BP67" t="s">
        <v>105</v>
      </c>
      <c r="BQ67" t="s">
        <v>106</v>
      </c>
      <c r="BR67">
        <v>2</v>
      </c>
      <c r="BS67" t="s">
        <v>107</v>
      </c>
      <c r="BT67" t="s">
        <v>269</v>
      </c>
      <c r="BU67" s="1">
        <v>44270</v>
      </c>
      <c r="BV67" s="1">
        <v>44270</v>
      </c>
    </row>
    <row r="68" spans="1:74" x14ac:dyDescent="0.2">
      <c r="A68" t="s">
        <v>469</v>
      </c>
      <c r="B68" t="s">
        <v>212</v>
      </c>
      <c r="C68" t="s">
        <v>213</v>
      </c>
      <c r="D68">
        <v>3</v>
      </c>
      <c r="E68" t="s">
        <v>142</v>
      </c>
      <c r="F68">
        <v>300000</v>
      </c>
      <c r="G68">
        <v>1500000</v>
      </c>
      <c r="H68">
        <v>1166309.05</v>
      </c>
      <c r="I68">
        <v>0</v>
      </c>
      <c r="J68">
        <v>0</v>
      </c>
      <c r="K68">
        <v>300000</v>
      </c>
      <c r="L68" s="1">
        <v>44265</v>
      </c>
      <c r="M68">
        <v>2021</v>
      </c>
      <c r="N68" s="1">
        <v>43556</v>
      </c>
      <c r="O68" s="1">
        <v>44651</v>
      </c>
      <c r="P68" t="s">
        <v>78</v>
      </c>
      <c r="Q68">
        <v>8900</v>
      </c>
      <c r="R68" t="s">
        <v>78</v>
      </c>
      <c r="S68">
        <v>892433</v>
      </c>
      <c r="T68" t="s">
        <v>392</v>
      </c>
      <c r="U68">
        <v>89</v>
      </c>
      <c r="V68" t="s">
        <v>78</v>
      </c>
      <c r="W68">
        <v>8900</v>
      </c>
      <c r="X68" t="s">
        <v>78</v>
      </c>
      <c r="Y68">
        <v>892403</v>
      </c>
      <c r="Z68" t="s">
        <v>114</v>
      </c>
      <c r="AA68" t="s">
        <v>115</v>
      </c>
      <c r="AB68" t="s">
        <v>116</v>
      </c>
      <c r="AC68" t="s">
        <v>214</v>
      </c>
      <c r="AD68" t="s">
        <v>164</v>
      </c>
      <c r="AE68" t="s">
        <v>85</v>
      </c>
      <c r="AF68">
        <v>191429745</v>
      </c>
      <c r="AG68" t="s">
        <v>86</v>
      </c>
      <c r="AH68" t="s">
        <v>87</v>
      </c>
      <c r="AI68" t="s">
        <v>88</v>
      </c>
      <c r="AJ68">
        <v>55600001</v>
      </c>
      <c r="AK68" t="s">
        <v>87</v>
      </c>
      <c r="AL68" t="s">
        <v>144</v>
      </c>
      <c r="AM68">
        <v>23290</v>
      </c>
      <c r="AN68" t="s">
        <v>90</v>
      </c>
      <c r="AO68">
        <v>5143</v>
      </c>
      <c r="AP68" t="s">
        <v>91</v>
      </c>
      <c r="AQ68">
        <v>5</v>
      </c>
      <c r="AR68" t="s">
        <v>92</v>
      </c>
      <c r="AS68">
        <v>72701</v>
      </c>
      <c r="AT68">
        <v>3124</v>
      </c>
      <c r="AU68" t="s">
        <v>93</v>
      </c>
      <c r="AV68" t="s">
        <v>93</v>
      </c>
      <c r="AW68" t="s">
        <v>155</v>
      </c>
      <c r="AX68" t="s">
        <v>95</v>
      </c>
      <c r="AY68" t="s">
        <v>90</v>
      </c>
      <c r="AZ68">
        <v>5143</v>
      </c>
      <c r="BA68" t="s">
        <v>91</v>
      </c>
      <c r="BB68">
        <v>5</v>
      </c>
      <c r="BC68" t="s">
        <v>96</v>
      </c>
      <c r="BD68" t="s">
        <v>93</v>
      </c>
      <c r="BE68" t="s">
        <v>93</v>
      </c>
      <c r="BF68">
        <v>81.085999999999999</v>
      </c>
      <c r="BG68" t="s">
        <v>170</v>
      </c>
      <c r="BH68">
        <v>5</v>
      </c>
      <c r="BI68" t="s">
        <v>98</v>
      </c>
      <c r="BJ68" t="s">
        <v>470</v>
      </c>
      <c r="BK68" t="s">
        <v>215</v>
      </c>
      <c r="BL68" t="s">
        <v>101</v>
      </c>
      <c r="BM68" t="s">
        <v>102</v>
      </c>
      <c r="BN68" t="s">
        <v>103</v>
      </c>
      <c r="BO68" t="s">
        <v>104</v>
      </c>
      <c r="BP68" t="s">
        <v>175</v>
      </c>
      <c r="BQ68" t="s">
        <v>176</v>
      </c>
      <c r="BR68">
        <v>2</v>
      </c>
      <c r="BS68" t="s">
        <v>107</v>
      </c>
      <c r="BT68" t="s">
        <v>217</v>
      </c>
      <c r="BU68" s="1">
        <v>44270</v>
      </c>
      <c r="BV68" s="1">
        <v>44270</v>
      </c>
    </row>
    <row r="69" spans="1:74" ht="34" x14ac:dyDescent="0.2">
      <c r="A69" t="s">
        <v>471</v>
      </c>
      <c r="B69" t="s">
        <v>75</v>
      </c>
      <c r="C69" t="s">
        <v>76</v>
      </c>
      <c r="D69">
        <v>14</v>
      </c>
      <c r="E69" t="s">
        <v>77</v>
      </c>
      <c r="F69">
        <v>0</v>
      </c>
      <c r="G69">
        <v>11348689.630000001</v>
      </c>
      <c r="H69">
        <v>2400692.25</v>
      </c>
      <c r="I69">
        <v>0</v>
      </c>
      <c r="J69">
        <v>3083610</v>
      </c>
      <c r="K69">
        <v>0</v>
      </c>
      <c r="L69" s="1">
        <v>44287</v>
      </c>
      <c r="M69">
        <v>2021</v>
      </c>
      <c r="N69" s="1">
        <v>42278</v>
      </c>
      <c r="O69" s="1">
        <v>44651</v>
      </c>
      <c r="P69" t="s">
        <v>78</v>
      </c>
      <c r="Q69">
        <v>8900</v>
      </c>
      <c r="R69" t="s">
        <v>78</v>
      </c>
      <c r="S69">
        <v>892433</v>
      </c>
      <c r="T69" t="s">
        <v>392</v>
      </c>
      <c r="U69">
        <v>89</v>
      </c>
      <c r="V69" t="s">
        <v>78</v>
      </c>
      <c r="W69">
        <v>8900</v>
      </c>
      <c r="X69" t="s">
        <v>78</v>
      </c>
      <c r="Y69">
        <v>892402</v>
      </c>
      <c r="Z69" t="s">
        <v>80</v>
      </c>
      <c r="AA69" t="s">
        <v>81</v>
      </c>
      <c r="AB69" t="s">
        <v>82</v>
      </c>
      <c r="AC69" t="s">
        <v>83</v>
      </c>
      <c r="AD69" t="s">
        <v>84</v>
      </c>
      <c r="AE69" t="s">
        <v>85</v>
      </c>
      <c r="AF69">
        <v>191429745</v>
      </c>
      <c r="AG69" t="s">
        <v>86</v>
      </c>
      <c r="AH69" t="s">
        <v>87</v>
      </c>
      <c r="AI69" t="s">
        <v>88</v>
      </c>
      <c r="AJ69">
        <v>55600001</v>
      </c>
      <c r="AK69" t="s">
        <v>87</v>
      </c>
      <c r="AL69" t="s">
        <v>144</v>
      </c>
      <c r="AM69">
        <v>23290</v>
      </c>
      <c r="AN69" t="s">
        <v>90</v>
      </c>
      <c r="AO69">
        <v>5143</v>
      </c>
      <c r="AP69" t="s">
        <v>91</v>
      </c>
      <c r="AQ69">
        <v>5</v>
      </c>
      <c r="AR69" t="s">
        <v>92</v>
      </c>
      <c r="AS69">
        <v>72701</v>
      </c>
      <c r="AT69">
        <v>3124</v>
      </c>
      <c r="AU69" t="s">
        <v>93</v>
      </c>
      <c r="AV69" t="s">
        <v>93</v>
      </c>
      <c r="AW69" t="s">
        <v>155</v>
      </c>
      <c r="AX69" t="s">
        <v>95</v>
      </c>
      <c r="AY69" t="s">
        <v>90</v>
      </c>
      <c r="AZ69">
        <v>5143</v>
      </c>
      <c r="BA69" t="s">
        <v>91</v>
      </c>
      <c r="BB69">
        <v>5</v>
      </c>
      <c r="BC69" t="s">
        <v>228</v>
      </c>
      <c r="BD69" t="s">
        <v>93</v>
      </c>
      <c r="BE69" t="s">
        <v>93</v>
      </c>
      <c r="BF69">
        <v>81.122</v>
      </c>
      <c r="BG69" t="s">
        <v>366</v>
      </c>
      <c r="BH69">
        <v>5</v>
      </c>
      <c r="BI69" t="s">
        <v>98</v>
      </c>
      <c r="BJ69" s="2" t="s">
        <v>472</v>
      </c>
      <c r="BK69" t="s">
        <v>100</v>
      </c>
      <c r="BL69" t="s">
        <v>101</v>
      </c>
      <c r="BM69" t="s">
        <v>102</v>
      </c>
      <c r="BN69" t="s">
        <v>103</v>
      </c>
      <c r="BO69" t="s">
        <v>104</v>
      </c>
      <c r="BP69" t="s">
        <v>105</v>
      </c>
      <c r="BQ69" t="s">
        <v>106</v>
      </c>
      <c r="BR69">
        <v>2</v>
      </c>
      <c r="BS69" t="s">
        <v>107</v>
      </c>
      <c r="BT69" t="s">
        <v>108</v>
      </c>
      <c r="BU69" s="1">
        <v>44293</v>
      </c>
      <c r="BV69" s="1">
        <v>44293</v>
      </c>
    </row>
    <row r="70" spans="1:74" x14ac:dyDescent="0.2">
      <c r="A70" t="s">
        <v>473</v>
      </c>
      <c r="B70" t="s">
        <v>474</v>
      </c>
      <c r="C70" t="s">
        <v>475</v>
      </c>
      <c r="E70" t="s">
        <v>77</v>
      </c>
      <c r="F70">
        <v>55000</v>
      </c>
      <c r="G70">
        <v>220000</v>
      </c>
      <c r="H70">
        <v>151250</v>
      </c>
      <c r="I70">
        <v>0</v>
      </c>
      <c r="J70">
        <v>0</v>
      </c>
      <c r="K70">
        <v>55000</v>
      </c>
      <c r="L70" s="1">
        <v>44285</v>
      </c>
      <c r="M70">
        <v>2021</v>
      </c>
      <c r="N70" s="1">
        <v>44287</v>
      </c>
      <c r="O70" s="1">
        <v>44651</v>
      </c>
      <c r="P70" t="s">
        <v>78</v>
      </c>
      <c r="Q70">
        <v>8900</v>
      </c>
      <c r="R70" t="s">
        <v>78</v>
      </c>
      <c r="S70">
        <v>892433</v>
      </c>
      <c r="T70" t="s">
        <v>392</v>
      </c>
      <c r="U70">
        <v>89</v>
      </c>
      <c r="V70" t="s">
        <v>78</v>
      </c>
      <c r="W70">
        <v>8900</v>
      </c>
      <c r="X70" t="s">
        <v>78</v>
      </c>
      <c r="Y70">
        <v>892403</v>
      </c>
      <c r="Z70" t="s">
        <v>114</v>
      </c>
      <c r="AA70" t="s">
        <v>115</v>
      </c>
      <c r="AB70" t="s">
        <v>116</v>
      </c>
      <c r="AC70" t="s">
        <v>117</v>
      </c>
      <c r="AD70" t="s">
        <v>164</v>
      </c>
      <c r="AE70" t="s">
        <v>119</v>
      </c>
      <c r="AF70">
        <v>809594054</v>
      </c>
      <c r="AG70" t="s">
        <v>120</v>
      </c>
      <c r="AH70" t="s">
        <v>121</v>
      </c>
      <c r="AI70" t="s">
        <v>122</v>
      </c>
      <c r="AJ70">
        <v>65320400</v>
      </c>
      <c r="AK70" t="s">
        <v>123</v>
      </c>
      <c r="AL70" t="s">
        <v>124</v>
      </c>
      <c r="AM70">
        <v>50450</v>
      </c>
      <c r="AN70" t="s">
        <v>125</v>
      </c>
      <c r="AO70">
        <v>5119</v>
      </c>
      <c r="AP70" t="s">
        <v>126</v>
      </c>
      <c r="AQ70">
        <v>5</v>
      </c>
      <c r="AR70" t="s">
        <v>92</v>
      </c>
      <c r="AS70">
        <v>72118</v>
      </c>
      <c r="AT70">
        <v>5317</v>
      </c>
      <c r="AU70" t="s">
        <v>127</v>
      </c>
      <c r="AV70" t="s">
        <v>127</v>
      </c>
      <c r="AW70" t="s">
        <v>155</v>
      </c>
      <c r="AX70" t="s">
        <v>378</v>
      </c>
      <c r="AY70" t="s">
        <v>125</v>
      </c>
      <c r="AZ70">
        <v>5119</v>
      </c>
      <c r="BA70" t="s">
        <v>126</v>
      </c>
      <c r="BB70">
        <v>5</v>
      </c>
      <c r="BC70" t="s">
        <v>476</v>
      </c>
      <c r="BD70" t="s">
        <v>127</v>
      </c>
      <c r="BE70" t="s">
        <v>127</v>
      </c>
      <c r="BF70">
        <v>81.085999999999999</v>
      </c>
      <c r="BG70" t="s">
        <v>170</v>
      </c>
      <c r="BH70">
        <v>5</v>
      </c>
      <c r="BI70" t="s">
        <v>98</v>
      </c>
      <c r="BJ70" t="s">
        <v>477</v>
      </c>
      <c r="BK70" t="s">
        <v>477</v>
      </c>
      <c r="BL70" t="s">
        <v>101</v>
      </c>
      <c r="BM70" t="s">
        <v>102</v>
      </c>
      <c r="BN70" t="s">
        <v>134</v>
      </c>
      <c r="BO70" t="s">
        <v>135</v>
      </c>
      <c r="BP70" t="s">
        <v>134</v>
      </c>
      <c r="BQ70" t="s">
        <v>216</v>
      </c>
      <c r="BR70">
        <v>2</v>
      </c>
      <c r="BS70" t="s">
        <v>107</v>
      </c>
      <c r="BT70" t="s">
        <v>478</v>
      </c>
      <c r="BU70" s="1">
        <v>44298</v>
      </c>
      <c r="BV70" s="1">
        <v>44298</v>
      </c>
    </row>
    <row r="71" spans="1:74" x14ac:dyDescent="0.2">
      <c r="A71" t="s">
        <v>479</v>
      </c>
      <c r="B71" t="s">
        <v>321</v>
      </c>
      <c r="C71" t="s">
        <v>322</v>
      </c>
      <c r="D71">
        <v>5</v>
      </c>
      <c r="E71" t="s">
        <v>77</v>
      </c>
      <c r="F71">
        <v>0</v>
      </c>
      <c r="G71">
        <v>1164387</v>
      </c>
      <c r="H71">
        <v>716309.09</v>
      </c>
      <c r="I71">
        <v>0</v>
      </c>
      <c r="J71">
        <v>0</v>
      </c>
      <c r="K71">
        <v>0</v>
      </c>
      <c r="L71" s="1">
        <v>44307</v>
      </c>
      <c r="M71">
        <v>2021</v>
      </c>
      <c r="N71" s="1">
        <v>42898</v>
      </c>
      <c r="O71" s="1">
        <v>44713</v>
      </c>
      <c r="P71" t="s">
        <v>78</v>
      </c>
      <c r="Q71">
        <v>8900</v>
      </c>
      <c r="R71" t="s">
        <v>78</v>
      </c>
      <c r="S71">
        <v>892430</v>
      </c>
      <c r="T71" t="s">
        <v>223</v>
      </c>
      <c r="U71">
        <v>89</v>
      </c>
      <c r="V71" t="s">
        <v>78</v>
      </c>
      <c r="W71">
        <v>8900</v>
      </c>
      <c r="X71" t="s">
        <v>78</v>
      </c>
      <c r="Y71">
        <v>892401</v>
      </c>
      <c r="Z71" t="s">
        <v>224</v>
      </c>
      <c r="AA71" t="s">
        <v>225</v>
      </c>
      <c r="AB71" t="s">
        <v>226</v>
      </c>
      <c r="AC71" t="s">
        <v>117</v>
      </c>
      <c r="AD71" t="s">
        <v>291</v>
      </c>
      <c r="AE71" t="s">
        <v>292</v>
      </c>
      <c r="AF71">
        <v>967759924</v>
      </c>
      <c r="AG71" t="s">
        <v>293</v>
      </c>
      <c r="AH71" t="s">
        <v>294</v>
      </c>
      <c r="AL71" t="s">
        <v>295</v>
      </c>
      <c r="AM71">
        <v>23290</v>
      </c>
      <c r="AN71" t="s">
        <v>90</v>
      </c>
      <c r="AO71">
        <v>5143</v>
      </c>
      <c r="AP71" t="s">
        <v>91</v>
      </c>
      <c r="AQ71">
        <v>5</v>
      </c>
      <c r="AR71" t="s">
        <v>92</v>
      </c>
      <c r="AS71">
        <v>72701</v>
      </c>
      <c r="AT71">
        <v>7175</v>
      </c>
      <c r="AU71" t="s">
        <v>93</v>
      </c>
      <c r="AV71" t="s">
        <v>93</v>
      </c>
      <c r="AW71" t="s">
        <v>155</v>
      </c>
      <c r="AX71" t="s">
        <v>95</v>
      </c>
      <c r="AY71" t="s">
        <v>90</v>
      </c>
      <c r="AZ71">
        <v>5143</v>
      </c>
      <c r="BA71" t="s">
        <v>91</v>
      </c>
      <c r="BB71">
        <v>5</v>
      </c>
      <c r="BC71" t="s">
        <v>397</v>
      </c>
      <c r="BD71" t="s">
        <v>93</v>
      </c>
      <c r="BE71" t="s">
        <v>93</v>
      </c>
      <c r="BF71">
        <v>81.049000000000007</v>
      </c>
      <c r="BG71" t="s">
        <v>229</v>
      </c>
      <c r="BH71">
        <v>4</v>
      </c>
      <c r="BI71" t="s">
        <v>230</v>
      </c>
      <c r="BJ71" t="s">
        <v>325</v>
      </c>
      <c r="BK71" t="s">
        <v>325</v>
      </c>
      <c r="BL71" t="s">
        <v>101</v>
      </c>
      <c r="BM71" t="s">
        <v>102</v>
      </c>
      <c r="BN71" t="s">
        <v>158</v>
      </c>
      <c r="BO71" t="s">
        <v>159</v>
      </c>
      <c r="BP71" t="s">
        <v>105</v>
      </c>
      <c r="BQ71" t="s">
        <v>106</v>
      </c>
      <c r="BR71">
        <v>2</v>
      </c>
      <c r="BS71" t="s">
        <v>107</v>
      </c>
      <c r="BT71" t="s">
        <v>326</v>
      </c>
      <c r="BU71" s="1">
        <v>44312</v>
      </c>
      <c r="BV71" s="1">
        <v>44312</v>
      </c>
    </row>
    <row r="72" spans="1:74" x14ac:dyDescent="0.2">
      <c r="A72" t="s">
        <v>480</v>
      </c>
      <c r="B72" t="s">
        <v>481</v>
      </c>
      <c r="C72" t="s">
        <v>482</v>
      </c>
      <c r="D72">
        <v>2</v>
      </c>
      <c r="E72" t="s">
        <v>142</v>
      </c>
      <c r="F72">
        <v>-170168.98</v>
      </c>
      <c r="G72">
        <v>127278.02</v>
      </c>
      <c r="I72">
        <v>0</v>
      </c>
      <c r="J72">
        <v>75000</v>
      </c>
      <c r="K72">
        <v>-170168.98</v>
      </c>
      <c r="L72" s="1">
        <v>44335</v>
      </c>
      <c r="M72">
        <v>2021</v>
      </c>
      <c r="N72" s="1">
        <v>42736</v>
      </c>
      <c r="O72" s="1">
        <v>43830</v>
      </c>
      <c r="P72" t="s">
        <v>78</v>
      </c>
      <c r="Q72">
        <v>8900</v>
      </c>
      <c r="R72" t="s">
        <v>78</v>
      </c>
      <c r="S72">
        <v>892434</v>
      </c>
      <c r="T72" t="s">
        <v>113</v>
      </c>
      <c r="U72">
        <v>89</v>
      </c>
      <c r="V72" t="s">
        <v>78</v>
      </c>
      <c r="W72">
        <v>8900</v>
      </c>
      <c r="X72" t="s">
        <v>78</v>
      </c>
      <c r="Y72">
        <v>892403</v>
      </c>
      <c r="Z72" t="s">
        <v>114</v>
      </c>
      <c r="AA72" t="s">
        <v>115</v>
      </c>
      <c r="AB72" t="s">
        <v>116</v>
      </c>
      <c r="AC72" t="s">
        <v>117</v>
      </c>
      <c r="AD72" t="s">
        <v>118</v>
      </c>
      <c r="AE72" t="s">
        <v>119</v>
      </c>
      <c r="AF72">
        <v>809594054</v>
      </c>
      <c r="AG72" t="s">
        <v>120</v>
      </c>
      <c r="AH72" t="s">
        <v>483</v>
      </c>
      <c r="AI72" t="s">
        <v>122</v>
      </c>
      <c r="AJ72">
        <v>65320400</v>
      </c>
      <c r="AK72" t="s">
        <v>123</v>
      </c>
      <c r="AL72" t="s">
        <v>124</v>
      </c>
      <c r="AM72">
        <v>50450</v>
      </c>
      <c r="AN72" t="s">
        <v>125</v>
      </c>
      <c r="AO72">
        <v>5119</v>
      </c>
      <c r="AP72" t="s">
        <v>126</v>
      </c>
      <c r="AQ72">
        <v>5</v>
      </c>
      <c r="AR72" t="s">
        <v>92</v>
      </c>
      <c r="AS72">
        <v>72118</v>
      </c>
      <c r="AT72">
        <v>5328</v>
      </c>
      <c r="AU72" t="s">
        <v>127</v>
      </c>
      <c r="AV72" t="s">
        <v>127</v>
      </c>
      <c r="AW72" t="s">
        <v>155</v>
      </c>
      <c r="AX72" t="s">
        <v>168</v>
      </c>
      <c r="AY72" t="s">
        <v>167</v>
      </c>
      <c r="AZ72">
        <v>5119</v>
      </c>
      <c r="BA72" t="s">
        <v>126</v>
      </c>
      <c r="BB72">
        <v>5</v>
      </c>
      <c r="BC72" t="s">
        <v>484</v>
      </c>
      <c r="BD72" t="s">
        <v>127</v>
      </c>
      <c r="BE72" t="s">
        <v>127</v>
      </c>
      <c r="BF72">
        <v>81.119</v>
      </c>
      <c r="BG72" t="s">
        <v>485</v>
      </c>
      <c r="BH72">
        <v>5</v>
      </c>
      <c r="BI72" t="s">
        <v>98</v>
      </c>
      <c r="BJ72" t="s">
        <v>486</v>
      </c>
      <c r="BK72" t="s">
        <v>487</v>
      </c>
      <c r="BL72" t="s">
        <v>101</v>
      </c>
      <c r="BM72" t="s">
        <v>102</v>
      </c>
      <c r="BN72" t="s">
        <v>134</v>
      </c>
      <c r="BO72" t="s">
        <v>135</v>
      </c>
      <c r="BP72" t="s">
        <v>197</v>
      </c>
      <c r="BQ72" t="s">
        <v>198</v>
      </c>
      <c r="BR72">
        <v>2</v>
      </c>
      <c r="BS72" t="s">
        <v>107</v>
      </c>
      <c r="BT72" t="s">
        <v>488</v>
      </c>
      <c r="BU72" s="1">
        <v>44340</v>
      </c>
      <c r="BV72" s="1">
        <v>44340</v>
      </c>
    </row>
    <row r="73" spans="1:74" x14ac:dyDescent="0.2">
      <c r="A73" t="s">
        <v>489</v>
      </c>
      <c r="B73" t="s">
        <v>179</v>
      </c>
      <c r="C73" t="s">
        <v>180</v>
      </c>
      <c r="D73">
        <v>8</v>
      </c>
      <c r="F73">
        <v>-29979.93</v>
      </c>
      <c r="G73">
        <v>1408910.07</v>
      </c>
      <c r="I73">
        <v>0</v>
      </c>
      <c r="J73">
        <v>288027</v>
      </c>
      <c r="K73">
        <v>-29979.93</v>
      </c>
      <c r="L73" s="1">
        <v>44335</v>
      </c>
      <c r="M73">
        <v>2021</v>
      </c>
      <c r="N73" s="1">
        <v>42186</v>
      </c>
      <c r="O73" s="1">
        <v>43646</v>
      </c>
      <c r="P73" t="s">
        <v>78</v>
      </c>
      <c r="Q73">
        <v>8900</v>
      </c>
      <c r="R73" t="s">
        <v>78</v>
      </c>
      <c r="S73">
        <v>892434</v>
      </c>
      <c r="T73" t="s">
        <v>113</v>
      </c>
      <c r="U73">
        <v>89</v>
      </c>
      <c r="V73" t="s">
        <v>78</v>
      </c>
      <c r="W73">
        <v>8900</v>
      </c>
      <c r="X73" t="s">
        <v>78</v>
      </c>
      <c r="Y73">
        <v>892403</v>
      </c>
      <c r="Z73" t="s">
        <v>114</v>
      </c>
      <c r="AA73" t="s">
        <v>115</v>
      </c>
      <c r="AB73" t="s">
        <v>116</v>
      </c>
      <c r="AC73" t="s">
        <v>117</v>
      </c>
      <c r="AD73" t="s">
        <v>118</v>
      </c>
      <c r="AE73" t="s">
        <v>119</v>
      </c>
      <c r="AF73">
        <v>809594054</v>
      </c>
      <c r="AG73" t="s">
        <v>120</v>
      </c>
      <c r="AH73" t="s">
        <v>483</v>
      </c>
      <c r="AI73" t="s">
        <v>122</v>
      </c>
      <c r="AJ73">
        <v>65320400</v>
      </c>
      <c r="AK73" t="s">
        <v>123</v>
      </c>
      <c r="AL73" t="s">
        <v>124</v>
      </c>
      <c r="AM73">
        <v>50450</v>
      </c>
      <c r="AN73" t="s">
        <v>125</v>
      </c>
      <c r="AO73">
        <v>5119</v>
      </c>
      <c r="AP73" t="s">
        <v>126</v>
      </c>
      <c r="AQ73">
        <v>5</v>
      </c>
      <c r="AR73" t="s">
        <v>92</v>
      </c>
      <c r="AS73">
        <v>72118</v>
      </c>
      <c r="AT73">
        <v>5328</v>
      </c>
      <c r="AU73" t="s">
        <v>127</v>
      </c>
      <c r="AV73" t="s">
        <v>127</v>
      </c>
      <c r="AW73" t="s">
        <v>324</v>
      </c>
      <c r="AX73" t="s">
        <v>378</v>
      </c>
      <c r="AY73" t="s">
        <v>125</v>
      </c>
      <c r="AZ73">
        <v>5119</v>
      </c>
      <c r="BA73" t="s">
        <v>126</v>
      </c>
      <c r="BB73">
        <v>5</v>
      </c>
      <c r="BC73" t="s">
        <v>324</v>
      </c>
      <c r="BD73" t="s">
        <v>127</v>
      </c>
      <c r="BE73" t="s">
        <v>127</v>
      </c>
      <c r="BF73">
        <v>81.040999999999997</v>
      </c>
      <c r="BG73" t="s">
        <v>131</v>
      </c>
      <c r="BH73">
        <v>3</v>
      </c>
      <c r="BI73" t="s">
        <v>132</v>
      </c>
      <c r="BJ73" t="s">
        <v>184</v>
      </c>
      <c r="BK73" t="s">
        <v>184</v>
      </c>
      <c r="BL73" t="s">
        <v>101</v>
      </c>
      <c r="BM73" t="s">
        <v>102</v>
      </c>
      <c r="BN73" t="s">
        <v>134</v>
      </c>
      <c r="BO73" t="s">
        <v>135</v>
      </c>
      <c r="BP73" t="s">
        <v>197</v>
      </c>
      <c r="BQ73" t="s">
        <v>198</v>
      </c>
      <c r="BR73">
        <v>2</v>
      </c>
      <c r="BS73" t="s">
        <v>107</v>
      </c>
      <c r="BT73" t="s">
        <v>185</v>
      </c>
      <c r="BU73" s="1">
        <v>44340</v>
      </c>
      <c r="BV73" s="1">
        <v>44340</v>
      </c>
    </row>
    <row r="74" spans="1:74" x14ac:dyDescent="0.2">
      <c r="A74" t="s">
        <v>490</v>
      </c>
      <c r="B74" t="s">
        <v>491</v>
      </c>
      <c r="C74" t="s">
        <v>492</v>
      </c>
      <c r="D74">
        <v>7</v>
      </c>
      <c r="F74">
        <v>-8977.36</v>
      </c>
      <c r="G74">
        <v>491022.64</v>
      </c>
      <c r="I74">
        <v>0</v>
      </c>
      <c r="J74">
        <v>111226</v>
      </c>
      <c r="K74">
        <v>-8977.36</v>
      </c>
      <c r="L74" s="1">
        <v>44336</v>
      </c>
      <c r="M74">
        <v>2021</v>
      </c>
      <c r="N74" s="1">
        <v>41671</v>
      </c>
      <c r="O74" s="1">
        <v>43465</v>
      </c>
      <c r="P74" t="s">
        <v>78</v>
      </c>
      <c r="Q74">
        <v>8900</v>
      </c>
      <c r="R74" t="s">
        <v>78</v>
      </c>
      <c r="S74">
        <v>892434</v>
      </c>
      <c r="T74" t="s">
        <v>113</v>
      </c>
      <c r="U74">
        <v>89</v>
      </c>
      <c r="V74" t="s">
        <v>78</v>
      </c>
      <c r="W74">
        <v>8900</v>
      </c>
      <c r="X74" t="s">
        <v>78</v>
      </c>
      <c r="Y74">
        <v>892403</v>
      </c>
      <c r="Z74" t="s">
        <v>114</v>
      </c>
      <c r="AA74" t="s">
        <v>115</v>
      </c>
      <c r="AB74" t="s">
        <v>116</v>
      </c>
      <c r="AC74" t="s">
        <v>117</v>
      </c>
      <c r="AD74" t="s">
        <v>981</v>
      </c>
      <c r="AE74" t="s">
        <v>119</v>
      </c>
      <c r="AF74">
        <v>809594054</v>
      </c>
      <c r="AG74" t="s">
        <v>120</v>
      </c>
      <c r="AH74" t="s">
        <v>483</v>
      </c>
      <c r="AI74" t="s">
        <v>122</v>
      </c>
      <c r="AJ74">
        <v>65320400</v>
      </c>
      <c r="AK74" t="s">
        <v>123</v>
      </c>
      <c r="AL74" t="s">
        <v>124</v>
      </c>
      <c r="AM74">
        <v>50450</v>
      </c>
      <c r="AN74" t="s">
        <v>125</v>
      </c>
      <c r="AO74">
        <v>5119</v>
      </c>
      <c r="AP74" t="s">
        <v>126</v>
      </c>
      <c r="AQ74">
        <v>5</v>
      </c>
      <c r="AR74" t="s">
        <v>92</v>
      </c>
      <c r="AS74">
        <v>72118</v>
      </c>
      <c r="AT74">
        <v>5328</v>
      </c>
      <c r="AU74" t="s">
        <v>127</v>
      </c>
      <c r="AV74" t="s">
        <v>127</v>
      </c>
      <c r="AW74" t="s">
        <v>324</v>
      </c>
      <c r="AX74" t="s">
        <v>378</v>
      </c>
      <c r="AY74" t="s">
        <v>125</v>
      </c>
      <c r="AZ74">
        <v>5119</v>
      </c>
      <c r="BA74" t="s">
        <v>126</v>
      </c>
      <c r="BB74">
        <v>5</v>
      </c>
      <c r="BC74" t="s">
        <v>324</v>
      </c>
      <c r="BD74" t="s">
        <v>127</v>
      </c>
      <c r="BE74" t="s">
        <v>127</v>
      </c>
      <c r="BF74">
        <v>81.119</v>
      </c>
      <c r="BG74" t="s">
        <v>485</v>
      </c>
      <c r="BH74">
        <v>5</v>
      </c>
      <c r="BI74" t="s">
        <v>98</v>
      </c>
      <c r="BJ74" t="s">
        <v>493</v>
      </c>
      <c r="BK74" t="s">
        <v>494</v>
      </c>
      <c r="BL74" t="s">
        <v>101</v>
      </c>
      <c r="BM74" t="s">
        <v>102</v>
      </c>
      <c r="BN74" t="s">
        <v>134</v>
      </c>
      <c r="BO74" t="s">
        <v>135</v>
      </c>
      <c r="BP74" t="s">
        <v>197</v>
      </c>
      <c r="BQ74" t="s">
        <v>198</v>
      </c>
      <c r="BR74">
        <v>2</v>
      </c>
      <c r="BS74" t="s">
        <v>107</v>
      </c>
      <c r="BT74" t="s">
        <v>495</v>
      </c>
      <c r="BU74" s="1">
        <v>44340</v>
      </c>
      <c r="BV74" s="1">
        <v>44340</v>
      </c>
    </row>
    <row r="75" spans="1:74" x14ac:dyDescent="0.2">
      <c r="A75" t="s">
        <v>496</v>
      </c>
      <c r="B75" t="s">
        <v>497</v>
      </c>
      <c r="C75" t="s">
        <v>498</v>
      </c>
      <c r="D75">
        <v>6</v>
      </c>
      <c r="E75" t="s">
        <v>77</v>
      </c>
      <c r="F75">
        <v>-1241.93</v>
      </c>
      <c r="G75">
        <v>178758.07</v>
      </c>
      <c r="H75">
        <v>1519.89</v>
      </c>
      <c r="I75">
        <v>0</v>
      </c>
      <c r="J75">
        <v>0</v>
      </c>
      <c r="K75">
        <v>-1241.93</v>
      </c>
      <c r="L75" s="1">
        <v>44341</v>
      </c>
      <c r="M75">
        <v>2021</v>
      </c>
      <c r="N75" s="1">
        <v>42430</v>
      </c>
      <c r="O75" s="1">
        <v>43708</v>
      </c>
      <c r="P75" t="s">
        <v>78</v>
      </c>
      <c r="Q75">
        <v>8900</v>
      </c>
      <c r="R75" t="s">
        <v>78</v>
      </c>
      <c r="S75">
        <v>892331</v>
      </c>
      <c r="T75" t="s">
        <v>499</v>
      </c>
      <c r="U75">
        <v>89</v>
      </c>
      <c r="V75" t="s">
        <v>78</v>
      </c>
      <c r="W75">
        <v>8900</v>
      </c>
      <c r="X75" t="s">
        <v>78</v>
      </c>
      <c r="Y75">
        <v>892300</v>
      </c>
      <c r="Z75" t="s">
        <v>500</v>
      </c>
      <c r="AA75" t="s">
        <v>501</v>
      </c>
      <c r="AB75" t="s">
        <v>502</v>
      </c>
      <c r="AC75" t="s">
        <v>117</v>
      </c>
      <c r="AD75" t="s">
        <v>503</v>
      </c>
      <c r="AE75" t="s">
        <v>504</v>
      </c>
      <c r="AF75">
        <v>75461814</v>
      </c>
      <c r="AG75" t="s">
        <v>505</v>
      </c>
      <c r="AH75" t="s">
        <v>505</v>
      </c>
      <c r="AI75" t="s">
        <v>504</v>
      </c>
      <c r="AJ75">
        <v>75461814</v>
      </c>
      <c r="AK75" t="s">
        <v>505</v>
      </c>
      <c r="AL75" t="s">
        <v>506</v>
      </c>
      <c r="AN75" t="s">
        <v>507</v>
      </c>
      <c r="AO75">
        <v>28105</v>
      </c>
      <c r="AP75" t="s">
        <v>508</v>
      </c>
      <c r="AQ75">
        <v>28</v>
      </c>
      <c r="AR75" t="s">
        <v>509</v>
      </c>
      <c r="AS75">
        <v>39762</v>
      </c>
      <c r="AT75">
        <v>5227</v>
      </c>
      <c r="AU75" t="s">
        <v>511</v>
      </c>
      <c r="AV75" t="s">
        <v>511</v>
      </c>
      <c r="AW75" t="s">
        <v>324</v>
      </c>
      <c r="AX75" t="s">
        <v>512</v>
      </c>
      <c r="AY75" t="s">
        <v>513</v>
      </c>
      <c r="AZ75">
        <v>5093</v>
      </c>
      <c r="BA75" t="s">
        <v>510</v>
      </c>
      <c r="BB75">
        <v>5</v>
      </c>
      <c r="BC75" t="s">
        <v>324</v>
      </c>
      <c r="BD75" t="s">
        <v>93</v>
      </c>
      <c r="BF75">
        <v>81.111999999999995</v>
      </c>
      <c r="BG75" t="s">
        <v>514</v>
      </c>
      <c r="BH75">
        <v>4</v>
      </c>
      <c r="BI75" t="s">
        <v>230</v>
      </c>
      <c r="BJ75" t="s">
        <v>515</v>
      </c>
      <c r="BK75" t="s">
        <v>516</v>
      </c>
      <c r="BL75" t="s">
        <v>101</v>
      </c>
      <c r="BM75" t="s">
        <v>102</v>
      </c>
      <c r="BN75" t="s">
        <v>103</v>
      </c>
      <c r="BO75" t="s">
        <v>104</v>
      </c>
      <c r="BP75" t="s">
        <v>197</v>
      </c>
      <c r="BQ75" t="s">
        <v>198</v>
      </c>
      <c r="BR75">
        <v>2</v>
      </c>
      <c r="BS75" t="s">
        <v>107</v>
      </c>
      <c r="BT75" t="s">
        <v>517</v>
      </c>
      <c r="BU75" s="1">
        <v>44348</v>
      </c>
      <c r="BV75" s="1">
        <v>44348</v>
      </c>
    </row>
    <row r="76" spans="1:74" x14ac:dyDescent="0.2">
      <c r="A76" t="s">
        <v>518</v>
      </c>
      <c r="B76" t="s">
        <v>519</v>
      </c>
      <c r="C76" t="s">
        <v>520</v>
      </c>
      <c r="E76" t="s">
        <v>142</v>
      </c>
      <c r="F76">
        <v>695500</v>
      </c>
      <c r="G76">
        <v>2143820</v>
      </c>
      <c r="H76">
        <v>953241.28</v>
      </c>
      <c r="I76">
        <v>0</v>
      </c>
      <c r="J76">
        <v>0</v>
      </c>
      <c r="K76">
        <v>695500</v>
      </c>
      <c r="L76" s="1">
        <v>44364</v>
      </c>
      <c r="M76">
        <v>2021</v>
      </c>
      <c r="N76" s="1">
        <v>44378</v>
      </c>
      <c r="O76" s="1">
        <v>44742</v>
      </c>
      <c r="P76" t="s">
        <v>78</v>
      </c>
      <c r="Q76">
        <v>8900</v>
      </c>
      <c r="R76" t="s">
        <v>78</v>
      </c>
      <c r="S76">
        <v>892434</v>
      </c>
      <c r="T76" t="s">
        <v>113</v>
      </c>
      <c r="U76">
        <v>89</v>
      </c>
      <c r="V76" t="s">
        <v>78</v>
      </c>
      <c r="W76">
        <v>8900</v>
      </c>
      <c r="X76" t="s">
        <v>78</v>
      </c>
      <c r="Y76">
        <v>892403</v>
      </c>
      <c r="Z76" t="s">
        <v>114</v>
      </c>
      <c r="AA76" t="s">
        <v>115</v>
      </c>
      <c r="AB76" t="s">
        <v>116</v>
      </c>
      <c r="AC76" t="s">
        <v>117</v>
      </c>
      <c r="AD76" t="s">
        <v>118</v>
      </c>
      <c r="AE76" t="s">
        <v>119</v>
      </c>
      <c r="AF76">
        <v>809594054</v>
      </c>
      <c r="AG76" t="s">
        <v>120</v>
      </c>
      <c r="AH76" t="s">
        <v>483</v>
      </c>
      <c r="AI76" t="s">
        <v>122</v>
      </c>
      <c r="AJ76">
        <v>65320400</v>
      </c>
      <c r="AK76" t="s">
        <v>123</v>
      </c>
      <c r="AL76" t="s">
        <v>124</v>
      </c>
      <c r="AM76">
        <v>50450</v>
      </c>
      <c r="AN76" t="s">
        <v>125</v>
      </c>
      <c r="AO76">
        <v>5119</v>
      </c>
      <c r="AP76" t="s">
        <v>126</v>
      </c>
      <c r="AQ76">
        <v>5</v>
      </c>
      <c r="AR76" t="s">
        <v>92</v>
      </c>
      <c r="AS76">
        <v>72118</v>
      </c>
      <c r="AT76">
        <v>5328</v>
      </c>
      <c r="AU76" t="s">
        <v>127</v>
      </c>
      <c r="AV76" t="s">
        <v>127</v>
      </c>
      <c r="AW76" t="s">
        <v>324</v>
      </c>
      <c r="AX76" t="s">
        <v>378</v>
      </c>
      <c r="AY76" t="s">
        <v>125</v>
      </c>
      <c r="AZ76">
        <v>5119</v>
      </c>
      <c r="BA76" t="s">
        <v>126</v>
      </c>
      <c r="BB76">
        <v>5</v>
      </c>
      <c r="BC76" t="s">
        <v>324</v>
      </c>
      <c r="BD76" t="s">
        <v>127</v>
      </c>
      <c r="BE76" t="s">
        <v>127</v>
      </c>
      <c r="BF76">
        <v>81.040999999999997</v>
      </c>
      <c r="BG76" t="s">
        <v>131</v>
      </c>
      <c r="BH76">
        <v>3</v>
      </c>
      <c r="BI76" t="s">
        <v>132</v>
      </c>
      <c r="BJ76" t="s">
        <v>521</v>
      </c>
      <c r="BK76" t="s">
        <v>521</v>
      </c>
      <c r="BL76" t="s">
        <v>101</v>
      </c>
      <c r="BM76" t="s">
        <v>102</v>
      </c>
      <c r="BN76" t="s">
        <v>134</v>
      </c>
      <c r="BO76" t="s">
        <v>135</v>
      </c>
      <c r="BP76" t="s">
        <v>134</v>
      </c>
      <c r="BQ76" t="s">
        <v>216</v>
      </c>
      <c r="BR76">
        <v>2</v>
      </c>
      <c r="BS76" t="s">
        <v>107</v>
      </c>
      <c r="BT76" t="s">
        <v>522</v>
      </c>
      <c r="BU76" s="1">
        <v>44369</v>
      </c>
      <c r="BV76" s="1">
        <v>44369</v>
      </c>
    </row>
    <row r="77" spans="1:74" x14ac:dyDescent="0.2">
      <c r="A77" t="s">
        <v>523</v>
      </c>
      <c r="B77" t="s">
        <v>284</v>
      </c>
      <c r="C77" t="s">
        <v>285</v>
      </c>
      <c r="D77">
        <v>3</v>
      </c>
      <c r="E77" t="s">
        <v>77</v>
      </c>
      <c r="F77">
        <v>0</v>
      </c>
      <c r="G77">
        <v>749990.53</v>
      </c>
      <c r="H77">
        <v>591884.07999999996</v>
      </c>
      <c r="I77">
        <v>0</v>
      </c>
      <c r="J77">
        <v>0</v>
      </c>
      <c r="K77">
        <v>0</v>
      </c>
      <c r="L77" s="1">
        <v>44371</v>
      </c>
      <c r="M77">
        <v>2021</v>
      </c>
      <c r="N77" s="1">
        <v>43358</v>
      </c>
      <c r="O77" s="1">
        <v>44818</v>
      </c>
      <c r="P77" t="s">
        <v>78</v>
      </c>
      <c r="Q77">
        <v>8900</v>
      </c>
      <c r="R77" t="s">
        <v>78</v>
      </c>
      <c r="S77">
        <v>892430</v>
      </c>
      <c r="T77" t="s">
        <v>223</v>
      </c>
      <c r="U77">
        <v>89</v>
      </c>
      <c r="V77" t="s">
        <v>78</v>
      </c>
      <c r="W77">
        <v>8900</v>
      </c>
      <c r="X77" t="s">
        <v>78</v>
      </c>
      <c r="Y77">
        <v>892401</v>
      </c>
      <c r="Z77" t="s">
        <v>224</v>
      </c>
      <c r="AA77" t="s">
        <v>225</v>
      </c>
      <c r="AB77" t="s">
        <v>226</v>
      </c>
      <c r="AC77" t="s">
        <v>117</v>
      </c>
      <c r="AD77" t="s">
        <v>227</v>
      </c>
      <c r="AE77" t="s">
        <v>85</v>
      </c>
      <c r="AF77">
        <v>191429745</v>
      </c>
      <c r="AG77" t="s">
        <v>86</v>
      </c>
      <c r="AH77" t="s">
        <v>87</v>
      </c>
      <c r="AI77" t="s">
        <v>88</v>
      </c>
      <c r="AJ77">
        <v>55600001</v>
      </c>
      <c r="AK77" t="s">
        <v>87</v>
      </c>
      <c r="AL77" t="s">
        <v>144</v>
      </c>
      <c r="AM77">
        <v>23290</v>
      </c>
      <c r="AN77" t="s">
        <v>90</v>
      </c>
      <c r="AO77">
        <v>5143</v>
      </c>
      <c r="AP77" t="s">
        <v>91</v>
      </c>
      <c r="AQ77">
        <v>5</v>
      </c>
      <c r="AR77" t="s">
        <v>92</v>
      </c>
      <c r="AS77">
        <v>72701</v>
      </c>
      <c r="AU77" t="s">
        <v>93</v>
      </c>
      <c r="AV77" t="s">
        <v>93</v>
      </c>
      <c r="AW77" t="s">
        <v>155</v>
      </c>
      <c r="AX77" t="s">
        <v>95</v>
      </c>
      <c r="AY77" t="s">
        <v>90</v>
      </c>
      <c r="AZ77">
        <v>5143</v>
      </c>
      <c r="BA77" t="s">
        <v>91</v>
      </c>
      <c r="BB77">
        <v>5</v>
      </c>
      <c r="BC77" t="s">
        <v>380</v>
      </c>
      <c r="BD77" t="s">
        <v>93</v>
      </c>
      <c r="BE77" t="s">
        <v>93</v>
      </c>
      <c r="BF77">
        <v>81.049000000000007</v>
      </c>
      <c r="BG77" t="s">
        <v>229</v>
      </c>
      <c r="BH77">
        <v>4</v>
      </c>
      <c r="BI77" t="s">
        <v>230</v>
      </c>
      <c r="BJ77" t="s">
        <v>286</v>
      </c>
      <c r="BK77" t="s">
        <v>286</v>
      </c>
      <c r="BL77" t="s">
        <v>101</v>
      </c>
      <c r="BM77" t="s">
        <v>102</v>
      </c>
      <c r="BN77" t="s">
        <v>103</v>
      </c>
      <c r="BO77" t="s">
        <v>104</v>
      </c>
      <c r="BP77" t="s">
        <v>175</v>
      </c>
      <c r="BQ77" t="s">
        <v>176</v>
      </c>
      <c r="BR77">
        <v>2</v>
      </c>
      <c r="BS77" t="s">
        <v>107</v>
      </c>
      <c r="BT77" t="s">
        <v>287</v>
      </c>
      <c r="BU77" s="1">
        <v>44375</v>
      </c>
      <c r="BV77" s="1">
        <v>44375</v>
      </c>
    </row>
    <row r="78" spans="1:74" x14ac:dyDescent="0.2">
      <c r="A78" t="s">
        <v>524</v>
      </c>
      <c r="B78" t="s">
        <v>235</v>
      </c>
      <c r="C78" t="s">
        <v>236</v>
      </c>
      <c r="D78">
        <v>5</v>
      </c>
      <c r="E78" t="s">
        <v>77</v>
      </c>
      <c r="F78">
        <v>0</v>
      </c>
      <c r="G78">
        <v>750000</v>
      </c>
      <c r="H78">
        <v>300482.73</v>
      </c>
      <c r="I78">
        <v>0</v>
      </c>
      <c r="J78">
        <v>0</v>
      </c>
      <c r="K78">
        <v>0</v>
      </c>
      <c r="L78" s="1">
        <v>44371</v>
      </c>
      <c r="M78">
        <v>2021</v>
      </c>
      <c r="N78" s="1">
        <v>42566</v>
      </c>
      <c r="O78" s="1">
        <v>44561</v>
      </c>
      <c r="P78" t="s">
        <v>78</v>
      </c>
      <c r="Q78">
        <v>8900</v>
      </c>
      <c r="R78" t="s">
        <v>78</v>
      </c>
      <c r="S78">
        <v>892430</v>
      </c>
      <c r="T78" t="s">
        <v>223</v>
      </c>
      <c r="U78">
        <v>89</v>
      </c>
      <c r="V78" t="s">
        <v>78</v>
      </c>
      <c r="W78">
        <v>8900</v>
      </c>
      <c r="X78" t="s">
        <v>78</v>
      </c>
      <c r="Y78">
        <v>892401</v>
      </c>
      <c r="Z78" t="s">
        <v>224</v>
      </c>
      <c r="AA78" t="s">
        <v>225</v>
      </c>
      <c r="AB78" t="s">
        <v>226</v>
      </c>
      <c r="AC78" t="s">
        <v>117</v>
      </c>
      <c r="AD78" t="s">
        <v>227</v>
      </c>
      <c r="AE78" t="s">
        <v>85</v>
      </c>
      <c r="AF78">
        <v>191429745</v>
      </c>
      <c r="AG78" t="s">
        <v>86</v>
      </c>
      <c r="AH78" t="s">
        <v>87</v>
      </c>
      <c r="AI78" t="s">
        <v>88</v>
      </c>
      <c r="AJ78">
        <v>55600001</v>
      </c>
      <c r="AK78" t="s">
        <v>87</v>
      </c>
      <c r="AL78" t="s">
        <v>89</v>
      </c>
      <c r="AM78">
        <v>23290</v>
      </c>
      <c r="AN78" t="s">
        <v>90</v>
      </c>
      <c r="AO78">
        <v>5143</v>
      </c>
      <c r="AP78" t="s">
        <v>91</v>
      </c>
      <c r="AQ78">
        <v>5</v>
      </c>
      <c r="AR78" t="s">
        <v>92</v>
      </c>
      <c r="AS78">
        <v>72701</v>
      </c>
      <c r="AU78" t="s">
        <v>93</v>
      </c>
      <c r="AV78" t="s">
        <v>93</v>
      </c>
      <c r="AW78" t="s">
        <v>155</v>
      </c>
      <c r="AX78" t="s">
        <v>95</v>
      </c>
      <c r="AY78" t="s">
        <v>90</v>
      </c>
      <c r="AZ78">
        <v>5143</v>
      </c>
      <c r="BA78" t="s">
        <v>91</v>
      </c>
      <c r="BB78">
        <v>5</v>
      </c>
      <c r="BC78" t="s">
        <v>374</v>
      </c>
      <c r="BD78" t="s">
        <v>93</v>
      </c>
      <c r="BE78" t="s">
        <v>93</v>
      </c>
      <c r="BF78">
        <v>81.049000000000007</v>
      </c>
      <c r="BG78" t="s">
        <v>229</v>
      </c>
      <c r="BH78">
        <v>4</v>
      </c>
      <c r="BI78" t="s">
        <v>230</v>
      </c>
      <c r="BJ78" t="s">
        <v>238</v>
      </c>
      <c r="BK78" t="s">
        <v>239</v>
      </c>
      <c r="BL78" t="s">
        <v>101</v>
      </c>
      <c r="BM78" t="s">
        <v>102</v>
      </c>
      <c r="BN78" t="s">
        <v>103</v>
      </c>
      <c r="BO78" t="s">
        <v>104</v>
      </c>
      <c r="BP78" t="s">
        <v>105</v>
      </c>
      <c r="BQ78" t="s">
        <v>106</v>
      </c>
      <c r="BR78">
        <v>2</v>
      </c>
      <c r="BS78" t="s">
        <v>107</v>
      </c>
      <c r="BT78" t="s">
        <v>240</v>
      </c>
      <c r="BU78" s="1">
        <v>44375</v>
      </c>
      <c r="BV78" s="1">
        <v>44375</v>
      </c>
    </row>
    <row r="79" spans="1:74" x14ac:dyDescent="0.2">
      <c r="A79" t="s">
        <v>525</v>
      </c>
      <c r="B79" t="s">
        <v>259</v>
      </c>
      <c r="C79" t="s">
        <v>260</v>
      </c>
      <c r="D79">
        <v>18</v>
      </c>
      <c r="E79" t="s">
        <v>77</v>
      </c>
      <c r="F79">
        <v>0</v>
      </c>
      <c r="G79">
        <v>1524992</v>
      </c>
      <c r="H79">
        <v>272894.84999999998</v>
      </c>
      <c r="I79">
        <v>0</v>
      </c>
      <c r="J79">
        <v>0</v>
      </c>
      <c r="K79">
        <v>0</v>
      </c>
      <c r="L79" s="1">
        <v>44361</v>
      </c>
      <c r="M79">
        <v>2021</v>
      </c>
      <c r="N79" s="1">
        <v>37118</v>
      </c>
      <c r="O79" s="1">
        <v>44787</v>
      </c>
      <c r="P79" t="s">
        <v>78</v>
      </c>
      <c r="Q79">
        <v>8900</v>
      </c>
      <c r="R79" t="s">
        <v>78</v>
      </c>
      <c r="S79">
        <v>892430</v>
      </c>
      <c r="T79" t="s">
        <v>223</v>
      </c>
      <c r="U79">
        <v>89</v>
      </c>
      <c r="V79" t="s">
        <v>78</v>
      </c>
      <c r="W79">
        <v>8900</v>
      </c>
      <c r="X79" t="s">
        <v>78</v>
      </c>
      <c r="Y79">
        <v>892401</v>
      </c>
      <c r="Z79" t="s">
        <v>224</v>
      </c>
      <c r="AA79" t="s">
        <v>225</v>
      </c>
      <c r="AB79" t="s">
        <v>226</v>
      </c>
      <c r="AC79" t="s">
        <v>117</v>
      </c>
      <c r="AD79" t="s">
        <v>227</v>
      </c>
      <c r="AE79" t="s">
        <v>85</v>
      </c>
      <c r="AF79">
        <v>191429745</v>
      </c>
      <c r="AG79" t="s">
        <v>86</v>
      </c>
      <c r="AH79" t="s">
        <v>87</v>
      </c>
      <c r="AI79" t="s">
        <v>88</v>
      </c>
      <c r="AJ79">
        <v>55600001</v>
      </c>
      <c r="AK79" t="s">
        <v>87</v>
      </c>
      <c r="AL79" t="s">
        <v>428</v>
      </c>
      <c r="AM79">
        <v>23290</v>
      </c>
      <c r="AN79" t="s">
        <v>90</v>
      </c>
      <c r="AO79">
        <v>5143</v>
      </c>
      <c r="AP79" t="s">
        <v>91</v>
      </c>
      <c r="AQ79">
        <v>5</v>
      </c>
      <c r="AR79" t="s">
        <v>92</v>
      </c>
      <c r="AS79">
        <v>72702</v>
      </c>
      <c r="AT79">
        <v>1404</v>
      </c>
      <c r="AU79" t="s">
        <v>93</v>
      </c>
      <c r="AV79" t="s">
        <v>93</v>
      </c>
      <c r="AW79" t="s">
        <v>155</v>
      </c>
      <c r="AX79" t="s">
        <v>95</v>
      </c>
      <c r="AY79" t="s">
        <v>90</v>
      </c>
      <c r="AZ79">
        <v>5143</v>
      </c>
      <c r="BA79" t="s">
        <v>91</v>
      </c>
      <c r="BB79">
        <v>5</v>
      </c>
      <c r="BC79" t="s">
        <v>380</v>
      </c>
      <c r="BD79" t="s">
        <v>93</v>
      </c>
      <c r="BE79" t="s">
        <v>93</v>
      </c>
      <c r="BF79">
        <v>81.049000000000007</v>
      </c>
      <c r="BG79" t="s">
        <v>229</v>
      </c>
      <c r="BH79">
        <v>4</v>
      </c>
      <c r="BI79" t="s">
        <v>230</v>
      </c>
      <c r="BJ79" t="s">
        <v>262</v>
      </c>
      <c r="BK79" t="s">
        <v>263</v>
      </c>
      <c r="BL79" t="s">
        <v>101</v>
      </c>
      <c r="BM79" t="s">
        <v>102</v>
      </c>
      <c r="BN79" t="s">
        <v>103</v>
      </c>
      <c r="BO79" t="s">
        <v>104</v>
      </c>
      <c r="BP79" t="s">
        <v>175</v>
      </c>
      <c r="BQ79" t="s">
        <v>176</v>
      </c>
      <c r="BR79">
        <v>2</v>
      </c>
      <c r="BS79" t="s">
        <v>107</v>
      </c>
      <c r="BT79" t="s">
        <v>264</v>
      </c>
      <c r="BU79" s="1">
        <v>44383</v>
      </c>
      <c r="BV79" s="1">
        <v>44383</v>
      </c>
    </row>
    <row r="80" spans="1:74" x14ac:dyDescent="0.2">
      <c r="A80" t="s">
        <v>526</v>
      </c>
      <c r="B80" t="s">
        <v>353</v>
      </c>
      <c r="C80" t="s">
        <v>354</v>
      </c>
      <c r="D80">
        <v>6</v>
      </c>
      <c r="E80" t="s">
        <v>142</v>
      </c>
      <c r="F80">
        <v>0</v>
      </c>
      <c r="G80">
        <v>1149999</v>
      </c>
      <c r="H80">
        <v>379281.47</v>
      </c>
      <c r="I80">
        <v>0</v>
      </c>
      <c r="J80">
        <v>200000</v>
      </c>
      <c r="K80">
        <v>0</v>
      </c>
      <c r="L80" s="1">
        <v>44383</v>
      </c>
      <c r="M80">
        <v>2021</v>
      </c>
      <c r="N80" s="1">
        <v>43191</v>
      </c>
      <c r="O80" s="1">
        <v>44788</v>
      </c>
      <c r="P80" t="s">
        <v>78</v>
      </c>
      <c r="Q80">
        <v>8900</v>
      </c>
      <c r="R80" t="s">
        <v>78</v>
      </c>
      <c r="S80">
        <v>892434</v>
      </c>
      <c r="T80" t="s">
        <v>113</v>
      </c>
      <c r="U80">
        <v>89</v>
      </c>
      <c r="V80" t="s">
        <v>78</v>
      </c>
      <c r="W80">
        <v>8900</v>
      </c>
      <c r="X80" t="s">
        <v>78</v>
      </c>
      <c r="Y80">
        <v>892403</v>
      </c>
      <c r="Z80" t="s">
        <v>114</v>
      </c>
      <c r="AA80" t="s">
        <v>115</v>
      </c>
      <c r="AB80" t="s">
        <v>116</v>
      </c>
      <c r="AC80" t="s">
        <v>117</v>
      </c>
      <c r="AD80" t="s">
        <v>355</v>
      </c>
      <c r="AE80" t="s">
        <v>85</v>
      </c>
      <c r="AF80">
        <v>191429745</v>
      </c>
      <c r="AG80" t="s">
        <v>86</v>
      </c>
      <c r="AH80" t="s">
        <v>87</v>
      </c>
      <c r="AI80" t="s">
        <v>88</v>
      </c>
      <c r="AJ80">
        <v>55600001</v>
      </c>
      <c r="AK80" t="s">
        <v>87</v>
      </c>
      <c r="AL80" t="s">
        <v>144</v>
      </c>
      <c r="AM80">
        <v>23290</v>
      </c>
      <c r="AN80" t="s">
        <v>90</v>
      </c>
      <c r="AO80">
        <v>5143</v>
      </c>
      <c r="AP80" t="s">
        <v>91</v>
      </c>
      <c r="AQ80">
        <v>5</v>
      </c>
      <c r="AR80" t="s">
        <v>92</v>
      </c>
      <c r="AS80">
        <v>72701</v>
      </c>
      <c r="AT80">
        <v>3124</v>
      </c>
      <c r="AU80" t="s">
        <v>93</v>
      </c>
      <c r="AV80" t="s">
        <v>93</v>
      </c>
      <c r="AW80" t="s">
        <v>324</v>
      </c>
      <c r="AX80" t="s">
        <v>95</v>
      </c>
      <c r="AY80" t="s">
        <v>90</v>
      </c>
      <c r="AZ80">
        <v>5143</v>
      </c>
      <c r="BA80" t="s">
        <v>91</v>
      </c>
      <c r="BB80">
        <v>5</v>
      </c>
      <c r="BC80" t="s">
        <v>324</v>
      </c>
      <c r="BD80" t="s">
        <v>127</v>
      </c>
      <c r="BE80" t="s">
        <v>93</v>
      </c>
      <c r="BF80">
        <v>81.087000000000003</v>
      </c>
      <c r="BG80" t="s">
        <v>145</v>
      </c>
      <c r="BH80">
        <v>5</v>
      </c>
      <c r="BI80" t="s">
        <v>98</v>
      </c>
      <c r="BJ80" t="s">
        <v>460</v>
      </c>
      <c r="BK80" t="s">
        <v>356</v>
      </c>
      <c r="BL80" t="s">
        <v>101</v>
      </c>
      <c r="BM80" t="s">
        <v>102</v>
      </c>
      <c r="BN80" t="s">
        <v>103</v>
      </c>
      <c r="BO80" t="s">
        <v>104</v>
      </c>
      <c r="BP80" t="s">
        <v>175</v>
      </c>
      <c r="BQ80" t="s">
        <v>176</v>
      </c>
      <c r="BR80">
        <v>2</v>
      </c>
      <c r="BS80" t="s">
        <v>107</v>
      </c>
      <c r="BT80" t="s">
        <v>357</v>
      </c>
      <c r="BU80" s="1">
        <v>44389</v>
      </c>
      <c r="BV80" s="1">
        <v>44389</v>
      </c>
    </row>
    <row r="81" spans="1:74" x14ac:dyDescent="0.2">
      <c r="A81" t="s">
        <v>527</v>
      </c>
      <c r="B81" t="s">
        <v>252</v>
      </c>
      <c r="C81" t="s">
        <v>253</v>
      </c>
      <c r="D81">
        <v>4</v>
      </c>
      <c r="E81" t="s">
        <v>142</v>
      </c>
      <c r="F81">
        <v>2532999</v>
      </c>
      <c r="G81">
        <v>10865126.1</v>
      </c>
      <c r="H81">
        <v>4925032.9800000004</v>
      </c>
      <c r="I81">
        <v>0</v>
      </c>
      <c r="J81">
        <v>0</v>
      </c>
      <c r="K81">
        <v>2532999</v>
      </c>
      <c r="L81" s="1">
        <v>44385</v>
      </c>
      <c r="M81">
        <v>2021</v>
      </c>
      <c r="N81" s="1">
        <v>42917</v>
      </c>
      <c r="O81" s="1">
        <v>44742</v>
      </c>
      <c r="P81" t="s">
        <v>78</v>
      </c>
      <c r="Q81">
        <v>8900</v>
      </c>
      <c r="R81" t="s">
        <v>78</v>
      </c>
      <c r="S81">
        <v>892434</v>
      </c>
      <c r="T81" t="s">
        <v>113</v>
      </c>
      <c r="U81">
        <v>89</v>
      </c>
      <c r="V81" t="s">
        <v>78</v>
      </c>
      <c r="W81">
        <v>8900</v>
      </c>
      <c r="X81" t="s">
        <v>78</v>
      </c>
      <c r="Y81">
        <v>892403</v>
      </c>
      <c r="Z81" t="s">
        <v>114</v>
      </c>
      <c r="AA81" t="s">
        <v>115</v>
      </c>
      <c r="AB81" t="s">
        <v>116</v>
      </c>
      <c r="AC81" t="s">
        <v>117</v>
      </c>
      <c r="AD81" t="s">
        <v>118</v>
      </c>
      <c r="AE81" t="s">
        <v>119</v>
      </c>
      <c r="AF81">
        <v>809594054</v>
      </c>
      <c r="AG81" t="s">
        <v>120</v>
      </c>
      <c r="AH81" t="s">
        <v>483</v>
      </c>
      <c r="AI81" t="s">
        <v>122</v>
      </c>
      <c r="AJ81">
        <v>65320400</v>
      </c>
      <c r="AK81" t="s">
        <v>123</v>
      </c>
      <c r="AL81" t="s">
        <v>124</v>
      </c>
      <c r="AM81">
        <v>50450</v>
      </c>
      <c r="AN81" t="s">
        <v>125</v>
      </c>
      <c r="AO81">
        <v>5119</v>
      </c>
      <c r="AP81" t="s">
        <v>126</v>
      </c>
      <c r="AQ81">
        <v>5</v>
      </c>
      <c r="AR81" t="s">
        <v>92</v>
      </c>
      <c r="AS81">
        <v>72118</v>
      </c>
      <c r="AT81">
        <v>5328</v>
      </c>
      <c r="AU81" t="s">
        <v>127</v>
      </c>
      <c r="AV81" t="s">
        <v>127</v>
      </c>
      <c r="AW81" t="s">
        <v>528</v>
      </c>
      <c r="AX81" t="s">
        <v>129</v>
      </c>
      <c r="BB81">
        <v>5</v>
      </c>
      <c r="BD81" t="s">
        <v>130</v>
      </c>
      <c r="BF81">
        <v>81.042000000000002</v>
      </c>
      <c r="BG81" t="s">
        <v>254</v>
      </c>
      <c r="BH81">
        <v>3</v>
      </c>
      <c r="BI81" t="s">
        <v>132</v>
      </c>
      <c r="BJ81" t="s">
        <v>255</v>
      </c>
      <c r="BK81" t="s">
        <v>123</v>
      </c>
      <c r="BL81" t="s">
        <v>101</v>
      </c>
      <c r="BM81" t="s">
        <v>102</v>
      </c>
      <c r="BN81" t="s">
        <v>134</v>
      </c>
      <c r="BO81" t="s">
        <v>135</v>
      </c>
      <c r="BP81" t="s">
        <v>175</v>
      </c>
      <c r="BQ81" t="s">
        <v>176</v>
      </c>
      <c r="BR81">
        <v>2</v>
      </c>
      <c r="BS81" t="s">
        <v>107</v>
      </c>
      <c r="BT81" t="s">
        <v>256</v>
      </c>
      <c r="BU81" s="1">
        <v>44389</v>
      </c>
      <c r="BV81" s="1">
        <v>44389</v>
      </c>
    </row>
    <row r="82" spans="1:74" x14ac:dyDescent="0.2">
      <c r="A82" t="s">
        <v>529</v>
      </c>
      <c r="B82" t="s">
        <v>530</v>
      </c>
      <c r="C82" t="s">
        <v>531</v>
      </c>
      <c r="E82" t="s">
        <v>77</v>
      </c>
      <c r="F82">
        <v>750000</v>
      </c>
      <c r="G82">
        <v>750000</v>
      </c>
      <c r="H82">
        <v>332769.89</v>
      </c>
      <c r="I82">
        <v>0</v>
      </c>
      <c r="J82">
        <v>0</v>
      </c>
      <c r="K82">
        <v>750000</v>
      </c>
      <c r="L82" s="1">
        <v>44390</v>
      </c>
      <c r="M82">
        <v>2021</v>
      </c>
      <c r="N82" s="1">
        <v>44409</v>
      </c>
      <c r="O82" s="1">
        <v>44773</v>
      </c>
      <c r="P82" t="s">
        <v>78</v>
      </c>
      <c r="Q82">
        <v>8900</v>
      </c>
      <c r="R82" t="s">
        <v>78</v>
      </c>
      <c r="S82">
        <v>892430</v>
      </c>
      <c r="T82" t="s">
        <v>223</v>
      </c>
      <c r="U82">
        <v>89</v>
      </c>
      <c r="V82" t="s">
        <v>78</v>
      </c>
      <c r="W82">
        <v>8900</v>
      </c>
      <c r="X82" t="s">
        <v>78</v>
      </c>
      <c r="Y82">
        <v>892401</v>
      </c>
      <c r="Z82" t="s">
        <v>224</v>
      </c>
      <c r="AA82" t="s">
        <v>225</v>
      </c>
      <c r="AB82" t="s">
        <v>226</v>
      </c>
      <c r="AC82" t="s">
        <v>117</v>
      </c>
      <c r="AD82" t="s">
        <v>227</v>
      </c>
      <c r="AE82" t="s">
        <v>85</v>
      </c>
      <c r="AF82">
        <v>191429745</v>
      </c>
      <c r="AG82" t="s">
        <v>86</v>
      </c>
      <c r="AH82" t="s">
        <v>87</v>
      </c>
      <c r="AI82" t="s">
        <v>88</v>
      </c>
      <c r="AJ82">
        <v>55600001</v>
      </c>
      <c r="AK82" t="s">
        <v>87</v>
      </c>
      <c r="AL82" t="s">
        <v>144</v>
      </c>
      <c r="AM82">
        <v>23290</v>
      </c>
      <c r="AN82" t="s">
        <v>90</v>
      </c>
      <c r="AO82">
        <v>5143</v>
      </c>
      <c r="AP82" t="s">
        <v>91</v>
      </c>
      <c r="AQ82">
        <v>5</v>
      </c>
      <c r="AR82" t="s">
        <v>92</v>
      </c>
      <c r="AS82">
        <v>72701</v>
      </c>
      <c r="AT82">
        <v>3124</v>
      </c>
      <c r="AU82" t="s">
        <v>93</v>
      </c>
      <c r="AV82" t="s">
        <v>93</v>
      </c>
      <c r="AW82" t="s">
        <v>155</v>
      </c>
      <c r="AX82" t="s">
        <v>95</v>
      </c>
      <c r="AY82" t="s">
        <v>90</v>
      </c>
      <c r="AZ82">
        <v>5143</v>
      </c>
      <c r="BA82" t="s">
        <v>91</v>
      </c>
      <c r="BB82">
        <v>5</v>
      </c>
      <c r="BC82" t="s">
        <v>532</v>
      </c>
      <c r="BD82" t="s">
        <v>93</v>
      </c>
      <c r="BE82" t="s">
        <v>93</v>
      </c>
      <c r="BF82">
        <v>81.049000000000007</v>
      </c>
      <c r="BG82" t="s">
        <v>229</v>
      </c>
      <c r="BH82">
        <v>4</v>
      </c>
      <c r="BI82" t="s">
        <v>230</v>
      </c>
      <c r="BJ82" t="s">
        <v>533</v>
      </c>
      <c r="BK82" t="s">
        <v>533</v>
      </c>
      <c r="BL82" t="s">
        <v>101</v>
      </c>
      <c r="BM82" t="s">
        <v>102</v>
      </c>
      <c r="BN82" t="s">
        <v>103</v>
      </c>
      <c r="BO82" t="s">
        <v>104</v>
      </c>
      <c r="BP82" t="s">
        <v>134</v>
      </c>
      <c r="BQ82" t="s">
        <v>216</v>
      </c>
      <c r="BR82">
        <v>2</v>
      </c>
      <c r="BS82" t="s">
        <v>107</v>
      </c>
      <c r="BT82" t="s">
        <v>534</v>
      </c>
      <c r="BU82" s="1">
        <v>44396</v>
      </c>
      <c r="BV82" s="1">
        <v>44396</v>
      </c>
    </row>
    <row r="83" spans="1:74" x14ac:dyDescent="0.2">
      <c r="A83" t="s">
        <v>535</v>
      </c>
      <c r="B83" t="s">
        <v>110</v>
      </c>
      <c r="C83" t="s">
        <v>111</v>
      </c>
      <c r="D83">
        <v>5</v>
      </c>
      <c r="E83" t="s">
        <v>390</v>
      </c>
      <c r="F83">
        <v>0</v>
      </c>
      <c r="G83">
        <v>1901400</v>
      </c>
      <c r="H83">
        <v>1518913.98</v>
      </c>
      <c r="I83">
        <v>0</v>
      </c>
      <c r="J83">
        <v>221575</v>
      </c>
      <c r="K83">
        <v>0</v>
      </c>
      <c r="L83" s="1">
        <v>44390</v>
      </c>
      <c r="M83">
        <v>2021</v>
      </c>
      <c r="N83" s="1">
        <v>43282</v>
      </c>
      <c r="O83" s="1">
        <v>44742</v>
      </c>
      <c r="P83" t="s">
        <v>78</v>
      </c>
      <c r="Q83">
        <v>8900</v>
      </c>
      <c r="R83" t="s">
        <v>78</v>
      </c>
      <c r="S83">
        <v>892434</v>
      </c>
      <c r="T83" t="s">
        <v>113</v>
      </c>
      <c r="U83">
        <v>89</v>
      </c>
      <c r="V83" t="s">
        <v>78</v>
      </c>
      <c r="W83">
        <v>8900</v>
      </c>
      <c r="X83" t="s">
        <v>78</v>
      </c>
      <c r="Y83">
        <v>892403</v>
      </c>
      <c r="Z83" t="s">
        <v>114</v>
      </c>
      <c r="AA83" t="s">
        <v>115</v>
      </c>
      <c r="AB83" t="s">
        <v>116</v>
      </c>
      <c r="AC83" t="s">
        <v>117</v>
      </c>
      <c r="AD83" t="s">
        <v>118</v>
      </c>
      <c r="AE83" t="s">
        <v>119</v>
      </c>
      <c r="AF83">
        <v>809594054</v>
      </c>
      <c r="AG83" t="s">
        <v>120</v>
      </c>
      <c r="AH83" t="s">
        <v>121</v>
      </c>
      <c r="AI83" t="s">
        <v>122</v>
      </c>
      <c r="AJ83">
        <v>65320400</v>
      </c>
      <c r="AK83" t="s">
        <v>123</v>
      </c>
      <c r="AL83" t="s">
        <v>124</v>
      </c>
      <c r="AM83">
        <v>50450</v>
      </c>
      <c r="AN83" t="s">
        <v>125</v>
      </c>
      <c r="AO83">
        <v>5119</v>
      </c>
      <c r="AP83" t="s">
        <v>126</v>
      </c>
      <c r="AQ83">
        <v>5</v>
      </c>
      <c r="AR83" t="s">
        <v>92</v>
      </c>
      <c r="AS83">
        <v>72118</v>
      </c>
      <c r="AT83">
        <v>5328</v>
      </c>
      <c r="AU83" t="s">
        <v>127</v>
      </c>
      <c r="AV83" t="s">
        <v>127</v>
      </c>
      <c r="AW83" t="s">
        <v>324</v>
      </c>
      <c r="AX83" t="s">
        <v>378</v>
      </c>
      <c r="AY83" t="s">
        <v>125</v>
      </c>
      <c r="AZ83">
        <v>5119</v>
      </c>
      <c r="BA83" t="s">
        <v>126</v>
      </c>
      <c r="BB83">
        <v>5</v>
      </c>
      <c r="BC83" t="s">
        <v>324</v>
      </c>
      <c r="BD83" t="s">
        <v>127</v>
      </c>
      <c r="BE83" t="s">
        <v>127</v>
      </c>
      <c r="BF83">
        <v>81.040999999999997</v>
      </c>
      <c r="BG83" t="s">
        <v>131</v>
      </c>
      <c r="BH83">
        <v>3</v>
      </c>
      <c r="BI83" t="s">
        <v>132</v>
      </c>
      <c r="BJ83" t="s">
        <v>133</v>
      </c>
      <c r="BK83" t="s">
        <v>133</v>
      </c>
      <c r="BL83" t="s">
        <v>101</v>
      </c>
      <c r="BM83" t="s">
        <v>102</v>
      </c>
      <c r="BN83" t="s">
        <v>134</v>
      </c>
      <c r="BO83" t="s">
        <v>135</v>
      </c>
      <c r="BP83" t="s">
        <v>105</v>
      </c>
      <c r="BQ83" t="s">
        <v>106</v>
      </c>
      <c r="BR83">
        <v>2</v>
      </c>
      <c r="BS83" t="s">
        <v>107</v>
      </c>
      <c r="BT83" t="s">
        <v>136</v>
      </c>
      <c r="BU83" s="1">
        <v>44396</v>
      </c>
      <c r="BV83" s="1">
        <v>44396</v>
      </c>
    </row>
    <row r="84" spans="1:74" x14ac:dyDescent="0.2">
      <c r="A84" t="s">
        <v>536</v>
      </c>
      <c r="B84" t="s">
        <v>451</v>
      </c>
      <c r="C84" t="s">
        <v>452</v>
      </c>
      <c r="D84">
        <v>1</v>
      </c>
      <c r="E84" t="s">
        <v>77</v>
      </c>
      <c r="F84">
        <v>0</v>
      </c>
      <c r="G84">
        <v>750000</v>
      </c>
      <c r="H84">
        <v>750000</v>
      </c>
      <c r="I84">
        <v>0</v>
      </c>
      <c r="J84">
        <v>0</v>
      </c>
      <c r="K84">
        <v>0</v>
      </c>
      <c r="L84" s="1">
        <v>44399</v>
      </c>
      <c r="M84">
        <v>2021</v>
      </c>
      <c r="N84" s="1">
        <v>44075</v>
      </c>
      <c r="O84" s="1">
        <v>44804</v>
      </c>
      <c r="P84" t="s">
        <v>78</v>
      </c>
      <c r="Q84">
        <v>8900</v>
      </c>
      <c r="R84" t="s">
        <v>78</v>
      </c>
      <c r="S84">
        <v>892430</v>
      </c>
      <c r="T84" t="s">
        <v>223</v>
      </c>
      <c r="U84">
        <v>89</v>
      </c>
      <c r="V84" t="s">
        <v>78</v>
      </c>
      <c r="W84">
        <v>8900</v>
      </c>
      <c r="X84" t="s">
        <v>78</v>
      </c>
      <c r="Y84">
        <v>892401</v>
      </c>
      <c r="Z84" t="s">
        <v>224</v>
      </c>
      <c r="AA84" t="s">
        <v>225</v>
      </c>
      <c r="AB84" t="s">
        <v>226</v>
      </c>
      <c r="AC84" t="s">
        <v>117</v>
      </c>
      <c r="AD84" t="s">
        <v>227</v>
      </c>
      <c r="AE84" t="s">
        <v>85</v>
      </c>
      <c r="AF84">
        <v>191429745</v>
      </c>
      <c r="AG84" t="s">
        <v>86</v>
      </c>
      <c r="AH84" t="s">
        <v>87</v>
      </c>
      <c r="AI84" t="s">
        <v>88</v>
      </c>
      <c r="AJ84">
        <v>55600001</v>
      </c>
      <c r="AK84" t="s">
        <v>87</v>
      </c>
      <c r="AL84" t="s">
        <v>144</v>
      </c>
      <c r="AM84">
        <v>23290</v>
      </c>
      <c r="AN84" t="s">
        <v>90</v>
      </c>
      <c r="AO84">
        <v>5143</v>
      </c>
      <c r="AP84" t="s">
        <v>91</v>
      </c>
      <c r="AQ84">
        <v>5</v>
      </c>
      <c r="AR84" t="s">
        <v>92</v>
      </c>
      <c r="AS84">
        <v>72701</v>
      </c>
      <c r="AT84">
        <v>3124</v>
      </c>
      <c r="AU84" t="s">
        <v>93</v>
      </c>
      <c r="AV84" t="s">
        <v>93</v>
      </c>
      <c r="AW84" t="s">
        <v>155</v>
      </c>
      <c r="AX84" t="s">
        <v>95</v>
      </c>
      <c r="AY84" t="s">
        <v>90</v>
      </c>
      <c r="AZ84">
        <v>5143</v>
      </c>
      <c r="BA84" t="s">
        <v>91</v>
      </c>
      <c r="BB84">
        <v>5</v>
      </c>
      <c r="BC84" t="s">
        <v>228</v>
      </c>
      <c r="BD84" t="s">
        <v>93</v>
      </c>
      <c r="BE84" t="s">
        <v>93</v>
      </c>
      <c r="BF84">
        <v>81.049000000000007</v>
      </c>
      <c r="BG84" t="s">
        <v>229</v>
      </c>
      <c r="BH84">
        <v>4</v>
      </c>
      <c r="BI84" t="s">
        <v>230</v>
      </c>
      <c r="BJ84" t="s">
        <v>453</v>
      </c>
      <c r="BK84" t="s">
        <v>453</v>
      </c>
      <c r="BL84" t="s">
        <v>101</v>
      </c>
      <c r="BM84" t="s">
        <v>102</v>
      </c>
      <c r="BN84" t="s">
        <v>103</v>
      </c>
      <c r="BO84" t="s">
        <v>104</v>
      </c>
      <c r="BP84" t="s">
        <v>175</v>
      </c>
      <c r="BQ84" t="s">
        <v>176</v>
      </c>
      <c r="BR84">
        <v>2</v>
      </c>
      <c r="BS84" t="s">
        <v>107</v>
      </c>
      <c r="BT84" t="s">
        <v>454</v>
      </c>
      <c r="BU84" s="1">
        <v>44404</v>
      </c>
      <c r="BV84" s="1">
        <v>44404</v>
      </c>
    </row>
    <row r="85" spans="1:74" x14ac:dyDescent="0.2">
      <c r="A85" t="s">
        <v>537</v>
      </c>
      <c r="B85" t="s">
        <v>344</v>
      </c>
      <c r="C85" t="s">
        <v>345</v>
      </c>
      <c r="D85">
        <v>2</v>
      </c>
      <c r="E85" t="s">
        <v>77</v>
      </c>
      <c r="F85">
        <v>0</v>
      </c>
      <c r="G85">
        <v>750000</v>
      </c>
      <c r="H85">
        <v>724410.58</v>
      </c>
      <c r="I85">
        <v>0</v>
      </c>
      <c r="J85">
        <v>0</v>
      </c>
      <c r="K85">
        <v>0</v>
      </c>
      <c r="L85" s="1">
        <v>44399</v>
      </c>
      <c r="M85">
        <v>2021</v>
      </c>
      <c r="N85" s="1">
        <v>43709</v>
      </c>
      <c r="O85" s="1">
        <v>44804</v>
      </c>
      <c r="P85" t="s">
        <v>78</v>
      </c>
      <c r="Q85">
        <v>8900</v>
      </c>
      <c r="R85" t="s">
        <v>78</v>
      </c>
      <c r="S85">
        <v>892430</v>
      </c>
      <c r="T85" t="s">
        <v>223</v>
      </c>
      <c r="U85">
        <v>89</v>
      </c>
      <c r="V85" t="s">
        <v>78</v>
      </c>
      <c r="W85">
        <v>8900</v>
      </c>
      <c r="X85" t="s">
        <v>78</v>
      </c>
      <c r="Y85">
        <v>892401</v>
      </c>
      <c r="Z85" t="s">
        <v>224</v>
      </c>
      <c r="AA85" t="s">
        <v>225</v>
      </c>
      <c r="AB85" t="s">
        <v>226</v>
      </c>
      <c r="AC85" t="s">
        <v>117</v>
      </c>
      <c r="AD85" t="s">
        <v>227</v>
      </c>
      <c r="AE85" t="s">
        <v>85</v>
      </c>
      <c r="AF85">
        <v>191429745</v>
      </c>
      <c r="AG85" t="s">
        <v>86</v>
      </c>
      <c r="AH85" t="s">
        <v>87</v>
      </c>
      <c r="AI85" t="s">
        <v>88</v>
      </c>
      <c r="AJ85">
        <v>55600001</v>
      </c>
      <c r="AK85" t="s">
        <v>87</v>
      </c>
      <c r="AL85" t="s">
        <v>144</v>
      </c>
      <c r="AM85">
        <v>23290</v>
      </c>
      <c r="AN85" t="s">
        <v>90</v>
      </c>
      <c r="AO85">
        <v>5143</v>
      </c>
      <c r="AP85" t="s">
        <v>91</v>
      </c>
      <c r="AQ85">
        <v>5</v>
      </c>
      <c r="AR85" t="s">
        <v>92</v>
      </c>
      <c r="AS85">
        <v>72701</v>
      </c>
      <c r="AU85" t="s">
        <v>93</v>
      </c>
      <c r="AV85" t="s">
        <v>93</v>
      </c>
      <c r="AW85" t="s">
        <v>155</v>
      </c>
      <c r="AX85" t="s">
        <v>95</v>
      </c>
      <c r="AY85" t="s">
        <v>90</v>
      </c>
      <c r="AZ85">
        <v>5143</v>
      </c>
      <c r="BA85" t="s">
        <v>91</v>
      </c>
      <c r="BB85">
        <v>5</v>
      </c>
      <c r="BC85" t="s">
        <v>380</v>
      </c>
      <c r="BD85" t="s">
        <v>93</v>
      </c>
      <c r="BE85" t="s">
        <v>93</v>
      </c>
      <c r="BF85">
        <v>81.049000000000007</v>
      </c>
      <c r="BG85" t="s">
        <v>229</v>
      </c>
      <c r="BH85">
        <v>4</v>
      </c>
      <c r="BI85" t="s">
        <v>230</v>
      </c>
      <c r="BJ85" t="s">
        <v>348</v>
      </c>
      <c r="BK85" t="s">
        <v>348</v>
      </c>
      <c r="BL85" t="s">
        <v>101</v>
      </c>
      <c r="BM85" t="s">
        <v>102</v>
      </c>
      <c r="BN85" t="s">
        <v>103</v>
      </c>
      <c r="BO85" t="s">
        <v>104</v>
      </c>
      <c r="BP85" t="s">
        <v>175</v>
      </c>
      <c r="BQ85" t="s">
        <v>176</v>
      </c>
      <c r="BR85">
        <v>2</v>
      </c>
      <c r="BS85" t="s">
        <v>107</v>
      </c>
      <c r="BT85" t="s">
        <v>349</v>
      </c>
      <c r="BU85" s="1">
        <v>44404</v>
      </c>
      <c r="BV85" s="1">
        <v>44404</v>
      </c>
    </row>
    <row r="86" spans="1:74" x14ac:dyDescent="0.2">
      <c r="A86" t="s">
        <v>538</v>
      </c>
      <c r="B86" t="s">
        <v>539</v>
      </c>
      <c r="C86" t="s">
        <v>540</v>
      </c>
      <c r="E86" t="s">
        <v>77</v>
      </c>
      <c r="F86">
        <v>390000</v>
      </c>
      <c r="G86">
        <v>465264</v>
      </c>
      <c r="H86">
        <v>366828.82</v>
      </c>
      <c r="I86">
        <v>0</v>
      </c>
      <c r="J86">
        <v>0</v>
      </c>
      <c r="K86">
        <v>390000</v>
      </c>
      <c r="L86" s="1">
        <v>44412</v>
      </c>
      <c r="M86">
        <v>2021</v>
      </c>
      <c r="N86" s="1">
        <v>44423</v>
      </c>
      <c r="O86" s="1">
        <v>44756</v>
      </c>
      <c r="P86" t="s">
        <v>78</v>
      </c>
      <c r="Q86">
        <v>8900</v>
      </c>
      <c r="R86" t="s">
        <v>78</v>
      </c>
      <c r="S86">
        <v>892430</v>
      </c>
      <c r="T86" t="s">
        <v>223</v>
      </c>
      <c r="U86">
        <v>89</v>
      </c>
      <c r="V86" t="s">
        <v>78</v>
      </c>
      <c r="W86">
        <v>8900</v>
      </c>
      <c r="X86" t="s">
        <v>78</v>
      </c>
      <c r="Y86">
        <v>892401</v>
      </c>
      <c r="Z86" t="s">
        <v>224</v>
      </c>
      <c r="AA86" t="s">
        <v>225</v>
      </c>
      <c r="AB86" t="s">
        <v>226</v>
      </c>
      <c r="AC86" t="s">
        <v>117</v>
      </c>
      <c r="AD86" t="s">
        <v>227</v>
      </c>
      <c r="AE86" t="s">
        <v>85</v>
      </c>
      <c r="AF86">
        <v>191429745</v>
      </c>
      <c r="AG86" t="s">
        <v>86</v>
      </c>
      <c r="AH86" t="s">
        <v>87</v>
      </c>
      <c r="AI86" t="s">
        <v>88</v>
      </c>
      <c r="AJ86">
        <v>55600001</v>
      </c>
      <c r="AK86" t="s">
        <v>87</v>
      </c>
      <c r="AL86" t="s">
        <v>144</v>
      </c>
      <c r="AM86">
        <v>23290</v>
      </c>
      <c r="AN86" t="s">
        <v>90</v>
      </c>
      <c r="AO86">
        <v>5143</v>
      </c>
      <c r="AP86" t="s">
        <v>91</v>
      </c>
      <c r="AQ86">
        <v>5</v>
      </c>
      <c r="AR86" t="s">
        <v>92</v>
      </c>
      <c r="AS86">
        <v>72701</v>
      </c>
      <c r="AT86">
        <v>3124</v>
      </c>
      <c r="AU86" t="s">
        <v>93</v>
      </c>
      <c r="AV86" t="s">
        <v>93</v>
      </c>
      <c r="AW86" t="s">
        <v>155</v>
      </c>
      <c r="AX86" t="s">
        <v>95</v>
      </c>
      <c r="AY86" t="s">
        <v>90</v>
      </c>
      <c r="AZ86">
        <v>5143</v>
      </c>
      <c r="BA86" t="s">
        <v>91</v>
      </c>
      <c r="BB86">
        <v>5</v>
      </c>
      <c r="BC86" t="s">
        <v>228</v>
      </c>
      <c r="BD86" t="s">
        <v>93</v>
      </c>
      <c r="BE86" t="s">
        <v>93</v>
      </c>
      <c r="BF86">
        <v>81.049000000000007</v>
      </c>
      <c r="BG86" t="s">
        <v>229</v>
      </c>
      <c r="BH86">
        <v>4</v>
      </c>
      <c r="BI86" t="s">
        <v>230</v>
      </c>
      <c r="BJ86" t="s">
        <v>541</v>
      </c>
      <c r="BK86" t="s">
        <v>541</v>
      </c>
      <c r="BL86" t="s">
        <v>101</v>
      </c>
      <c r="BM86" t="s">
        <v>102</v>
      </c>
      <c r="BN86" t="s">
        <v>103</v>
      </c>
      <c r="BO86" t="s">
        <v>104</v>
      </c>
      <c r="BP86" t="s">
        <v>134</v>
      </c>
      <c r="BQ86" t="s">
        <v>216</v>
      </c>
      <c r="BR86">
        <v>2</v>
      </c>
      <c r="BS86" t="s">
        <v>107</v>
      </c>
      <c r="BT86" t="s">
        <v>542</v>
      </c>
      <c r="BU86" s="1">
        <v>44417</v>
      </c>
      <c r="BV86" s="1">
        <v>44417</v>
      </c>
    </row>
    <row r="87" spans="1:74" x14ac:dyDescent="0.2">
      <c r="A87" t="s">
        <v>543</v>
      </c>
      <c r="B87" t="s">
        <v>289</v>
      </c>
      <c r="C87" t="s">
        <v>290</v>
      </c>
      <c r="D87">
        <v>2</v>
      </c>
      <c r="E87" t="s">
        <v>77</v>
      </c>
      <c r="F87">
        <v>0</v>
      </c>
      <c r="G87">
        <v>1354894</v>
      </c>
      <c r="H87">
        <v>1333323.3400000001</v>
      </c>
      <c r="I87">
        <v>0</v>
      </c>
      <c r="J87">
        <v>0</v>
      </c>
      <c r="K87">
        <v>0</v>
      </c>
      <c r="L87" s="1">
        <v>44424</v>
      </c>
      <c r="M87">
        <v>2021</v>
      </c>
      <c r="N87" s="1">
        <v>43647</v>
      </c>
      <c r="O87" s="1">
        <v>44796</v>
      </c>
      <c r="P87" t="s">
        <v>78</v>
      </c>
      <c r="Q87">
        <v>8900</v>
      </c>
      <c r="R87" t="s">
        <v>78</v>
      </c>
      <c r="S87">
        <v>892430</v>
      </c>
      <c r="T87" t="s">
        <v>223</v>
      </c>
      <c r="U87">
        <v>89</v>
      </c>
      <c r="V87" t="s">
        <v>78</v>
      </c>
      <c r="W87">
        <v>8900</v>
      </c>
      <c r="X87" t="s">
        <v>78</v>
      </c>
      <c r="Y87">
        <v>892401</v>
      </c>
      <c r="Z87" t="s">
        <v>224</v>
      </c>
      <c r="AA87" t="s">
        <v>225</v>
      </c>
      <c r="AB87" t="s">
        <v>226</v>
      </c>
      <c r="AC87" t="s">
        <v>117</v>
      </c>
      <c r="AD87" t="s">
        <v>291</v>
      </c>
      <c r="AE87" t="s">
        <v>292</v>
      </c>
      <c r="AF87">
        <v>967759924</v>
      </c>
      <c r="AG87" t="s">
        <v>293</v>
      </c>
      <c r="AH87" t="s">
        <v>294</v>
      </c>
      <c r="AL87" t="s">
        <v>295</v>
      </c>
      <c r="AM87">
        <v>23290</v>
      </c>
      <c r="AN87" t="s">
        <v>90</v>
      </c>
      <c r="AO87">
        <v>5143</v>
      </c>
      <c r="AP87" t="s">
        <v>91</v>
      </c>
      <c r="AQ87">
        <v>5</v>
      </c>
      <c r="AR87" t="s">
        <v>92</v>
      </c>
      <c r="AS87">
        <v>72701</v>
      </c>
      <c r="AT87">
        <v>7175</v>
      </c>
      <c r="AU87" t="s">
        <v>93</v>
      </c>
      <c r="AV87" t="s">
        <v>93</v>
      </c>
      <c r="AW87" t="s">
        <v>324</v>
      </c>
      <c r="AX87" t="s">
        <v>95</v>
      </c>
      <c r="AY87" t="s">
        <v>90</v>
      </c>
      <c r="AZ87">
        <v>5143</v>
      </c>
      <c r="BA87" t="s">
        <v>91</v>
      </c>
      <c r="BB87">
        <v>5</v>
      </c>
      <c r="BC87" t="s">
        <v>324</v>
      </c>
      <c r="BD87" t="s">
        <v>93</v>
      </c>
      <c r="BE87" t="s">
        <v>93</v>
      </c>
      <c r="BF87">
        <v>81.049000000000007</v>
      </c>
      <c r="BG87" t="s">
        <v>229</v>
      </c>
      <c r="BH87">
        <v>4</v>
      </c>
      <c r="BI87" t="s">
        <v>230</v>
      </c>
      <c r="BJ87" t="s">
        <v>296</v>
      </c>
      <c r="BK87" t="s">
        <v>296</v>
      </c>
      <c r="BL87" t="s">
        <v>101</v>
      </c>
      <c r="BM87" t="s">
        <v>102</v>
      </c>
      <c r="BN87" t="s">
        <v>158</v>
      </c>
      <c r="BO87" t="s">
        <v>159</v>
      </c>
      <c r="BP87" t="s">
        <v>175</v>
      </c>
      <c r="BQ87" t="s">
        <v>176</v>
      </c>
      <c r="BR87">
        <v>2</v>
      </c>
      <c r="BS87" t="s">
        <v>107</v>
      </c>
      <c r="BT87" t="s">
        <v>299</v>
      </c>
      <c r="BU87" s="1">
        <v>44432</v>
      </c>
      <c r="BV87" s="1">
        <v>44432</v>
      </c>
    </row>
    <row r="88" spans="1:74" x14ac:dyDescent="0.2">
      <c r="A88" t="s">
        <v>544</v>
      </c>
      <c r="B88" t="s">
        <v>359</v>
      </c>
      <c r="C88" t="s">
        <v>360</v>
      </c>
      <c r="D88">
        <v>1</v>
      </c>
      <c r="E88" t="s">
        <v>77</v>
      </c>
      <c r="F88">
        <v>0</v>
      </c>
      <c r="G88">
        <v>2956592</v>
      </c>
      <c r="H88">
        <v>2472599.4</v>
      </c>
      <c r="I88">
        <v>0</v>
      </c>
      <c r="J88">
        <v>1140539</v>
      </c>
      <c r="K88">
        <v>0</v>
      </c>
      <c r="L88" s="1">
        <v>44427</v>
      </c>
      <c r="M88">
        <v>2021</v>
      </c>
      <c r="N88" s="1">
        <v>43922</v>
      </c>
      <c r="O88" s="1">
        <v>44742</v>
      </c>
      <c r="P88" t="s">
        <v>78</v>
      </c>
      <c r="Q88">
        <v>8900</v>
      </c>
      <c r="R88" t="s">
        <v>78</v>
      </c>
      <c r="S88">
        <v>892434</v>
      </c>
      <c r="T88" t="s">
        <v>113</v>
      </c>
      <c r="U88">
        <v>89</v>
      </c>
      <c r="V88" t="s">
        <v>78</v>
      </c>
      <c r="W88">
        <v>8900</v>
      </c>
      <c r="X88" t="s">
        <v>78</v>
      </c>
      <c r="Y88">
        <v>892403</v>
      </c>
      <c r="Z88" t="s">
        <v>114</v>
      </c>
      <c r="AA88" t="s">
        <v>115</v>
      </c>
      <c r="AB88" t="s">
        <v>116</v>
      </c>
      <c r="AC88" t="s">
        <v>117</v>
      </c>
      <c r="AD88" t="s">
        <v>143</v>
      </c>
      <c r="AE88" t="s">
        <v>85</v>
      </c>
      <c r="AF88">
        <v>191429745</v>
      </c>
      <c r="AG88" t="s">
        <v>86</v>
      </c>
      <c r="AH88" t="s">
        <v>87</v>
      </c>
      <c r="AI88" t="s">
        <v>88</v>
      </c>
      <c r="AJ88">
        <v>55600001</v>
      </c>
      <c r="AK88" t="s">
        <v>87</v>
      </c>
      <c r="AL88" t="s">
        <v>144</v>
      </c>
      <c r="AM88">
        <v>23290</v>
      </c>
      <c r="AN88" t="s">
        <v>90</v>
      </c>
      <c r="AO88">
        <v>5143</v>
      </c>
      <c r="AP88" t="s">
        <v>91</v>
      </c>
      <c r="AQ88">
        <v>5</v>
      </c>
      <c r="AR88" t="s">
        <v>92</v>
      </c>
      <c r="AS88">
        <v>72701</v>
      </c>
      <c r="AT88">
        <v>3124</v>
      </c>
      <c r="AU88" t="s">
        <v>93</v>
      </c>
      <c r="AV88" t="s">
        <v>93</v>
      </c>
      <c r="AW88" t="s">
        <v>155</v>
      </c>
      <c r="AX88" t="s">
        <v>95</v>
      </c>
      <c r="AY88" t="s">
        <v>90</v>
      </c>
      <c r="AZ88">
        <v>5143</v>
      </c>
      <c r="BA88" t="s">
        <v>91</v>
      </c>
      <c r="BB88">
        <v>5</v>
      </c>
      <c r="BC88" t="s">
        <v>228</v>
      </c>
      <c r="BD88" t="s">
        <v>93</v>
      </c>
      <c r="BE88" t="s">
        <v>93</v>
      </c>
      <c r="BF88">
        <v>81.087000000000003</v>
      </c>
      <c r="BG88" t="s">
        <v>145</v>
      </c>
      <c r="BH88">
        <v>5</v>
      </c>
      <c r="BI88" t="s">
        <v>98</v>
      </c>
      <c r="BJ88" t="s">
        <v>361</v>
      </c>
      <c r="BK88" t="s">
        <v>361</v>
      </c>
      <c r="BL88" t="s">
        <v>101</v>
      </c>
      <c r="BM88" t="s">
        <v>102</v>
      </c>
      <c r="BN88" t="s">
        <v>103</v>
      </c>
      <c r="BO88" t="s">
        <v>104</v>
      </c>
      <c r="BP88" t="s">
        <v>105</v>
      </c>
      <c r="BQ88" t="s">
        <v>106</v>
      </c>
      <c r="BR88">
        <v>2</v>
      </c>
      <c r="BS88" t="s">
        <v>107</v>
      </c>
      <c r="BT88" t="s">
        <v>362</v>
      </c>
      <c r="BU88" s="1">
        <v>44432</v>
      </c>
      <c r="BV88" s="1">
        <v>44432</v>
      </c>
    </row>
    <row r="89" spans="1:74" ht="34" x14ac:dyDescent="0.2">
      <c r="A89" t="s">
        <v>545</v>
      </c>
      <c r="B89" t="s">
        <v>436</v>
      </c>
      <c r="C89" t="s">
        <v>437</v>
      </c>
      <c r="D89">
        <v>1</v>
      </c>
      <c r="E89" t="s">
        <v>77</v>
      </c>
      <c r="F89">
        <v>0</v>
      </c>
      <c r="G89">
        <v>358079</v>
      </c>
      <c r="H89">
        <v>341112.94</v>
      </c>
      <c r="I89">
        <v>0</v>
      </c>
      <c r="J89">
        <v>0</v>
      </c>
      <c r="K89">
        <v>0</v>
      </c>
      <c r="L89" s="1">
        <v>44410</v>
      </c>
      <c r="M89">
        <v>2021</v>
      </c>
      <c r="N89" s="1">
        <v>44075</v>
      </c>
      <c r="O89" s="1">
        <v>44804</v>
      </c>
      <c r="P89" t="s">
        <v>78</v>
      </c>
      <c r="Q89">
        <v>8900</v>
      </c>
      <c r="R89" t="s">
        <v>78</v>
      </c>
      <c r="S89">
        <v>892430</v>
      </c>
      <c r="T89" t="s">
        <v>223</v>
      </c>
      <c r="U89">
        <v>89</v>
      </c>
      <c r="V89" t="s">
        <v>78</v>
      </c>
      <c r="W89">
        <v>8900</v>
      </c>
      <c r="X89" t="s">
        <v>78</v>
      </c>
      <c r="Y89">
        <v>892401</v>
      </c>
      <c r="Z89" t="s">
        <v>224</v>
      </c>
      <c r="AA89" t="s">
        <v>438</v>
      </c>
      <c r="AB89" t="s">
        <v>439</v>
      </c>
      <c r="AC89" t="s">
        <v>117</v>
      </c>
      <c r="AD89" t="s">
        <v>440</v>
      </c>
      <c r="AE89" t="s">
        <v>441</v>
      </c>
      <c r="AF89">
        <v>73510067</v>
      </c>
      <c r="AG89" t="s">
        <v>442</v>
      </c>
      <c r="AH89" t="s">
        <v>442</v>
      </c>
      <c r="AI89" t="s">
        <v>441</v>
      </c>
      <c r="AJ89">
        <v>73510067</v>
      </c>
      <c r="AK89" t="s">
        <v>442</v>
      </c>
      <c r="AL89" t="s">
        <v>443</v>
      </c>
      <c r="AN89" t="s">
        <v>444</v>
      </c>
      <c r="AO89">
        <v>5031</v>
      </c>
      <c r="AP89" t="s">
        <v>445</v>
      </c>
      <c r="AQ89">
        <v>5</v>
      </c>
      <c r="AR89" t="s">
        <v>92</v>
      </c>
      <c r="AS89">
        <v>72467</v>
      </c>
      <c r="AT89">
        <v>2760</v>
      </c>
      <c r="AU89" t="s">
        <v>339</v>
      </c>
      <c r="AV89" t="s">
        <v>339</v>
      </c>
      <c r="AW89" t="s">
        <v>155</v>
      </c>
      <c r="AX89" t="s">
        <v>446</v>
      </c>
      <c r="AY89" t="s">
        <v>444</v>
      </c>
      <c r="AZ89">
        <v>5031</v>
      </c>
      <c r="BA89" t="s">
        <v>445</v>
      </c>
      <c r="BB89">
        <v>5</v>
      </c>
      <c r="BC89" t="s">
        <v>447</v>
      </c>
      <c r="BD89" t="s">
        <v>339</v>
      </c>
      <c r="BE89" t="s">
        <v>339</v>
      </c>
      <c r="BF89">
        <v>81.049000000000007</v>
      </c>
      <c r="BG89" t="s">
        <v>229</v>
      </c>
      <c r="BH89">
        <v>4</v>
      </c>
      <c r="BI89" t="s">
        <v>230</v>
      </c>
      <c r="BJ89" s="2" t="s">
        <v>546</v>
      </c>
      <c r="BK89" t="s">
        <v>448</v>
      </c>
      <c r="BL89" t="s">
        <v>101</v>
      </c>
      <c r="BM89" t="s">
        <v>102</v>
      </c>
      <c r="BN89" t="s">
        <v>103</v>
      </c>
      <c r="BO89" t="s">
        <v>104</v>
      </c>
      <c r="BP89" t="s">
        <v>175</v>
      </c>
      <c r="BQ89" t="s">
        <v>176</v>
      </c>
      <c r="BR89">
        <v>2</v>
      </c>
      <c r="BS89" t="s">
        <v>107</v>
      </c>
      <c r="BT89" t="s">
        <v>449</v>
      </c>
      <c r="BU89" s="1">
        <v>44438</v>
      </c>
      <c r="BV89" s="1">
        <v>44438</v>
      </c>
    </row>
    <row r="90" spans="1:74" ht="34" x14ac:dyDescent="0.2">
      <c r="A90" t="s">
        <v>547</v>
      </c>
      <c r="B90" t="s">
        <v>474</v>
      </c>
      <c r="C90" t="s">
        <v>475</v>
      </c>
      <c r="D90">
        <v>1</v>
      </c>
      <c r="E90" t="s">
        <v>77</v>
      </c>
      <c r="F90">
        <v>0</v>
      </c>
      <c r="G90">
        <v>220000</v>
      </c>
      <c r="H90">
        <v>151250</v>
      </c>
      <c r="I90">
        <v>0</v>
      </c>
      <c r="J90">
        <v>0</v>
      </c>
      <c r="K90">
        <v>0</v>
      </c>
      <c r="L90" s="1">
        <v>44552</v>
      </c>
      <c r="M90">
        <v>2022</v>
      </c>
      <c r="N90" s="1">
        <v>44287</v>
      </c>
      <c r="O90" s="1">
        <v>44651</v>
      </c>
      <c r="P90" t="s">
        <v>78</v>
      </c>
      <c r="Q90">
        <v>8900</v>
      </c>
      <c r="R90" t="s">
        <v>78</v>
      </c>
      <c r="S90">
        <v>892433</v>
      </c>
      <c r="T90" t="s">
        <v>392</v>
      </c>
      <c r="U90">
        <v>89</v>
      </c>
      <c r="V90" t="s">
        <v>78</v>
      </c>
      <c r="W90">
        <v>8900</v>
      </c>
      <c r="X90" t="s">
        <v>78</v>
      </c>
      <c r="Y90">
        <v>892403</v>
      </c>
      <c r="Z90" t="s">
        <v>114</v>
      </c>
      <c r="AA90" t="s">
        <v>115</v>
      </c>
      <c r="AB90" t="s">
        <v>116</v>
      </c>
      <c r="AC90" t="s">
        <v>117</v>
      </c>
      <c r="AD90" t="s">
        <v>164</v>
      </c>
      <c r="AE90" t="s">
        <v>119</v>
      </c>
      <c r="AF90">
        <v>809594054</v>
      </c>
      <c r="AG90" t="s">
        <v>120</v>
      </c>
      <c r="AH90" t="s">
        <v>121</v>
      </c>
      <c r="AI90" t="s">
        <v>122</v>
      </c>
      <c r="AJ90">
        <v>65320400</v>
      </c>
      <c r="AK90" t="s">
        <v>123</v>
      </c>
      <c r="AL90" t="s">
        <v>124</v>
      </c>
      <c r="AM90">
        <v>50450</v>
      </c>
      <c r="AN90" t="s">
        <v>125</v>
      </c>
      <c r="AO90">
        <v>5119</v>
      </c>
      <c r="AP90" t="s">
        <v>126</v>
      </c>
      <c r="AQ90">
        <v>5</v>
      </c>
      <c r="AR90" t="s">
        <v>92</v>
      </c>
      <c r="AS90">
        <v>72118</v>
      </c>
      <c r="AT90">
        <v>5328</v>
      </c>
      <c r="AU90" t="s">
        <v>127</v>
      </c>
      <c r="AV90" t="s">
        <v>127</v>
      </c>
      <c r="AW90" t="s">
        <v>155</v>
      </c>
      <c r="AX90" t="s">
        <v>378</v>
      </c>
      <c r="AY90" t="s">
        <v>125</v>
      </c>
      <c r="AZ90">
        <v>5119</v>
      </c>
      <c r="BA90" t="s">
        <v>126</v>
      </c>
      <c r="BB90">
        <v>5</v>
      </c>
      <c r="BC90" t="s">
        <v>476</v>
      </c>
      <c r="BD90" t="s">
        <v>127</v>
      </c>
      <c r="BE90" t="s">
        <v>127</v>
      </c>
      <c r="BF90">
        <v>81.085999999999999</v>
      </c>
      <c r="BG90" t="s">
        <v>170</v>
      </c>
      <c r="BH90">
        <v>5</v>
      </c>
      <c r="BI90" t="s">
        <v>98</v>
      </c>
      <c r="BJ90" s="2" t="s">
        <v>548</v>
      </c>
      <c r="BK90" t="s">
        <v>477</v>
      </c>
      <c r="BL90" t="s">
        <v>101</v>
      </c>
      <c r="BM90" t="s">
        <v>102</v>
      </c>
      <c r="BN90" t="s">
        <v>134</v>
      </c>
      <c r="BO90" t="s">
        <v>135</v>
      </c>
      <c r="BP90" t="s">
        <v>105</v>
      </c>
      <c r="BQ90" t="s">
        <v>106</v>
      </c>
      <c r="BR90">
        <v>2</v>
      </c>
      <c r="BS90" t="s">
        <v>107</v>
      </c>
      <c r="BT90" t="s">
        <v>478</v>
      </c>
      <c r="BU90" s="1">
        <v>44559</v>
      </c>
      <c r="BV90" s="1">
        <v>44559</v>
      </c>
    </row>
    <row r="91" spans="1:74" x14ac:dyDescent="0.2">
      <c r="A91" t="s">
        <v>549</v>
      </c>
      <c r="B91" t="s">
        <v>550</v>
      </c>
      <c r="C91" t="s">
        <v>551</v>
      </c>
      <c r="E91" t="s">
        <v>77</v>
      </c>
      <c r="F91">
        <v>199935</v>
      </c>
      <c r="G91">
        <v>1349874</v>
      </c>
      <c r="H91">
        <v>842430.8</v>
      </c>
      <c r="I91">
        <v>0</v>
      </c>
      <c r="J91">
        <v>0</v>
      </c>
      <c r="K91">
        <v>199935</v>
      </c>
      <c r="L91" s="1">
        <v>44607</v>
      </c>
      <c r="M91">
        <v>2022</v>
      </c>
      <c r="N91" s="1">
        <v>44606</v>
      </c>
      <c r="O91" s="1">
        <v>44970</v>
      </c>
      <c r="P91" t="s">
        <v>78</v>
      </c>
      <c r="Q91">
        <v>8900</v>
      </c>
      <c r="R91" t="s">
        <v>78</v>
      </c>
      <c r="S91">
        <v>892430</v>
      </c>
      <c r="T91" t="s">
        <v>223</v>
      </c>
      <c r="U91">
        <v>89</v>
      </c>
      <c r="V91" t="s">
        <v>78</v>
      </c>
      <c r="W91">
        <v>8900</v>
      </c>
      <c r="X91" t="s">
        <v>78</v>
      </c>
      <c r="Y91">
        <v>892401</v>
      </c>
      <c r="Z91" t="s">
        <v>224</v>
      </c>
      <c r="AA91" t="s">
        <v>225</v>
      </c>
      <c r="AB91" t="s">
        <v>226</v>
      </c>
      <c r="AC91" t="s">
        <v>117</v>
      </c>
      <c r="AD91" t="s">
        <v>291</v>
      </c>
      <c r="AE91" t="s">
        <v>292</v>
      </c>
      <c r="AF91">
        <v>967759924</v>
      </c>
      <c r="AG91" t="s">
        <v>293</v>
      </c>
      <c r="AH91" t="s">
        <v>294</v>
      </c>
      <c r="AL91" t="s">
        <v>295</v>
      </c>
      <c r="AM91">
        <v>23290</v>
      </c>
      <c r="AN91" t="s">
        <v>90</v>
      </c>
      <c r="AO91">
        <v>5143</v>
      </c>
      <c r="AP91" t="s">
        <v>91</v>
      </c>
      <c r="AQ91">
        <v>5</v>
      </c>
      <c r="AR91" t="s">
        <v>92</v>
      </c>
      <c r="AS91">
        <v>72701</v>
      </c>
      <c r="AT91">
        <v>7175</v>
      </c>
      <c r="AU91" t="s">
        <v>93</v>
      </c>
      <c r="AV91" t="s">
        <v>93</v>
      </c>
      <c r="AW91" t="s">
        <v>155</v>
      </c>
      <c r="AX91" t="s">
        <v>95</v>
      </c>
      <c r="AY91" t="s">
        <v>90</v>
      </c>
      <c r="AZ91">
        <v>5143</v>
      </c>
      <c r="BA91" t="s">
        <v>91</v>
      </c>
      <c r="BB91">
        <v>5</v>
      </c>
      <c r="BC91" t="s">
        <v>552</v>
      </c>
      <c r="BD91" t="s">
        <v>93</v>
      </c>
      <c r="BE91" t="s">
        <v>93</v>
      </c>
      <c r="BF91">
        <v>81.049000000000007</v>
      </c>
      <c r="BG91" t="s">
        <v>229</v>
      </c>
      <c r="BH91">
        <v>4</v>
      </c>
      <c r="BI91" t="s">
        <v>230</v>
      </c>
      <c r="BJ91" t="s">
        <v>553</v>
      </c>
      <c r="BK91" t="s">
        <v>553</v>
      </c>
      <c r="BL91" t="s">
        <v>101</v>
      </c>
      <c r="BM91" t="s">
        <v>102</v>
      </c>
      <c r="BN91" t="s">
        <v>158</v>
      </c>
      <c r="BO91" t="s">
        <v>159</v>
      </c>
      <c r="BP91" t="s">
        <v>134</v>
      </c>
      <c r="BQ91" t="s">
        <v>216</v>
      </c>
      <c r="BR91">
        <v>2</v>
      </c>
      <c r="BS91" t="s">
        <v>107</v>
      </c>
      <c r="BT91" t="s">
        <v>554</v>
      </c>
      <c r="BU91" s="1">
        <v>44614</v>
      </c>
      <c r="BV91" s="1">
        <v>44614</v>
      </c>
    </row>
    <row r="92" spans="1:74" x14ac:dyDescent="0.2">
      <c r="A92" t="s">
        <v>555</v>
      </c>
      <c r="B92" t="s">
        <v>221</v>
      </c>
      <c r="C92" t="s">
        <v>222</v>
      </c>
      <c r="D92">
        <v>14</v>
      </c>
      <c r="E92" t="s">
        <v>77</v>
      </c>
      <c r="F92">
        <v>-2991.36</v>
      </c>
      <c r="G92">
        <v>1717008.64</v>
      </c>
      <c r="H92">
        <v>212110.94</v>
      </c>
      <c r="I92">
        <v>0</v>
      </c>
      <c r="J92">
        <v>0</v>
      </c>
      <c r="K92">
        <v>-2991.36</v>
      </c>
      <c r="L92" s="1">
        <v>44629</v>
      </c>
      <c r="M92">
        <v>2022</v>
      </c>
      <c r="N92" s="1">
        <v>40040</v>
      </c>
      <c r="O92" s="1">
        <v>44377</v>
      </c>
      <c r="P92" t="s">
        <v>78</v>
      </c>
      <c r="Q92">
        <v>8900</v>
      </c>
      <c r="R92" t="s">
        <v>78</v>
      </c>
      <c r="S92">
        <v>892430</v>
      </c>
      <c r="T92" t="s">
        <v>223</v>
      </c>
      <c r="U92">
        <v>89</v>
      </c>
      <c r="V92" t="s">
        <v>78</v>
      </c>
      <c r="W92">
        <v>8900</v>
      </c>
      <c r="X92" t="s">
        <v>78</v>
      </c>
      <c r="Y92">
        <v>892401</v>
      </c>
      <c r="Z92" t="s">
        <v>224</v>
      </c>
      <c r="AA92" t="s">
        <v>225</v>
      </c>
      <c r="AB92" t="s">
        <v>226</v>
      </c>
      <c r="AC92" t="s">
        <v>117</v>
      </c>
      <c r="AD92" t="s">
        <v>227</v>
      </c>
      <c r="AE92" t="s">
        <v>85</v>
      </c>
      <c r="AF92">
        <v>191429745</v>
      </c>
      <c r="AG92" t="s">
        <v>86</v>
      </c>
      <c r="AH92" t="s">
        <v>87</v>
      </c>
      <c r="AI92" t="s">
        <v>88</v>
      </c>
      <c r="AJ92">
        <v>55600001</v>
      </c>
      <c r="AK92" t="s">
        <v>87</v>
      </c>
      <c r="AL92" t="s">
        <v>144</v>
      </c>
      <c r="AM92">
        <v>23290</v>
      </c>
      <c r="AN92" t="s">
        <v>90</v>
      </c>
      <c r="AO92">
        <v>5143</v>
      </c>
      <c r="AP92" t="s">
        <v>91</v>
      </c>
      <c r="AQ92">
        <v>5</v>
      </c>
      <c r="AR92" t="s">
        <v>92</v>
      </c>
      <c r="AS92">
        <v>72701</v>
      </c>
      <c r="AT92">
        <v>3124</v>
      </c>
      <c r="AU92" t="s">
        <v>93</v>
      </c>
      <c r="AV92" t="s">
        <v>93</v>
      </c>
      <c r="AW92" t="s">
        <v>155</v>
      </c>
      <c r="AX92" t="s">
        <v>95</v>
      </c>
      <c r="AY92" t="s">
        <v>90</v>
      </c>
      <c r="AZ92">
        <v>5143</v>
      </c>
      <c r="BA92" t="s">
        <v>91</v>
      </c>
      <c r="BB92">
        <v>5</v>
      </c>
      <c r="BC92" t="s">
        <v>96</v>
      </c>
      <c r="BD92" t="s">
        <v>93</v>
      </c>
      <c r="BE92" t="s">
        <v>93</v>
      </c>
      <c r="BF92">
        <v>81.049000000000007</v>
      </c>
      <c r="BG92" t="s">
        <v>229</v>
      </c>
      <c r="BH92">
        <v>4</v>
      </c>
      <c r="BI92" t="s">
        <v>230</v>
      </c>
      <c r="BJ92" t="s">
        <v>231</v>
      </c>
      <c r="BK92" t="s">
        <v>232</v>
      </c>
      <c r="BL92" t="s">
        <v>101</v>
      </c>
      <c r="BM92" t="s">
        <v>102</v>
      </c>
      <c r="BN92" t="s">
        <v>103</v>
      </c>
      <c r="BO92" t="s">
        <v>104</v>
      </c>
      <c r="BP92" t="s">
        <v>197</v>
      </c>
      <c r="BQ92" t="s">
        <v>198</v>
      </c>
      <c r="BR92">
        <v>2</v>
      </c>
      <c r="BS92" t="s">
        <v>107</v>
      </c>
      <c r="BT92" t="s">
        <v>233</v>
      </c>
      <c r="BU92" s="1">
        <v>44634</v>
      </c>
      <c r="BV92" s="1">
        <v>44634</v>
      </c>
    </row>
    <row r="93" spans="1:74" x14ac:dyDescent="0.2">
      <c r="A93" t="s">
        <v>556</v>
      </c>
      <c r="B93" t="s">
        <v>201</v>
      </c>
      <c r="C93" t="s">
        <v>202</v>
      </c>
      <c r="D93">
        <v>7</v>
      </c>
      <c r="E93" t="s">
        <v>142</v>
      </c>
      <c r="F93">
        <v>0</v>
      </c>
      <c r="G93">
        <v>1199998</v>
      </c>
      <c r="H93">
        <v>238664.68</v>
      </c>
      <c r="I93">
        <v>0</v>
      </c>
      <c r="J93">
        <v>300000</v>
      </c>
      <c r="K93">
        <v>0</v>
      </c>
      <c r="L93" s="1">
        <v>44655</v>
      </c>
      <c r="M93">
        <v>2022</v>
      </c>
      <c r="N93" s="1">
        <v>42826</v>
      </c>
      <c r="O93" s="1">
        <v>43830</v>
      </c>
      <c r="P93" t="s">
        <v>78</v>
      </c>
      <c r="Q93">
        <v>8900</v>
      </c>
      <c r="R93" t="s">
        <v>78</v>
      </c>
      <c r="S93">
        <v>892434</v>
      </c>
      <c r="T93" t="s">
        <v>113</v>
      </c>
      <c r="U93">
        <v>89</v>
      </c>
      <c r="V93" t="s">
        <v>78</v>
      </c>
      <c r="W93">
        <v>8900</v>
      </c>
      <c r="X93" t="s">
        <v>78</v>
      </c>
      <c r="Y93">
        <v>892403</v>
      </c>
      <c r="Z93" t="s">
        <v>114</v>
      </c>
      <c r="AA93" t="s">
        <v>115</v>
      </c>
      <c r="AB93" t="s">
        <v>116</v>
      </c>
      <c r="AC93" t="s">
        <v>117</v>
      </c>
      <c r="AD93" t="s">
        <v>203</v>
      </c>
      <c r="AE93" t="s">
        <v>204</v>
      </c>
      <c r="AG93" t="s">
        <v>205</v>
      </c>
      <c r="AH93" t="s">
        <v>206</v>
      </c>
      <c r="AL93" t="s">
        <v>207</v>
      </c>
      <c r="AM93">
        <v>23290</v>
      </c>
      <c r="AN93" t="s">
        <v>90</v>
      </c>
      <c r="AO93">
        <v>5143</v>
      </c>
      <c r="AP93" t="s">
        <v>91</v>
      </c>
      <c r="AQ93">
        <v>5</v>
      </c>
      <c r="AR93" t="s">
        <v>92</v>
      </c>
      <c r="AS93">
        <v>72701</v>
      </c>
      <c r="AT93">
        <v>7499</v>
      </c>
      <c r="AU93" t="s">
        <v>93</v>
      </c>
      <c r="AV93" t="s">
        <v>93</v>
      </c>
      <c r="AW93" t="s">
        <v>324</v>
      </c>
      <c r="AX93" t="s">
        <v>95</v>
      </c>
      <c r="AY93" t="s">
        <v>90</v>
      </c>
      <c r="AZ93">
        <v>5143</v>
      </c>
      <c r="BA93" t="s">
        <v>91</v>
      </c>
      <c r="BB93">
        <v>5</v>
      </c>
      <c r="BC93" t="s">
        <v>324</v>
      </c>
      <c r="BD93" t="s">
        <v>93</v>
      </c>
      <c r="BE93" t="s">
        <v>93</v>
      </c>
      <c r="BF93">
        <v>81.087000000000003</v>
      </c>
      <c r="BG93" t="s">
        <v>145</v>
      </c>
      <c r="BH93">
        <v>5</v>
      </c>
      <c r="BI93" t="s">
        <v>98</v>
      </c>
      <c r="BJ93" t="s">
        <v>209</v>
      </c>
      <c r="BK93" t="s">
        <v>209</v>
      </c>
      <c r="BL93" t="s">
        <v>101</v>
      </c>
      <c r="BM93" t="s">
        <v>102</v>
      </c>
      <c r="BN93" t="s">
        <v>158</v>
      </c>
      <c r="BO93" t="s">
        <v>159</v>
      </c>
      <c r="BP93" t="s">
        <v>197</v>
      </c>
      <c r="BQ93" t="s">
        <v>198</v>
      </c>
      <c r="BR93">
        <v>2</v>
      </c>
      <c r="BS93" t="s">
        <v>107</v>
      </c>
      <c r="BT93" t="s">
        <v>210</v>
      </c>
      <c r="BU93" s="1">
        <v>44662</v>
      </c>
      <c r="BV93" s="1">
        <v>44662</v>
      </c>
    </row>
    <row r="94" spans="1:74" ht="51" x14ac:dyDescent="0.2">
      <c r="A94" t="s">
        <v>557</v>
      </c>
      <c r="B94" t="s">
        <v>474</v>
      </c>
      <c r="C94" t="s">
        <v>475</v>
      </c>
      <c r="D94">
        <v>2</v>
      </c>
      <c r="E94" t="s">
        <v>77</v>
      </c>
      <c r="F94">
        <v>55000</v>
      </c>
      <c r="G94">
        <v>220000</v>
      </c>
      <c r="H94">
        <v>151250</v>
      </c>
      <c r="I94">
        <v>0</v>
      </c>
      <c r="J94">
        <v>0</v>
      </c>
      <c r="K94">
        <v>55000</v>
      </c>
      <c r="L94" s="1">
        <v>44685</v>
      </c>
      <c r="M94">
        <v>2022</v>
      </c>
      <c r="N94" s="1">
        <v>44287</v>
      </c>
      <c r="O94" s="1">
        <v>45016</v>
      </c>
      <c r="P94" t="s">
        <v>78</v>
      </c>
      <c r="Q94">
        <v>8900</v>
      </c>
      <c r="R94" t="s">
        <v>78</v>
      </c>
      <c r="S94">
        <v>892433</v>
      </c>
      <c r="T94" t="s">
        <v>392</v>
      </c>
      <c r="U94">
        <v>89</v>
      </c>
      <c r="V94" t="s">
        <v>78</v>
      </c>
      <c r="W94">
        <v>8900</v>
      </c>
      <c r="X94" t="s">
        <v>78</v>
      </c>
      <c r="Y94">
        <v>892403</v>
      </c>
      <c r="Z94" t="s">
        <v>114</v>
      </c>
      <c r="AA94" t="s">
        <v>115</v>
      </c>
      <c r="AB94" t="s">
        <v>116</v>
      </c>
      <c r="AC94" t="s">
        <v>117</v>
      </c>
      <c r="AD94" t="s">
        <v>164</v>
      </c>
      <c r="AE94" t="s">
        <v>119</v>
      </c>
      <c r="AG94" t="s">
        <v>120</v>
      </c>
      <c r="AH94" t="s">
        <v>121</v>
      </c>
      <c r="AI94" t="s">
        <v>122</v>
      </c>
      <c r="AK94" t="s">
        <v>123</v>
      </c>
      <c r="AL94" t="s">
        <v>124</v>
      </c>
      <c r="AM94">
        <v>50450</v>
      </c>
      <c r="AN94" t="s">
        <v>125</v>
      </c>
      <c r="AO94">
        <v>5119</v>
      </c>
      <c r="AP94" t="s">
        <v>126</v>
      </c>
      <c r="AQ94">
        <v>5</v>
      </c>
      <c r="AR94" t="s">
        <v>92</v>
      </c>
      <c r="AS94">
        <v>72118</v>
      </c>
      <c r="AT94">
        <v>5328</v>
      </c>
      <c r="AU94" t="s">
        <v>127</v>
      </c>
      <c r="AV94" t="s">
        <v>127</v>
      </c>
      <c r="AW94" t="s">
        <v>155</v>
      </c>
      <c r="AX94" t="s">
        <v>378</v>
      </c>
      <c r="AY94" t="s">
        <v>125</v>
      </c>
      <c r="AZ94">
        <v>5119</v>
      </c>
      <c r="BA94" t="s">
        <v>126</v>
      </c>
      <c r="BB94">
        <v>5</v>
      </c>
      <c r="BC94" t="s">
        <v>476</v>
      </c>
      <c r="BD94" t="s">
        <v>127</v>
      </c>
      <c r="BE94" t="s">
        <v>127</v>
      </c>
      <c r="BF94">
        <v>81.085999999999999</v>
      </c>
      <c r="BG94" t="s">
        <v>170</v>
      </c>
      <c r="BH94">
        <v>5</v>
      </c>
      <c r="BI94" t="s">
        <v>98</v>
      </c>
      <c r="BJ94" s="2" t="s">
        <v>558</v>
      </c>
      <c r="BK94" t="s">
        <v>477</v>
      </c>
      <c r="BL94" t="s">
        <v>101</v>
      </c>
      <c r="BM94" t="s">
        <v>102</v>
      </c>
      <c r="BN94" t="s">
        <v>134</v>
      </c>
      <c r="BO94" t="s">
        <v>135</v>
      </c>
      <c r="BP94" t="s">
        <v>175</v>
      </c>
      <c r="BQ94" t="s">
        <v>176</v>
      </c>
      <c r="BR94">
        <v>2</v>
      </c>
      <c r="BS94" t="s">
        <v>107</v>
      </c>
      <c r="BT94" t="s">
        <v>478</v>
      </c>
      <c r="BU94" s="1">
        <v>44690</v>
      </c>
      <c r="BV94" s="1">
        <v>44690</v>
      </c>
    </row>
    <row r="95" spans="1:74" x14ac:dyDescent="0.2">
      <c r="A95" t="s">
        <v>559</v>
      </c>
      <c r="B95" t="s">
        <v>436</v>
      </c>
      <c r="C95" t="s">
        <v>437</v>
      </c>
      <c r="D95">
        <v>2</v>
      </c>
      <c r="E95" t="s">
        <v>77</v>
      </c>
      <c r="F95">
        <v>0</v>
      </c>
      <c r="G95">
        <v>358079</v>
      </c>
      <c r="H95">
        <v>341112.94</v>
      </c>
      <c r="I95">
        <v>0</v>
      </c>
      <c r="J95">
        <v>0</v>
      </c>
      <c r="K95">
        <v>0</v>
      </c>
      <c r="L95" s="1">
        <v>44701</v>
      </c>
      <c r="M95">
        <v>2022</v>
      </c>
      <c r="N95" s="1">
        <v>44075</v>
      </c>
      <c r="O95" s="1">
        <v>45152</v>
      </c>
      <c r="P95" t="s">
        <v>78</v>
      </c>
      <c r="Q95">
        <v>8900</v>
      </c>
      <c r="R95" t="s">
        <v>78</v>
      </c>
      <c r="S95">
        <v>892430</v>
      </c>
      <c r="T95" t="s">
        <v>223</v>
      </c>
      <c r="U95">
        <v>89</v>
      </c>
      <c r="V95" t="s">
        <v>78</v>
      </c>
      <c r="W95">
        <v>8900</v>
      </c>
      <c r="X95" t="s">
        <v>78</v>
      </c>
      <c r="Y95">
        <v>892401</v>
      </c>
      <c r="Z95" t="s">
        <v>224</v>
      </c>
      <c r="AA95" t="s">
        <v>438</v>
      </c>
      <c r="AB95" t="s">
        <v>439</v>
      </c>
      <c r="AC95" t="s">
        <v>117</v>
      </c>
      <c r="AD95" t="s">
        <v>440</v>
      </c>
      <c r="AE95" t="s">
        <v>441</v>
      </c>
      <c r="AG95" t="s">
        <v>442</v>
      </c>
      <c r="AH95" t="s">
        <v>442</v>
      </c>
      <c r="AI95" t="s">
        <v>441</v>
      </c>
      <c r="AK95" t="s">
        <v>442</v>
      </c>
      <c r="AL95" t="s">
        <v>560</v>
      </c>
      <c r="AN95" t="s">
        <v>444</v>
      </c>
      <c r="AO95">
        <v>5031</v>
      </c>
      <c r="AP95" t="s">
        <v>445</v>
      </c>
      <c r="AQ95">
        <v>5</v>
      </c>
      <c r="AR95" t="s">
        <v>92</v>
      </c>
      <c r="AS95">
        <v>72467</v>
      </c>
      <c r="AT95">
        <v>1260</v>
      </c>
      <c r="AU95" t="s">
        <v>339</v>
      </c>
      <c r="AV95" t="s">
        <v>339</v>
      </c>
      <c r="AW95" t="s">
        <v>155</v>
      </c>
      <c r="AX95" t="s">
        <v>446</v>
      </c>
      <c r="AY95" t="s">
        <v>444</v>
      </c>
      <c r="AZ95">
        <v>5031</v>
      </c>
      <c r="BA95" t="s">
        <v>445</v>
      </c>
      <c r="BB95">
        <v>5</v>
      </c>
      <c r="BC95" t="s">
        <v>561</v>
      </c>
      <c r="BD95" t="s">
        <v>339</v>
      </c>
      <c r="BE95" t="s">
        <v>339</v>
      </c>
      <c r="BF95">
        <v>81.049000000000007</v>
      </c>
      <c r="BG95" t="s">
        <v>229</v>
      </c>
      <c r="BH95">
        <v>4</v>
      </c>
      <c r="BI95" t="s">
        <v>230</v>
      </c>
      <c r="BJ95" t="s">
        <v>448</v>
      </c>
      <c r="BK95" t="s">
        <v>448</v>
      </c>
      <c r="BL95" t="s">
        <v>101</v>
      </c>
      <c r="BM95" t="s">
        <v>102</v>
      </c>
      <c r="BN95" t="s">
        <v>103</v>
      </c>
      <c r="BO95" t="s">
        <v>104</v>
      </c>
      <c r="BP95" t="s">
        <v>105</v>
      </c>
      <c r="BQ95" t="s">
        <v>106</v>
      </c>
      <c r="BR95">
        <v>2</v>
      </c>
      <c r="BS95" t="s">
        <v>107</v>
      </c>
      <c r="BT95" t="s">
        <v>449</v>
      </c>
      <c r="BU95" s="1">
        <v>44704</v>
      </c>
      <c r="BV95" s="1">
        <v>44704</v>
      </c>
    </row>
    <row r="96" spans="1:74" x14ac:dyDescent="0.2">
      <c r="A96" t="s">
        <v>562</v>
      </c>
      <c r="B96" t="s">
        <v>212</v>
      </c>
      <c r="C96" t="s">
        <v>213</v>
      </c>
      <c r="D96">
        <v>4</v>
      </c>
      <c r="E96" t="s">
        <v>142</v>
      </c>
      <c r="F96">
        <v>300000</v>
      </c>
      <c r="G96">
        <v>1500000</v>
      </c>
      <c r="H96">
        <v>1166309.05</v>
      </c>
      <c r="I96">
        <v>0</v>
      </c>
      <c r="J96">
        <v>0</v>
      </c>
      <c r="K96">
        <v>300000</v>
      </c>
      <c r="L96" s="1">
        <v>44697</v>
      </c>
      <c r="M96">
        <v>2022</v>
      </c>
      <c r="N96" s="1">
        <v>43556</v>
      </c>
      <c r="O96" s="1">
        <v>45016</v>
      </c>
      <c r="P96" t="s">
        <v>78</v>
      </c>
      <c r="Q96">
        <v>8900</v>
      </c>
      <c r="R96" t="s">
        <v>78</v>
      </c>
      <c r="S96">
        <v>892433</v>
      </c>
      <c r="T96" t="s">
        <v>392</v>
      </c>
      <c r="U96">
        <v>89</v>
      </c>
      <c r="V96" t="s">
        <v>78</v>
      </c>
      <c r="W96">
        <v>8900</v>
      </c>
      <c r="X96" t="s">
        <v>78</v>
      </c>
      <c r="Y96">
        <v>892403</v>
      </c>
      <c r="Z96" t="s">
        <v>114</v>
      </c>
      <c r="AA96" t="s">
        <v>115</v>
      </c>
      <c r="AB96" t="s">
        <v>116</v>
      </c>
      <c r="AC96" t="s">
        <v>214</v>
      </c>
      <c r="AD96" t="s">
        <v>164</v>
      </c>
      <c r="AE96" t="s">
        <v>85</v>
      </c>
      <c r="AG96" t="s">
        <v>86</v>
      </c>
      <c r="AH96" t="s">
        <v>87</v>
      </c>
      <c r="AI96" t="s">
        <v>88</v>
      </c>
      <c r="AK96" t="s">
        <v>87</v>
      </c>
      <c r="AL96" t="s">
        <v>144</v>
      </c>
      <c r="AM96">
        <v>23290</v>
      </c>
      <c r="AN96" t="s">
        <v>90</v>
      </c>
      <c r="AO96">
        <v>5143</v>
      </c>
      <c r="AP96" t="s">
        <v>91</v>
      </c>
      <c r="AQ96">
        <v>5</v>
      </c>
      <c r="AR96" t="s">
        <v>92</v>
      </c>
      <c r="AS96">
        <v>72701</v>
      </c>
      <c r="AT96">
        <v>3124</v>
      </c>
      <c r="AU96" t="s">
        <v>93</v>
      </c>
      <c r="AV96" t="s">
        <v>93</v>
      </c>
      <c r="AW96" t="s">
        <v>155</v>
      </c>
      <c r="AX96" t="s">
        <v>95</v>
      </c>
      <c r="AY96" t="s">
        <v>90</v>
      </c>
      <c r="AZ96">
        <v>5143</v>
      </c>
      <c r="BA96" t="s">
        <v>91</v>
      </c>
      <c r="BB96">
        <v>5</v>
      </c>
      <c r="BC96" t="s">
        <v>96</v>
      </c>
      <c r="BD96" t="s">
        <v>93</v>
      </c>
      <c r="BE96" t="s">
        <v>93</v>
      </c>
      <c r="BF96">
        <v>81.085999999999999</v>
      </c>
      <c r="BG96" t="s">
        <v>170</v>
      </c>
      <c r="BH96">
        <v>5</v>
      </c>
      <c r="BI96" t="s">
        <v>98</v>
      </c>
      <c r="BJ96" t="s">
        <v>563</v>
      </c>
      <c r="BK96" t="s">
        <v>215</v>
      </c>
      <c r="BL96" t="s">
        <v>101</v>
      </c>
      <c r="BM96" t="s">
        <v>102</v>
      </c>
      <c r="BN96" t="s">
        <v>103</v>
      </c>
      <c r="BO96" t="s">
        <v>104</v>
      </c>
      <c r="BP96" t="s">
        <v>175</v>
      </c>
      <c r="BQ96" t="s">
        <v>176</v>
      </c>
      <c r="BR96">
        <v>2</v>
      </c>
      <c r="BS96" t="s">
        <v>107</v>
      </c>
      <c r="BT96" t="s">
        <v>217</v>
      </c>
      <c r="BU96" s="1">
        <v>44704</v>
      </c>
      <c r="BV96" s="1">
        <v>44704</v>
      </c>
    </row>
    <row r="97" spans="1:74" x14ac:dyDescent="0.2">
      <c r="A97" t="s">
        <v>564</v>
      </c>
      <c r="B97" t="s">
        <v>359</v>
      </c>
      <c r="C97" t="s">
        <v>360</v>
      </c>
      <c r="D97">
        <v>2</v>
      </c>
      <c r="E97" t="s">
        <v>77</v>
      </c>
      <c r="F97">
        <v>0</v>
      </c>
      <c r="G97">
        <v>2956592</v>
      </c>
      <c r="H97">
        <v>2472599.4</v>
      </c>
      <c r="I97">
        <v>0</v>
      </c>
      <c r="J97">
        <v>1140539</v>
      </c>
      <c r="K97">
        <v>0</v>
      </c>
      <c r="L97" s="1">
        <v>44721</v>
      </c>
      <c r="M97">
        <v>2022</v>
      </c>
      <c r="N97" s="1">
        <v>43922</v>
      </c>
      <c r="O97" s="1">
        <v>45107</v>
      </c>
      <c r="P97" t="s">
        <v>78</v>
      </c>
      <c r="Q97">
        <v>8900</v>
      </c>
      <c r="R97" t="s">
        <v>78</v>
      </c>
      <c r="S97">
        <v>892434</v>
      </c>
      <c r="T97" t="s">
        <v>113</v>
      </c>
      <c r="U97">
        <v>89</v>
      </c>
      <c r="V97" t="s">
        <v>78</v>
      </c>
      <c r="W97">
        <v>8900</v>
      </c>
      <c r="X97" t="s">
        <v>78</v>
      </c>
      <c r="Y97">
        <v>892403</v>
      </c>
      <c r="Z97" t="s">
        <v>114</v>
      </c>
      <c r="AA97" t="s">
        <v>115</v>
      </c>
      <c r="AB97" t="s">
        <v>116</v>
      </c>
      <c r="AC97" t="s">
        <v>117</v>
      </c>
      <c r="AD97" t="s">
        <v>143</v>
      </c>
      <c r="AE97" t="s">
        <v>85</v>
      </c>
      <c r="AG97" t="s">
        <v>86</v>
      </c>
      <c r="AH97" t="s">
        <v>87</v>
      </c>
      <c r="AI97" t="s">
        <v>88</v>
      </c>
      <c r="AK97" t="s">
        <v>87</v>
      </c>
      <c r="AL97" t="s">
        <v>144</v>
      </c>
      <c r="AM97">
        <v>23290</v>
      </c>
      <c r="AN97" t="s">
        <v>90</v>
      </c>
      <c r="AO97">
        <v>5143</v>
      </c>
      <c r="AP97" t="s">
        <v>91</v>
      </c>
      <c r="AQ97">
        <v>5</v>
      </c>
      <c r="AR97" t="s">
        <v>92</v>
      </c>
      <c r="AS97">
        <v>72701</v>
      </c>
      <c r="AT97">
        <v>3124</v>
      </c>
      <c r="AU97" t="s">
        <v>93</v>
      </c>
      <c r="AV97" t="s">
        <v>93</v>
      </c>
      <c r="AW97" t="s">
        <v>155</v>
      </c>
      <c r="AX97" t="s">
        <v>95</v>
      </c>
      <c r="AY97" t="s">
        <v>90</v>
      </c>
      <c r="AZ97">
        <v>5143</v>
      </c>
      <c r="BA97" t="s">
        <v>91</v>
      </c>
      <c r="BB97">
        <v>5</v>
      </c>
      <c r="BC97" t="s">
        <v>228</v>
      </c>
      <c r="BD97" t="s">
        <v>93</v>
      </c>
      <c r="BE97" t="s">
        <v>93</v>
      </c>
      <c r="BF97">
        <v>81.087000000000003</v>
      </c>
      <c r="BG97" t="s">
        <v>145</v>
      </c>
      <c r="BH97">
        <v>5</v>
      </c>
      <c r="BI97" t="s">
        <v>98</v>
      </c>
      <c r="BJ97" t="s">
        <v>361</v>
      </c>
      <c r="BK97" t="s">
        <v>361</v>
      </c>
      <c r="BL97" t="s">
        <v>101</v>
      </c>
      <c r="BM97" t="s">
        <v>102</v>
      </c>
      <c r="BN97" t="s">
        <v>103</v>
      </c>
      <c r="BO97" t="s">
        <v>104</v>
      </c>
      <c r="BP97" t="s">
        <v>175</v>
      </c>
      <c r="BQ97" t="s">
        <v>176</v>
      </c>
      <c r="BR97">
        <v>2</v>
      </c>
      <c r="BS97" t="s">
        <v>107</v>
      </c>
      <c r="BT97" t="s">
        <v>362</v>
      </c>
      <c r="BU97" s="1">
        <v>44725</v>
      </c>
      <c r="BV97" s="1">
        <v>44725</v>
      </c>
    </row>
    <row r="98" spans="1:74" ht="51" x14ac:dyDescent="0.2">
      <c r="A98" t="s">
        <v>565</v>
      </c>
      <c r="B98" t="s">
        <v>519</v>
      </c>
      <c r="C98" t="s">
        <v>520</v>
      </c>
      <c r="D98">
        <v>1</v>
      </c>
      <c r="E98" t="s">
        <v>142</v>
      </c>
      <c r="F98">
        <v>701870</v>
      </c>
      <c r="G98">
        <v>2143820</v>
      </c>
      <c r="H98">
        <v>953241.28</v>
      </c>
      <c r="I98">
        <v>0</v>
      </c>
      <c r="J98">
        <v>0</v>
      </c>
      <c r="K98">
        <v>701870</v>
      </c>
      <c r="L98" s="1">
        <v>44733</v>
      </c>
      <c r="M98">
        <v>2022</v>
      </c>
      <c r="N98" s="1">
        <v>44378</v>
      </c>
      <c r="O98" s="1">
        <v>45107</v>
      </c>
      <c r="P98" t="s">
        <v>78</v>
      </c>
      <c r="Q98">
        <v>8900</v>
      </c>
      <c r="R98" t="s">
        <v>78</v>
      </c>
      <c r="S98">
        <v>892434</v>
      </c>
      <c r="T98" t="s">
        <v>113</v>
      </c>
      <c r="U98">
        <v>89</v>
      </c>
      <c r="V98" t="s">
        <v>78</v>
      </c>
      <c r="W98">
        <v>8900</v>
      </c>
      <c r="X98" t="s">
        <v>78</v>
      </c>
      <c r="Y98">
        <v>892403</v>
      </c>
      <c r="Z98" t="s">
        <v>114</v>
      </c>
      <c r="AA98" t="s">
        <v>115</v>
      </c>
      <c r="AB98" t="s">
        <v>116</v>
      </c>
      <c r="AC98" t="s">
        <v>117</v>
      </c>
      <c r="AD98" t="s">
        <v>118</v>
      </c>
      <c r="AE98" t="s">
        <v>119</v>
      </c>
      <c r="AG98" t="s">
        <v>120</v>
      </c>
      <c r="AH98" t="s">
        <v>483</v>
      </c>
      <c r="AI98" t="s">
        <v>122</v>
      </c>
      <c r="AK98" t="s">
        <v>123</v>
      </c>
      <c r="AL98" t="s">
        <v>124</v>
      </c>
      <c r="AM98">
        <v>50450</v>
      </c>
      <c r="AN98" t="s">
        <v>125</v>
      </c>
      <c r="AO98">
        <v>5119</v>
      </c>
      <c r="AP98" t="s">
        <v>126</v>
      </c>
      <c r="AQ98">
        <v>5</v>
      </c>
      <c r="AR98" t="s">
        <v>92</v>
      </c>
      <c r="AS98">
        <v>72118</v>
      </c>
      <c r="AT98">
        <v>5328</v>
      </c>
      <c r="AU98" t="s">
        <v>127</v>
      </c>
      <c r="AV98" t="s">
        <v>127</v>
      </c>
      <c r="AW98" t="s">
        <v>324</v>
      </c>
      <c r="AX98" t="s">
        <v>378</v>
      </c>
      <c r="AY98" t="s">
        <v>125</v>
      </c>
      <c r="AZ98">
        <v>5119</v>
      </c>
      <c r="BA98" t="s">
        <v>126</v>
      </c>
      <c r="BB98">
        <v>5</v>
      </c>
      <c r="BC98" t="s">
        <v>324</v>
      </c>
      <c r="BD98" t="s">
        <v>127</v>
      </c>
      <c r="BE98" t="s">
        <v>127</v>
      </c>
      <c r="BF98">
        <v>81.040999999999997</v>
      </c>
      <c r="BG98" t="s">
        <v>131</v>
      </c>
      <c r="BH98">
        <v>3</v>
      </c>
      <c r="BI98" t="s">
        <v>132</v>
      </c>
      <c r="BJ98" s="2" t="s">
        <v>566</v>
      </c>
      <c r="BK98" t="s">
        <v>521</v>
      </c>
      <c r="BL98" t="s">
        <v>101</v>
      </c>
      <c r="BM98" t="s">
        <v>102</v>
      </c>
      <c r="BN98" t="s">
        <v>134</v>
      </c>
      <c r="BO98" t="s">
        <v>135</v>
      </c>
      <c r="BP98" t="s">
        <v>175</v>
      </c>
      <c r="BQ98" t="s">
        <v>176</v>
      </c>
      <c r="BR98">
        <v>2</v>
      </c>
      <c r="BS98" t="s">
        <v>107</v>
      </c>
      <c r="BT98" t="s">
        <v>522</v>
      </c>
      <c r="BU98" s="1">
        <v>44739</v>
      </c>
      <c r="BV98" s="1">
        <v>44739</v>
      </c>
    </row>
    <row r="99" spans="1:74" x14ac:dyDescent="0.2">
      <c r="A99" t="s">
        <v>567</v>
      </c>
      <c r="B99" t="s">
        <v>140</v>
      </c>
      <c r="C99" t="s">
        <v>141</v>
      </c>
      <c r="D99">
        <v>4</v>
      </c>
      <c r="F99">
        <v>-30571.85</v>
      </c>
      <c r="G99">
        <v>2704566.15</v>
      </c>
      <c r="H99">
        <v>1405622.43</v>
      </c>
      <c r="I99">
        <v>0</v>
      </c>
      <c r="J99">
        <v>713853</v>
      </c>
      <c r="K99">
        <v>-30571.85</v>
      </c>
      <c r="L99" s="1">
        <v>44741</v>
      </c>
      <c r="M99">
        <v>2022</v>
      </c>
      <c r="N99" s="1">
        <v>43313</v>
      </c>
      <c r="O99" s="1">
        <v>44592</v>
      </c>
      <c r="P99" t="s">
        <v>78</v>
      </c>
      <c r="Q99">
        <v>8900</v>
      </c>
      <c r="R99" t="s">
        <v>78</v>
      </c>
      <c r="S99">
        <v>892434</v>
      </c>
      <c r="T99" t="s">
        <v>113</v>
      </c>
      <c r="U99">
        <v>89</v>
      </c>
      <c r="V99" t="s">
        <v>78</v>
      </c>
      <c r="W99">
        <v>8900</v>
      </c>
      <c r="X99" t="s">
        <v>78</v>
      </c>
      <c r="Y99">
        <v>892403</v>
      </c>
      <c r="Z99" t="s">
        <v>114</v>
      </c>
      <c r="AA99" t="s">
        <v>115</v>
      </c>
      <c r="AB99" t="s">
        <v>116</v>
      </c>
      <c r="AC99" t="s">
        <v>117</v>
      </c>
      <c r="AD99" t="s">
        <v>143</v>
      </c>
      <c r="AE99" t="s">
        <v>85</v>
      </c>
      <c r="AG99" t="s">
        <v>86</v>
      </c>
      <c r="AH99" t="s">
        <v>87</v>
      </c>
      <c r="AI99" t="s">
        <v>88</v>
      </c>
      <c r="AK99" t="s">
        <v>87</v>
      </c>
      <c r="AL99" t="s">
        <v>144</v>
      </c>
      <c r="AM99">
        <v>23290</v>
      </c>
      <c r="AN99" t="s">
        <v>90</v>
      </c>
      <c r="AO99">
        <v>5143</v>
      </c>
      <c r="AP99" t="s">
        <v>91</v>
      </c>
      <c r="AQ99">
        <v>5</v>
      </c>
      <c r="AR99" t="s">
        <v>92</v>
      </c>
      <c r="AS99">
        <v>72701</v>
      </c>
      <c r="AT99">
        <v>3124</v>
      </c>
      <c r="AU99" t="s">
        <v>93</v>
      </c>
      <c r="AV99" t="s">
        <v>93</v>
      </c>
      <c r="AW99" t="s">
        <v>155</v>
      </c>
      <c r="AX99" t="s">
        <v>95</v>
      </c>
      <c r="AY99" t="s">
        <v>90</v>
      </c>
      <c r="AZ99">
        <v>5143</v>
      </c>
      <c r="BA99" t="s">
        <v>91</v>
      </c>
      <c r="BB99">
        <v>5</v>
      </c>
      <c r="BC99" t="s">
        <v>228</v>
      </c>
      <c r="BD99" t="s">
        <v>93</v>
      </c>
      <c r="BE99" t="s">
        <v>93</v>
      </c>
      <c r="BF99">
        <v>81.087000000000003</v>
      </c>
      <c r="BG99" t="s">
        <v>145</v>
      </c>
      <c r="BH99">
        <v>5</v>
      </c>
      <c r="BI99" t="s">
        <v>98</v>
      </c>
      <c r="BJ99" t="s">
        <v>146</v>
      </c>
      <c r="BK99" t="s">
        <v>146</v>
      </c>
      <c r="BL99" t="s">
        <v>101</v>
      </c>
      <c r="BM99" t="s">
        <v>102</v>
      </c>
      <c r="BN99" t="s">
        <v>103</v>
      </c>
      <c r="BO99" t="s">
        <v>104</v>
      </c>
      <c r="BP99" t="s">
        <v>105</v>
      </c>
      <c r="BQ99" t="s">
        <v>106</v>
      </c>
      <c r="BR99">
        <v>2</v>
      </c>
      <c r="BS99" t="s">
        <v>107</v>
      </c>
      <c r="BT99" t="s">
        <v>147</v>
      </c>
      <c r="BU99" s="1">
        <v>44747</v>
      </c>
      <c r="BV99" s="1">
        <v>44747</v>
      </c>
    </row>
    <row r="100" spans="1:74" x14ac:dyDescent="0.2">
      <c r="A100" t="s">
        <v>568</v>
      </c>
      <c r="B100" t="s">
        <v>569</v>
      </c>
      <c r="C100" t="s">
        <v>570</v>
      </c>
      <c r="E100" t="s">
        <v>77</v>
      </c>
      <c r="F100">
        <v>199968</v>
      </c>
      <c r="G100">
        <v>199967</v>
      </c>
      <c r="H100">
        <v>199967</v>
      </c>
      <c r="I100">
        <v>0</v>
      </c>
      <c r="J100">
        <v>0</v>
      </c>
      <c r="K100">
        <v>199968</v>
      </c>
      <c r="L100" s="1">
        <v>44761</v>
      </c>
      <c r="M100">
        <v>2022</v>
      </c>
      <c r="N100" s="1">
        <v>44739</v>
      </c>
      <c r="O100" s="1">
        <v>45103</v>
      </c>
      <c r="P100" t="s">
        <v>78</v>
      </c>
      <c r="Q100">
        <v>8900</v>
      </c>
      <c r="R100" t="s">
        <v>78</v>
      </c>
      <c r="S100">
        <v>892430</v>
      </c>
      <c r="T100" t="s">
        <v>223</v>
      </c>
      <c r="U100">
        <v>89</v>
      </c>
      <c r="V100" t="s">
        <v>78</v>
      </c>
      <c r="W100">
        <v>8900</v>
      </c>
      <c r="X100" t="s">
        <v>78</v>
      </c>
      <c r="Y100">
        <v>892401</v>
      </c>
      <c r="Z100" t="s">
        <v>224</v>
      </c>
      <c r="AA100" t="s">
        <v>225</v>
      </c>
      <c r="AB100" t="s">
        <v>226</v>
      </c>
      <c r="AC100" t="s">
        <v>117</v>
      </c>
      <c r="AD100" t="s">
        <v>291</v>
      </c>
      <c r="AE100" t="s">
        <v>571</v>
      </c>
      <c r="AG100" t="s">
        <v>572</v>
      </c>
      <c r="AH100" t="s">
        <v>572</v>
      </c>
      <c r="AI100" t="s">
        <v>571</v>
      </c>
      <c r="AK100" t="s">
        <v>572</v>
      </c>
      <c r="AL100" t="s">
        <v>573</v>
      </c>
      <c r="AM100">
        <v>5320</v>
      </c>
      <c r="AN100" t="s">
        <v>574</v>
      </c>
      <c r="AO100">
        <v>5007</v>
      </c>
      <c r="AP100" t="s">
        <v>575</v>
      </c>
      <c r="AQ100">
        <v>5</v>
      </c>
      <c r="AR100" t="s">
        <v>92</v>
      </c>
      <c r="AS100">
        <v>72712</v>
      </c>
      <c r="AT100">
        <v>5838</v>
      </c>
      <c r="AU100" t="s">
        <v>93</v>
      </c>
      <c r="AV100" t="s">
        <v>93</v>
      </c>
      <c r="AW100" t="s">
        <v>155</v>
      </c>
      <c r="AX100" t="s">
        <v>576</v>
      </c>
      <c r="AY100" t="s">
        <v>574</v>
      </c>
      <c r="AZ100">
        <v>5007</v>
      </c>
      <c r="BA100" t="s">
        <v>575</v>
      </c>
      <c r="BB100">
        <v>5</v>
      </c>
      <c r="BC100" t="s">
        <v>577</v>
      </c>
      <c r="BD100" t="s">
        <v>93</v>
      </c>
      <c r="BE100" t="s">
        <v>93</v>
      </c>
      <c r="BF100">
        <v>81.049000000000007</v>
      </c>
      <c r="BG100" t="s">
        <v>229</v>
      </c>
      <c r="BH100">
        <v>4</v>
      </c>
      <c r="BI100" t="s">
        <v>230</v>
      </c>
      <c r="BJ100" t="s">
        <v>578</v>
      </c>
      <c r="BK100" t="s">
        <v>578</v>
      </c>
      <c r="BL100" t="s">
        <v>101</v>
      </c>
      <c r="BM100" t="s">
        <v>102</v>
      </c>
      <c r="BN100" t="s">
        <v>158</v>
      </c>
      <c r="BO100" t="s">
        <v>159</v>
      </c>
      <c r="BP100" t="s">
        <v>134</v>
      </c>
      <c r="BQ100" t="s">
        <v>216</v>
      </c>
      <c r="BR100">
        <v>2</v>
      </c>
      <c r="BS100" t="s">
        <v>107</v>
      </c>
      <c r="BT100" t="s">
        <v>579</v>
      </c>
      <c r="BU100" s="1">
        <v>44767</v>
      </c>
      <c r="BV100" s="1">
        <v>44767</v>
      </c>
    </row>
    <row r="101" spans="1:74" x14ac:dyDescent="0.2">
      <c r="A101" t="s">
        <v>580</v>
      </c>
      <c r="B101" t="s">
        <v>321</v>
      </c>
      <c r="C101" t="s">
        <v>322</v>
      </c>
      <c r="D101">
        <v>6</v>
      </c>
      <c r="E101" t="s">
        <v>77</v>
      </c>
      <c r="F101">
        <v>0</v>
      </c>
      <c r="G101">
        <v>1164387</v>
      </c>
      <c r="H101">
        <v>716309.09</v>
      </c>
      <c r="I101">
        <v>0</v>
      </c>
      <c r="J101">
        <v>0</v>
      </c>
      <c r="K101">
        <v>0</v>
      </c>
      <c r="L101" s="1">
        <v>44761</v>
      </c>
      <c r="M101">
        <v>2022</v>
      </c>
      <c r="N101" s="1">
        <v>42898</v>
      </c>
      <c r="O101" s="1">
        <v>45078</v>
      </c>
      <c r="P101" t="s">
        <v>78</v>
      </c>
      <c r="Q101">
        <v>8900</v>
      </c>
      <c r="R101" t="s">
        <v>78</v>
      </c>
      <c r="S101">
        <v>892430</v>
      </c>
      <c r="T101" t="s">
        <v>223</v>
      </c>
      <c r="U101">
        <v>89</v>
      </c>
      <c r="V101" t="s">
        <v>78</v>
      </c>
      <c r="W101">
        <v>8900</v>
      </c>
      <c r="X101" t="s">
        <v>78</v>
      </c>
      <c r="Y101">
        <v>892401</v>
      </c>
      <c r="Z101" t="s">
        <v>224</v>
      </c>
      <c r="AA101" t="s">
        <v>225</v>
      </c>
      <c r="AB101" t="s">
        <v>226</v>
      </c>
      <c r="AC101" t="s">
        <v>117</v>
      </c>
      <c r="AD101" t="s">
        <v>291</v>
      </c>
      <c r="AE101" t="s">
        <v>292</v>
      </c>
      <c r="AG101" t="s">
        <v>293</v>
      </c>
      <c r="AH101" t="s">
        <v>294</v>
      </c>
      <c r="AL101" t="s">
        <v>295</v>
      </c>
      <c r="AM101">
        <v>23290</v>
      </c>
      <c r="AN101" t="s">
        <v>90</v>
      </c>
      <c r="AO101">
        <v>5143</v>
      </c>
      <c r="AP101" t="s">
        <v>91</v>
      </c>
      <c r="AQ101">
        <v>5</v>
      </c>
      <c r="AR101" t="s">
        <v>92</v>
      </c>
      <c r="AS101">
        <v>72701</v>
      </c>
      <c r="AT101">
        <v>7175</v>
      </c>
      <c r="AU101" t="s">
        <v>93</v>
      </c>
      <c r="AV101" t="s">
        <v>93</v>
      </c>
      <c r="AW101" t="s">
        <v>155</v>
      </c>
      <c r="AX101" t="s">
        <v>95</v>
      </c>
      <c r="AY101" t="s">
        <v>90</v>
      </c>
      <c r="AZ101">
        <v>5143</v>
      </c>
      <c r="BA101" t="s">
        <v>91</v>
      </c>
      <c r="BB101">
        <v>5</v>
      </c>
      <c r="BC101" t="s">
        <v>397</v>
      </c>
      <c r="BD101" t="s">
        <v>93</v>
      </c>
      <c r="BE101" t="s">
        <v>93</v>
      </c>
      <c r="BF101">
        <v>81.049000000000007</v>
      </c>
      <c r="BG101" t="s">
        <v>229</v>
      </c>
      <c r="BH101">
        <v>4</v>
      </c>
      <c r="BI101" t="s">
        <v>230</v>
      </c>
      <c r="BJ101" t="s">
        <v>325</v>
      </c>
      <c r="BK101" t="s">
        <v>325</v>
      </c>
      <c r="BL101" t="s">
        <v>101</v>
      </c>
      <c r="BM101" t="s">
        <v>102</v>
      </c>
      <c r="BN101" t="s">
        <v>158</v>
      </c>
      <c r="BO101" t="s">
        <v>159</v>
      </c>
      <c r="BP101" t="s">
        <v>105</v>
      </c>
      <c r="BQ101" t="s">
        <v>106</v>
      </c>
      <c r="BR101">
        <v>2</v>
      </c>
      <c r="BS101" t="s">
        <v>107</v>
      </c>
      <c r="BT101" t="s">
        <v>326</v>
      </c>
      <c r="BU101" s="1">
        <v>44767</v>
      </c>
      <c r="BV101" s="1">
        <v>44767</v>
      </c>
    </row>
    <row r="102" spans="1:74" x14ac:dyDescent="0.2">
      <c r="A102" t="s">
        <v>581</v>
      </c>
      <c r="B102" t="s">
        <v>539</v>
      </c>
      <c r="C102" t="s">
        <v>540</v>
      </c>
      <c r="D102">
        <v>1</v>
      </c>
      <c r="E102" t="s">
        <v>77</v>
      </c>
      <c r="F102">
        <v>0</v>
      </c>
      <c r="G102">
        <v>465264</v>
      </c>
      <c r="H102">
        <v>366828.82</v>
      </c>
      <c r="I102">
        <v>0</v>
      </c>
      <c r="J102">
        <v>0</v>
      </c>
      <c r="K102">
        <v>0</v>
      </c>
      <c r="L102" s="1">
        <v>44770</v>
      </c>
      <c r="M102">
        <v>2022</v>
      </c>
      <c r="N102" s="1">
        <v>44423</v>
      </c>
      <c r="O102" s="1">
        <v>45091</v>
      </c>
      <c r="P102" t="s">
        <v>78</v>
      </c>
      <c r="Q102">
        <v>8900</v>
      </c>
      <c r="R102" t="s">
        <v>78</v>
      </c>
      <c r="S102">
        <v>892430</v>
      </c>
      <c r="T102" t="s">
        <v>223</v>
      </c>
      <c r="U102">
        <v>89</v>
      </c>
      <c r="V102" t="s">
        <v>78</v>
      </c>
      <c r="W102">
        <v>8900</v>
      </c>
      <c r="X102" t="s">
        <v>78</v>
      </c>
      <c r="Y102">
        <v>892401</v>
      </c>
      <c r="Z102" t="s">
        <v>224</v>
      </c>
      <c r="AA102" t="s">
        <v>225</v>
      </c>
      <c r="AB102" t="s">
        <v>226</v>
      </c>
      <c r="AC102" t="s">
        <v>117</v>
      </c>
      <c r="AD102" t="s">
        <v>227</v>
      </c>
      <c r="AE102" t="s">
        <v>85</v>
      </c>
      <c r="AG102" t="s">
        <v>86</v>
      </c>
      <c r="AH102" t="s">
        <v>87</v>
      </c>
      <c r="AI102" t="s">
        <v>88</v>
      </c>
      <c r="AK102" t="s">
        <v>87</v>
      </c>
      <c r="AL102" t="s">
        <v>144</v>
      </c>
      <c r="AM102">
        <v>23290</v>
      </c>
      <c r="AN102" t="s">
        <v>90</v>
      </c>
      <c r="AO102">
        <v>5143</v>
      </c>
      <c r="AP102" t="s">
        <v>91</v>
      </c>
      <c r="AQ102">
        <v>5</v>
      </c>
      <c r="AR102" t="s">
        <v>92</v>
      </c>
      <c r="AS102">
        <v>72701</v>
      </c>
      <c r="AT102">
        <v>3124</v>
      </c>
      <c r="AU102" t="s">
        <v>93</v>
      </c>
      <c r="AV102" t="s">
        <v>93</v>
      </c>
      <c r="AW102" t="s">
        <v>155</v>
      </c>
      <c r="AX102" t="s">
        <v>95</v>
      </c>
      <c r="AY102" t="s">
        <v>90</v>
      </c>
      <c r="AZ102">
        <v>5143</v>
      </c>
      <c r="BA102" t="s">
        <v>91</v>
      </c>
      <c r="BB102">
        <v>5</v>
      </c>
      <c r="BC102" t="s">
        <v>228</v>
      </c>
      <c r="BD102" t="s">
        <v>93</v>
      </c>
      <c r="BE102" t="s">
        <v>93</v>
      </c>
      <c r="BF102">
        <v>81.049000000000007</v>
      </c>
      <c r="BG102" t="s">
        <v>229</v>
      </c>
      <c r="BH102">
        <v>4</v>
      </c>
      <c r="BI102" t="s">
        <v>230</v>
      </c>
      <c r="BJ102" t="s">
        <v>541</v>
      </c>
      <c r="BK102" t="s">
        <v>541</v>
      </c>
      <c r="BL102" t="s">
        <v>101</v>
      </c>
      <c r="BM102" t="s">
        <v>102</v>
      </c>
      <c r="BN102" t="s">
        <v>103</v>
      </c>
      <c r="BO102" t="s">
        <v>104</v>
      </c>
      <c r="BP102" t="s">
        <v>175</v>
      </c>
      <c r="BQ102" t="s">
        <v>176</v>
      </c>
      <c r="BR102">
        <v>2</v>
      </c>
      <c r="BS102" t="s">
        <v>107</v>
      </c>
      <c r="BT102" t="s">
        <v>542</v>
      </c>
      <c r="BU102" s="1">
        <v>44774</v>
      </c>
      <c r="BV102" s="1">
        <v>44774</v>
      </c>
    </row>
    <row r="103" spans="1:74" x14ac:dyDescent="0.2">
      <c r="A103" t="s">
        <v>582</v>
      </c>
      <c r="B103" t="s">
        <v>289</v>
      </c>
      <c r="C103" t="s">
        <v>290</v>
      </c>
      <c r="D103">
        <v>3</v>
      </c>
      <c r="E103" t="s">
        <v>77</v>
      </c>
      <c r="F103">
        <v>0</v>
      </c>
      <c r="G103">
        <v>1354894</v>
      </c>
      <c r="H103">
        <v>1333323.3400000001</v>
      </c>
      <c r="I103">
        <v>0</v>
      </c>
      <c r="J103">
        <v>0</v>
      </c>
      <c r="K103">
        <v>0</v>
      </c>
      <c r="L103" s="1">
        <v>44771</v>
      </c>
      <c r="M103">
        <v>2022</v>
      </c>
      <c r="N103" s="1">
        <v>43647</v>
      </c>
      <c r="O103" s="1">
        <v>44953</v>
      </c>
      <c r="P103" t="s">
        <v>78</v>
      </c>
      <c r="Q103">
        <v>8900</v>
      </c>
      <c r="R103" t="s">
        <v>78</v>
      </c>
      <c r="S103">
        <v>892430</v>
      </c>
      <c r="T103" t="s">
        <v>223</v>
      </c>
      <c r="U103">
        <v>89</v>
      </c>
      <c r="V103" t="s">
        <v>78</v>
      </c>
      <c r="W103">
        <v>8900</v>
      </c>
      <c r="X103" t="s">
        <v>78</v>
      </c>
      <c r="Y103">
        <v>892401</v>
      </c>
      <c r="Z103" t="s">
        <v>224</v>
      </c>
      <c r="AA103" t="s">
        <v>225</v>
      </c>
      <c r="AB103" t="s">
        <v>226</v>
      </c>
      <c r="AC103" t="s">
        <v>117</v>
      </c>
      <c r="AD103" t="s">
        <v>291</v>
      </c>
      <c r="AE103" t="s">
        <v>292</v>
      </c>
      <c r="AG103" t="s">
        <v>293</v>
      </c>
      <c r="AH103" t="s">
        <v>294</v>
      </c>
      <c r="AL103" t="s">
        <v>295</v>
      </c>
      <c r="AM103">
        <v>23290</v>
      </c>
      <c r="AN103" t="s">
        <v>90</v>
      </c>
      <c r="AO103">
        <v>5143</v>
      </c>
      <c r="AP103" t="s">
        <v>91</v>
      </c>
      <c r="AQ103">
        <v>5</v>
      </c>
      <c r="AR103" t="s">
        <v>92</v>
      </c>
      <c r="AS103">
        <v>72701</v>
      </c>
      <c r="AT103">
        <v>7175</v>
      </c>
      <c r="AU103" t="s">
        <v>93</v>
      </c>
      <c r="AV103" t="s">
        <v>93</v>
      </c>
      <c r="AW103" t="s">
        <v>324</v>
      </c>
      <c r="AX103" t="s">
        <v>95</v>
      </c>
      <c r="AY103" t="s">
        <v>90</v>
      </c>
      <c r="AZ103">
        <v>5143</v>
      </c>
      <c r="BA103" t="s">
        <v>91</v>
      </c>
      <c r="BB103">
        <v>5</v>
      </c>
      <c r="BC103" t="s">
        <v>324</v>
      </c>
      <c r="BD103" t="s">
        <v>93</v>
      </c>
      <c r="BE103" t="s">
        <v>93</v>
      </c>
      <c r="BF103">
        <v>81.049000000000007</v>
      </c>
      <c r="BG103" t="s">
        <v>229</v>
      </c>
      <c r="BH103">
        <v>4</v>
      </c>
      <c r="BI103" t="s">
        <v>230</v>
      </c>
      <c r="BJ103" t="s">
        <v>296</v>
      </c>
      <c r="BK103" t="s">
        <v>296</v>
      </c>
      <c r="BL103" t="s">
        <v>101</v>
      </c>
      <c r="BM103" t="s">
        <v>102</v>
      </c>
      <c r="BN103" t="s">
        <v>158</v>
      </c>
      <c r="BO103" t="s">
        <v>159</v>
      </c>
      <c r="BP103" t="s">
        <v>105</v>
      </c>
      <c r="BQ103" t="s">
        <v>106</v>
      </c>
      <c r="BR103">
        <v>2</v>
      </c>
      <c r="BS103" t="s">
        <v>107</v>
      </c>
      <c r="BT103" t="s">
        <v>299</v>
      </c>
      <c r="BU103" s="1">
        <v>44774</v>
      </c>
      <c r="BV103" s="1">
        <v>44774</v>
      </c>
    </row>
    <row r="104" spans="1:74" x14ac:dyDescent="0.2">
      <c r="A104" t="s">
        <v>583</v>
      </c>
      <c r="B104" t="s">
        <v>451</v>
      </c>
      <c r="C104" t="s">
        <v>452</v>
      </c>
      <c r="D104">
        <v>2</v>
      </c>
      <c r="E104" t="s">
        <v>77</v>
      </c>
      <c r="F104">
        <v>0</v>
      </c>
      <c r="G104">
        <v>750000</v>
      </c>
      <c r="H104">
        <v>750000</v>
      </c>
      <c r="I104">
        <v>0</v>
      </c>
      <c r="J104">
        <v>0</v>
      </c>
      <c r="K104">
        <v>0</v>
      </c>
      <c r="L104" s="1">
        <v>44774</v>
      </c>
      <c r="M104">
        <v>2022</v>
      </c>
      <c r="N104" s="1">
        <v>44075</v>
      </c>
      <c r="O104" s="1">
        <v>45169</v>
      </c>
      <c r="P104" t="s">
        <v>78</v>
      </c>
      <c r="Q104">
        <v>8900</v>
      </c>
      <c r="R104" t="s">
        <v>78</v>
      </c>
      <c r="S104">
        <v>892430</v>
      </c>
      <c r="T104" t="s">
        <v>223</v>
      </c>
      <c r="U104">
        <v>89</v>
      </c>
      <c r="V104" t="s">
        <v>78</v>
      </c>
      <c r="W104">
        <v>8900</v>
      </c>
      <c r="X104" t="s">
        <v>78</v>
      </c>
      <c r="Y104">
        <v>892401</v>
      </c>
      <c r="Z104" t="s">
        <v>224</v>
      </c>
      <c r="AA104" t="s">
        <v>225</v>
      </c>
      <c r="AB104" t="s">
        <v>226</v>
      </c>
      <c r="AC104" t="s">
        <v>117</v>
      </c>
      <c r="AD104" t="s">
        <v>227</v>
      </c>
      <c r="AE104" t="s">
        <v>85</v>
      </c>
      <c r="AG104" t="s">
        <v>86</v>
      </c>
      <c r="AH104" t="s">
        <v>87</v>
      </c>
      <c r="AI104" t="s">
        <v>88</v>
      </c>
      <c r="AK104" t="s">
        <v>87</v>
      </c>
      <c r="AL104" t="s">
        <v>144</v>
      </c>
      <c r="AM104">
        <v>23290</v>
      </c>
      <c r="AN104" t="s">
        <v>90</v>
      </c>
      <c r="AO104">
        <v>5143</v>
      </c>
      <c r="AP104" t="s">
        <v>91</v>
      </c>
      <c r="AQ104">
        <v>5</v>
      </c>
      <c r="AR104" t="s">
        <v>92</v>
      </c>
      <c r="AS104">
        <v>72701</v>
      </c>
      <c r="AT104">
        <v>3124</v>
      </c>
      <c r="AU104" t="s">
        <v>93</v>
      </c>
      <c r="AV104" t="s">
        <v>93</v>
      </c>
      <c r="AW104" t="s">
        <v>155</v>
      </c>
      <c r="AX104" t="s">
        <v>95</v>
      </c>
      <c r="AY104" t="s">
        <v>90</v>
      </c>
      <c r="AZ104">
        <v>5143</v>
      </c>
      <c r="BA104" t="s">
        <v>91</v>
      </c>
      <c r="BB104">
        <v>5</v>
      </c>
      <c r="BC104" t="s">
        <v>228</v>
      </c>
      <c r="BD104" t="s">
        <v>93</v>
      </c>
      <c r="BE104" t="s">
        <v>93</v>
      </c>
      <c r="BF104">
        <v>81.049000000000007</v>
      </c>
      <c r="BG104" t="s">
        <v>229</v>
      </c>
      <c r="BH104">
        <v>4</v>
      </c>
      <c r="BI104" t="s">
        <v>230</v>
      </c>
      <c r="BJ104" t="s">
        <v>453</v>
      </c>
      <c r="BK104" t="s">
        <v>453</v>
      </c>
      <c r="BL104" t="s">
        <v>101</v>
      </c>
      <c r="BM104" t="s">
        <v>102</v>
      </c>
      <c r="BN104" t="s">
        <v>103</v>
      </c>
      <c r="BO104" t="s">
        <v>104</v>
      </c>
      <c r="BP104" t="s">
        <v>175</v>
      </c>
      <c r="BQ104" t="s">
        <v>176</v>
      </c>
      <c r="BR104">
        <v>2</v>
      </c>
      <c r="BS104" t="s">
        <v>107</v>
      </c>
      <c r="BT104" t="s">
        <v>454</v>
      </c>
      <c r="BU104" s="1">
        <v>44781</v>
      </c>
      <c r="BV104" s="1">
        <v>44781</v>
      </c>
    </row>
    <row r="105" spans="1:74" x14ac:dyDescent="0.2">
      <c r="A105" t="s">
        <v>584</v>
      </c>
      <c r="B105" t="s">
        <v>530</v>
      </c>
      <c r="C105" t="s">
        <v>531</v>
      </c>
      <c r="D105">
        <v>1</v>
      </c>
      <c r="E105" t="s">
        <v>77</v>
      </c>
      <c r="F105">
        <v>0</v>
      </c>
      <c r="G105">
        <v>750000</v>
      </c>
      <c r="H105">
        <v>332769.89</v>
      </c>
      <c r="I105">
        <v>0</v>
      </c>
      <c r="J105">
        <v>0</v>
      </c>
      <c r="K105">
        <v>0</v>
      </c>
      <c r="L105" s="1">
        <v>44774</v>
      </c>
      <c r="M105">
        <v>2022</v>
      </c>
      <c r="N105" s="1">
        <v>44409</v>
      </c>
      <c r="O105" s="1">
        <v>45138</v>
      </c>
      <c r="P105" t="s">
        <v>78</v>
      </c>
      <c r="Q105">
        <v>8900</v>
      </c>
      <c r="R105" t="s">
        <v>78</v>
      </c>
      <c r="S105">
        <v>892430</v>
      </c>
      <c r="T105" t="s">
        <v>223</v>
      </c>
      <c r="U105">
        <v>89</v>
      </c>
      <c r="V105" t="s">
        <v>78</v>
      </c>
      <c r="W105">
        <v>8900</v>
      </c>
      <c r="X105" t="s">
        <v>78</v>
      </c>
      <c r="Y105">
        <v>892401</v>
      </c>
      <c r="Z105" t="s">
        <v>224</v>
      </c>
      <c r="AA105" t="s">
        <v>225</v>
      </c>
      <c r="AB105" t="s">
        <v>226</v>
      </c>
      <c r="AC105" t="s">
        <v>117</v>
      </c>
      <c r="AD105" t="s">
        <v>227</v>
      </c>
      <c r="AE105" t="s">
        <v>85</v>
      </c>
      <c r="AG105" t="s">
        <v>86</v>
      </c>
      <c r="AH105" t="s">
        <v>87</v>
      </c>
      <c r="AI105" t="s">
        <v>88</v>
      </c>
      <c r="AK105" t="s">
        <v>87</v>
      </c>
      <c r="AL105" t="s">
        <v>144</v>
      </c>
      <c r="AM105">
        <v>23290</v>
      </c>
      <c r="AN105" t="s">
        <v>90</v>
      </c>
      <c r="AO105">
        <v>5143</v>
      </c>
      <c r="AP105" t="s">
        <v>91</v>
      </c>
      <c r="AQ105">
        <v>5</v>
      </c>
      <c r="AR105" t="s">
        <v>92</v>
      </c>
      <c r="AS105">
        <v>72701</v>
      </c>
      <c r="AT105">
        <v>3124</v>
      </c>
      <c r="AU105" t="s">
        <v>93</v>
      </c>
      <c r="AV105" t="s">
        <v>93</v>
      </c>
      <c r="AW105" t="s">
        <v>155</v>
      </c>
      <c r="AX105" t="s">
        <v>95</v>
      </c>
      <c r="AY105" t="s">
        <v>90</v>
      </c>
      <c r="AZ105">
        <v>5143</v>
      </c>
      <c r="BA105" t="s">
        <v>91</v>
      </c>
      <c r="BB105">
        <v>5</v>
      </c>
      <c r="BC105" t="s">
        <v>228</v>
      </c>
      <c r="BD105" t="s">
        <v>93</v>
      </c>
      <c r="BE105" t="s">
        <v>93</v>
      </c>
      <c r="BF105">
        <v>81.049000000000007</v>
      </c>
      <c r="BG105" t="s">
        <v>229</v>
      </c>
      <c r="BH105">
        <v>4</v>
      </c>
      <c r="BI105" t="s">
        <v>230</v>
      </c>
      <c r="BJ105" t="s">
        <v>533</v>
      </c>
      <c r="BK105" t="s">
        <v>533</v>
      </c>
      <c r="BL105" t="s">
        <v>101</v>
      </c>
      <c r="BM105" t="s">
        <v>102</v>
      </c>
      <c r="BN105" t="s">
        <v>103</v>
      </c>
      <c r="BO105" t="s">
        <v>104</v>
      </c>
      <c r="BP105" t="s">
        <v>175</v>
      </c>
      <c r="BQ105" t="s">
        <v>176</v>
      </c>
      <c r="BR105">
        <v>2</v>
      </c>
      <c r="BS105" t="s">
        <v>107</v>
      </c>
      <c r="BT105" t="s">
        <v>534</v>
      </c>
      <c r="BU105" s="1">
        <v>44781</v>
      </c>
      <c r="BV105" s="1">
        <v>44781</v>
      </c>
    </row>
    <row r="106" spans="1:74" x14ac:dyDescent="0.2">
      <c r="A106" t="s">
        <v>585</v>
      </c>
      <c r="B106" t="s">
        <v>586</v>
      </c>
      <c r="C106" t="s">
        <v>587</v>
      </c>
      <c r="E106" t="s">
        <v>142</v>
      </c>
      <c r="F106">
        <v>2687419</v>
      </c>
      <c r="G106">
        <v>8666389</v>
      </c>
      <c r="H106">
        <v>5339322.6900000004</v>
      </c>
      <c r="I106">
        <v>0</v>
      </c>
      <c r="J106">
        <v>0</v>
      </c>
      <c r="K106">
        <v>2687419</v>
      </c>
      <c r="L106" s="1">
        <v>44776</v>
      </c>
      <c r="M106">
        <v>2022</v>
      </c>
      <c r="N106" s="1">
        <v>44743</v>
      </c>
      <c r="O106" s="1">
        <v>45107</v>
      </c>
      <c r="P106" t="s">
        <v>78</v>
      </c>
      <c r="Q106">
        <v>8900</v>
      </c>
      <c r="R106" t="s">
        <v>78</v>
      </c>
      <c r="S106">
        <v>892434</v>
      </c>
      <c r="T106" t="s">
        <v>113</v>
      </c>
      <c r="U106">
        <v>89</v>
      </c>
      <c r="V106" t="s">
        <v>78</v>
      </c>
      <c r="W106">
        <v>8900</v>
      </c>
      <c r="X106" t="s">
        <v>78</v>
      </c>
      <c r="Y106">
        <v>892403</v>
      </c>
      <c r="Z106" t="s">
        <v>114</v>
      </c>
      <c r="AA106" t="s">
        <v>588</v>
      </c>
      <c r="AB106" t="s">
        <v>589</v>
      </c>
      <c r="AC106" t="s">
        <v>117</v>
      </c>
      <c r="AD106" t="s">
        <v>590</v>
      </c>
      <c r="AE106" t="s">
        <v>119</v>
      </c>
      <c r="AG106" t="s">
        <v>120</v>
      </c>
      <c r="AH106" t="s">
        <v>483</v>
      </c>
      <c r="AI106" t="s">
        <v>122</v>
      </c>
      <c r="AK106" t="s">
        <v>123</v>
      </c>
      <c r="AL106" t="s">
        <v>124</v>
      </c>
      <c r="AM106">
        <v>50450</v>
      </c>
      <c r="AN106" t="s">
        <v>125</v>
      </c>
      <c r="AO106">
        <v>5119</v>
      </c>
      <c r="AP106" t="s">
        <v>126</v>
      </c>
      <c r="AQ106">
        <v>5</v>
      </c>
      <c r="AR106" t="s">
        <v>92</v>
      </c>
      <c r="AS106">
        <v>72118</v>
      </c>
      <c r="AT106">
        <v>5328</v>
      </c>
      <c r="AU106" t="s">
        <v>127</v>
      </c>
      <c r="AV106" t="s">
        <v>127</v>
      </c>
      <c r="AW106" t="s">
        <v>528</v>
      </c>
      <c r="AX106" t="s">
        <v>129</v>
      </c>
      <c r="BB106">
        <v>5</v>
      </c>
      <c r="BD106" t="s">
        <v>130</v>
      </c>
      <c r="BF106">
        <v>81.042000000000002</v>
      </c>
      <c r="BG106" t="s">
        <v>254</v>
      </c>
      <c r="BH106">
        <v>3</v>
      </c>
      <c r="BI106" t="s">
        <v>132</v>
      </c>
      <c r="BJ106" t="s">
        <v>591</v>
      </c>
      <c r="BK106" t="s">
        <v>591</v>
      </c>
      <c r="BL106" t="s">
        <v>101</v>
      </c>
      <c r="BM106" t="s">
        <v>102</v>
      </c>
      <c r="BN106" t="s">
        <v>134</v>
      </c>
      <c r="BO106" t="s">
        <v>135</v>
      </c>
      <c r="BP106" t="s">
        <v>134</v>
      </c>
      <c r="BQ106" t="s">
        <v>216</v>
      </c>
      <c r="BR106">
        <v>2</v>
      </c>
      <c r="BS106" t="s">
        <v>107</v>
      </c>
      <c r="BT106" t="s">
        <v>592</v>
      </c>
      <c r="BU106" s="1">
        <v>44781</v>
      </c>
      <c r="BV106" s="1">
        <v>44781</v>
      </c>
    </row>
    <row r="107" spans="1:74" x14ac:dyDescent="0.2">
      <c r="A107" t="s">
        <v>593</v>
      </c>
      <c r="B107" t="s">
        <v>594</v>
      </c>
      <c r="C107" t="s">
        <v>595</v>
      </c>
      <c r="E107" t="s">
        <v>77</v>
      </c>
      <c r="F107">
        <v>206412</v>
      </c>
      <c r="G107">
        <v>1355868</v>
      </c>
      <c r="H107">
        <v>612623.57999999996</v>
      </c>
      <c r="I107">
        <v>0</v>
      </c>
      <c r="J107">
        <v>0</v>
      </c>
      <c r="K107">
        <v>206412</v>
      </c>
      <c r="L107" s="1">
        <v>44784</v>
      </c>
      <c r="M107">
        <v>2022</v>
      </c>
      <c r="N107" s="1">
        <v>44739</v>
      </c>
      <c r="O107" s="1">
        <v>45103</v>
      </c>
      <c r="P107" t="s">
        <v>78</v>
      </c>
      <c r="Q107">
        <v>8900</v>
      </c>
      <c r="R107" t="s">
        <v>78</v>
      </c>
      <c r="S107">
        <v>892430</v>
      </c>
      <c r="T107" t="s">
        <v>223</v>
      </c>
      <c r="U107">
        <v>89</v>
      </c>
      <c r="V107" t="s">
        <v>78</v>
      </c>
      <c r="W107">
        <v>8900</v>
      </c>
      <c r="X107" t="s">
        <v>78</v>
      </c>
      <c r="Y107">
        <v>892401</v>
      </c>
      <c r="Z107" t="s">
        <v>224</v>
      </c>
      <c r="AA107" t="s">
        <v>225</v>
      </c>
      <c r="AB107" t="s">
        <v>226</v>
      </c>
      <c r="AC107" t="s">
        <v>117</v>
      </c>
      <c r="AD107" t="s">
        <v>291</v>
      </c>
      <c r="AE107" t="s">
        <v>292</v>
      </c>
      <c r="AG107" t="s">
        <v>293</v>
      </c>
      <c r="AH107" t="s">
        <v>294</v>
      </c>
      <c r="AL107" t="s">
        <v>295</v>
      </c>
      <c r="AM107">
        <v>23290</v>
      </c>
      <c r="AN107" t="s">
        <v>90</v>
      </c>
      <c r="AO107">
        <v>5143</v>
      </c>
      <c r="AP107" t="s">
        <v>91</v>
      </c>
      <c r="AQ107">
        <v>5</v>
      </c>
      <c r="AR107" t="s">
        <v>92</v>
      </c>
      <c r="AS107">
        <v>72701</v>
      </c>
      <c r="AT107">
        <v>7175</v>
      </c>
      <c r="AU107" t="s">
        <v>93</v>
      </c>
      <c r="AV107" t="s">
        <v>93</v>
      </c>
      <c r="AW107" t="s">
        <v>155</v>
      </c>
      <c r="AX107" t="s">
        <v>95</v>
      </c>
      <c r="AY107" t="s">
        <v>90</v>
      </c>
      <c r="AZ107">
        <v>5143</v>
      </c>
      <c r="BA107" t="s">
        <v>91</v>
      </c>
      <c r="BB107">
        <v>5</v>
      </c>
      <c r="BC107" t="s">
        <v>552</v>
      </c>
      <c r="BD107" t="s">
        <v>93</v>
      </c>
      <c r="BE107" t="s">
        <v>93</v>
      </c>
      <c r="BF107">
        <v>81.049000000000007</v>
      </c>
      <c r="BG107" t="s">
        <v>229</v>
      </c>
      <c r="BH107">
        <v>4</v>
      </c>
      <c r="BI107" t="s">
        <v>230</v>
      </c>
      <c r="BJ107" t="s">
        <v>596</v>
      </c>
      <c r="BK107" t="s">
        <v>596</v>
      </c>
      <c r="BL107" t="s">
        <v>101</v>
      </c>
      <c r="BM107" t="s">
        <v>102</v>
      </c>
      <c r="BN107" t="s">
        <v>158</v>
      </c>
      <c r="BO107" t="s">
        <v>159</v>
      </c>
      <c r="BP107" t="s">
        <v>134</v>
      </c>
      <c r="BQ107" t="s">
        <v>216</v>
      </c>
      <c r="BR107">
        <v>2</v>
      </c>
      <c r="BS107" t="s">
        <v>107</v>
      </c>
      <c r="BT107" t="s">
        <v>597</v>
      </c>
      <c r="BU107" s="1">
        <v>44788</v>
      </c>
      <c r="BV107" s="1">
        <v>44788</v>
      </c>
    </row>
    <row r="108" spans="1:74" x14ac:dyDescent="0.2">
      <c r="A108" t="s">
        <v>598</v>
      </c>
      <c r="B108" t="s">
        <v>344</v>
      </c>
      <c r="C108" t="s">
        <v>345</v>
      </c>
      <c r="D108">
        <v>3</v>
      </c>
      <c r="E108" t="s">
        <v>77</v>
      </c>
      <c r="F108">
        <v>0</v>
      </c>
      <c r="G108">
        <v>750000</v>
      </c>
      <c r="H108">
        <v>724410.58</v>
      </c>
      <c r="I108">
        <v>0</v>
      </c>
      <c r="J108">
        <v>0</v>
      </c>
      <c r="K108">
        <v>0</v>
      </c>
      <c r="L108" s="1">
        <v>44797</v>
      </c>
      <c r="M108">
        <v>2022</v>
      </c>
      <c r="N108" s="1">
        <v>43709</v>
      </c>
      <c r="O108" s="1">
        <v>45169</v>
      </c>
      <c r="P108" t="s">
        <v>78</v>
      </c>
      <c r="Q108">
        <v>8900</v>
      </c>
      <c r="R108" t="s">
        <v>78</v>
      </c>
      <c r="S108">
        <v>892430</v>
      </c>
      <c r="T108" t="s">
        <v>223</v>
      </c>
      <c r="U108">
        <v>89</v>
      </c>
      <c r="V108" t="s">
        <v>78</v>
      </c>
      <c r="W108">
        <v>8900</v>
      </c>
      <c r="X108" t="s">
        <v>78</v>
      </c>
      <c r="Y108">
        <v>892401</v>
      </c>
      <c r="Z108" t="s">
        <v>224</v>
      </c>
      <c r="AA108" t="s">
        <v>225</v>
      </c>
      <c r="AB108" t="s">
        <v>226</v>
      </c>
      <c r="AC108" t="s">
        <v>117</v>
      </c>
      <c r="AD108" t="s">
        <v>227</v>
      </c>
      <c r="AE108" t="s">
        <v>85</v>
      </c>
      <c r="AG108" t="s">
        <v>86</v>
      </c>
      <c r="AH108" t="s">
        <v>87</v>
      </c>
      <c r="AI108" t="s">
        <v>88</v>
      </c>
      <c r="AK108" t="s">
        <v>87</v>
      </c>
      <c r="AL108" t="s">
        <v>144</v>
      </c>
      <c r="AM108">
        <v>23290</v>
      </c>
      <c r="AN108" t="s">
        <v>90</v>
      </c>
      <c r="AO108">
        <v>5143</v>
      </c>
      <c r="AP108" t="s">
        <v>91</v>
      </c>
      <c r="AQ108">
        <v>5</v>
      </c>
      <c r="AR108" t="s">
        <v>92</v>
      </c>
      <c r="AS108">
        <v>72701</v>
      </c>
      <c r="AT108">
        <v>3124</v>
      </c>
      <c r="AU108" t="s">
        <v>93</v>
      </c>
      <c r="AV108" t="s">
        <v>93</v>
      </c>
      <c r="AW108" t="s">
        <v>155</v>
      </c>
      <c r="AX108" t="s">
        <v>95</v>
      </c>
      <c r="AY108" t="s">
        <v>90</v>
      </c>
      <c r="AZ108">
        <v>5143</v>
      </c>
      <c r="BA108" t="s">
        <v>91</v>
      </c>
      <c r="BB108">
        <v>5</v>
      </c>
      <c r="BC108" t="s">
        <v>380</v>
      </c>
      <c r="BD108" t="s">
        <v>93</v>
      </c>
      <c r="BE108" t="s">
        <v>93</v>
      </c>
      <c r="BF108">
        <v>81.049000000000007</v>
      </c>
      <c r="BG108" t="s">
        <v>229</v>
      </c>
      <c r="BH108">
        <v>4</v>
      </c>
      <c r="BI108" t="s">
        <v>230</v>
      </c>
      <c r="BJ108" t="s">
        <v>348</v>
      </c>
      <c r="BK108" t="s">
        <v>348</v>
      </c>
      <c r="BL108" t="s">
        <v>101</v>
      </c>
      <c r="BM108" t="s">
        <v>102</v>
      </c>
      <c r="BN108" t="s">
        <v>103</v>
      </c>
      <c r="BO108" t="s">
        <v>104</v>
      </c>
      <c r="BP108" t="s">
        <v>175</v>
      </c>
      <c r="BQ108" t="s">
        <v>176</v>
      </c>
      <c r="BR108">
        <v>2</v>
      </c>
      <c r="BS108" t="s">
        <v>107</v>
      </c>
      <c r="BT108" t="s">
        <v>349</v>
      </c>
      <c r="BU108" s="1">
        <v>44802</v>
      </c>
      <c r="BV108" s="1">
        <v>44802</v>
      </c>
    </row>
    <row r="109" spans="1:74" x14ac:dyDescent="0.2">
      <c r="A109" t="s">
        <v>599</v>
      </c>
      <c r="B109" t="s">
        <v>539</v>
      </c>
      <c r="C109" t="s">
        <v>540</v>
      </c>
      <c r="D109">
        <v>2</v>
      </c>
      <c r="E109" t="s">
        <v>77</v>
      </c>
      <c r="F109">
        <v>75264</v>
      </c>
      <c r="G109">
        <v>465264</v>
      </c>
      <c r="H109">
        <v>366828.82</v>
      </c>
      <c r="I109">
        <v>0</v>
      </c>
      <c r="J109">
        <v>0</v>
      </c>
      <c r="K109">
        <v>75264</v>
      </c>
      <c r="L109" s="1">
        <v>44804</v>
      </c>
      <c r="M109">
        <v>2022</v>
      </c>
      <c r="N109" s="1">
        <v>44423</v>
      </c>
      <c r="O109" s="1">
        <v>45091</v>
      </c>
      <c r="P109" t="s">
        <v>78</v>
      </c>
      <c r="Q109">
        <v>8900</v>
      </c>
      <c r="R109" t="s">
        <v>78</v>
      </c>
      <c r="S109">
        <v>892430</v>
      </c>
      <c r="T109" t="s">
        <v>223</v>
      </c>
      <c r="U109">
        <v>89</v>
      </c>
      <c r="V109" t="s">
        <v>78</v>
      </c>
      <c r="W109">
        <v>8900</v>
      </c>
      <c r="X109" t="s">
        <v>78</v>
      </c>
      <c r="Y109">
        <v>892401</v>
      </c>
      <c r="Z109" t="s">
        <v>224</v>
      </c>
      <c r="AA109" t="s">
        <v>225</v>
      </c>
      <c r="AB109" t="s">
        <v>226</v>
      </c>
      <c r="AC109" t="s">
        <v>117</v>
      </c>
      <c r="AD109" t="s">
        <v>227</v>
      </c>
      <c r="AE109" t="s">
        <v>85</v>
      </c>
      <c r="AG109" t="s">
        <v>86</v>
      </c>
      <c r="AH109" t="s">
        <v>87</v>
      </c>
      <c r="AI109" t="s">
        <v>88</v>
      </c>
      <c r="AK109" t="s">
        <v>87</v>
      </c>
      <c r="AL109" t="s">
        <v>144</v>
      </c>
      <c r="AM109">
        <v>23290</v>
      </c>
      <c r="AN109" t="s">
        <v>90</v>
      </c>
      <c r="AO109">
        <v>5143</v>
      </c>
      <c r="AP109" t="s">
        <v>91</v>
      </c>
      <c r="AQ109">
        <v>5</v>
      </c>
      <c r="AR109" t="s">
        <v>92</v>
      </c>
      <c r="AS109">
        <v>72701</v>
      </c>
      <c r="AT109">
        <v>3124</v>
      </c>
      <c r="AU109" t="s">
        <v>93</v>
      </c>
      <c r="AV109" t="s">
        <v>93</v>
      </c>
      <c r="AW109" t="s">
        <v>155</v>
      </c>
      <c r="AX109" t="s">
        <v>95</v>
      </c>
      <c r="AY109" t="s">
        <v>90</v>
      </c>
      <c r="AZ109">
        <v>5143</v>
      </c>
      <c r="BA109" t="s">
        <v>91</v>
      </c>
      <c r="BB109">
        <v>5</v>
      </c>
      <c r="BC109" t="s">
        <v>228</v>
      </c>
      <c r="BD109" t="s">
        <v>93</v>
      </c>
      <c r="BE109" t="s">
        <v>93</v>
      </c>
      <c r="BF109">
        <v>81.049000000000007</v>
      </c>
      <c r="BG109" t="s">
        <v>229</v>
      </c>
      <c r="BH109">
        <v>4</v>
      </c>
      <c r="BI109" t="s">
        <v>230</v>
      </c>
      <c r="BJ109" t="s">
        <v>541</v>
      </c>
      <c r="BK109" t="s">
        <v>541</v>
      </c>
      <c r="BL109" t="s">
        <v>101</v>
      </c>
      <c r="BM109" t="s">
        <v>102</v>
      </c>
      <c r="BN109" t="s">
        <v>103</v>
      </c>
      <c r="BO109" t="s">
        <v>104</v>
      </c>
      <c r="BP109" t="s">
        <v>105</v>
      </c>
      <c r="BQ109" t="s">
        <v>106</v>
      </c>
      <c r="BR109">
        <v>2</v>
      </c>
      <c r="BS109" t="s">
        <v>107</v>
      </c>
      <c r="BT109" t="s">
        <v>542</v>
      </c>
      <c r="BU109" s="1">
        <v>44811</v>
      </c>
      <c r="BV109" s="1">
        <v>44811</v>
      </c>
    </row>
    <row r="110" spans="1:74" x14ac:dyDescent="0.2">
      <c r="A110" t="s">
        <v>600</v>
      </c>
      <c r="B110" t="s">
        <v>259</v>
      </c>
      <c r="C110" t="s">
        <v>260</v>
      </c>
      <c r="D110">
        <v>19</v>
      </c>
      <c r="E110" t="s">
        <v>77</v>
      </c>
      <c r="F110">
        <v>0</v>
      </c>
      <c r="G110">
        <v>1524992</v>
      </c>
      <c r="H110">
        <v>272894.84999999998</v>
      </c>
      <c r="I110">
        <v>0</v>
      </c>
      <c r="J110">
        <v>0</v>
      </c>
      <c r="K110">
        <v>0</v>
      </c>
      <c r="L110" s="1">
        <v>44806</v>
      </c>
      <c r="M110">
        <v>2022</v>
      </c>
      <c r="N110" s="1">
        <v>37118</v>
      </c>
      <c r="O110" s="1">
        <v>45152</v>
      </c>
      <c r="P110" t="s">
        <v>78</v>
      </c>
      <c r="Q110">
        <v>8900</v>
      </c>
      <c r="R110" t="s">
        <v>78</v>
      </c>
      <c r="S110">
        <v>892430</v>
      </c>
      <c r="T110" t="s">
        <v>223</v>
      </c>
      <c r="U110">
        <v>89</v>
      </c>
      <c r="V110" t="s">
        <v>78</v>
      </c>
      <c r="W110">
        <v>8900</v>
      </c>
      <c r="X110" t="s">
        <v>78</v>
      </c>
      <c r="Y110">
        <v>892401</v>
      </c>
      <c r="Z110" t="s">
        <v>224</v>
      </c>
      <c r="AA110" t="s">
        <v>225</v>
      </c>
      <c r="AB110" t="s">
        <v>226</v>
      </c>
      <c r="AC110" t="s">
        <v>117</v>
      </c>
      <c r="AD110" t="s">
        <v>227</v>
      </c>
      <c r="AE110" t="s">
        <v>85</v>
      </c>
      <c r="AG110" t="s">
        <v>86</v>
      </c>
      <c r="AH110" t="s">
        <v>87</v>
      </c>
      <c r="AI110" t="s">
        <v>88</v>
      </c>
      <c r="AK110" t="s">
        <v>87</v>
      </c>
      <c r="AL110" t="s">
        <v>144</v>
      </c>
      <c r="AM110">
        <v>23290</v>
      </c>
      <c r="AN110" t="s">
        <v>90</v>
      </c>
      <c r="AO110">
        <v>5143</v>
      </c>
      <c r="AP110" t="s">
        <v>91</v>
      </c>
      <c r="AQ110">
        <v>5</v>
      </c>
      <c r="AR110" t="s">
        <v>92</v>
      </c>
      <c r="AS110">
        <v>72701</v>
      </c>
      <c r="AT110">
        <v>3124</v>
      </c>
      <c r="AU110" t="s">
        <v>93</v>
      </c>
      <c r="AV110" t="s">
        <v>93</v>
      </c>
      <c r="AW110" t="s">
        <v>155</v>
      </c>
      <c r="AX110" t="s">
        <v>95</v>
      </c>
      <c r="AY110" t="s">
        <v>90</v>
      </c>
      <c r="AZ110">
        <v>5143</v>
      </c>
      <c r="BA110" t="s">
        <v>91</v>
      </c>
      <c r="BB110">
        <v>5</v>
      </c>
      <c r="BC110" t="s">
        <v>380</v>
      </c>
      <c r="BD110" t="s">
        <v>93</v>
      </c>
      <c r="BE110" t="s">
        <v>93</v>
      </c>
      <c r="BF110">
        <v>81.049000000000007</v>
      </c>
      <c r="BG110" t="s">
        <v>229</v>
      </c>
      <c r="BH110">
        <v>4</v>
      </c>
      <c r="BI110" t="s">
        <v>230</v>
      </c>
      <c r="BJ110" t="s">
        <v>262</v>
      </c>
      <c r="BK110" t="s">
        <v>263</v>
      </c>
      <c r="BL110" t="s">
        <v>101</v>
      </c>
      <c r="BM110" t="s">
        <v>102</v>
      </c>
      <c r="BN110" t="s">
        <v>103</v>
      </c>
      <c r="BO110" t="s">
        <v>104</v>
      </c>
      <c r="BP110" t="s">
        <v>105</v>
      </c>
      <c r="BQ110" t="s">
        <v>106</v>
      </c>
      <c r="BR110">
        <v>2</v>
      </c>
      <c r="BS110" t="s">
        <v>107</v>
      </c>
      <c r="BT110" t="s">
        <v>264</v>
      </c>
      <c r="BU110" s="1">
        <v>44811</v>
      </c>
      <c r="BV110" s="1">
        <v>44811</v>
      </c>
    </row>
    <row r="111" spans="1:74" x14ac:dyDescent="0.2">
      <c r="A111" t="s">
        <v>601</v>
      </c>
      <c r="B111" t="s">
        <v>602</v>
      </c>
      <c r="C111" t="s">
        <v>603</v>
      </c>
      <c r="E111" t="s">
        <v>244</v>
      </c>
      <c r="F111">
        <v>4934400</v>
      </c>
      <c r="G111">
        <v>32895998</v>
      </c>
      <c r="H111">
        <v>1451180.77</v>
      </c>
      <c r="I111">
        <v>0</v>
      </c>
      <c r="J111">
        <v>0</v>
      </c>
      <c r="K111">
        <v>4934400</v>
      </c>
      <c r="L111" s="1">
        <v>44811</v>
      </c>
      <c r="M111">
        <v>2022</v>
      </c>
      <c r="N111" s="1">
        <v>44743</v>
      </c>
      <c r="O111" s="1">
        <v>46568</v>
      </c>
      <c r="P111" t="s">
        <v>78</v>
      </c>
      <c r="Q111">
        <v>8900</v>
      </c>
      <c r="R111" t="s">
        <v>78</v>
      </c>
      <c r="S111">
        <v>892434</v>
      </c>
      <c r="T111" t="s">
        <v>113</v>
      </c>
      <c r="U111">
        <v>89</v>
      </c>
      <c r="V111" t="s">
        <v>78</v>
      </c>
      <c r="W111">
        <v>8900</v>
      </c>
      <c r="X111" t="s">
        <v>78</v>
      </c>
      <c r="Y111">
        <v>892403</v>
      </c>
      <c r="Z111" t="s">
        <v>114</v>
      </c>
      <c r="AA111" t="s">
        <v>115</v>
      </c>
      <c r="AB111" t="s">
        <v>116</v>
      </c>
      <c r="AC111" t="s">
        <v>117</v>
      </c>
      <c r="AD111" t="s">
        <v>118</v>
      </c>
      <c r="AE111" t="s">
        <v>119</v>
      </c>
      <c r="AG111" t="s">
        <v>120</v>
      </c>
      <c r="AH111" t="s">
        <v>483</v>
      </c>
      <c r="AI111" t="s">
        <v>122</v>
      </c>
      <c r="AK111" t="s">
        <v>123</v>
      </c>
      <c r="AL111" t="s">
        <v>124</v>
      </c>
      <c r="AM111">
        <v>50450</v>
      </c>
      <c r="AN111" t="s">
        <v>125</v>
      </c>
      <c r="AO111">
        <v>5119</v>
      </c>
      <c r="AP111" t="s">
        <v>126</v>
      </c>
      <c r="AQ111">
        <v>5</v>
      </c>
      <c r="AR111" t="s">
        <v>92</v>
      </c>
      <c r="AS111">
        <v>72118</v>
      </c>
      <c r="AT111">
        <v>5328</v>
      </c>
      <c r="AU111" t="s">
        <v>127</v>
      </c>
      <c r="AV111" t="s">
        <v>127</v>
      </c>
      <c r="AW111" t="s">
        <v>528</v>
      </c>
      <c r="AX111" t="s">
        <v>129</v>
      </c>
      <c r="BB111">
        <v>5</v>
      </c>
      <c r="BD111" t="s">
        <v>130</v>
      </c>
      <c r="BF111">
        <v>81.042000000000002</v>
      </c>
      <c r="BG111" t="s">
        <v>254</v>
      </c>
      <c r="BH111">
        <v>3</v>
      </c>
      <c r="BI111" t="s">
        <v>132</v>
      </c>
      <c r="BJ111" t="s">
        <v>604</v>
      </c>
      <c r="BK111" t="s">
        <v>604</v>
      </c>
      <c r="BL111" t="s">
        <v>101</v>
      </c>
      <c r="BM111" t="s">
        <v>102</v>
      </c>
      <c r="BN111" t="s">
        <v>134</v>
      </c>
      <c r="BO111" t="s">
        <v>135</v>
      </c>
      <c r="BP111" t="s">
        <v>134</v>
      </c>
      <c r="BQ111" t="s">
        <v>216</v>
      </c>
      <c r="BR111">
        <v>2</v>
      </c>
      <c r="BS111" t="s">
        <v>107</v>
      </c>
      <c r="BT111" t="s">
        <v>605</v>
      </c>
      <c r="BU111" s="1">
        <v>44816</v>
      </c>
      <c r="BV111" s="1">
        <v>44816</v>
      </c>
    </row>
    <row r="112" spans="1:74" x14ac:dyDescent="0.2">
      <c r="A112" t="s">
        <v>606</v>
      </c>
      <c r="B112" t="s">
        <v>607</v>
      </c>
      <c r="C112" t="s">
        <v>608</v>
      </c>
      <c r="E112" t="s">
        <v>77</v>
      </c>
      <c r="F112">
        <v>749402</v>
      </c>
      <c r="G112">
        <v>749402</v>
      </c>
      <c r="H112">
        <v>374695.37</v>
      </c>
      <c r="I112">
        <v>0</v>
      </c>
      <c r="J112">
        <v>0</v>
      </c>
      <c r="K112">
        <v>749402</v>
      </c>
      <c r="L112" s="1">
        <v>44834</v>
      </c>
      <c r="M112">
        <v>2022</v>
      </c>
      <c r="N112" s="1">
        <v>44805</v>
      </c>
      <c r="O112" s="1">
        <v>45169</v>
      </c>
      <c r="P112" t="s">
        <v>78</v>
      </c>
      <c r="Q112">
        <v>8900</v>
      </c>
      <c r="R112" t="s">
        <v>78</v>
      </c>
      <c r="S112">
        <v>892430</v>
      </c>
      <c r="T112" t="s">
        <v>223</v>
      </c>
      <c r="U112">
        <v>89</v>
      </c>
      <c r="V112" t="s">
        <v>78</v>
      </c>
      <c r="W112">
        <v>8900</v>
      </c>
      <c r="X112" t="s">
        <v>78</v>
      </c>
      <c r="Y112">
        <v>892401</v>
      </c>
      <c r="Z112" t="s">
        <v>224</v>
      </c>
      <c r="AA112" t="s">
        <v>225</v>
      </c>
      <c r="AB112" t="s">
        <v>226</v>
      </c>
      <c r="AC112" t="s">
        <v>117</v>
      </c>
      <c r="AD112" t="s">
        <v>227</v>
      </c>
      <c r="AE112" t="s">
        <v>85</v>
      </c>
      <c r="AG112" t="s">
        <v>86</v>
      </c>
      <c r="AH112" t="s">
        <v>87</v>
      </c>
      <c r="AI112" t="s">
        <v>88</v>
      </c>
      <c r="AK112" t="s">
        <v>87</v>
      </c>
      <c r="AL112" t="s">
        <v>144</v>
      </c>
      <c r="AM112">
        <v>23290</v>
      </c>
      <c r="AN112" t="s">
        <v>90</v>
      </c>
      <c r="AO112">
        <v>5143</v>
      </c>
      <c r="AP112" t="s">
        <v>91</v>
      </c>
      <c r="AQ112">
        <v>5</v>
      </c>
      <c r="AR112" t="s">
        <v>92</v>
      </c>
      <c r="AS112">
        <v>72701</v>
      </c>
      <c r="AT112">
        <v>3124</v>
      </c>
      <c r="AU112" t="s">
        <v>93</v>
      </c>
      <c r="AV112" t="s">
        <v>93</v>
      </c>
      <c r="AW112" t="s">
        <v>155</v>
      </c>
      <c r="AX112" t="s">
        <v>95</v>
      </c>
      <c r="AY112" t="s">
        <v>90</v>
      </c>
      <c r="AZ112">
        <v>5143</v>
      </c>
      <c r="BA112" t="s">
        <v>91</v>
      </c>
      <c r="BB112">
        <v>5</v>
      </c>
      <c r="BC112" t="s">
        <v>96</v>
      </c>
      <c r="BD112" t="s">
        <v>93</v>
      </c>
      <c r="BE112" t="s">
        <v>93</v>
      </c>
      <c r="BF112">
        <v>81.049000000000007</v>
      </c>
      <c r="BG112" t="s">
        <v>229</v>
      </c>
      <c r="BH112">
        <v>4</v>
      </c>
      <c r="BI112" t="s">
        <v>230</v>
      </c>
      <c r="BJ112" t="s">
        <v>609</v>
      </c>
      <c r="BK112" t="s">
        <v>609</v>
      </c>
      <c r="BL112" t="s">
        <v>101</v>
      </c>
      <c r="BM112" t="s">
        <v>102</v>
      </c>
      <c r="BN112" t="s">
        <v>103</v>
      </c>
      <c r="BO112" t="s">
        <v>104</v>
      </c>
      <c r="BP112" t="s">
        <v>134</v>
      </c>
      <c r="BQ112" t="s">
        <v>216</v>
      </c>
      <c r="BR112">
        <v>2</v>
      </c>
      <c r="BS112" t="s">
        <v>107</v>
      </c>
      <c r="BT112" t="s">
        <v>610</v>
      </c>
      <c r="BU112" s="1">
        <v>44838</v>
      </c>
      <c r="BV112" s="1">
        <v>44838</v>
      </c>
    </row>
    <row r="113" spans="1:74" x14ac:dyDescent="0.2">
      <c r="A113" t="s">
        <v>611</v>
      </c>
      <c r="B113" t="s">
        <v>612</v>
      </c>
      <c r="C113" t="s">
        <v>613</v>
      </c>
      <c r="E113" t="s">
        <v>77</v>
      </c>
      <c r="F113">
        <v>1794120</v>
      </c>
      <c r="G113">
        <v>6145122</v>
      </c>
      <c r="H113">
        <v>3802103.14</v>
      </c>
      <c r="I113">
        <v>0</v>
      </c>
      <c r="J113">
        <v>0</v>
      </c>
      <c r="K113">
        <v>1794120</v>
      </c>
      <c r="L113" s="1">
        <v>44831</v>
      </c>
      <c r="M113">
        <v>2022</v>
      </c>
      <c r="N113" s="1">
        <v>44774</v>
      </c>
      <c r="O113" s="1">
        <v>45138</v>
      </c>
      <c r="P113" t="s">
        <v>78</v>
      </c>
      <c r="Q113">
        <v>8900</v>
      </c>
      <c r="R113" t="s">
        <v>78</v>
      </c>
      <c r="S113">
        <v>892430</v>
      </c>
      <c r="T113" t="s">
        <v>223</v>
      </c>
      <c r="U113">
        <v>89</v>
      </c>
      <c r="V113" t="s">
        <v>78</v>
      </c>
      <c r="W113">
        <v>8900</v>
      </c>
      <c r="X113" t="s">
        <v>78</v>
      </c>
      <c r="Y113">
        <v>892401</v>
      </c>
      <c r="Z113" t="s">
        <v>224</v>
      </c>
      <c r="AA113" t="s">
        <v>225</v>
      </c>
      <c r="AB113" t="s">
        <v>226</v>
      </c>
      <c r="AC113" t="s">
        <v>117</v>
      </c>
      <c r="AD113" t="s">
        <v>227</v>
      </c>
      <c r="AE113" t="s">
        <v>85</v>
      </c>
      <c r="AG113" t="s">
        <v>86</v>
      </c>
      <c r="AH113" t="s">
        <v>87</v>
      </c>
      <c r="AI113" t="s">
        <v>88</v>
      </c>
      <c r="AK113" t="s">
        <v>87</v>
      </c>
      <c r="AL113" t="s">
        <v>144</v>
      </c>
      <c r="AM113">
        <v>23290</v>
      </c>
      <c r="AN113" t="s">
        <v>90</v>
      </c>
      <c r="AO113">
        <v>5143</v>
      </c>
      <c r="AP113" t="s">
        <v>91</v>
      </c>
      <c r="AQ113">
        <v>5</v>
      </c>
      <c r="AR113" t="s">
        <v>92</v>
      </c>
      <c r="AS113">
        <v>72701</v>
      </c>
      <c r="AT113">
        <v>3124</v>
      </c>
      <c r="AU113" t="s">
        <v>93</v>
      </c>
      <c r="AV113" t="s">
        <v>93</v>
      </c>
      <c r="AW113" t="s">
        <v>155</v>
      </c>
      <c r="AX113" t="s">
        <v>95</v>
      </c>
      <c r="AY113" t="s">
        <v>90</v>
      </c>
      <c r="AZ113">
        <v>5143</v>
      </c>
      <c r="BA113" t="s">
        <v>91</v>
      </c>
      <c r="BB113">
        <v>5</v>
      </c>
      <c r="BC113" t="s">
        <v>228</v>
      </c>
      <c r="BD113" t="s">
        <v>93</v>
      </c>
      <c r="BE113" t="s">
        <v>93</v>
      </c>
      <c r="BF113">
        <v>81.049000000000007</v>
      </c>
      <c r="BG113" t="s">
        <v>229</v>
      </c>
      <c r="BH113">
        <v>4</v>
      </c>
      <c r="BI113" t="s">
        <v>230</v>
      </c>
      <c r="BJ113" t="s">
        <v>614</v>
      </c>
      <c r="BK113" t="s">
        <v>614</v>
      </c>
      <c r="BL113" t="s">
        <v>101</v>
      </c>
      <c r="BM113" t="s">
        <v>102</v>
      </c>
      <c r="BN113" t="s">
        <v>103</v>
      </c>
      <c r="BO113" t="s">
        <v>104</v>
      </c>
      <c r="BP113" t="s">
        <v>134</v>
      </c>
      <c r="BQ113" t="s">
        <v>216</v>
      </c>
      <c r="BR113">
        <v>2</v>
      </c>
      <c r="BS113" t="s">
        <v>107</v>
      </c>
      <c r="BT113" t="s">
        <v>615</v>
      </c>
      <c r="BU113" s="1">
        <v>44838</v>
      </c>
      <c r="BV113" s="1">
        <v>44838</v>
      </c>
    </row>
    <row r="114" spans="1:74" x14ac:dyDescent="0.2">
      <c r="A114" t="s">
        <v>616</v>
      </c>
      <c r="B114" t="s">
        <v>279</v>
      </c>
      <c r="C114" t="s">
        <v>280</v>
      </c>
      <c r="D114">
        <v>4</v>
      </c>
      <c r="E114" t="s">
        <v>77</v>
      </c>
      <c r="F114">
        <v>608118</v>
      </c>
      <c r="G114">
        <v>1005851</v>
      </c>
      <c r="H114">
        <v>325197.76</v>
      </c>
      <c r="I114">
        <v>0</v>
      </c>
      <c r="J114">
        <v>0</v>
      </c>
      <c r="K114">
        <v>608118</v>
      </c>
      <c r="L114" s="1">
        <v>44830</v>
      </c>
      <c r="M114">
        <v>2022</v>
      </c>
      <c r="N114" s="1">
        <v>43327</v>
      </c>
      <c r="O114" s="1">
        <v>45152</v>
      </c>
      <c r="P114" t="s">
        <v>78</v>
      </c>
      <c r="Q114">
        <v>8900</v>
      </c>
      <c r="R114" t="s">
        <v>78</v>
      </c>
      <c r="S114">
        <v>892430</v>
      </c>
      <c r="T114" t="s">
        <v>223</v>
      </c>
      <c r="U114">
        <v>89</v>
      </c>
      <c r="V114" t="s">
        <v>78</v>
      </c>
      <c r="W114">
        <v>8900</v>
      </c>
      <c r="X114" t="s">
        <v>78</v>
      </c>
      <c r="Y114">
        <v>892401</v>
      </c>
      <c r="Z114" t="s">
        <v>224</v>
      </c>
      <c r="AA114" t="s">
        <v>225</v>
      </c>
      <c r="AB114" t="s">
        <v>226</v>
      </c>
      <c r="AC114" t="s">
        <v>117</v>
      </c>
      <c r="AD114" t="s">
        <v>227</v>
      </c>
      <c r="AE114" t="s">
        <v>85</v>
      </c>
      <c r="AG114" t="s">
        <v>86</v>
      </c>
      <c r="AH114" t="s">
        <v>87</v>
      </c>
      <c r="AI114" t="s">
        <v>88</v>
      </c>
      <c r="AK114" t="s">
        <v>87</v>
      </c>
      <c r="AL114" t="s">
        <v>144</v>
      </c>
      <c r="AM114">
        <v>23290</v>
      </c>
      <c r="AN114" t="s">
        <v>90</v>
      </c>
      <c r="AO114">
        <v>5143</v>
      </c>
      <c r="AP114" t="s">
        <v>91</v>
      </c>
      <c r="AQ114">
        <v>5</v>
      </c>
      <c r="AR114" t="s">
        <v>92</v>
      </c>
      <c r="AS114">
        <v>72701</v>
      </c>
      <c r="AT114">
        <v>3124</v>
      </c>
      <c r="AU114" t="s">
        <v>93</v>
      </c>
      <c r="AV114" t="s">
        <v>93</v>
      </c>
      <c r="AW114" t="s">
        <v>155</v>
      </c>
      <c r="AX114" t="s">
        <v>95</v>
      </c>
      <c r="AY114" t="s">
        <v>90</v>
      </c>
      <c r="AZ114">
        <v>5143</v>
      </c>
      <c r="BA114" t="s">
        <v>91</v>
      </c>
      <c r="BB114">
        <v>5</v>
      </c>
      <c r="BC114" t="s">
        <v>228</v>
      </c>
      <c r="BD114" t="s">
        <v>93</v>
      </c>
      <c r="BE114" t="s">
        <v>93</v>
      </c>
      <c r="BF114">
        <v>81.049000000000007</v>
      </c>
      <c r="BG114" t="s">
        <v>229</v>
      </c>
      <c r="BH114">
        <v>4</v>
      </c>
      <c r="BI114" t="s">
        <v>230</v>
      </c>
      <c r="BJ114" t="s">
        <v>281</v>
      </c>
      <c r="BK114" t="s">
        <v>281</v>
      </c>
      <c r="BL114" t="s">
        <v>101</v>
      </c>
      <c r="BM114" t="s">
        <v>102</v>
      </c>
      <c r="BN114" t="s">
        <v>103</v>
      </c>
      <c r="BO114" t="s">
        <v>104</v>
      </c>
      <c r="BP114" t="s">
        <v>105</v>
      </c>
      <c r="BQ114" t="s">
        <v>106</v>
      </c>
      <c r="BR114">
        <v>2</v>
      </c>
      <c r="BS114" t="s">
        <v>107</v>
      </c>
      <c r="BT114" t="s">
        <v>282</v>
      </c>
      <c r="BU114" s="1">
        <v>44838</v>
      </c>
      <c r="BV114" s="1">
        <v>44838</v>
      </c>
    </row>
    <row r="115" spans="1:74" x14ac:dyDescent="0.2">
      <c r="A115" t="s">
        <v>617</v>
      </c>
      <c r="B115" t="s">
        <v>212</v>
      </c>
      <c r="C115" t="s">
        <v>213</v>
      </c>
      <c r="D115">
        <v>5</v>
      </c>
      <c r="E115" t="s">
        <v>142</v>
      </c>
      <c r="F115">
        <v>0</v>
      </c>
      <c r="G115">
        <v>1500000</v>
      </c>
      <c r="H115">
        <v>1166309.05</v>
      </c>
      <c r="I115">
        <v>0</v>
      </c>
      <c r="J115">
        <v>0</v>
      </c>
      <c r="K115">
        <v>0</v>
      </c>
      <c r="L115" s="1">
        <v>44839</v>
      </c>
      <c r="M115">
        <v>2023</v>
      </c>
      <c r="N115" s="1">
        <v>43556</v>
      </c>
      <c r="O115" s="1">
        <v>45016</v>
      </c>
      <c r="P115" t="s">
        <v>78</v>
      </c>
      <c r="Q115">
        <v>8900</v>
      </c>
      <c r="R115" t="s">
        <v>78</v>
      </c>
      <c r="S115">
        <v>892433</v>
      </c>
      <c r="T115" t="s">
        <v>392</v>
      </c>
      <c r="U115">
        <v>89</v>
      </c>
      <c r="V115" t="s">
        <v>78</v>
      </c>
      <c r="W115">
        <v>8900</v>
      </c>
      <c r="X115" t="s">
        <v>78</v>
      </c>
      <c r="Y115">
        <v>892403</v>
      </c>
      <c r="Z115" t="s">
        <v>114</v>
      </c>
      <c r="AA115" t="s">
        <v>115</v>
      </c>
      <c r="AB115" t="s">
        <v>116</v>
      </c>
      <c r="AC115" t="s">
        <v>214</v>
      </c>
      <c r="AD115" t="s">
        <v>164</v>
      </c>
      <c r="AE115" t="s">
        <v>85</v>
      </c>
      <c r="AG115" t="s">
        <v>86</v>
      </c>
      <c r="AH115" t="s">
        <v>87</v>
      </c>
      <c r="AI115" t="s">
        <v>88</v>
      </c>
      <c r="AK115" t="s">
        <v>87</v>
      </c>
      <c r="AL115" t="s">
        <v>144</v>
      </c>
      <c r="AM115">
        <v>23290</v>
      </c>
      <c r="AN115" t="s">
        <v>90</v>
      </c>
      <c r="AO115">
        <v>5143</v>
      </c>
      <c r="AP115" t="s">
        <v>91</v>
      </c>
      <c r="AQ115">
        <v>5</v>
      </c>
      <c r="AR115" t="s">
        <v>92</v>
      </c>
      <c r="AS115">
        <v>72701</v>
      </c>
      <c r="AT115">
        <v>3124</v>
      </c>
      <c r="AU115" t="s">
        <v>93</v>
      </c>
      <c r="AV115" t="s">
        <v>93</v>
      </c>
      <c r="AW115" t="s">
        <v>155</v>
      </c>
      <c r="AX115" t="s">
        <v>95</v>
      </c>
      <c r="AY115" t="s">
        <v>90</v>
      </c>
      <c r="AZ115">
        <v>5143</v>
      </c>
      <c r="BA115" t="s">
        <v>91</v>
      </c>
      <c r="BB115">
        <v>5</v>
      </c>
      <c r="BC115" t="s">
        <v>96</v>
      </c>
      <c r="BD115" t="s">
        <v>93</v>
      </c>
      <c r="BE115" t="s">
        <v>93</v>
      </c>
      <c r="BF115">
        <v>81.085999999999999</v>
      </c>
      <c r="BG115" t="s">
        <v>170</v>
      </c>
      <c r="BH115">
        <v>5</v>
      </c>
      <c r="BI115" t="s">
        <v>98</v>
      </c>
      <c r="BJ115" t="s">
        <v>618</v>
      </c>
      <c r="BK115" t="s">
        <v>215</v>
      </c>
      <c r="BL115" t="s">
        <v>101</v>
      </c>
      <c r="BM115" t="s">
        <v>102</v>
      </c>
      <c r="BN115" t="s">
        <v>103</v>
      </c>
      <c r="BO115" t="s">
        <v>104</v>
      </c>
      <c r="BP115" t="s">
        <v>105</v>
      </c>
      <c r="BQ115" t="s">
        <v>106</v>
      </c>
      <c r="BR115">
        <v>2</v>
      </c>
      <c r="BS115" t="s">
        <v>107</v>
      </c>
      <c r="BT115" t="s">
        <v>217</v>
      </c>
      <c r="BU115" s="1">
        <v>44852</v>
      </c>
      <c r="BV115" s="1">
        <v>44852</v>
      </c>
    </row>
    <row r="116" spans="1:74" x14ac:dyDescent="0.2">
      <c r="A116" t="s">
        <v>619</v>
      </c>
      <c r="B116" t="s">
        <v>212</v>
      </c>
      <c r="C116" t="s">
        <v>213</v>
      </c>
      <c r="D116">
        <v>6</v>
      </c>
      <c r="E116" t="s">
        <v>142</v>
      </c>
      <c r="F116">
        <v>0</v>
      </c>
      <c r="G116">
        <v>1500000</v>
      </c>
      <c r="H116">
        <v>1166309.05</v>
      </c>
      <c r="I116">
        <v>0</v>
      </c>
      <c r="J116">
        <v>0</v>
      </c>
      <c r="K116">
        <v>0</v>
      </c>
      <c r="L116" s="1">
        <v>44867</v>
      </c>
      <c r="M116">
        <v>2023</v>
      </c>
      <c r="N116" s="1">
        <v>43556</v>
      </c>
      <c r="O116" s="1">
        <v>45016</v>
      </c>
      <c r="P116" t="s">
        <v>78</v>
      </c>
      <c r="Q116">
        <v>8900</v>
      </c>
      <c r="R116" t="s">
        <v>78</v>
      </c>
      <c r="S116">
        <v>892433</v>
      </c>
      <c r="T116" t="s">
        <v>392</v>
      </c>
      <c r="U116">
        <v>89</v>
      </c>
      <c r="V116" t="s">
        <v>78</v>
      </c>
      <c r="W116">
        <v>8900</v>
      </c>
      <c r="X116" t="s">
        <v>78</v>
      </c>
      <c r="Y116">
        <v>892403</v>
      </c>
      <c r="Z116" t="s">
        <v>114</v>
      </c>
      <c r="AA116" t="s">
        <v>115</v>
      </c>
      <c r="AB116" t="s">
        <v>116</v>
      </c>
      <c r="AC116" t="s">
        <v>214</v>
      </c>
      <c r="AD116" t="s">
        <v>164</v>
      </c>
      <c r="AE116" t="s">
        <v>85</v>
      </c>
      <c r="AG116" t="s">
        <v>86</v>
      </c>
      <c r="AH116" t="s">
        <v>87</v>
      </c>
      <c r="AI116" t="s">
        <v>88</v>
      </c>
      <c r="AK116" t="s">
        <v>87</v>
      </c>
      <c r="AL116" t="s">
        <v>144</v>
      </c>
      <c r="AM116">
        <v>23290</v>
      </c>
      <c r="AN116" t="s">
        <v>90</v>
      </c>
      <c r="AO116">
        <v>5143</v>
      </c>
      <c r="AP116" t="s">
        <v>91</v>
      </c>
      <c r="AQ116">
        <v>5</v>
      </c>
      <c r="AR116" t="s">
        <v>92</v>
      </c>
      <c r="AS116">
        <v>72701</v>
      </c>
      <c r="AT116">
        <v>3124</v>
      </c>
      <c r="AU116" t="s">
        <v>93</v>
      </c>
      <c r="AV116" t="s">
        <v>93</v>
      </c>
      <c r="AW116" t="s">
        <v>155</v>
      </c>
      <c r="AX116" t="s">
        <v>95</v>
      </c>
      <c r="AY116" t="s">
        <v>90</v>
      </c>
      <c r="AZ116">
        <v>5143</v>
      </c>
      <c r="BA116" t="s">
        <v>91</v>
      </c>
      <c r="BB116">
        <v>5</v>
      </c>
      <c r="BC116" t="s">
        <v>96</v>
      </c>
      <c r="BD116" t="s">
        <v>93</v>
      </c>
      <c r="BE116" t="s">
        <v>93</v>
      </c>
      <c r="BF116">
        <v>81.085999999999999</v>
      </c>
      <c r="BG116" t="s">
        <v>170</v>
      </c>
      <c r="BH116">
        <v>5</v>
      </c>
      <c r="BI116" t="s">
        <v>98</v>
      </c>
      <c r="BJ116" t="s">
        <v>620</v>
      </c>
      <c r="BK116" t="s">
        <v>215</v>
      </c>
      <c r="BL116" t="s">
        <v>101</v>
      </c>
      <c r="BM116" t="s">
        <v>102</v>
      </c>
      <c r="BN116" t="s">
        <v>103</v>
      </c>
      <c r="BO116" t="s">
        <v>104</v>
      </c>
      <c r="BP116" t="s">
        <v>105</v>
      </c>
      <c r="BQ116" t="s">
        <v>106</v>
      </c>
      <c r="BR116">
        <v>2</v>
      </c>
      <c r="BS116" t="s">
        <v>107</v>
      </c>
      <c r="BT116" t="s">
        <v>217</v>
      </c>
      <c r="BU116" s="1">
        <v>44873</v>
      </c>
      <c r="BV116" s="1">
        <v>44873</v>
      </c>
    </row>
    <row r="117" spans="1:74" x14ac:dyDescent="0.2">
      <c r="A117" t="s">
        <v>621</v>
      </c>
      <c r="B117" t="s">
        <v>289</v>
      </c>
      <c r="C117" t="s">
        <v>290</v>
      </c>
      <c r="D117">
        <v>4</v>
      </c>
      <c r="E117" t="s">
        <v>77</v>
      </c>
      <c r="F117">
        <v>0</v>
      </c>
      <c r="G117">
        <v>1354894</v>
      </c>
      <c r="H117">
        <v>1333323.3400000001</v>
      </c>
      <c r="I117">
        <v>0</v>
      </c>
      <c r="J117">
        <v>0</v>
      </c>
      <c r="K117">
        <v>0</v>
      </c>
      <c r="L117" s="1">
        <v>44915</v>
      </c>
      <c r="M117">
        <v>2023</v>
      </c>
      <c r="N117" s="1">
        <v>43647</v>
      </c>
      <c r="O117" s="1">
        <v>45134</v>
      </c>
      <c r="P117" t="s">
        <v>78</v>
      </c>
      <c r="Q117">
        <v>8900</v>
      </c>
      <c r="R117" t="s">
        <v>78</v>
      </c>
      <c r="S117">
        <v>892430</v>
      </c>
      <c r="T117" t="s">
        <v>223</v>
      </c>
      <c r="U117">
        <v>89</v>
      </c>
      <c r="V117" t="s">
        <v>78</v>
      </c>
      <c r="W117">
        <v>8900</v>
      </c>
      <c r="X117" t="s">
        <v>78</v>
      </c>
      <c r="Y117">
        <v>892401</v>
      </c>
      <c r="Z117" t="s">
        <v>224</v>
      </c>
      <c r="AA117" t="s">
        <v>225</v>
      </c>
      <c r="AB117" t="s">
        <v>226</v>
      </c>
      <c r="AC117" t="s">
        <v>117</v>
      </c>
      <c r="AD117" t="s">
        <v>291</v>
      </c>
      <c r="AE117" t="s">
        <v>292</v>
      </c>
      <c r="AG117" t="s">
        <v>293</v>
      </c>
      <c r="AH117" t="s">
        <v>294</v>
      </c>
      <c r="AL117" t="s">
        <v>295</v>
      </c>
      <c r="AM117">
        <v>23290</v>
      </c>
      <c r="AN117" t="s">
        <v>90</v>
      </c>
      <c r="AO117">
        <v>5143</v>
      </c>
      <c r="AP117" t="s">
        <v>91</v>
      </c>
      <c r="AQ117">
        <v>5</v>
      </c>
      <c r="AR117" t="s">
        <v>92</v>
      </c>
      <c r="AS117">
        <v>72701</v>
      </c>
      <c r="AT117">
        <v>7175</v>
      </c>
      <c r="AU117" t="s">
        <v>93</v>
      </c>
      <c r="AV117" t="s">
        <v>93</v>
      </c>
      <c r="AW117" t="s">
        <v>324</v>
      </c>
      <c r="AX117" t="s">
        <v>95</v>
      </c>
      <c r="AY117" t="s">
        <v>90</v>
      </c>
      <c r="AZ117">
        <v>5143</v>
      </c>
      <c r="BA117" t="s">
        <v>91</v>
      </c>
      <c r="BB117">
        <v>5</v>
      </c>
      <c r="BC117" t="s">
        <v>324</v>
      </c>
      <c r="BD117" t="s">
        <v>93</v>
      </c>
      <c r="BE117" t="s">
        <v>93</v>
      </c>
      <c r="BF117">
        <v>81.049000000000007</v>
      </c>
      <c r="BG117" t="s">
        <v>229</v>
      </c>
      <c r="BH117">
        <v>4</v>
      </c>
      <c r="BI117" t="s">
        <v>230</v>
      </c>
      <c r="BJ117" t="s">
        <v>296</v>
      </c>
      <c r="BK117" t="s">
        <v>296</v>
      </c>
      <c r="BL117" t="s">
        <v>101</v>
      </c>
      <c r="BM117" t="s">
        <v>102</v>
      </c>
      <c r="BN117" t="s">
        <v>158</v>
      </c>
      <c r="BO117" t="s">
        <v>159</v>
      </c>
      <c r="BP117" t="s">
        <v>105</v>
      </c>
      <c r="BQ117" t="s">
        <v>106</v>
      </c>
      <c r="BR117">
        <v>2</v>
      </c>
      <c r="BS117" t="s">
        <v>107</v>
      </c>
      <c r="BT117" t="s">
        <v>299</v>
      </c>
      <c r="BU117" s="1">
        <v>44922</v>
      </c>
      <c r="BV117" s="1">
        <v>44922</v>
      </c>
    </row>
    <row r="118" spans="1:74" ht="34" x14ac:dyDescent="0.2">
      <c r="A118" t="s">
        <v>622</v>
      </c>
      <c r="B118" t="s">
        <v>474</v>
      </c>
      <c r="C118" t="s">
        <v>475</v>
      </c>
      <c r="D118">
        <v>3</v>
      </c>
      <c r="E118" t="s">
        <v>77</v>
      </c>
      <c r="F118">
        <v>0</v>
      </c>
      <c r="G118">
        <v>220000</v>
      </c>
      <c r="H118">
        <v>151250</v>
      </c>
      <c r="I118">
        <v>0</v>
      </c>
      <c r="J118">
        <v>0</v>
      </c>
      <c r="K118">
        <v>0</v>
      </c>
      <c r="L118" s="1">
        <v>44931</v>
      </c>
      <c r="M118">
        <v>2023</v>
      </c>
      <c r="N118" s="1">
        <v>44287</v>
      </c>
      <c r="O118" s="1">
        <v>45016</v>
      </c>
      <c r="P118" t="s">
        <v>78</v>
      </c>
      <c r="Q118">
        <v>8900</v>
      </c>
      <c r="R118" t="s">
        <v>78</v>
      </c>
      <c r="S118">
        <v>892433</v>
      </c>
      <c r="T118" t="s">
        <v>392</v>
      </c>
      <c r="U118">
        <v>89</v>
      </c>
      <c r="V118" t="s">
        <v>78</v>
      </c>
      <c r="W118">
        <v>8900</v>
      </c>
      <c r="X118" t="s">
        <v>78</v>
      </c>
      <c r="Y118">
        <v>892403</v>
      </c>
      <c r="Z118" t="s">
        <v>114</v>
      </c>
      <c r="AA118" t="s">
        <v>115</v>
      </c>
      <c r="AB118" t="s">
        <v>116</v>
      </c>
      <c r="AC118" t="s">
        <v>117</v>
      </c>
      <c r="AD118" t="s">
        <v>164</v>
      </c>
      <c r="AE118" t="s">
        <v>119</v>
      </c>
      <c r="AG118" t="s">
        <v>120</v>
      </c>
      <c r="AH118" t="s">
        <v>483</v>
      </c>
      <c r="AI118" t="s">
        <v>122</v>
      </c>
      <c r="AK118" t="s">
        <v>123</v>
      </c>
      <c r="AL118" t="s">
        <v>124</v>
      </c>
      <c r="AM118">
        <v>50450</v>
      </c>
      <c r="AN118" t="s">
        <v>125</v>
      </c>
      <c r="AO118">
        <v>5119</v>
      </c>
      <c r="AP118" t="s">
        <v>126</v>
      </c>
      <c r="AQ118">
        <v>5</v>
      </c>
      <c r="AR118" t="s">
        <v>92</v>
      </c>
      <c r="AS118">
        <v>72118</v>
      </c>
      <c r="AT118">
        <v>5328</v>
      </c>
      <c r="AU118" t="s">
        <v>127</v>
      </c>
      <c r="AV118" t="s">
        <v>127</v>
      </c>
      <c r="AW118" t="s">
        <v>155</v>
      </c>
      <c r="AX118" t="s">
        <v>378</v>
      </c>
      <c r="AY118" t="s">
        <v>125</v>
      </c>
      <c r="AZ118">
        <v>5119</v>
      </c>
      <c r="BA118" t="s">
        <v>126</v>
      </c>
      <c r="BB118">
        <v>5</v>
      </c>
      <c r="BC118" t="s">
        <v>476</v>
      </c>
      <c r="BD118" t="s">
        <v>127</v>
      </c>
      <c r="BE118" t="s">
        <v>127</v>
      </c>
      <c r="BF118">
        <v>81.085999999999999</v>
      </c>
      <c r="BG118" t="s">
        <v>170</v>
      </c>
      <c r="BH118">
        <v>5</v>
      </c>
      <c r="BI118" t="s">
        <v>98</v>
      </c>
      <c r="BJ118" s="2" t="s">
        <v>623</v>
      </c>
      <c r="BK118" t="s">
        <v>477</v>
      </c>
      <c r="BL118" t="s">
        <v>101</v>
      </c>
      <c r="BM118" t="s">
        <v>102</v>
      </c>
      <c r="BN118" t="s">
        <v>134</v>
      </c>
      <c r="BO118" t="s">
        <v>135</v>
      </c>
      <c r="BP118" t="s">
        <v>105</v>
      </c>
      <c r="BQ118" t="s">
        <v>106</v>
      </c>
      <c r="BR118">
        <v>2</v>
      </c>
      <c r="BS118" t="s">
        <v>107</v>
      </c>
      <c r="BT118" t="s">
        <v>478</v>
      </c>
      <c r="BU118" s="1">
        <v>44935</v>
      </c>
      <c r="BV118" s="1">
        <v>44935</v>
      </c>
    </row>
    <row r="119" spans="1:74" x14ac:dyDescent="0.2">
      <c r="A119" t="s">
        <v>624</v>
      </c>
      <c r="B119" t="s">
        <v>607</v>
      </c>
      <c r="C119" t="s">
        <v>608</v>
      </c>
      <c r="D119">
        <v>1</v>
      </c>
      <c r="E119" t="s">
        <v>77</v>
      </c>
      <c r="F119">
        <v>0</v>
      </c>
      <c r="G119">
        <v>749402</v>
      </c>
      <c r="H119">
        <v>374695.37</v>
      </c>
      <c r="I119">
        <v>0</v>
      </c>
      <c r="J119">
        <v>0</v>
      </c>
      <c r="K119">
        <v>0</v>
      </c>
      <c r="L119" s="1">
        <v>44949</v>
      </c>
      <c r="M119">
        <v>2023</v>
      </c>
      <c r="N119" s="1">
        <v>44805</v>
      </c>
      <c r="O119" s="1">
        <v>45169</v>
      </c>
      <c r="P119" t="s">
        <v>78</v>
      </c>
      <c r="Q119">
        <v>8900</v>
      </c>
      <c r="R119" t="s">
        <v>78</v>
      </c>
      <c r="S119">
        <v>892430</v>
      </c>
      <c r="T119" t="s">
        <v>223</v>
      </c>
      <c r="U119">
        <v>89</v>
      </c>
      <c r="V119" t="s">
        <v>78</v>
      </c>
      <c r="W119">
        <v>8900</v>
      </c>
      <c r="X119" t="s">
        <v>78</v>
      </c>
      <c r="Y119">
        <v>892401</v>
      </c>
      <c r="Z119" t="s">
        <v>224</v>
      </c>
      <c r="AA119" t="s">
        <v>225</v>
      </c>
      <c r="AB119" t="s">
        <v>226</v>
      </c>
      <c r="AC119" t="s">
        <v>117</v>
      </c>
      <c r="AD119" t="s">
        <v>227</v>
      </c>
      <c r="AE119" t="s">
        <v>85</v>
      </c>
      <c r="AG119" t="s">
        <v>86</v>
      </c>
      <c r="AH119" t="s">
        <v>87</v>
      </c>
      <c r="AI119" t="s">
        <v>88</v>
      </c>
      <c r="AK119" t="s">
        <v>87</v>
      </c>
      <c r="AL119" t="s">
        <v>144</v>
      </c>
      <c r="AM119">
        <v>23290</v>
      </c>
      <c r="AN119" t="s">
        <v>90</v>
      </c>
      <c r="AO119">
        <v>5143</v>
      </c>
      <c r="AP119" t="s">
        <v>91</v>
      </c>
      <c r="AQ119">
        <v>5</v>
      </c>
      <c r="AR119" t="s">
        <v>92</v>
      </c>
      <c r="AS119">
        <v>72701</v>
      </c>
      <c r="AT119">
        <v>3124</v>
      </c>
      <c r="AU119" t="s">
        <v>93</v>
      </c>
      <c r="AV119" t="s">
        <v>93</v>
      </c>
      <c r="AW119" t="s">
        <v>155</v>
      </c>
      <c r="AX119" t="s">
        <v>95</v>
      </c>
      <c r="AY119" t="s">
        <v>90</v>
      </c>
      <c r="AZ119">
        <v>5143</v>
      </c>
      <c r="BA119" t="s">
        <v>91</v>
      </c>
      <c r="BB119">
        <v>5</v>
      </c>
      <c r="BC119" t="s">
        <v>96</v>
      </c>
      <c r="BD119" t="s">
        <v>93</v>
      </c>
      <c r="BE119" t="s">
        <v>93</v>
      </c>
      <c r="BF119">
        <v>81.049000000000007</v>
      </c>
      <c r="BG119" t="s">
        <v>229</v>
      </c>
      <c r="BH119">
        <v>4</v>
      </c>
      <c r="BI119" t="s">
        <v>230</v>
      </c>
      <c r="BJ119" t="s">
        <v>609</v>
      </c>
      <c r="BK119" t="s">
        <v>609</v>
      </c>
      <c r="BL119" t="s">
        <v>101</v>
      </c>
      <c r="BM119" t="s">
        <v>102</v>
      </c>
      <c r="BN119" t="s">
        <v>103</v>
      </c>
      <c r="BO119" t="s">
        <v>104</v>
      </c>
      <c r="BP119" t="s">
        <v>105</v>
      </c>
      <c r="BQ119" t="s">
        <v>106</v>
      </c>
      <c r="BR119">
        <v>2</v>
      </c>
      <c r="BS119" t="s">
        <v>107</v>
      </c>
      <c r="BT119" t="s">
        <v>610</v>
      </c>
      <c r="BU119" s="1">
        <v>44956</v>
      </c>
      <c r="BV119" s="1">
        <v>44956</v>
      </c>
    </row>
    <row r="120" spans="1:74" ht="34" x14ac:dyDescent="0.2">
      <c r="A120" t="s">
        <v>625</v>
      </c>
      <c r="B120" t="s">
        <v>418</v>
      </c>
      <c r="C120" t="s">
        <v>419</v>
      </c>
      <c r="D120">
        <v>3</v>
      </c>
      <c r="E120" t="s">
        <v>77</v>
      </c>
      <c r="F120">
        <v>0</v>
      </c>
      <c r="G120">
        <v>1919954</v>
      </c>
      <c r="H120">
        <v>1687147.61</v>
      </c>
      <c r="I120">
        <v>0</v>
      </c>
      <c r="J120">
        <v>773922</v>
      </c>
      <c r="K120">
        <v>0</v>
      </c>
      <c r="L120" s="1">
        <v>44967</v>
      </c>
      <c r="M120">
        <v>2023</v>
      </c>
      <c r="N120" s="1">
        <v>44077</v>
      </c>
      <c r="O120" s="1">
        <v>45171</v>
      </c>
      <c r="P120" t="s">
        <v>78</v>
      </c>
      <c r="Q120">
        <v>8900</v>
      </c>
      <c r="R120" t="s">
        <v>78</v>
      </c>
      <c r="S120">
        <v>892433</v>
      </c>
      <c r="T120" t="s">
        <v>392</v>
      </c>
      <c r="U120">
        <v>89</v>
      </c>
      <c r="V120" t="s">
        <v>78</v>
      </c>
      <c r="W120">
        <v>8900</v>
      </c>
      <c r="X120" t="s">
        <v>78</v>
      </c>
      <c r="Y120">
        <v>892407</v>
      </c>
      <c r="Z120" t="s">
        <v>420</v>
      </c>
      <c r="AA120" t="s">
        <v>421</v>
      </c>
      <c r="AB120" t="s">
        <v>422</v>
      </c>
      <c r="AC120" t="s">
        <v>83</v>
      </c>
      <c r="AD120" t="s">
        <v>423</v>
      </c>
      <c r="AE120" t="s">
        <v>85</v>
      </c>
      <c r="AG120" t="s">
        <v>86</v>
      </c>
      <c r="AH120" t="s">
        <v>87</v>
      </c>
      <c r="AI120" t="s">
        <v>88</v>
      </c>
      <c r="AK120" t="s">
        <v>87</v>
      </c>
      <c r="AL120" t="s">
        <v>144</v>
      </c>
      <c r="AM120">
        <v>23290</v>
      </c>
      <c r="AN120" t="s">
        <v>90</v>
      </c>
      <c r="AO120">
        <v>5143</v>
      </c>
      <c r="AP120" t="s">
        <v>91</v>
      </c>
      <c r="AQ120">
        <v>5</v>
      </c>
      <c r="AR120" t="s">
        <v>92</v>
      </c>
      <c r="AS120">
        <v>72701</v>
      </c>
      <c r="AT120">
        <v>3124</v>
      </c>
      <c r="AU120" t="s">
        <v>93</v>
      </c>
      <c r="AV120" t="s">
        <v>93</v>
      </c>
      <c r="AW120" t="s">
        <v>155</v>
      </c>
      <c r="AX120" t="s">
        <v>95</v>
      </c>
      <c r="AY120" t="s">
        <v>90</v>
      </c>
      <c r="AZ120">
        <v>5143</v>
      </c>
      <c r="BA120" t="s">
        <v>91</v>
      </c>
      <c r="BB120">
        <v>5</v>
      </c>
      <c r="BC120" t="s">
        <v>228</v>
      </c>
      <c r="BD120" t="s">
        <v>93</v>
      </c>
      <c r="BE120" t="s">
        <v>93</v>
      </c>
      <c r="BF120">
        <v>81.007999999999996</v>
      </c>
      <c r="BG120" t="s">
        <v>424</v>
      </c>
      <c r="BH120">
        <v>5</v>
      </c>
      <c r="BI120" t="s">
        <v>98</v>
      </c>
      <c r="BJ120" s="2" t="s">
        <v>626</v>
      </c>
      <c r="BK120" t="s">
        <v>425</v>
      </c>
      <c r="BL120" t="s">
        <v>101</v>
      </c>
      <c r="BM120" t="s">
        <v>102</v>
      </c>
      <c r="BN120" t="s">
        <v>103</v>
      </c>
      <c r="BO120" t="s">
        <v>104</v>
      </c>
      <c r="BP120" t="s">
        <v>105</v>
      </c>
      <c r="BQ120" t="s">
        <v>106</v>
      </c>
      <c r="BR120">
        <v>2</v>
      </c>
      <c r="BS120" t="s">
        <v>107</v>
      </c>
      <c r="BT120" t="s">
        <v>426</v>
      </c>
      <c r="BU120" s="1">
        <v>44970</v>
      </c>
      <c r="BV120" s="1">
        <v>44970</v>
      </c>
    </row>
    <row r="121" spans="1:74" x14ac:dyDescent="0.2">
      <c r="A121" t="s">
        <v>627</v>
      </c>
      <c r="B121" t="s">
        <v>212</v>
      </c>
      <c r="C121" t="s">
        <v>213</v>
      </c>
      <c r="D121">
        <v>7</v>
      </c>
      <c r="E121" t="s">
        <v>142</v>
      </c>
      <c r="F121">
        <v>300000</v>
      </c>
      <c r="G121">
        <v>1500000</v>
      </c>
      <c r="H121">
        <v>1166309.05</v>
      </c>
      <c r="I121">
        <v>0</v>
      </c>
      <c r="J121">
        <v>0</v>
      </c>
      <c r="K121">
        <v>300000</v>
      </c>
      <c r="L121" s="1">
        <v>45002</v>
      </c>
      <c r="M121">
        <v>2023</v>
      </c>
      <c r="N121" s="1">
        <v>43556</v>
      </c>
      <c r="O121" s="1">
        <v>45382</v>
      </c>
      <c r="P121" t="s">
        <v>78</v>
      </c>
      <c r="Q121">
        <v>8900</v>
      </c>
      <c r="R121" t="s">
        <v>78</v>
      </c>
      <c r="S121">
        <v>892433</v>
      </c>
      <c r="T121" t="s">
        <v>392</v>
      </c>
      <c r="U121">
        <v>89</v>
      </c>
      <c r="V121" t="s">
        <v>78</v>
      </c>
      <c r="W121">
        <v>8900</v>
      </c>
      <c r="X121" t="s">
        <v>78</v>
      </c>
      <c r="Y121">
        <v>892403</v>
      </c>
      <c r="Z121" t="s">
        <v>114</v>
      </c>
      <c r="AA121" t="s">
        <v>115</v>
      </c>
      <c r="AB121" t="s">
        <v>116</v>
      </c>
      <c r="AC121" t="s">
        <v>214</v>
      </c>
      <c r="AD121" t="s">
        <v>164</v>
      </c>
      <c r="AE121" t="s">
        <v>85</v>
      </c>
      <c r="AG121" t="s">
        <v>86</v>
      </c>
      <c r="AH121" t="s">
        <v>87</v>
      </c>
      <c r="AI121" t="s">
        <v>88</v>
      </c>
      <c r="AK121" t="s">
        <v>87</v>
      </c>
      <c r="AL121" t="s">
        <v>144</v>
      </c>
      <c r="AM121">
        <v>23290</v>
      </c>
      <c r="AN121" t="s">
        <v>90</v>
      </c>
      <c r="AO121">
        <v>5143</v>
      </c>
      <c r="AP121" t="s">
        <v>91</v>
      </c>
      <c r="AQ121">
        <v>5</v>
      </c>
      <c r="AR121" t="s">
        <v>92</v>
      </c>
      <c r="AS121">
        <v>72701</v>
      </c>
      <c r="AT121">
        <v>3124</v>
      </c>
      <c r="AU121" t="s">
        <v>93</v>
      </c>
      <c r="AV121" t="s">
        <v>93</v>
      </c>
      <c r="AW121" t="s">
        <v>155</v>
      </c>
      <c r="AX121" t="s">
        <v>95</v>
      </c>
      <c r="AY121" t="s">
        <v>90</v>
      </c>
      <c r="AZ121">
        <v>5143</v>
      </c>
      <c r="BA121" t="s">
        <v>91</v>
      </c>
      <c r="BB121">
        <v>5</v>
      </c>
      <c r="BC121" t="s">
        <v>96</v>
      </c>
      <c r="BD121" t="s">
        <v>93</v>
      </c>
      <c r="BE121" t="s">
        <v>93</v>
      </c>
      <c r="BF121">
        <v>81.085999999999999</v>
      </c>
      <c r="BG121" t="s">
        <v>170</v>
      </c>
      <c r="BH121">
        <v>5</v>
      </c>
      <c r="BI121" t="s">
        <v>98</v>
      </c>
      <c r="BJ121" t="s">
        <v>628</v>
      </c>
      <c r="BK121" t="s">
        <v>215</v>
      </c>
      <c r="BL121" t="s">
        <v>101</v>
      </c>
      <c r="BM121" t="s">
        <v>102</v>
      </c>
      <c r="BN121" t="s">
        <v>103</v>
      </c>
      <c r="BO121" t="s">
        <v>104</v>
      </c>
      <c r="BP121" t="s">
        <v>175</v>
      </c>
      <c r="BQ121" t="s">
        <v>176</v>
      </c>
      <c r="BR121">
        <v>2</v>
      </c>
      <c r="BS121" t="s">
        <v>107</v>
      </c>
      <c r="BT121" t="s">
        <v>217</v>
      </c>
      <c r="BU121" s="1">
        <v>45005</v>
      </c>
      <c r="BV121" s="1">
        <v>45005</v>
      </c>
    </row>
    <row r="122" spans="1:74" ht="34" x14ac:dyDescent="0.2">
      <c r="A122" t="s">
        <v>629</v>
      </c>
      <c r="B122" t="s">
        <v>474</v>
      </c>
      <c r="C122" t="s">
        <v>475</v>
      </c>
      <c r="D122">
        <v>4</v>
      </c>
      <c r="E122" t="s">
        <v>77</v>
      </c>
      <c r="F122">
        <v>110000</v>
      </c>
      <c r="G122">
        <v>220000</v>
      </c>
      <c r="H122">
        <v>151250</v>
      </c>
      <c r="I122">
        <v>0</v>
      </c>
      <c r="J122">
        <v>0</v>
      </c>
      <c r="K122">
        <v>110000</v>
      </c>
      <c r="L122" s="1">
        <v>45016</v>
      </c>
      <c r="M122">
        <v>2023</v>
      </c>
      <c r="N122" s="1">
        <v>44287</v>
      </c>
      <c r="O122" s="1">
        <v>45382</v>
      </c>
      <c r="P122" t="s">
        <v>78</v>
      </c>
      <c r="Q122">
        <v>8900</v>
      </c>
      <c r="R122" t="s">
        <v>78</v>
      </c>
      <c r="S122">
        <v>892433</v>
      </c>
      <c r="T122" t="s">
        <v>392</v>
      </c>
      <c r="U122">
        <v>89</v>
      </c>
      <c r="V122" t="s">
        <v>78</v>
      </c>
      <c r="W122">
        <v>8900</v>
      </c>
      <c r="X122" t="s">
        <v>78</v>
      </c>
      <c r="Y122">
        <v>892403</v>
      </c>
      <c r="Z122" t="s">
        <v>114</v>
      </c>
      <c r="AA122" t="s">
        <v>115</v>
      </c>
      <c r="AB122" t="s">
        <v>116</v>
      </c>
      <c r="AC122" t="s">
        <v>117</v>
      </c>
      <c r="AD122" t="s">
        <v>164</v>
      </c>
      <c r="AE122" t="s">
        <v>119</v>
      </c>
      <c r="AG122" t="s">
        <v>120</v>
      </c>
      <c r="AH122" t="s">
        <v>483</v>
      </c>
      <c r="AI122" t="s">
        <v>122</v>
      </c>
      <c r="AK122" t="s">
        <v>123</v>
      </c>
      <c r="AL122" t="s">
        <v>124</v>
      </c>
      <c r="AM122">
        <v>50450</v>
      </c>
      <c r="AN122" t="s">
        <v>125</v>
      </c>
      <c r="AO122">
        <v>5119</v>
      </c>
      <c r="AP122" t="s">
        <v>126</v>
      </c>
      <c r="AQ122">
        <v>5</v>
      </c>
      <c r="AR122" t="s">
        <v>92</v>
      </c>
      <c r="AS122">
        <v>72118</v>
      </c>
      <c r="AT122">
        <v>5328</v>
      </c>
      <c r="AU122" t="s">
        <v>127</v>
      </c>
      <c r="AV122" t="s">
        <v>127</v>
      </c>
      <c r="AW122" t="s">
        <v>155</v>
      </c>
      <c r="AX122" t="s">
        <v>378</v>
      </c>
      <c r="AY122" t="s">
        <v>125</v>
      </c>
      <c r="AZ122">
        <v>5119</v>
      </c>
      <c r="BA122" t="s">
        <v>126</v>
      </c>
      <c r="BB122">
        <v>5</v>
      </c>
      <c r="BC122" t="s">
        <v>476</v>
      </c>
      <c r="BD122" t="s">
        <v>127</v>
      </c>
      <c r="BE122" t="s">
        <v>127</v>
      </c>
      <c r="BF122">
        <v>81.085999999999999</v>
      </c>
      <c r="BG122" t="s">
        <v>170</v>
      </c>
      <c r="BH122">
        <v>5</v>
      </c>
      <c r="BI122" t="s">
        <v>98</v>
      </c>
      <c r="BJ122" s="2" t="s">
        <v>630</v>
      </c>
      <c r="BK122" t="s">
        <v>477</v>
      </c>
      <c r="BL122" t="s">
        <v>101</v>
      </c>
      <c r="BM122" t="s">
        <v>102</v>
      </c>
      <c r="BN122" t="s">
        <v>134</v>
      </c>
      <c r="BO122" t="s">
        <v>135</v>
      </c>
      <c r="BP122" t="s">
        <v>175</v>
      </c>
      <c r="BQ122" t="s">
        <v>176</v>
      </c>
      <c r="BR122">
        <v>2</v>
      </c>
      <c r="BS122" t="s">
        <v>107</v>
      </c>
      <c r="BT122" t="s">
        <v>478</v>
      </c>
      <c r="BU122" s="1">
        <v>45019</v>
      </c>
      <c r="BV122" s="1">
        <v>45019</v>
      </c>
    </row>
    <row r="123" spans="1:74" x14ac:dyDescent="0.2">
      <c r="A123" t="s">
        <v>631</v>
      </c>
      <c r="B123" t="s">
        <v>550</v>
      </c>
      <c r="C123" t="s">
        <v>551</v>
      </c>
      <c r="D123">
        <v>1</v>
      </c>
      <c r="E123" t="s">
        <v>77</v>
      </c>
      <c r="F123">
        <v>1149939</v>
      </c>
      <c r="G123">
        <v>1349874</v>
      </c>
      <c r="H123">
        <v>842430.8</v>
      </c>
      <c r="I123">
        <v>0</v>
      </c>
      <c r="J123">
        <v>0</v>
      </c>
      <c r="K123">
        <v>1149939</v>
      </c>
      <c r="L123" s="1">
        <v>45030</v>
      </c>
      <c r="M123">
        <v>2023</v>
      </c>
      <c r="N123" s="1">
        <v>44606</v>
      </c>
      <c r="O123" s="1">
        <v>45384</v>
      </c>
      <c r="P123" t="s">
        <v>78</v>
      </c>
      <c r="Q123">
        <v>8900</v>
      </c>
      <c r="R123" t="s">
        <v>78</v>
      </c>
      <c r="S123">
        <v>892430</v>
      </c>
      <c r="T123" t="s">
        <v>223</v>
      </c>
      <c r="U123">
        <v>89</v>
      </c>
      <c r="V123" t="s">
        <v>78</v>
      </c>
      <c r="W123">
        <v>8900</v>
      </c>
      <c r="X123" t="s">
        <v>78</v>
      </c>
      <c r="Y123">
        <v>892401</v>
      </c>
      <c r="Z123" t="s">
        <v>224</v>
      </c>
      <c r="AA123" t="s">
        <v>225</v>
      </c>
      <c r="AB123" t="s">
        <v>226</v>
      </c>
      <c r="AC123" t="s">
        <v>117</v>
      </c>
      <c r="AD123" t="s">
        <v>291</v>
      </c>
      <c r="AE123" t="s">
        <v>292</v>
      </c>
      <c r="AG123" t="s">
        <v>293</v>
      </c>
      <c r="AH123" t="s">
        <v>293</v>
      </c>
      <c r="AL123" t="s">
        <v>295</v>
      </c>
      <c r="AM123">
        <v>23290</v>
      </c>
      <c r="AN123" t="s">
        <v>90</v>
      </c>
      <c r="AO123">
        <v>5143</v>
      </c>
      <c r="AP123" t="s">
        <v>91</v>
      </c>
      <c r="AQ123">
        <v>5</v>
      </c>
      <c r="AR123" t="s">
        <v>92</v>
      </c>
      <c r="AS123">
        <v>72701</v>
      </c>
      <c r="AT123">
        <v>7175</v>
      </c>
      <c r="AU123" t="s">
        <v>93</v>
      </c>
      <c r="AV123" t="s">
        <v>93</v>
      </c>
      <c r="AW123" t="s">
        <v>155</v>
      </c>
      <c r="AX123" t="s">
        <v>95</v>
      </c>
      <c r="AY123" t="s">
        <v>90</v>
      </c>
      <c r="AZ123">
        <v>5143</v>
      </c>
      <c r="BA123" t="s">
        <v>91</v>
      </c>
      <c r="BB123">
        <v>5</v>
      </c>
      <c r="BC123" t="s">
        <v>552</v>
      </c>
      <c r="BD123" t="s">
        <v>93</v>
      </c>
      <c r="BE123" t="s">
        <v>93</v>
      </c>
      <c r="BF123">
        <v>81.049000000000007</v>
      </c>
      <c r="BG123" t="s">
        <v>229</v>
      </c>
      <c r="BH123">
        <v>4</v>
      </c>
      <c r="BI123" t="s">
        <v>230</v>
      </c>
      <c r="BJ123" t="s">
        <v>553</v>
      </c>
      <c r="BK123" t="s">
        <v>553</v>
      </c>
      <c r="BL123" t="s">
        <v>101</v>
      </c>
      <c r="BM123" t="s">
        <v>102</v>
      </c>
      <c r="BN123" t="s">
        <v>158</v>
      </c>
      <c r="BO123" t="s">
        <v>159</v>
      </c>
      <c r="BP123" t="s">
        <v>105</v>
      </c>
      <c r="BQ123" t="s">
        <v>106</v>
      </c>
      <c r="BR123">
        <v>2</v>
      </c>
      <c r="BS123" t="s">
        <v>107</v>
      </c>
      <c r="BT123" t="s">
        <v>554</v>
      </c>
      <c r="BU123" s="1">
        <v>45033</v>
      </c>
      <c r="BV123" s="1">
        <v>45033</v>
      </c>
    </row>
    <row r="124" spans="1:74" x14ac:dyDescent="0.2">
      <c r="A124" t="s">
        <v>632</v>
      </c>
      <c r="B124" t="s">
        <v>633</v>
      </c>
      <c r="C124" t="s">
        <v>634</v>
      </c>
      <c r="E124" t="s">
        <v>77</v>
      </c>
      <c r="F124">
        <v>1000000</v>
      </c>
      <c r="G124">
        <v>1000000</v>
      </c>
      <c r="H124">
        <v>923210.37</v>
      </c>
      <c r="I124">
        <v>294527</v>
      </c>
      <c r="J124">
        <v>589054</v>
      </c>
      <c r="K124">
        <v>1000000</v>
      </c>
      <c r="L124" s="1">
        <v>45036</v>
      </c>
      <c r="M124">
        <v>2023</v>
      </c>
      <c r="N124" s="1">
        <v>45036</v>
      </c>
      <c r="O124" s="1">
        <v>45401</v>
      </c>
      <c r="P124" t="s">
        <v>78</v>
      </c>
      <c r="Q124">
        <v>8900</v>
      </c>
      <c r="R124" t="s">
        <v>78</v>
      </c>
      <c r="S124">
        <v>892433</v>
      </c>
      <c r="T124" t="s">
        <v>392</v>
      </c>
      <c r="U124">
        <v>89</v>
      </c>
      <c r="V124" t="s">
        <v>78</v>
      </c>
      <c r="W124">
        <v>8900</v>
      </c>
      <c r="X124" t="s">
        <v>78</v>
      </c>
      <c r="Y124">
        <v>892407</v>
      </c>
      <c r="Z124" t="s">
        <v>420</v>
      </c>
      <c r="AA124" t="s">
        <v>421</v>
      </c>
      <c r="AB124" t="s">
        <v>422</v>
      </c>
      <c r="AC124" t="s">
        <v>83</v>
      </c>
      <c r="AD124" t="s">
        <v>635</v>
      </c>
      <c r="AE124" t="s">
        <v>636</v>
      </c>
      <c r="AG124" t="s">
        <v>87</v>
      </c>
      <c r="AH124" t="s">
        <v>87</v>
      </c>
      <c r="AI124" t="s">
        <v>88</v>
      </c>
      <c r="AK124" t="s">
        <v>87</v>
      </c>
      <c r="AL124" t="s">
        <v>637</v>
      </c>
      <c r="AM124">
        <v>41000</v>
      </c>
      <c r="AN124" t="s">
        <v>167</v>
      </c>
      <c r="AO124">
        <v>5119</v>
      </c>
      <c r="AP124" t="s">
        <v>126</v>
      </c>
      <c r="AQ124">
        <v>5</v>
      </c>
      <c r="AR124" t="s">
        <v>92</v>
      </c>
      <c r="AS124">
        <v>72204</v>
      </c>
      <c r="AT124">
        <v>1000</v>
      </c>
      <c r="AU124" t="s">
        <v>127</v>
      </c>
      <c r="AV124" t="s">
        <v>127</v>
      </c>
      <c r="AW124" t="s">
        <v>155</v>
      </c>
      <c r="AX124" t="s">
        <v>168</v>
      </c>
      <c r="AY124" t="s">
        <v>167</v>
      </c>
      <c r="AZ124">
        <v>5119</v>
      </c>
      <c r="BA124" t="s">
        <v>126</v>
      </c>
      <c r="BB124">
        <v>5</v>
      </c>
      <c r="BC124" t="s">
        <v>638</v>
      </c>
      <c r="BD124" t="s">
        <v>127</v>
      </c>
      <c r="BE124" t="s">
        <v>127</v>
      </c>
      <c r="BF124">
        <v>81.007999999999996</v>
      </c>
      <c r="BG124" t="s">
        <v>424</v>
      </c>
      <c r="BH124">
        <v>5</v>
      </c>
      <c r="BI124" t="s">
        <v>98</v>
      </c>
      <c r="BJ124" t="s">
        <v>639</v>
      </c>
      <c r="BK124" t="s">
        <v>639</v>
      </c>
      <c r="BL124" t="s">
        <v>101</v>
      </c>
      <c r="BM124" t="s">
        <v>102</v>
      </c>
      <c r="BN124" t="s">
        <v>103</v>
      </c>
      <c r="BO124" t="s">
        <v>104</v>
      </c>
      <c r="BP124" t="s">
        <v>134</v>
      </c>
      <c r="BQ124" t="s">
        <v>216</v>
      </c>
      <c r="BR124">
        <v>2</v>
      </c>
      <c r="BS124" t="s">
        <v>107</v>
      </c>
      <c r="BT124" t="s">
        <v>640</v>
      </c>
      <c r="BU124" s="1">
        <v>45042</v>
      </c>
      <c r="BV124" s="1">
        <v>45042</v>
      </c>
    </row>
    <row r="125" spans="1:74" ht="51" x14ac:dyDescent="0.2">
      <c r="A125" t="s">
        <v>641</v>
      </c>
      <c r="B125" t="s">
        <v>418</v>
      </c>
      <c r="C125" t="s">
        <v>419</v>
      </c>
      <c r="D125">
        <v>4</v>
      </c>
      <c r="E125" t="s">
        <v>77</v>
      </c>
      <c r="F125">
        <v>0</v>
      </c>
      <c r="G125">
        <v>1919954</v>
      </c>
      <c r="H125">
        <v>1687147.61</v>
      </c>
      <c r="I125">
        <v>0</v>
      </c>
      <c r="J125">
        <v>773922</v>
      </c>
      <c r="K125">
        <v>0</v>
      </c>
      <c r="L125" s="1">
        <v>45044</v>
      </c>
      <c r="M125">
        <v>2023</v>
      </c>
      <c r="N125" s="1">
        <v>44077</v>
      </c>
      <c r="O125" s="1">
        <v>45565</v>
      </c>
      <c r="P125" t="s">
        <v>78</v>
      </c>
      <c r="Q125">
        <v>8900</v>
      </c>
      <c r="R125" t="s">
        <v>78</v>
      </c>
      <c r="S125">
        <v>892433</v>
      </c>
      <c r="T125" t="s">
        <v>392</v>
      </c>
      <c r="U125">
        <v>89</v>
      </c>
      <c r="V125" t="s">
        <v>78</v>
      </c>
      <c r="W125">
        <v>8900</v>
      </c>
      <c r="X125" t="s">
        <v>78</v>
      </c>
      <c r="Y125">
        <v>892407</v>
      </c>
      <c r="Z125" t="s">
        <v>420</v>
      </c>
      <c r="AA125" t="s">
        <v>421</v>
      </c>
      <c r="AB125" t="s">
        <v>422</v>
      </c>
      <c r="AC125" t="s">
        <v>83</v>
      </c>
      <c r="AD125" t="s">
        <v>423</v>
      </c>
      <c r="AE125" t="s">
        <v>85</v>
      </c>
      <c r="AG125" t="s">
        <v>86</v>
      </c>
      <c r="AH125" t="s">
        <v>87</v>
      </c>
      <c r="AI125" t="s">
        <v>88</v>
      </c>
      <c r="AK125" t="s">
        <v>87</v>
      </c>
      <c r="AL125" t="s">
        <v>144</v>
      </c>
      <c r="AM125">
        <v>23290</v>
      </c>
      <c r="AN125" t="s">
        <v>90</v>
      </c>
      <c r="AO125">
        <v>5143</v>
      </c>
      <c r="AP125" t="s">
        <v>91</v>
      </c>
      <c r="AQ125">
        <v>5</v>
      </c>
      <c r="AR125" t="s">
        <v>92</v>
      </c>
      <c r="AS125">
        <v>72701</v>
      </c>
      <c r="AT125">
        <v>3124</v>
      </c>
      <c r="AU125" t="s">
        <v>93</v>
      </c>
      <c r="AV125" t="s">
        <v>93</v>
      </c>
      <c r="AW125" t="s">
        <v>155</v>
      </c>
      <c r="AX125" t="s">
        <v>95</v>
      </c>
      <c r="AY125" t="s">
        <v>90</v>
      </c>
      <c r="AZ125">
        <v>5143</v>
      </c>
      <c r="BA125" t="s">
        <v>91</v>
      </c>
      <c r="BB125">
        <v>5</v>
      </c>
      <c r="BC125" t="s">
        <v>228</v>
      </c>
      <c r="BD125" t="s">
        <v>93</v>
      </c>
      <c r="BE125" t="s">
        <v>93</v>
      </c>
      <c r="BF125">
        <v>81.007999999999996</v>
      </c>
      <c r="BG125" t="s">
        <v>424</v>
      </c>
      <c r="BH125">
        <v>5</v>
      </c>
      <c r="BI125" t="s">
        <v>98</v>
      </c>
      <c r="BJ125" s="2" t="s">
        <v>642</v>
      </c>
      <c r="BK125" t="s">
        <v>425</v>
      </c>
      <c r="BL125" t="s">
        <v>101</v>
      </c>
      <c r="BM125" t="s">
        <v>102</v>
      </c>
      <c r="BN125" t="s">
        <v>103</v>
      </c>
      <c r="BO125" t="s">
        <v>104</v>
      </c>
      <c r="BP125" t="s">
        <v>105</v>
      </c>
      <c r="BQ125" t="s">
        <v>106</v>
      </c>
      <c r="BR125">
        <v>2</v>
      </c>
      <c r="BS125" t="s">
        <v>107</v>
      </c>
      <c r="BT125" t="s">
        <v>426</v>
      </c>
      <c r="BU125" s="1">
        <v>45047</v>
      </c>
      <c r="BV125" s="1">
        <v>45047</v>
      </c>
    </row>
    <row r="126" spans="1:74" ht="34" x14ac:dyDescent="0.2">
      <c r="A126" t="s">
        <v>643</v>
      </c>
      <c r="B126" t="s">
        <v>644</v>
      </c>
      <c r="C126" t="s">
        <v>645</v>
      </c>
      <c r="E126" t="s">
        <v>142</v>
      </c>
      <c r="F126">
        <v>5397620</v>
      </c>
      <c r="G126">
        <v>5397620</v>
      </c>
      <c r="H126">
        <v>25884.67</v>
      </c>
      <c r="I126">
        <v>0</v>
      </c>
      <c r="J126">
        <v>0</v>
      </c>
      <c r="K126">
        <v>5397620</v>
      </c>
      <c r="L126" s="1">
        <v>45056</v>
      </c>
      <c r="M126">
        <v>2023</v>
      </c>
      <c r="N126" s="1">
        <v>45108</v>
      </c>
      <c r="O126" s="1">
        <v>46873</v>
      </c>
      <c r="P126" t="s">
        <v>78</v>
      </c>
      <c r="Q126">
        <v>8900</v>
      </c>
      <c r="R126" t="s">
        <v>78</v>
      </c>
      <c r="S126">
        <v>892434</v>
      </c>
      <c r="T126" t="s">
        <v>113</v>
      </c>
      <c r="U126">
        <v>89</v>
      </c>
      <c r="V126" t="s">
        <v>78</v>
      </c>
      <c r="W126">
        <v>8900</v>
      </c>
      <c r="X126" t="s">
        <v>78</v>
      </c>
      <c r="Y126">
        <v>892403</v>
      </c>
      <c r="Z126" t="s">
        <v>114</v>
      </c>
      <c r="AA126" t="s">
        <v>115</v>
      </c>
      <c r="AB126" t="s">
        <v>116</v>
      </c>
      <c r="AC126" t="s">
        <v>117</v>
      </c>
      <c r="AD126" t="s">
        <v>118</v>
      </c>
      <c r="AE126" t="s">
        <v>119</v>
      </c>
      <c r="AG126" t="s">
        <v>120</v>
      </c>
      <c r="AH126" t="s">
        <v>483</v>
      </c>
      <c r="AI126" t="s">
        <v>122</v>
      </c>
      <c r="AK126" t="s">
        <v>123</v>
      </c>
      <c r="AL126" t="s">
        <v>124</v>
      </c>
      <c r="AM126">
        <v>50450</v>
      </c>
      <c r="AN126" t="s">
        <v>125</v>
      </c>
      <c r="AO126">
        <v>5119</v>
      </c>
      <c r="AP126" t="s">
        <v>126</v>
      </c>
      <c r="AQ126">
        <v>5</v>
      </c>
      <c r="AR126" t="s">
        <v>92</v>
      </c>
      <c r="AS126">
        <v>72118</v>
      </c>
      <c r="AT126">
        <v>5328</v>
      </c>
      <c r="AU126" t="s">
        <v>127</v>
      </c>
      <c r="AV126" t="s">
        <v>127</v>
      </c>
      <c r="AW126" t="s">
        <v>324</v>
      </c>
      <c r="AX126" t="s">
        <v>378</v>
      </c>
      <c r="AY126" t="s">
        <v>125</v>
      </c>
      <c r="AZ126">
        <v>5119</v>
      </c>
      <c r="BA126" t="s">
        <v>126</v>
      </c>
      <c r="BB126">
        <v>5</v>
      </c>
      <c r="BC126" t="s">
        <v>324</v>
      </c>
      <c r="BD126" t="s">
        <v>130</v>
      </c>
      <c r="BE126" t="s">
        <v>127</v>
      </c>
      <c r="BF126">
        <v>81.040999999999997</v>
      </c>
      <c r="BG126" t="s">
        <v>131</v>
      </c>
      <c r="BH126">
        <v>3</v>
      </c>
      <c r="BI126" t="s">
        <v>132</v>
      </c>
      <c r="BJ126" s="2" t="s">
        <v>646</v>
      </c>
      <c r="BK126" s="2" t="s">
        <v>646</v>
      </c>
      <c r="BL126" t="s">
        <v>101</v>
      </c>
      <c r="BM126" t="s">
        <v>102</v>
      </c>
      <c r="BN126" t="s">
        <v>134</v>
      </c>
      <c r="BO126" t="s">
        <v>135</v>
      </c>
      <c r="BP126" t="s">
        <v>134</v>
      </c>
      <c r="BQ126" t="s">
        <v>216</v>
      </c>
      <c r="BR126">
        <v>2</v>
      </c>
      <c r="BS126" t="s">
        <v>107</v>
      </c>
      <c r="BT126" t="s">
        <v>647</v>
      </c>
      <c r="BU126" s="1">
        <v>45061</v>
      </c>
      <c r="BV126" s="1">
        <v>45061</v>
      </c>
    </row>
    <row r="127" spans="1:74" x14ac:dyDescent="0.2">
      <c r="A127" t="s">
        <v>648</v>
      </c>
      <c r="B127" t="s">
        <v>539</v>
      </c>
      <c r="C127" t="s">
        <v>540</v>
      </c>
      <c r="D127">
        <v>3</v>
      </c>
      <c r="E127" t="s">
        <v>77</v>
      </c>
      <c r="F127">
        <v>0</v>
      </c>
      <c r="G127">
        <v>465264</v>
      </c>
      <c r="H127">
        <v>366828.82</v>
      </c>
      <c r="I127">
        <v>0</v>
      </c>
      <c r="J127">
        <v>0</v>
      </c>
      <c r="K127">
        <v>0</v>
      </c>
      <c r="L127" s="1">
        <v>45061</v>
      </c>
      <c r="M127">
        <v>2023</v>
      </c>
      <c r="N127" s="1">
        <v>44423</v>
      </c>
      <c r="O127" s="1">
        <v>45426</v>
      </c>
      <c r="P127" t="s">
        <v>78</v>
      </c>
      <c r="Q127">
        <v>8900</v>
      </c>
      <c r="R127" t="s">
        <v>78</v>
      </c>
      <c r="S127">
        <v>892430</v>
      </c>
      <c r="T127" t="s">
        <v>223</v>
      </c>
      <c r="U127">
        <v>89</v>
      </c>
      <c r="V127" t="s">
        <v>78</v>
      </c>
      <c r="W127">
        <v>8900</v>
      </c>
      <c r="X127" t="s">
        <v>78</v>
      </c>
      <c r="Y127">
        <v>892401</v>
      </c>
      <c r="Z127" t="s">
        <v>224</v>
      </c>
      <c r="AA127" t="s">
        <v>225</v>
      </c>
      <c r="AB127" t="s">
        <v>226</v>
      </c>
      <c r="AC127" t="s">
        <v>117</v>
      </c>
      <c r="AD127" t="s">
        <v>227</v>
      </c>
      <c r="AE127" t="s">
        <v>85</v>
      </c>
      <c r="AG127" t="s">
        <v>86</v>
      </c>
      <c r="AH127" t="s">
        <v>87</v>
      </c>
      <c r="AI127" t="s">
        <v>88</v>
      </c>
      <c r="AK127" t="s">
        <v>87</v>
      </c>
      <c r="AL127" t="s">
        <v>144</v>
      </c>
      <c r="AO127">
        <v>5143</v>
      </c>
      <c r="AP127" t="s">
        <v>91</v>
      </c>
      <c r="AQ127">
        <v>5</v>
      </c>
      <c r="AR127" t="s">
        <v>92</v>
      </c>
      <c r="AS127">
        <v>72701</v>
      </c>
      <c r="AT127">
        <v>3124</v>
      </c>
      <c r="AU127" t="s">
        <v>93</v>
      </c>
      <c r="AV127" t="s">
        <v>93</v>
      </c>
      <c r="AW127" t="s">
        <v>155</v>
      </c>
      <c r="AX127" t="s">
        <v>95</v>
      </c>
      <c r="AZ127">
        <v>5143</v>
      </c>
      <c r="BA127" t="s">
        <v>91</v>
      </c>
      <c r="BB127">
        <v>5</v>
      </c>
      <c r="BC127" t="s">
        <v>228</v>
      </c>
      <c r="BD127" t="s">
        <v>93</v>
      </c>
      <c r="BE127" t="s">
        <v>93</v>
      </c>
      <c r="BF127">
        <v>81.049000000000007</v>
      </c>
      <c r="BG127" t="s">
        <v>229</v>
      </c>
      <c r="BH127">
        <v>4</v>
      </c>
      <c r="BI127" t="s">
        <v>230</v>
      </c>
      <c r="BJ127" t="s">
        <v>541</v>
      </c>
      <c r="BK127" t="s">
        <v>541</v>
      </c>
      <c r="BL127" t="s">
        <v>101</v>
      </c>
      <c r="BM127" t="s">
        <v>102</v>
      </c>
      <c r="BN127" t="s">
        <v>103</v>
      </c>
      <c r="BO127" t="s">
        <v>104</v>
      </c>
      <c r="BP127" t="s">
        <v>175</v>
      </c>
      <c r="BQ127" t="s">
        <v>176</v>
      </c>
      <c r="BR127">
        <v>2</v>
      </c>
      <c r="BS127" t="s">
        <v>107</v>
      </c>
      <c r="BT127" t="s">
        <v>542</v>
      </c>
      <c r="BU127" s="1">
        <v>45068</v>
      </c>
      <c r="BV127" s="1">
        <v>45068</v>
      </c>
    </row>
    <row r="128" spans="1:74" ht="136" x14ac:dyDescent="0.2">
      <c r="A128" t="s">
        <v>649</v>
      </c>
      <c r="B128" t="s">
        <v>359</v>
      </c>
      <c r="C128" t="s">
        <v>360</v>
      </c>
      <c r="D128">
        <v>3</v>
      </c>
      <c r="E128" t="s">
        <v>77</v>
      </c>
      <c r="F128">
        <v>0</v>
      </c>
      <c r="G128">
        <v>2956592</v>
      </c>
      <c r="H128">
        <v>2472599.4</v>
      </c>
      <c r="I128">
        <v>0</v>
      </c>
      <c r="J128">
        <v>1140539</v>
      </c>
      <c r="K128">
        <v>0</v>
      </c>
      <c r="L128" s="1">
        <v>45068</v>
      </c>
      <c r="M128">
        <v>2023</v>
      </c>
      <c r="N128" s="1">
        <v>43922</v>
      </c>
      <c r="O128" s="1">
        <v>45291</v>
      </c>
      <c r="P128" t="s">
        <v>78</v>
      </c>
      <c r="Q128">
        <v>8900</v>
      </c>
      <c r="R128" t="s">
        <v>78</v>
      </c>
      <c r="S128">
        <v>892434</v>
      </c>
      <c r="T128" t="s">
        <v>113</v>
      </c>
      <c r="U128">
        <v>89</v>
      </c>
      <c r="V128" t="s">
        <v>78</v>
      </c>
      <c r="W128">
        <v>8900</v>
      </c>
      <c r="X128" t="s">
        <v>78</v>
      </c>
      <c r="Y128">
        <v>892403</v>
      </c>
      <c r="Z128" t="s">
        <v>114</v>
      </c>
      <c r="AA128" t="s">
        <v>115</v>
      </c>
      <c r="AB128" t="s">
        <v>116</v>
      </c>
      <c r="AC128" t="s">
        <v>117</v>
      </c>
      <c r="AD128" t="s">
        <v>143</v>
      </c>
      <c r="AE128" t="s">
        <v>85</v>
      </c>
      <c r="AG128" t="s">
        <v>86</v>
      </c>
      <c r="AH128" t="s">
        <v>87</v>
      </c>
      <c r="AI128" t="s">
        <v>88</v>
      </c>
      <c r="AK128" t="s">
        <v>87</v>
      </c>
      <c r="AL128" t="s">
        <v>144</v>
      </c>
      <c r="AM128">
        <v>23290</v>
      </c>
      <c r="AN128" t="s">
        <v>90</v>
      </c>
      <c r="AO128">
        <v>5143</v>
      </c>
      <c r="AP128" t="s">
        <v>91</v>
      </c>
      <c r="AQ128">
        <v>5</v>
      </c>
      <c r="AR128" t="s">
        <v>92</v>
      </c>
      <c r="AS128">
        <v>72701</v>
      </c>
      <c r="AT128">
        <v>3124</v>
      </c>
      <c r="AU128" t="s">
        <v>93</v>
      </c>
      <c r="AV128" t="s">
        <v>93</v>
      </c>
      <c r="AW128" t="s">
        <v>155</v>
      </c>
      <c r="AX128" t="s">
        <v>95</v>
      </c>
      <c r="AY128" t="s">
        <v>90</v>
      </c>
      <c r="AZ128">
        <v>5143</v>
      </c>
      <c r="BA128" t="s">
        <v>91</v>
      </c>
      <c r="BB128">
        <v>5</v>
      </c>
      <c r="BC128" t="s">
        <v>228</v>
      </c>
      <c r="BD128" t="s">
        <v>93</v>
      </c>
      <c r="BE128" t="s">
        <v>93</v>
      </c>
      <c r="BF128">
        <v>81.087000000000003</v>
      </c>
      <c r="BG128" t="s">
        <v>145</v>
      </c>
      <c r="BH128">
        <v>5</v>
      </c>
      <c r="BI128" t="s">
        <v>98</v>
      </c>
      <c r="BJ128" s="2" t="s">
        <v>650</v>
      </c>
      <c r="BK128" t="s">
        <v>361</v>
      </c>
      <c r="BL128" t="s">
        <v>101</v>
      </c>
      <c r="BM128" t="s">
        <v>102</v>
      </c>
      <c r="BN128" t="s">
        <v>103</v>
      </c>
      <c r="BO128" t="s">
        <v>104</v>
      </c>
      <c r="BP128" t="s">
        <v>105</v>
      </c>
      <c r="BQ128" t="s">
        <v>106</v>
      </c>
      <c r="BR128">
        <v>2</v>
      </c>
      <c r="BS128" t="s">
        <v>107</v>
      </c>
      <c r="BT128" t="s">
        <v>362</v>
      </c>
      <c r="BU128" s="1">
        <v>45076</v>
      </c>
      <c r="BV128" s="1">
        <v>45076</v>
      </c>
    </row>
    <row r="129" spans="1:74" ht="34" x14ac:dyDescent="0.2">
      <c r="A129" t="s">
        <v>651</v>
      </c>
      <c r="B129" t="s">
        <v>652</v>
      </c>
      <c r="C129" t="s">
        <v>653</v>
      </c>
      <c r="E129" t="s">
        <v>142</v>
      </c>
      <c r="F129">
        <v>7398110</v>
      </c>
      <c r="G129">
        <v>7398110</v>
      </c>
      <c r="H129">
        <v>942405.33</v>
      </c>
      <c r="I129">
        <v>0</v>
      </c>
      <c r="J129">
        <v>0</v>
      </c>
      <c r="K129">
        <v>7398110</v>
      </c>
      <c r="L129" s="1">
        <v>45071</v>
      </c>
      <c r="M129">
        <v>2023</v>
      </c>
      <c r="N129" s="1">
        <v>45047</v>
      </c>
      <c r="O129" s="1">
        <v>46873</v>
      </c>
      <c r="P129" t="s">
        <v>78</v>
      </c>
      <c r="Q129">
        <v>8900</v>
      </c>
      <c r="R129" t="s">
        <v>78</v>
      </c>
      <c r="S129">
        <v>892434</v>
      </c>
      <c r="T129" t="s">
        <v>113</v>
      </c>
      <c r="U129">
        <v>89</v>
      </c>
      <c r="V129" t="s">
        <v>78</v>
      </c>
      <c r="W129">
        <v>8900</v>
      </c>
      <c r="X129" t="s">
        <v>78</v>
      </c>
      <c r="Y129">
        <v>892403</v>
      </c>
      <c r="Z129" t="s">
        <v>114</v>
      </c>
      <c r="AA129" t="s">
        <v>115</v>
      </c>
      <c r="AB129" t="s">
        <v>116</v>
      </c>
      <c r="AC129" t="s">
        <v>117</v>
      </c>
      <c r="AD129" t="s">
        <v>118</v>
      </c>
      <c r="AE129" t="s">
        <v>654</v>
      </c>
      <c r="AG129" t="s">
        <v>655</v>
      </c>
      <c r="AH129" t="s">
        <v>656</v>
      </c>
      <c r="AI129" t="s">
        <v>657</v>
      </c>
      <c r="AK129" t="s">
        <v>658</v>
      </c>
      <c r="AL129" t="s">
        <v>659</v>
      </c>
      <c r="AM129">
        <v>55000</v>
      </c>
      <c r="AN129" t="s">
        <v>660</v>
      </c>
      <c r="AO129">
        <v>4013</v>
      </c>
      <c r="AP129" t="s">
        <v>661</v>
      </c>
      <c r="AQ129">
        <v>4</v>
      </c>
      <c r="AR129" t="s">
        <v>662</v>
      </c>
      <c r="AS129">
        <v>85007</v>
      </c>
      <c r="AT129">
        <v>2812</v>
      </c>
      <c r="AU129" t="s">
        <v>663</v>
      </c>
      <c r="AV129" t="s">
        <v>664</v>
      </c>
      <c r="AW129" t="s">
        <v>528</v>
      </c>
      <c r="AX129" t="s">
        <v>129</v>
      </c>
      <c r="BB129">
        <v>5</v>
      </c>
      <c r="BD129" t="s">
        <v>130</v>
      </c>
      <c r="BF129">
        <v>81.040999999999997</v>
      </c>
      <c r="BG129" t="s">
        <v>131</v>
      </c>
      <c r="BH129">
        <v>3</v>
      </c>
      <c r="BI129" t="s">
        <v>132</v>
      </c>
      <c r="BJ129" s="2" t="s">
        <v>646</v>
      </c>
      <c r="BK129" s="2" t="s">
        <v>646</v>
      </c>
      <c r="BL129" t="s">
        <v>101</v>
      </c>
      <c r="BM129" t="s">
        <v>102</v>
      </c>
      <c r="BN129" t="s">
        <v>134</v>
      </c>
      <c r="BO129" t="s">
        <v>135</v>
      </c>
      <c r="BP129" t="s">
        <v>134</v>
      </c>
      <c r="BQ129" t="s">
        <v>216</v>
      </c>
      <c r="BR129">
        <v>2</v>
      </c>
      <c r="BS129" t="s">
        <v>107</v>
      </c>
      <c r="BT129" t="s">
        <v>665</v>
      </c>
      <c r="BU129" s="1">
        <v>45076</v>
      </c>
      <c r="BV129" s="1">
        <v>45076</v>
      </c>
    </row>
    <row r="130" spans="1:74" ht="51" x14ac:dyDescent="0.2">
      <c r="A130" t="s">
        <v>666</v>
      </c>
      <c r="B130" t="s">
        <v>519</v>
      </c>
      <c r="C130" t="s">
        <v>520</v>
      </c>
      <c r="D130">
        <v>2</v>
      </c>
      <c r="E130" t="s">
        <v>142</v>
      </c>
      <c r="F130">
        <v>746450</v>
      </c>
      <c r="G130">
        <v>2143820</v>
      </c>
      <c r="H130">
        <v>953241.28</v>
      </c>
      <c r="I130">
        <v>0</v>
      </c>
      <c r="J130">
        <v>0</v>
      </c>
      <c r="K130">
        <v>746450</v>
      </c>
      <c r="L130" s="1">
        <v>45103</v>
      </c>
      <c r="M130">
        <v>2023</v>
      </c>
      <c r="N130" s="1">
        <v>44378</v>
      </c>
      <c r="O130" s="1">
        <v>45473</v>
      </c>
      <c r="P130" t="s">
        <v>78</v>
      </c>
      <c r="Q130">
        <v>8900</v>
      </c>
      <c r="R130" t="s">
        <v>78</v>
      </c>
      <c r="S130">
        <v>892434</v>
      </c>
      <c r="T130" t="s">
        <v>113</v>
      </c>
      <c r="U130">
        <v>89</v>
      </c>
      <c r="V130" t="s">
        <v>78</v>
      </c>
      <c r="W130">
        <v>8900</v>
      </c>
      <c r="X130" t="s">
        <v>78</v>
      </c>
      <c r="Y130">
        <v>892403</v>
      </c>
      <c r="Z130" t="s">
        <v>114</v>
      </c>
      <c r="AA130" t="s">
        <v>115</v>
      </c>
      <c r="AB130" t="s">
        <v>116</v>
      </c>
      <c r="AC130" t="s">
        <v>117</v>
      </c>
      <c r="AD130" t="s">
        <v>118</v>
      </c>
      <c r="AE130" t="s">
        <v>119</v>
      </c>
      <c r="AG130" t="s">
        <v>120</v>
      </c>
      <c r="AH130" t="s">
        <v>483</v>
      </c>
      <c r="AI130" t="s">
        <v>122</v>
      </c>
      <c r="AK130" t="s">
        <v>123</v>
      </c>
      <c r="AL130" t="s">
        <v>124</v>
      </c>
      <c r="AM130">
        <v>50450</v>
      </c>
      <c r="AN130" t="s">
        <v>125</v>
      </c>
      <c r="AO130">
        <v>5119</v>
      </c>
      <c r="AP130" t="s">
        <v>126</v>
      </c>
      <c r="AQ130">
        <v>5</v>
      </c>
      <c r="AR130" t="s">
        <v>92</v>
      </c>
      <c r="AS130">
        <v>72118</v>
      </c>
      <c r="AT130">
        <v>5328</v>
      </c>
      <c r="AU130" t="s">
        <v>127</v>
      </c>
      <c r="AV130" t="s">
        <v>127</v>
      </c>
      <c r="AW130" t="s">
        <v>324</v>
      </c>
      <c r="AX130" t="s">
        <v>378</v>
      </c>
      <c r="AY130" t="s">
        <v>125</v>
      </c>
      <c r="AZ130">
        <v>5119</v>
      </c>
      <c r="BA130" t="s">
        <v>126</v>
      </c>
      <c r="BB130">
        <v>5</v>
      </c>
      <c r="BC130" t="s">
        <v>324</v>
      </c>
      <c r="BD130" t="s">
        <v>127</v>
      </c>
      <c r="BE130" t="s">
        <v>127</v>
      </c>
      <c r="BF130">
        <v>81.040999999999997</v>
      </c>
      <c r="BG130" t="s">
        <v>131</v>
      </c>
      <c r="BH130">
        <v>3</v>
      </c>
      <c r="BI130" t="s">
        <v>132</v>
      </c>
      <c r="BJ130" s="2" t="s">
        <v>566</v>
      </c>
      <c r="BK130" t="s">
        <v>521</v>
      </c>
      <c r="BL130" t="s">
        <v>101</v>
      </c>
      <c r="BM130" t="s">
        <v>102</v>
      </c>
      <c r="BN130" t="s">
        <v>134</v>
      </c>
      <c r="BO130" t="s">
        <v>135</v>
      </c>
      <c r="BP130" t="s">
        <v>175</v>
      </c>
      <c r="BQ130" t="s">
        <v>176</v>
      </c>
      <c r="BR130">
        <v>2</v>
      </c>
      <c r="BS130" t="s">
        <v>107</v>
      </c>
      <c r="BT130" t="s">
        <v>522</v>
      </c>
      <c r="BU130" s="1">
        <v>45110</v>
      </c>
      <c r="BV130" s="1">
        <v>45110</v>
      </c>
    </row>
    <row r="131" spans="1:74" x14ac:dyDescent="0.2">
      <c r="A131" t="s">
        <v>667</v>
      </c>
      <c r="B131" t="s">
        <v>569</v>
      </c>
      <c r="C131" t="s">
        <v>570</v>
      </c>
      <c r="D131">
        <v>1</v>
      </c>
      <c r="E131" t="s">
        <v>77</v>
      </c>
      <c r="F131">
        <v>0</v>
      </c>
      <c r="G131">
        <v>199967</v>
      </c>
      <c r="H131">
        <v>199967</v>
      </c>
      <c r="I131">
        <v>0</v>
      </c>
      <c r="J131">
        <v>0</v>
      </c>
      <c r="K131">
        <v>0</v>
      </c>
      <c r="L131" s="1">
        <v>45103</v>
      </c>
      <c r="M131">
        <v>2023</v>
      </c>
      <c r="N131" s="1">
        <v>44739</v>
      </c>
      <c r="O131" s="1">
        <v>45158</v>
      </c>
      <c r="P131" t="s">
        <v>78</v>
      </c>
      <c r="Q131">
        <v>8900</v>
      </c>
      <c r="R131" t="s">
        <v>78</v>
      </c>
      <c r="S131">
        <v>892430</v>
      </c>
      <c r="T131" t="s">
        <v>223</v>
      </c>
      <c r="U131">
        <v>89</v>
      </c>
      <c r="V131" t="s">
        <v>78</v>
      </c>
      <c r="W131">
        <v>8900</v>
      </c>
      <c r="X131" t="s">
        <v>78</v>
      </c>
      <c r="Y131">
        <v>892401</v>
      </c>
      <c r="Z131" t="s">
        <v>224</v>
      </c>
      <c r="AA131" t="s">
        <v>225</v>
      </c>
      <c r="AB131" t="s">
        <v>226</v>
      </c>
      <c r="AC131" t="s">
        <v>117</v>
      </c>
      <c r="AD131" t="s">
        <v>291</v>
      </c>
      <c r="AE131" t="s">
        <v>571</v>
      </c>
      <c r="AG131" t="s">
        <v>572</v>
      </c>
      <c r="AH131" t="s">
        <v>572</v>
      </c>
      <c r="AI131" t="s">
        <v>571</v>
      </c>
      <c r="AK131" t="s">
        <v>572</v>
      </c>
      <c r="AL131" t="s">
        <v>573</v>
      </c>
      <c r="AM131">
        <v>5320</v>
      </c>
      <c r="AN131" t="s">
        <v>574</v>
      </c>
      <c r="AO131">
        <v>5007</v>
      </c>
      <c r="AP131" t="s">
        <v>575</v>
      </c>
      <c r="AQ131">
        <v>5</v>
      </c>
      <c r="AR131" t="s">
        <v>92</v>
      </c>
      <c r="AS131">
        <v>72712</v>
      </c>
      <c r="AT131">
        <v>5838</v>
      </c>
      <c r="AU131" t="s">
        <v>93</v>
      </c>
      <c r="AV131" t="s">
        <v>93</v>
      </c>
      <c r="AW131" t="s">
        <v>155</v>
      </c>
      <c r="AX131" t="s">
        <v>576</v>
      </c>
      <c r="AY131" t="s">
        <v>574</v>
      </c>
      <c r="AZ131">
        <v>5007</v>
      </c>
      <c r="BA131" t="s">
        <v>575</v>
      </c>
      <c r="BB131">
        <v>5</v>
      </c>
      <c r="BC131" t="s">
        <v>577</v>
      </c>
      <c r="BD131" t="s">
        <v>93</v>
      </c>
      <c r="BE131" t="s">
        <v>93</v>
      </c>
      <c r="BF131">
        <v>81.049000000000007</v>
      </c>
      <c r="BG131" t="s">
        <v>229</v>
      </c>
      <c r="BH131">
        <v>4</v>
      </c>
      <c r="BI131" t="s">
        <v>230</v>
      </c>
      <c r="BJ131" t="s">
        <v>578</v>
      </c>
      <c r="BK131" t="s">
        <v>578</v>
      </c>
      <c r="BL131" t="s">
        <v>101</v>
      </c>
      <c r="BM131" t="s">
        <v>102</v>
      </c>
      <c r="BN131" t="s">
        <v>158</v>
      </c>
      <c r="BO131" t="s">
        <v>159</v>
      </c>
      <c r="BP131" t="s">
        <v>105</v>
      </c>
      <c r="BQ131" t="s">
        <v>106</v>
      </c>
      <c r="BR131">
        <v>2</v>
      </c>
      <c r="BS131" t="s">
        <v>107</v>
      </c>
      <c r="BT131" t="s">
        <v>579</v>
      </c>
      <c r="BU131" s="1">
        <v>45110</v>
      </c>
      <c r="BV131" s="1">
        <v>45110</v>
      </c>
    </row>
    <row r="132" spans="1:74" x14ac:dyDescent="0.2">
      <c r="A132" t="s">
        <v>668</v>
      </c>
      <c r="B132" t="s">
        <v>530</v>
      </c>
      <c r="C132" t="s">
        <v>531</v>
      </c>
      <c r="D132">
        <v>2</v>
      </c>
      <c r="E132" t="s">
        <v>77</v>
      </c>
      <c r="F132">
        <v>0</v>
      </c>
      <c r="G132">
        <v>750000</v>
      </c>
      <c r="H132">
        <v>332769.89</v>
      </c>
      <c r="I132">
        <v>0</v>
      </c>
      <c r="J132">
        <v>0</v>
      </c>
      <c r="K132">
        <v>0</v>
      </c>
      <c r="L132" s="1">
        <v>45119</v>
      </c>
      <c r="M132">
        <v>2023</v>
      </c>
      <c r="N132" s="1">
        <v>44409</v>
      </c>
      <c r="O132" s="1">
        <v>45504</v>
      </c>
      <c r="P132" t="s">
        <v>78</v>
      </c>
      <c r="Q132">
        <v>8900</v>
      </c>
      <c r="R132" t="s">
        <v>78</v>
      </c>
      <c r="S132">
        <v>892430</v>
      </c>
      <c r="T132" t="s">
        <v>223</v>
      </c>
      <c r="U132">
        <v>89</v>
      </c>
      <c r="V132" t="s">
        <v>78</v>
      </c>
      <c r="W132">
        <v>8900</v>
      </c>
      <c r="X132" t="s">
        <v>78</v>
      </c>
      <c r="Y132">
        <v>892401</v>
      </c>
      <c r="Z132" t="s">
        <v>224</v>
      </c>
      <c r="AA132" t="s">
        <v>225</v>
      </c>
      <c r="AB132" t="s">
        <v>226</v>
      </c>
      <c r="AC132" t="s">
        <v>117</v>
      </c>
      <c r="AD132" t="s">
        <v>227</v>
      </c>
      <c r="AE132" t="s">
        <v>85</v>
      </c>
      <c r="AG132" t="s">
        <v>86</v>
      </c>
      <c r="AH132" t="s">
        <v>87</v>
      </c>
      <c r="AI132" t="s">
        <v>88</v>
      </c>
      <c r="AK132" t="s">
        <v>87</v>
      </c>
      <c r="AL132" t="s">
        <v>144</v>
      </c>
      <c r="AM132">
        <v>23290</v>
      </c>
      <c r="AN132" t="s">
        <v>90</v>
      </c>
      <c r="AO132">
        <v>5143</v>
      </c>
      <c r="AP132" t="s">
        <v>91</v>
      </c>
      <c r="AQ132">
        <v>5</v>
      </c>
      <c r="AR132" t="s">
        <v>92</v>
      </c>
      <c r="AS132">
        <v>72701</v>
      </c>
      <c r="AT132">
        <v>3124</v>
      </c>
      <c r="AU132" t="s">
        <v>93</v>
      </c>
      <c r="AV132" t="s">
        <v>93</v>
      </c>
      <c r="AW132" t="s">
        <v>155</v>
      </c>
      <c r="AX132" t="s">
        <v>95</v>
      </c>
      <c r="AY132" t="s">
        <v>90</v>
      </c>
      <c r="AZ132">
        <v>5143</v>
      </c>
      <c r="BA132" t="s">
        <v>91</v>
      </c>
      <c r="BB132">
        <v>5</v>
      </c>
      <c r="BC132" t="s">
        <v>228</v>
      </c>
      <c r="BD132" t="s">
        <v>93</v>
      </c>
      <c r="BE132" t="s">
        <v>93</v>
      </c>
      <c r="BF132">
        <v>81.049000000000007</v>
      </c>
      <c r="BG132" t="s">
        <v>229</v>
      </c>
      <c r="BH132">
        <v>4</v>
      </c>
      <c r="BI132" t="s">
        <v>230</v>
      </c>
      <c r="BJ132" t="s">
        <v>533</v>
      </c>
      <c r="BK132" t="s">
        <v>533</v>
      </c>
      <c r="BL132" t="s">
        <v>101</v>
      </c>
      <c r="BM132" t="s">
        <v>102</v>
      </c>
      <c r="BN132" t="s">
        <v>103</v>
      </c>
      <c r="BO132" t="s">
        <v>104</v>
      </c>
      <c r="BP132" t="s">
        <v>175</v>
      </c>
      <c r="BQ132" t="s">
        <v>176</v>
      </c>
      <c r="BR132">
        <v>2</v>
      </c>
      <c r="BS132" t="s">
        <v>107</v>
      </c>
      <c r="BT132" t="s">
        <v>534</v>
      </c>
      <c r="BU132" s="1">
        <v>45124</v>
      </c>
      <c r="BV132" s="1">
        <v>45124</v>
      </c>
    </row>
    <row r="133" spans="1:74" ht="68" x14ac:dyDescent="0.2">
      <c r="A133" t="s">
        <v>669</v>
      </c>
      <c r="B133" t="s">
        <v>633</v>
      </c>
      <c r="C133" t="s">
        <v>634</v>
      </c>
      <c r="D133">
        <v>1</v>
      </c>
      <c r="E133" t="s">
        <v>77</v>
      </c>
      <c r="F133">
        <v>0</v>
      </c>
      <c r="G133">
        <v>1000000</v>
      </c>
      <c r="H133">
        <v>923210.37</v>
      </c>
      <c r="I133">
        <v>294527</v>
      </c>
      <c r="J133">
        <v>589054</v>
      </c>
      <c r="K133">
        <v>0</v>
      </c>
      <c r="L133" s="1">
        <v>45125</v>
      </c>
      <c r="M133">
        <v>2023</v>
      </c>
      <c r="N133" s="1">
        <v>45036</v>
      </c>
      <c r="O133" s="1">
        <v>45401</v>
      </c>
      <c r="P133" t="s">
        <v>78</v>
      </c>
      <c r="Q133">
        <v>8900</v>
      </c>
      <c r="R133" t="s">
        <v>78</v>
      </c>
      <c r="S133">
        <v>892433</v>
      </c>
      <c r="T133" t="s">
        <v>392</v>
      </c>
      <c r="U133">
        <v>89</v>
      </c>
      <c r="V133" t="s">
        <v>78</v>
      </c>
      <c r="W133">
        <v>8900</v>
      </c>
      <c r="X133" t="s">
        <v>78</v>
      </c>
      <c r="Y133">
        <v>892407</v>
      </c>
      <c r="Z133" t="s">
        <v>420</v>
      </c>
      <c r="AA133" t="s">
        <v>421</v>
      </c>
      <c r="AB133" t="s">
        <v>422</v>
      </c>
      <c r="AC133" t="s">
        <v>83</v>
      </c>
      <c r="AD133" t="s">
        <v>635</v>
      </c>
      <c r="AE133" t="s">
        <v>636</v>
      </c>
      <c r="AG133" t="s">
        <v>87</v>
      </c>
      <c r="AH133" t="s">
        <v>87</v>
      </c>
      <c r="AI133" t="s">
        <v>88</v>
      </c>
      <c r="AK133" t="s">
        <v>87</v>
      </c>
      <c r="AL133" t="s">
        <v>637</v>
      </c>
      <c r="AM133">
        <v>41000</v>
      </c>
      <c r="AN133" t="s">
        <v>167</v>
      </c>
      <c r="AO133">
        <v>5119</v>
      </c>
      <c r="AP133" t="s">
        <v>126</v>
      </c>
      <c r="AQ133">
        <v>5</v>
      </c>
      <c r="AR133" t="s">
        <v>92</v>
      </c>
      <c r="AS133">
        <v>72204</v>
      </c>
      <c r="AU133" t="s">
        <v>127</v>
      </c>
      <c r="AV133" t="s">
        <v>127</v>
      </c>
      <c r="AW133" t="s">
        <v>155</v>
      </c>
      <c r="AX133" t="s">
        <v>168</v>
      </c>
      <c r="AY133" t="s">
        <v>167</v>
      </c>
      <c r="AZ133">
        <v>5119</v>
      </c>
      <c r="BA133" t="s">
        <v>126</v>
      </c>
      <c r="BB133">
        <v>5</v>
      </c>
      <c r="BC133" t="s">
        <v>638</v>
      </c>
      <c r="BD133" t="s">
        <v>127</v>
      </c>
      <c r="BE133" t="s">
        <v>127</v>
      </c>
      <c r="BF133">
        <v>81.007999999999996</v>
      </c>
      <c r="BG133" t="s">
        <v>424</v>
      </c>
      <c r="BH133">
        <v>5</v>
      </c>
      <c r="BI133" t="s">
        <v>98</v>
      </c>
      <c r="BJ133" s="2" t="s">
        <v>670</v>
      </c>
      <c r="BK133" t="s">
        <v>639</v>
      </c>
      <c r="BL133" t="s">
        <v>101</v>
      </c>
      <c r="BM133" t="s">
        <v>102</v>
      </c>
      <c r="BN133" t="s">
        <v>103</v>
      </c>
      <c r="BO133" t="s">
        <v>104</v>
      </c>
      <c r="BP133" t="s">
        <v>105</v>
      </c>
      <c r="BQ133" t="s">
        <v>106</v>
      </c>
      <c r="BR133">
        <v>2</v>
      </c>
      <c r="BS133" t="s">
        <v>107</v>
      </c>
      <c r="BT133" t="s">
        <v>640</v>
      </c>
      <c r="BU133" s="1">
        <v>45131</v>
      </c>
      <c r="BV133" s="1">
        <v>45131</v>
      </c>
    </row>
    <row r="134" spans="1:74" ht="85" x14ac:dyDescent="0.2">
      <c r="A134" t="s">
        <v>671</v>
      </c>
      <c r="B134" t="s">
        <v>672</v>
      </c>
      <c r="C134" t="s">
        <v>673</v>
      </c>
      <c r="E134" t="s">
        <v>77</v>
      </c>
      <c r="F134">
        <v>1271376</v>
      </c>
      <c r="G134">
        <v>1271376</v>
      </c>
      <c r="H134">
        <v>504853.96</v>
      </c>
      <c r="I134">
        <v>0</v>
      </c>
      <c r="J134">
        <v>0</v>
      </c>
      <c r="K134">
        <v>1271376</v>
      </c>
      <c r="L134" s="1">
        <v>45131</v>
      </c>
      <c r="M134">
        <v>2023</v>
      </c>
      <c r="N134" s="1">
        <v>45108</v>
      </c>
      <c r="O134" s="1">
        <v>45747</v>
      </c>
      <c r="P134" t="s">
        <v>78</v>
      </c>
      <c r="Q134">
        <v>8900</v>
      </c>
      <c r="R134" t="s">
        <v>78</v>
      </c>
      <c r="S134">
        <v>892434</v>
      </c>
      <c r="T134" t="s">
        <v>113</v>
      </c>
      <c r="U134">
        <v>89</v>
      </c>
      <c r="V134" t="s">
        <v>78</v>
      </c>
      <c r="W134">
        <v>8900</v>
      </c>
      <c r="X134" t="s">
        <v>78</v>
      </c>
      <c r="Y134">
        <v>892403</v>
      </c>
      <c r="Z134" t="s">
        <v>114</v>
      </c>
      <c r="AA134" t="s">
        <v>115</v>
      </c>
      <c r="AB134" t="s">
        <v>116</v>
      </c>
      <c r="AC134" t="s">
        <v>117</v>
      </c>
      <c r="AD134" t="s">
        <v>143</v>
      </c>
      <c r="AE134" t="s">
        <v>85</v>
      </c>
      <c r="AG134" t="s">
        <v>86</v>
      </c>
      <c r="AH134" t="s">
        <v>87</v>
      </c>
      <c r="AI134" t="s">
        <v>88</v>
      </c>
      <c r="AK134" t="s">
        <v>87</v>
      </c>
      <c r="AL134" t="s">
        <v>144</v>
      </c>
      <c r="AM134">
        <v>23290</v>
      </c>
      <c r="AN134" t="s">
        <v>90</v>
      </c>
      <c r="AO134">
        <v>5143</v>
      </c>
      <c r="AP134" t="s">
        <v>91</v>
      </c>
      <c r="AQ134">
        <v>5</v>
      </c>
      <c r="AR134" t="s">
        <v>92</v>
      </c>
      <c r="AS134">
        <v>72701</v>
      </c>
      <c r="AT134">
        <v>3124</v>
      </c>
      <c r="AU134" t="s">
        <v>93</v>
      </c>
      <c r="AV134" t="s">
        <v>93</v>
      </c>
      <c r="AW134" t="s">
        <v>324</v>
      </c>
      <c r="AX134" t="s">
        <v>95</v>
      </c>
      <c r="AY134" t="s">
        <v>90</v>
      </c>
      <c r="AZ134">
        <v>5143</v>
      </c>
      <c r="BA134" t="s">
        <v>91</v>
      </c>
      <c r="BB134">
        <v>5</v>
      </c>
      <c r="BC134" t="s">
        <v>324</v>
      </c>
      <c r="BD134" t="s">
        <v>93</v>
      </c>
      <c r="BE134" t="s">
        <v>93</v>
      </c>
      <c r="BF134">
        <v>81.087000000000003</v>
      </c>
      <c r="BG134" t="s">
        <v>145</v>
      </c>
      <c r="BH134">
        <v>5</v>
      </c>
      <c r="BI134" t="s">
        <v>98</v>
      </c>
      <c r="BJ134" s="2" t="s">
        <v>674</v>
      </c>
      <c r="BK134" s="2" t="s">
        <v>674</v>
      </c>
      <c r="BL134" t="s">
        <v>101</v>
      </c>
      <c r="BM134" t="s">
        <v>102</v>
      </c>
      <c r="BN134" t="s">
        <v>103</v>
      </c>
      <c r="BO134" t="s">
        <v>104</v>
      </c>
      <c r="BP134" t="s">
        <v>134</v>
      </c>
      <c r="BQ134" t="s">
        <v>216</v>
      </c>
      <c r="BR134">
        <v>2</v>
      </c>
      <c r="BS134" t="s">
        <v>107</v>
      </c>
      <c r="BT134" t="s">
        <v>675</v>
      </c>
      <c r="BU134" s="1">
        <v>45138</v>
      </c>
      <c r="BV134" s="1">
        <v>45138</v>
      </c>
    </row>
    <row r="135" spans="1:74" x14ac:dyDescent="0.2">
      <c r="A135" t="s">
        <v>676</v>
      </c>
      <c r="B135" t="s">
        <v>607</v>
      </c>
      <c r="C135" t="s">
        <v>608</v>
      </c>
      <c r="D135">
        <v>2</v>
      </c>
      <c r="E135" t="s">
        <v>77</v>
      </c>
      <c r="F135">
        <v>0</v>
      </c>
      <c r="G135">
        <v>749402</v>
      </c>
      <c r="H135">
        <v>374695.37</v>
      </c>
      <c r="I135">
        <v>0</v>
      </c>
      <c r="J135">
        <v>0</v>
      </c>
      <c r="K135">
        <v>0</v>
      </c>
      <c r="L135" s="1">
        <v>45135</v>
      </c>
      <c r="M135">
        <v>2023</v>
      </c>
      <c r="N135" s="1">
        <v>44805</v>
      </c>
      <c r="O135" s="1">
        <v>45535</v>
      </c>
      <c r="P135" t="s">
        <v>78</v>
      </c>
      <c r="Q135">
        <v>8900</v>
      </c>
      <c r="R135" t="s">
        <v>78</v>
      </c>
      <c r="S135">
        <v>892430</v>
      </c>
      <c r="T135" t="s">
        <v>223</v>
      </c>
      <c r="U135">
        <v>89</v>
      </c>
      <c r="V135" t="s">
        <v>78</v>
      </c>
      <c r="W135">
        <v>8900</v>
      </c>
      <c r="X135" t="s">
        <v>78</v>
      </c>
      <c r="Y135">
        <v>892401</v>
      </c>
      <c r="Z135" t="s">
        <v>224</v>
      </c>
      <c r="AA135" t="s">
        <v>225</v>
      </c>
      <c r="AB135" t="s">
        <v>226</v>
      </c>
      <c r="AC135" t="s">
        <v>117</v>
      </c>
      <c r="AD135" t="s">
        <v>227</v>
      </c>
      <c r="AE135" t="s">
        <v>85</v>
      </c>
      <c r="AG135" t="s">
        <v>86</v>
      </c>
      <c r="AH135" t="s">
        <v>87</v>
      </c>
      <c r="AI135" t="s">
        <v>88</v>
      </c>
      <c r="AK135" t="s">
        <v>87</v>
      </c>
      <c r="AL135" t="s">
        <v>144</v>
      </c>
      <c r="AM135">
        <v>23290</v>
      </c>
      <c r="AN135" t="s">
        <v>90</v>
      </c>
      <c r="AO135">
        <v>5143</v>
      </c>
      <c r="AP135" t="s">
        <v>91</v>
      </c>
      <c r="AQ135">
        <v>5</v>
      </c>
      <c r="AR135" t="s">
        <v>92</v>
      </c>
      <c r="AS135">
        <v>72701</v>
      </c>
      <c r="AT135">
        <v>3124</v>
      </c>
      <c r="AU135" t="s">
        <v>93</v>
      </c>
      <c r="AV135" t="s">
        <v>93</v>
      </c>
      <c r="AW135" t="s">
        <v>155</v>
      </c>
      <c r="AX135" t="s">
        <v>95</v>
      </c>
      <c r="AY135" t="s">
        <v>90</v>
      </c>
      <c r="AZ135">
        <v>5143</v>
      </c>
      <c r="BA135" t="s">
        <v>91</v>
      </c>
      <c r="BB135">
        <v>5</v>
      </c>
      <c r="BC135" t="s">
        <v>96</v>
      </c>
      <c r="BD135" t="s">
        <v>93</v>
      </c>
      <c r="BE135" t="s">
        <v>93</v>
      </c>
      <c r="BF135">
        <v>81.049000000000007</v>
      </c>
      <c r="BG135" t="s">
        <v>229</v>
      </c>
      <c r="BH135">
        <v>4</v>
      </c>
      <c r="BI135" t="s">
        <v>230</v>
      </c>
      <c r="BJ135" t="s">
        <v>609</v>
      </c>
      <c r="BK135" t="s">
        <v>609</v>
      </c>
      <c r="BL135" t="s">
        <v>101</v>
      </c>
      <c r="BM135" t="s">
        <v>102</v>
      </c>
      <c r="BN135" t="s">
        <v>103</v>
      </c>
      <c r="BO135" t="s">
        <v>104</v>
      </c>
      <c r="BP135" t="s">
        <v>175</v>
      </c>
      <c r="BQ135" t="s">
        <v>176</v>
      </c>
      <c r="BR135">
        <v>2</v>
      </c>
      <c r="BS135" t="s">
        <v>107</v>
      </c>
      <c r="BT135" t="s">
        <v>610</v>
      </c>
      <c r="BU135" s="1">
        <v>45138</v>
      </c>
      <c r="BV135" s="1">
        <v>45138</v>
      </c>
    </row>
    <row r="136" spans="1:74" x14ac:dyDescent="0.2">
      <c r="A136" t="s">
        <v>677</v>
      </c>
      <c r="B136" t="s">
        <v>612</v>
      </c>
      <c r="C136" t="s">
        <v>613</v>
      </c>
      <c r="D136">
        <v>1</v>
      </c>
      <c r="E136" t="s">
        <v>77</v>
      </c>
      <c r="F136">
        <v>2185040</v>
      </c>
      <c r="G136">
        <v>6145122</v>
      </c>
      <c r="H136">
        <v>3802103.14</v>
      </c>
      <c r="I136">
        <v>0</v>
      </c>
      <c r="J136">
        <v>0</v>
      </c>
      <c r="K136">
        <v>2185040</v>
      </c>
      <c r="L136" s="1">
        <v>45142</v>
      </c>
      <c r="M136">
        <v>2023</v>
      </c>
      <c r="N136" s="1">
        <v>44774</v>
      </c>
      <c r="O136" s="1">
        <v>45504</v>
      </c>
      <c r="P136" t="s">
        <v>78</v>
      </c>
      <c r="Q136">
        <v>8900</v>
      </c>
      <c r="R136" t="s">
        <v>78</v>
      </c>
      <c r="S136">
        <v>892430</v>
      </c>
      <c r="T136" t="s">
        <v>223</v>
      </c>
      <c r="U136">
        <v>89</v>
      </c>
      <c r="V136" t="s">
        <v>78</v>
      </c>
      <c r="W136">
        <v>8900</v>
      </c>
      <c r="X136" t="s">
        <v>78</v>
      </c>
      <c r="Y136">
        <v>892401</v>
      </c>
      <c r="Z136" t="s">
        <v>224</v>
      </c>
      <c r="AA136" t="s">
        <v>225</v>
      </c>
      <c r="AB136" t="s">
        <v>226</v>
      </c>
      <c r="AC136" t="s">
        <v>117</v>
      </c>
      <c r="AD136" t="s">
        <v>227</v>
      </c>
      <c r="AE136" t="s">
        <v>85</v>
      </c>
      <c r="AG136" t="s">
        <v>86</v>
      </c>
      <c r="AH136" t="s">
        <v>87</v>
      </c>
      <c r="AI136" t="s">
        <v>88</v>
      </c>
      <c r="AK136" t="s">
        <v>87</v>
      </c>
      <c r="AL136" t="s">
        <v>144</v>
      </c>
      <c r="AM136">
        <v>23290</v>
      </c>
      <c r="AN136" t="s">
        <v>90</v>
      </c>
      <c r="AO136">
        <v>5143</v>
      </c>
      <c r="AP136" t="s">
        <v>91</v>
      </c>
      <c r="AQ136">
        <v>5</v>
      </c>
      <c r="AR136" t="s">
        <v>92</v>
      </c>
      <c r="AS136">
        <v>72701</v>
      </c>
      <c r="AT136">
        <v>3124</v>
      </c>
      <c r="AU136" t="s">
        <v>93</v>
      </c>
      <c r="AV136" t="s">
        <v>93</v>
      </c>
      <c r="AW136" t="s">
        <v>155</v>
      </c>
      <c r="AX136" t="s">
        <v>95</v>
      </c>
      <c r="AY136" t="s">
        <v>90</v>
      </c>
      <c r="AZ136">
        <v>5143</v>
      </c>
      <c r="BA136" t="s">
        <v>91</v>
      </c>
      <c r="BB136">
        <v>5</v>
      </c>
      <c r="BC136" t="s">
        <v>228</v>
      </c>
      <c r="BD136" t="s">
        <v>93</v>
      </c>
      <c r="BE136" t="s">
        <v>93</v>
      </c>
      <c r="BF136">
        <v>81.049000000000007</v>
      </c>
      <c r="BG136" t="s">
        <v>229</v>
      </c>
      <c r="BH136">
        <v>4</v>
      </c>
      <c r="BI136" t="s">
        <v>230</v>
      </c>
      <c r="BJ136" t="s">
        <v>614</v>
      </c>
      <c r="BK136" t="s">
        <v>614</v>
      </c>
      <c r="BL136" t="s">
        <v>101</v>
      </c>
      <c r="BM136" t="s">
        <v>102</v>
      </c>
      <c r="BN136" t="s">
        <v>103</v>
      </c>
      <c r="BO136" t="s">
        <v>104</v>
      </c>
      <c r="BP136" t="s">
        <v>175</v>
      </c>
      <c r="BQ136" t="s">
        <v>176</v>
      </c>
      <c r="BR136">
        <v>2</v>
      </c>
      <c r="BS136" t="s">
        <v>107</v>
      </c>
      <c r="BT136" t="s">
        <v>615</v>
      </c>
      <c r="BU136" s="1">
        <v>45146</v>
      </c>
      <c r="BV136" s="1">
        <v>45146</v>
      </c>
    </row>
    <row r="137" spans="1:74" x14ac:dyDescent="0.2">
      <c r="A137" t="s">
        <v>678</v>
      </c>
      <c r="B137" t="s">
        <v>451</v>
      </c>
      <c r="C137" t="s">
        <v>452</v>
      </c>
      <c r="D137">
        <v>3</v>
      </c>
      <c r="E137" t="s">
        <v>77</v>
      </c>
      <c r="F137">
        <v>0</v>
      </c>
      <c r="G137">
        <v>750000</v>
      </c>
      <c r="H137">
        <v>750000</v>
      </c>
      <c r="I137">
        <v>0</v>
      </c>
      <c r="J137">
        <v>0</v>
      </c>
      <c r="K137">
        <v>0</v>
      </c>
      <c r="L137" s="1">
        <v>45145</v>
      </c>
      <c r="M137">
        <v>2023</v>
      </c>
      <c r="N137" s="1">
        <v>44075</v>
      </c>
      <c r="O137" s="1">
        <v>45535</v>
      </c>
      <c r="P137" t="s">
        <v>78</v>
      </c>
      <c r="Q137">
        <v>8900</v>
      </c>
      <c r="R137" t="s">
        <v>78</v>
      </c>
      <c r="S137">
        <v>892430</v>
      </c>
      <c r="T137" t="s">
        <v>223</v>
      </c>
      <c r="U137">
        <v>89</v>
      </c>
      <c r="V137" t="s">
        <v>78</v>
      </c>
      <c r="W137">
        <v>8900</v>
      </c>
      <c r="X137" t="s">
        <v>78</v>
      </c>
      <c r="Y137">
        <v>892401</v>
      </c>
      <c r="Z137" t="s">
        <v>224</v>
      </c>
      <c r="AA137" t="s">
        <v>225</v>
      </c>
      <c r="AB137" t="s">
        <v>226</v>
      </c>
      <c r="AC137" t="s">
        <v>117</v>
      </c>
      <c r="AD137" t="s">
        <v>227</v>
      </c>
      <c r="AE137" t="s">
        <v>85</v>
      </c>
      <c r="AG137" t="s">
        <v>86</v>
      </c>
      <c r="AH137" t="s">
        <v>87</v>
      </c>
      <c r="AK137" t="s">
        <v>87</v>
      </c>
      <c r="AL137" t="s">
        <v>144</v>
      </c>
      <c r="AM137">
        <v>23290</v>
      </c>
      <c r="AN137" t="s">
        <v>90</v>
      </c>
      <c r="AO137">
        <v>5143</v>
      </c>
      <c r="AP137" t="s">
        <v>91</v>
      </c>
      <c r="AQ137">
        <v>5</v>
      </c>
      <c r="AR137" t="s">
        <v>92</v>
      </c>
      <c r="AS137">
        <v>72701</v>
      </c>
      <c r="AT137">
        <v>3124</v>
      </c>
      <c r="AU137" t="s">
        <v>93</v>
      </c>
      <c r="AV137" t="s">
        <v>93</v>
      </c>
      <c r="AW137" t="s">
        <v>155</v>
      </c>
      <c r="AX137" t="s">
        <v>95</v>
      </c>
      <c r="AY137" t="s">
        <v>90</v>
      </c>
      <c r="AZ137">
        <v>5143</v>
      </c>
      <c r="BA137" t="s">
        <v>91</v>
      </c>
      <c r="BB137">
        <v>5</v>
      </c>
      <c r="BC137" t="s">
        <v>228</v>
      </c>
      <c r="BD137" t="s">
        <v>93</v>
      </c>
      <c r="BE137" t="s">
        <v>93</v>
      </c>
      <c r="BF137">
        <v>81.049000000000007</v>
      </c>
      <c r="BG137" t="s">
        <v>229</v>
      </c>
      <c r="BH137">
        <v>4</v>
      </c>
      <c r="BI137" t="s">
        <v>230</v>
      </c>
      <c r="BJ137" t="s">
        <v>453</v>
      </c>
      <c r="BK137" t="s">
        <v>453</v>
      </c>
      <c r="BL137" t="s">
        <v>101</v>
      </c>
      <c r="BM137" t="s">
        <v>102</v>
      </c>
      <c r="BN137" t="s">
        <v>103</v>
      </c>
      <c r="BO137" t="s">
        <v>104</v>
      </c>
      <c r="BP137" t="s">
        <v>105</v>
      </c>
      <c r="BQ137" t="s">
        <v>106</v>
      </c>
      <c r="BR137">
        <v>2</v>
      </c>
      <c r="BS137" t="s">
        <v>107</v>
      </c>
      <c r="BT137" t="s">
        <v>454</v>
      </c>
      <c r="BU137" s="1">
        <v>45152</v>
      </c>
      <c r="BV137" s="1">
        <v>45152</v>
      </c>
    </row>
    <row r="138" spans="1:74" x14ac:dyDescent="0.2">
      <c r="A138" t="s">
        <v>679</v>
      </c>
      <c r="B138" t="s">
        <v>680</v>
      </c>
      <c r="C138" t="s">
        <v>681</v>
      </c>
      <c r="E138" t="s">
        <v>77</v>
      </c>
      <c r="F138">
        <v>206483</v>
      </c>
      <c r="G138">
        <v>1355930</v>
      </c>
      <c r="H138">
        <v>227303.05</v>
      </c>
      <c r="I138">
        <v>0</v>
      </c>
      <c r="J138">
        <v>0</v>
      </c>
      <c r="K138">
        <v>206483</v>
      </c>
      <c r="L138" s="1">
        <v>45149</v>
      </c>
      <c r="M138">
        <v>2023</v>
      </c>
      <c r="N138" s="1">
        <v>45117</v>
      </c>
      <c r="O138" s="1">
        <v>45482</v>
      </c>
      <c r="P138" t="s">
        <v>78</v>
      </c>
      <c r="Q138">
        <v>8900</v>
      </c>
      <c r="R138" t="s">
        <v>78</v>
      </c>
      <c r="S138">
        <v>892430</v>
      </c>
      <c r="T138" t="s">
        <v>223</v>
      </c>
      <c r="U138">
        <v>89</v>
      </c>
      <c r="V138" t="s">
        <v>78</v>
      </c>
      <c r="W138">
        <v>8900</v>
      </c>
      <c r="X138" t="s">
        <v>78</v>
      </c>
      <c r="Y138">
        <v>892401</v>
      </c>
      <c r="Z138" t="s">
        <v>224</v>
      </c>
      <c r="AA138" t="s">
        <v>225</v>
      </c>
      <c r="AB138" t="s">
        <v>226</v>
      </c>
      <c r="AC138" t="s">
        <v>117</v>
      </c>
      <c r="AD138" t="s">
        <v>291</v>
      </c>
      <c r="AE138" t="s">
        <v>292</v>
      </c>
      <c r="AG138" t="s">
        <v>293</v>
      </c>
      <c r="AH138" t="s">
        <v>293</v>
      </c>
      <c r="AL138" t="s">
        <v>295</v>
      </c>
      <c r="AM138">
        <v>23290</v>
      </c>
      <c r="AN138" t="s">
        <v>90</v>
      </c>
      <c r="AO138">
        <v>5143</v>
      </c>
      <c r="AP138" t="s">
        <v>91</v>
      </c>
      <c r="AQ138">
        <v>5</v>
      </c>
      <c r="AR138" t="s">
        <v>92</v>
      </c>
      <c r="AS138">
        <v>72701</v>
      </c>
      <c r="AT138">
        <v>7175</v>
      </c>
      <c r="AU138" t="s">
        <v>93</v>
      </c>
      <c r="AV138" t="s">
        <v>93</v>
      </c>
      <c r="AW138" t="s">
        <v>155</v>
      </c>
      <c r="AX138" t="s">
        <v>95</v>
      </c>
      <c r="AY138" t="s">
        <v>90</v>
      </c>
      <c r="AZ138">
        <v>5143</v>
      </c>
      <c r="BA138" t="s">
        <v>91</v>
      </c>
      <c r="BB138">
        <v>5</v>
      </c>
      <c r="BC138" t="s">
        <v>682</v>
      </c>
      <c r="BD138" t="s">
        <v>93</v>
      </c>
      <c r="BE138" t="s">
        <v>93</v>
      </c>
      <c r="BF138">
        <v>81.049000000000007</v>
      </c>
      <c r="BG138" t="s">
        <v>229</v>
      </c>
      <c r="BH138">
        <v>4</v>
      </c>
      <c r="BI138" t="s">
        <v>230</v>
      </c>
      <c r="BJ138" t="s">
        <v>683</v>
      </c>
      <c r="BK138" t="s">
        <v>683</v>
      </c>
      <c r="BL138" t="s">
        <v>101</v>
      </c>
      <c r="BM138" t="s">
        <v>102</v>
      </c>
      <c r="BN138" t="s">
        <v>158</v>
      </c>
      <c r="BO138" t="s">
        <v>159</v>
      </c>
      <c r="BP138" t="s">
        <v>134</v>
      </c>
      <c r="BQ138" t="s">
        <v>216</v>
      </c>
      <c r="BR138">
        <v>2</v>
      </c>
      <c r="BS138" t="s">
        <v>107</v>
      </c>
      <c r="BT138" t="s">
        <v>684</v>
      </c>
      <c r="BU138" s="1">
        <v>45152</v>
      </c>
      <c r="BV138" s="1">
        <v>45152</v>
      </c>
    </row>
    <row r="139" spans="1:74" ht="34" x14ac:dyDescent="0.2">
      <c r="A139" t="s">
        <v>685</v>
      </c>
      <c r="B139" t="s">
        <v>686</v>
      </c>
      <c r="C139" t="s">
        <v>687</v>
      </c>
      <c r="E139" t="s">
        <v>77</v>
      </c>
      <c r="F139">
        <v>877632</v>
      </c>
      <c r="G139">
        <v>877632</v>
      </c>
      <c r="I139">
        <v>0</v>
      </c>
      <c r="J139">
        <v>0</v>
      </c>
      <c r="K139">
        <v>877632</v>
      </c>
      <c r="L139" s="1">
        <v>45156</v>
      </c>
      <c r="M139">
        <v>2023</v>
      </c>
      <c r="N139" s="1">
        <v>45108</v>
      </c>
      <c r="O139" s="1">
        <v>45473</v>
      </c>
      <c r="P139" t="s">
        <v>78</v>
      </c>
      <c r="Q139">
        <v>8900</v>
      </c>
      <c r="R139" t="s">
        <v>78</v>
      </c>
      <c r="S139">
        <v>892430</v>
      </c>
      <c r="T139" t="s">
        <v>223</v>
      </c>
      <c r="U139">
        <v>89</v>
      </c>
      <c r="V139" t="s">
        <v>78</v>
      </c>
      <c r="W139">
        <v>8900</v>
      </c>
      <c r="X139" t="s">
        <v>78</v>
      </c>
      <c r="Y139">
        <v>892401</v>
      </c>
      <c r="Z139" t="s">
        <v>224</v>
      </c>
      <c r="AA139" t="s">
        <v>225</v>
      </c>
      <c r="AB139" t="s">
        <v>226</v>
      </c>
      <c r="AC139" t="s">
        <v>117</v>
      </c>
      <c r="AD139" t="s">
        <v>227</v>
      </c>
      <c r="AE139" t="s">
        <v>85</v>
      </c>
      <c r="AG139" t="s">
        <v>86</v>
      </c>
      <c r="AH139" t="s">
        <v>87</v>
      </c>
      <c r="AK139" t="s">
        <v>87</v>
      </c>
      <c r="AL139" t="s">
        <v>688</v>
      </c>
      <c r="AM139">
        <v>23290</v>
      </c>
      <c r="AN139" t="s">
        <v>90</v>
      </c>
      <c r="AO139">
        <v>5143</v>
      </c>
      <c r="AP139" t="s">
        <v>91</v>
      </c>
      <c r="AQ139">
        <v>5</v>
      </c>
      <c r="AR139" t="s">
        <v>92</v>
      </c>
      <c r="AS139">
        <v>72701</v>
      </c>
      <c r="AT139">
        <v>3124</v>
      </c>
      <c r="AU139" t="s">
        <v>93</v>
      </c>
      <c r="AV139" t="s">
        <v>93</v>
      </c>
      <c r="AW139" t="s">
        <v>155</v>
      </c>
      <c r="AX139" t="s">
        <v>95</v>
      </c>
      <c r="AY139" t="s">
        <v>90</v>
      </c>
      <c r="AZ139">
        <v>5143</v>
      </c>
      <c r="BA139" t="s">
        <v>91</v>
      </c>
      <c r="BB139">
        <v>5</v>
      </c>
      <c r="BC139" t="s">
        <v>228</v>
      </c>
      <c r="BD139" t="s">
        <v>93</v>
      </c>
      <c r="BE139" t="s">
        <v>93</v>
      </c>
      <c r="BF139">
        <v>81.049000000000007</v>
      </c>
      <c r="BG139" t="s">
        <v>229</v>
      </c>
      <c r="BH139">
        <v>4</v>
      </c>
      <c r="BI139" t="s">
        <v>230</v>
      </c>
      <c r="BJ139" s="2" t="s">
        <v>689</v>
      </c>
      <c r="BK139" s="2" t="s">
        <v>689</v>
      </c>
      <c r="BL139" t="s">
        <v>101</v>
      </c>
      <c r="BM139" t="s">
        <v>102</v>
      </c>
      <c r="BN139" t="s">
        <v>103</v>
      </c>
      <c r="BO139" t="s">
        <v>104</v>
      </c>
      <c r="BP139" t="s">
        <v>134</v>
      </c>
      <c r="BQ139" t="s">
        <v>216</v>
      </c>
      <c r="BR139">
        <v>2</v>
      </c>
      <c r="BS139" t="s">
        <v>107</v>
      </c>
      <c r="BT139" t="s">
        <v>690</v>
      </c>
      <c r="BU139" s="1">
        <v>45159</v>
      </c>
      <c r="BV139" s="1">
        <v>45159</v>
      </c>
    </row>
    <row r="140" spans="1:74" x14ac:dyDescent="0.2">
      <c r="A140" t="s">
        <v>691</v>
      </c>
      <c r="B140" t="s">
        <v>586</v>
      </c>
      <c r="C140" t="s">
        <v>587</v>
      </c>
      <c r="D140">
        <v>1</v>
      </c>
      <c r="E140" t="s">
        <v>142</v>
      </c>
      <c r="F140">
        <v>2989485</v>
      </c>
      <c r="G140">
        <v>8666389</v>
      </c>
      <c r="H140">
        <v>5339322.6900000004</v>
      </c>
      <c r="I140">
        <v>0</v>
      </c>
      <c r="J140">
        <v>0</v>
      </c>
      <c r="K140">
        <v>2989485</v>
      </c>
      <c r="L140" s="1">
        <v>45161</v>
      </c>
      <c r="M140">
        <v>2023</v>
      </c>
      <c r="N140" s="1">
        <v>44743</v>
      </c>
      <c r="O140" s="1">
        <v>45473</v>
      </c>
      <c r="P140" t="s">
        <v>78</v>
      </c>
      <c r="Q140">
        <v>8900</v>
      </c>
      <c r="R140" t="s">
        <v>78</v>
      </c>
      <c r="S140">
        <v>892434</v>
      </c>
      <c r="T140" t="s">
        <v>113</v>
      </c>
      <c r="U140">
        <v>89</v>
      </c>
      <c r="V140" t="s">
        <v>78</v>
      </c>
      <c r="W140">
        <v>8900</v>
      </c>
      <c r="X140" t="s">
        <v>78</v>
      </c>
      <c r="Y140">
        <v>892403</v>
      </c>
      <c r="Z140" t="s">
        <v>114</v>
      </c>
      <c r="AA140" t="s">
        <v>588</v>
      </c>
      <c r="AB140" t="s">
        <v>589</v>
      </c>
      <c r="AC140" t="s">
        <v>117</v>
      </c>
      <c r="AD140" t="s">
        <v>590</v>
      </c>
      <c r="AE140" t="s">
        <v>119</v>
      </c>
      <c r="AG140" t="s">
        <v>120</v>
      </c>
      <c r="AH140" t="s">
        <v>483</v>
      </c>
      <c r="AI140" t="s">
        <v>122</v>
      </c>
      <c r="AK140" t="s">
        <v>123</v>
      </c>
      <c r="AL140" t="s">
        <v>124</v>
      </c>
      <c r="AM140">
        <v>50450</v>
      </c>
      <c r="AN140" t="s">
        <v>125</v>
      </c>
      <c r="AO140">
        <v>5119</v>
      </c>
      <c r="AP140" t="s">
        <v>126</v>
      </c>
      <c r="AQ140">
        <v>5</v>
      </c>
      <c r="AR140" t="s">
        <v>92</v>
      </c>
      <c r="AS140">
        <v>72118</v>
      </c>
      <c r="AT140">
        <v>5328</v>
      </c>
      <c r="AU140" t="s">
        <v>127</v>
      </c>
      <c r="AV140" t="s">
        <v>127</v>
      </c>
      <c r="AW140" t="s">
        <v>528</v>
      </c>
      <c r="AX140" t="s">
        <v>129</v>
      </c>
      <c r="BB140">
        <v>5</v>
      </c>
      <c r="BD140" t="s">
        <v>130</v>
      </c>
      <c r="BF140">
        <v>81.042000000000002</v>
      </c>
      <c r="BG140" t="s">
        <v>254</v>
      </c>
      <c r="BH140">
        <v>3</v>
      </c>
      <c r="BI140" t="s">
        <v>132</v>
      </c>
      <c r="BJ140" t="s">
        <v>591</v>
      </c>
      <c r="BK140" t="s">
        <v>591</v>
      </c>
      <c r="BL140" t="s">
        <v>101</v>
      </c>
      <c r="BM140" t="s">
        <v>102</v>
      </c>
      <c r="BN140" t="s">
        <v>134</v>
      </c>
      <c r="BO140" t="s">
        <v>135</v>
      </c>
      <c r="BP140" t="s">
        <v>175</v>
      </c>
      <c r="BQ140" t="s">
        <v>176</v>
      </c>
      <c r="BR140">
        <v>2</v>
      </c>
      <c r="BS140" t="s">
        <v>107</v>
      </c>
      <c r="BT140" t="s">
        <v>592</v>
      </c>
      <c r="BU140" s="1">
        <v>45166</v>
      </c>
      <c r="BV140" s="1">
        <v>45166</v>
      </c>
    </row>
    <row r="141" spans="1:74" x14ac:dyDescent="0.2">
      <c r="A141" t="s">
        <v>692</v>
      </c>
      <c r="B141" t="s">
        <v>279</v>
      </c>
      <c r="C141" t="s">
        <v>280</v>
      </c>
      <c r="D141">
        <v>5</v>
      </c>
      <c r="E141" t="s">
        <v>77</v>
      </c>
      <c r="F141">
        <v>0</v>
      </c>
      <c r="G141">
        <v>1005851</v>
      </c>
      <c r="H141">
        <v>325197.76</v>
      </c>
      <c r="I141">
        <v>0</v>
      </c>
      <c r="J141">
        <v>0</v>
      </c>
      <c r="K141">
        <v>0</v>
      </c>
      <c r="L141" s="1">
        <v>45158</v>
      </c>
      <c r="M141">
        <v>2023</v>
      </c>
      <c r="N141" s="1">
        <v>43327</v>
      </c>
      <c r="O141" s="1">
        <v>45518</v>
      </c>
      <c r="P141" t="s">
        <v>78</v>
      </c>
      <c r="Q141">
        <v>8900</v>
      </c>
      <c r="R141" t="s">
        <v>78</v>
      </c>
      <c r="S141">
        <v>892430</v>
      </c>
      <c r="T141" t="s">
        <v>223</v>
      </c>
      <c r="U141">
        <v>89</v>
      </c>
      <c r="V141" t="s">
        <v>78</v>
      </c>
      <c r="W141">
        <v>8900</v>
      </c>
      <c r="X141" t="s">
        <v>78</v>
      </c>
      <c r="Y141">
        <v>892401</v>
      </c>
      <c r="Z141" t="s">
        <v>224</v>
      </c>
      <c r="AA141" t="s">
        <v>225</v>
      </c>
      <c r="AB141" t="s">
        <v>226</v>
      </c>
      <c r="AC141" t="s">
        <v>117</v>
      </c>
      <c r="AD141" t="s">
        <v>227</v>
      </c>
      <c r="AE141" t="s">
        <v>85</v>
      </c>
      <c r="AG141" t="s">
        <v>86</v>
      </c>
      <c r="AH141" t="s">
        <v>87</v>
      </c>
      <c r="AK141" t="s">
        <v>87</v>
      </c>
      <c r="AL141" t="s">
        <v>688</v>
      </c>
      <c r="AM141">
        <v>23290</v>
      </c>
      <c r="AN141" t="s">
        <v>90</v>
      </c>
      <c r="AO141">
        <v>5143</v>
      </c>
      <c r="AP141" t="s">
        <v>91</v>
      </c>
      <c r="AQ141">
        <v>5</v>
      </c>
      <c r="AR141" t="s">
        <v>92</v>
      </c>
      <c r="AS141">
        <v>72701</v>
      </c>
      <c r="AT141">
        <v>3124</v>
      </c>
      <c r="AU141" t="s">
        <v>93</v>
      </c>
      <c r="AV141" t="s">
        <v>93</v>
      </c>
      <c r="AW141" t="s">
        <v>155</v>
      </c>
      <c r="AX141" t="s">
        <v>95</v>
      </c>
      <c r="AY141" t="s">
        <v>90</v>
      </c>
      <c r="AZ141">
        <v>5143</v>
      </c>
      <c r="BA141" t="s">
        <v>91</v>
      </c>
      <c r="BB141">
        <v>5</v>
      </c>
      <c r="BC141" t="s">
        <v>228</v>
      </c>
      <c r="BD141" t="s">
        <v>93</v>
      </c>
      <c r="BE141" t="s">
        <v>93</v>
      </c>
      <c r="BF141">
        <v>81.049000000000007</v>
      </c>
      <c r="BG141" t="s">
        <v>229</v>
      </c>
      <c r="BH141">
        <v>4</v>
      </c>
      <c r="BI141" t="s">
        <v>230</v>
      </c>
      <c r="BJ141" t="s">
        <v>281</v>
      </c>
      <c r="BK141" t="s">
        <v>281</v>
      </c>
      <c r="BL141" t="s">
        <v>101</v>
      </c>
      <c r="BM141" t="s">
        <v>102</v>
      </c>
      <c r="BN141" t="s">
        <v>103</v>
      </c>
      <c r="BO141" t="s">
        <v>104</v>
      </c>
      <c r="BP141" t="s">
        <v>175</v>
      </c>
      <c r="BQ141" t="s">
        <v>176</v>
      </c>
      <c r="BR141">
        <v>2</v>
      </c>
      <c r="BS141" t="s">
        <v>107</v>
      </c>
      <c r="BT141" t="s">
        <v>282</v>
      </c>
      <c r="BU141" s="1">
        <v>45166</v>
      </c>
      <c r="BV141" s="1">
        <v>45166</v>
      </c>
    </row>
    <row r="142" spans="1:74" x14ac:dyDescent="0.2">
      <c r="A142" t="s">
        <v>693</v>
      </c>
      <c r="B142" t="s">
        <v>344</v>
      </c>
      <c r="C142" t="s">
        <v>345</v>
      </c>
      <c r="D142">
        <v>4</v>
      </c>
      <c r="E142" t="s">
        <v>77</v>
      </c>
      <c r="F142">
        <v>0</v>
      </c>
      <c r="G142">
        <v>750000</v>
      </c>
      <c r="H142">
        <v>724410.58</v>
      </c>
      <c r="I142">
        <v>0</v>
      </c>
      <c r="J142">
        <v>0</v>
      </c>
      <c r="K142">
        <v>0</v>
      </c>
      <c r="L142" s="1">
        <v>45158</v>
      </c>
      <c r="M142">
        <v>2023</v>
      </c>
      <c r="N142" s="1">
        <v>43709</v>
      </c>
      <c r="O142" s="1">
        <v>45535</v>
      </c>
      <c r="P142" t="s">
        <v>78</v>
      </c>
      <c r="Q142">
        <v>8900</v>
      </c>
      <c r="R142" t="s">
        <v>78</v>
      </c>
      <c r="S142">
        <v>892430</v>
      </c>
      <c r="T142" t="s">
        <v>223</v>
      </c>
      <c r="U142">
        <v>89</v>
      </c>
      <c r="V142" t="s">
        <v>78</v>
      </c>
      <c r="W142">
        <v>8900</v>
      </c>
      <c r="X142" t="s">
        <v>78</v>
      </c>
      <c r="Y142">
        <v>892401</v>
      </c>
      <c r="Z142" t="s">
        <v>224</v>
      </c>
      <c r="AA142" t="s">
        <v>225</v>
      </c>
      <c r="AB142" t="s">
        <v>226</v>
      </c>
      <c r="AC142" t="s">
        <v>117</v>
      </c>
      <c r="AD142" t="s">
        <v>227</v>
      </c>
      <c r="AE142" t="s">
        <v>85</v>
      </c>
      <c r="AG142" t="s">
        <v>86</v>
      </c>
      <c r="AH142" t="s">
        <v>87</v>
      </c>
      <c r="AK142" t="s">
        <v>87</v>
      </c>
      <c r="AL142" t="s">
        <v>688</v>
      </c>
      <c r="AM142">
        <v>23290</v>
      </c>
      <c r="AN142" t="s">
        <v>90</v>
      </c>
      <c r="AO142">
        <v>5143</v>
      </c>
      <c r="AP142" t="s">
        <v>91</v>
      </c>
      <c r="AQ142">
        <v>5</v>
      </c>
      <c r="AR142" t="s">
        <v>92</v>
      </c>
      <c r="AS142">
        <v>72701</v>
      </c>
      <c r="AT142">
        <v>3124</v>
      </c>
      <c r="AU142" t="s">
        <v>93</v>
      </c>
      <c r="AV142" t="s">
        <v>93</v>
      </c>
      <c r="AW142" t="s">
        <v>155</v>
      </c>
      <c r="AX142" t="s">
        <v>95</v>
      </c>
      <c r="AY142" t="s">
        <v>90</v>
      </c>
      <c r="AZ142">
        <v>5143</v>
      </c>
      <c r="BA142" t="s">
        <v>91</v>
      </c>
      <c r="BB142">
        <v>5</v>
      </c>
      <c r="BC142" t="s">
        <v>380</v>
      </c>
      <c r="BD142" t="s">
        <v>93</v>
      </c>
      <c r="BE142" t="s">
        <v>93</v>
      </c>
      <c r="BF142">
        <v>81.049000000000007</v>
      </c>
      <c r="BG142" t="s">
        <v>229</v>
      </c>
      <c r="BH142">
        <v>4</v>
      </c>
      <c r="BI142" t="s">
        <v>230</v>
      </c>
      <c r="BJ142" t="s">
        <v>348</v>
      </c>
      <c r="BK142" t="s">
        <v>348</v>
      </c>
      <c r="BL142" t="s">
        <v>101</v>
      </c>
      <c r="BM142" t="s">
        <v>102</v>
      </c>
      <c r="BN142" t="s">
        <v>103</v>
      </c>
      <c r="BO142" t="s">
        <v>104</v>
      </c>
      <c r="BP142" t="s">
        <v>175</v>
      </c>
      <c r="BQ142" t="s">
        <v>176</v>
      </c>
      <c r="BR142">
        <v>2</v>
      </c>
      <c r="BS142" t="s">
        <v>107</v>
      </c>
      <c r="BT142" t="s">
        <v>349</v>
      </c>
      <c r="BU142" s="1">
        <v>45166</v>
      </c>
      <c r="BV142" s="1">
        <v>45166</v>
      </c>
    </row>
    <row r="143" spans="1:74" x14ac:dyDescent="0.2">
      <c r="A143" t="s">
        <v>694</v>
      </c>
      <c r="B143" t="s">
        <v>695</v>
      </c>
      <c r="C143" t="s">
        <v>696</v>
      </c>
      <c r="E143" t="s">
        <v>77</v>
      </c>
      <c r="F143">
        <v>161866</v>
      </c>
      <c r="G143">
        <v>161866</v>
      </c>
      <c r="H143">
        <v>161866</v>
      </c>
      <c r="I143">
        <v>0</v>
      </c>
      <c r="J143">
        <v>0</v>
      </c>
      <c r="K143">
        <v>161866</v>
      </c>
      <c r="L143" s="1">
        <v>45159</v>
      </c>
      <c r="M143">
        <v>2023</v>
      </c>
      <c r="N143" s="1">
        <v>45117</v>
      </c>
      <c r="O143" s="1">
        <v>45360</v>
      </c>
      <c r="P143" t="s">
        <v>78</v>
      </c>
      <c r="Q143">
        <v>8900</v>
      </c>
      <c r="R143" t="s">
        <v>78</v>
      </c>
      <c r="S143">
        <v>892430</v>
      </c>
      <c r="T143" t="s">
        <v>223</v>
      </c>
      <c r="U143">
        <v>89</v>
      </c>
      <c r="V143" t="s">
        <v>78</v>
      </c>
      <c r="W143">
        <v>8900</v>
      </c>
      <c r="X143" t="s">
        <v>78</v>
      </c>
      <c r="Y143">
        <v>892401</v>
      </c>
      <c r="Z143" t="s">
        <v>224</v>
      </c>
      <c r="AA143" t="s">
        <v>225</v>
      </c>
      <c r="AB143" t="s">
        <v>226</v>
      </c>
      <c r="AC143" t="s">
        <v>117</v>
      </c>
      <c r="AD143" t="s">
        <v>291</v>
      </c>
      <c r="AE143" t="s">
        <v>697</v>
      </c>
      <c r="AG143" t="s">
        <v>698</v>
      </c>
      <c r="AH143" t="s">
        <v>698</v>
      </c>
      <c r="AL143" t="s">
        <v>699</v>
      </c>
      <c r="AM143">
        <v>41000</v>
      </c>
      <c r="AN143" t="s">
        <v>167</v>
      </c>
      <c r="AO143">
        <v>5119</v>
      </c>
      <c r="AP143" t="s">
        <v>126</v>
      </c>
      <c r="AQ143">
        <v>5</v>
      </c>
      <c r="AR143" t="s">
        <v>92</v>
      </c>
      <c r="AS143">
        <v>72216</v>
      </c>
      <c r="AT143">
        <v>8049</v>
      </c>
      <c r="AU143" t="s">
        <v>127</v>
      </c>
      <c r="AV143" t="s">
        <v>127</v>
      </c>
      <c r="AW143" t="s">
        <v>155</v>
      </c>
      <c r="AX143" t="s">
        <v>168</v>
      </c>
      <c r="AY143" t="s">
        <v>167</v>
      </c>
      <c r="AZ143">
        <v>5119</v>
      </c>
      <c r="BA143" t="s">
        <v>126</v>
      </c>
      <c r="BB143">
        <v>5</v>
      </c>
      <c r="BC143" t="s">
        <v>700</v>
      </c>
      <c r="BD143" t="s">
        <v>127</v>
      </c>
      <c r="BE143" t="s">
        <v>127</v>
      </c>
      <c r="BF143">
        <v>81.049000000000007</v>
      </c>
      <c r="BG143" t="s">
        <v>229</v>
      </c>
      <c r="BH143">
        <v>4</v>
      </c>
      <c r="BI143" t="s">
        <v>230</v>
      </c>
      <c r="BJ143" t="s">
        <v>701</v>
      </c>
      <c r="BK143" t="s">
        <v>701</v>
      </c>
      <c r="BL143" t="s">
        <v>101</v>
      </c>
      <c r="BM143" t="s">
        <v>102</v>
      </c>
      <c r="BN143" t="s">
        <v>158</v>
      </c>
      <c r="BO143" t="s">
        <v>159</v>
      </c>
      <c r="BP143" t="s">
        <v>134</v>
      </c>
      <c r="BQ143" t="s">
        <v>216</v>
      </c>
      <c r="BR143">
        <v>2</v>
      </c>
      <c r="BS143" t="s">
        <v>107</v>
      </c>
      <c r="BT143" t="s">
        <v>702</v>
      </c>
      <c r="BU143" s="1">
        <v>45166</v>
      </c>
      <c r="BV143" s="1">
        <v>45166</v>
      </c>
    </row>
    <row r="144" spans="1:74" x14ac:dyDescent="0.2">
      <c r="A144" t="s">
        <v>703</v>
      </c>
      <c r="B144" t="s">
        <v>569</v>
      </c>
      <c r="C144" t="s">
        <v>570</v>
      </c>
      <c r="D144">
        <v>2</v>
      </c>
      <c r="E144" t="s">
        <v>77</v>
      </c>
      <c r="F144">
        <v>0</v>
      </c>
      <c r="G144">
        <v>199967</v>
      </c>
      <c r="H144">
        <v>199967</v>
      </c>
      <c r="I144">
        <v>0</v>
      </c>
      <c r="J144">
        <v>0</v>
      </c>
      <c r="K144">
        <v>0</v>
      </c>
      <c r="L144" s="1">
        <v>45168</v>
      </c>
      <c r="M144">
        <v>2023</v>
      </c>
      <c r="N144" s="1">
        <v>44739</v>
      </c>
      <c r="O144" s="1">
        <v>45169</v>
      </c>
      <c r="P144" t="s">
        <v>78</v>
      </c>
      <c r="Q144">
        <v>8900</v>
      </c>
      <c r="R144" t="s">
        <v>78</v>
      </c>
      <c r="S144">
        <v>892430</v>
      </c>
      <c r="T144" t="s">
        <v>223</v>
      </c>
      <c r="U144">
        <v>89</v>
      </c>
      <c r="V144" t="s">
        <v>78</v>
      </c>
      <c r="W144">
        <v>8900</v>
      </c>
      <c r="X144" t="s">
        <v>78</v>
      </c>
      <c r="Y144">
        <v>892401</v>
      </c>
      <c r="Z144" t="s">
        <v>224</v>
      </c>
      <c r="AA144" t="s">
        <v>225</v>
      </c>
      <c r="AB144" t="s">
        <v>226</v>
      </c>
      <c r="AC144" t="s">
        <v>117</v>
      </c>
      <c r="AD144" t="s">
        <v>291</v>
      </c>
      <c r="AE144" t="s">
        <v>571</v>
      </c>
      <c r="AG144" t="s">
        <v>572</v>
      </c>
      <c r="AH144" t="s">
        <v>572</v>
      </c>
      <c r="AI144" t="s">
        <v>571</v>
      </c>
      <c r="AK144" t="s">
        <v>572</v>
      </c>
      <c r="AL144" t="s">
        <v>573</v>
      </c>
      <c r="AM144">
        <v>5320</v>
      </c>
      <c r="AN144" t="s">
        <v>574</v>
      </c>
      <c r="AO144">
        <v>5007</v>
      </c>
      <c r="AP144" t="s">
        <v>575</v>
      </c>
      <c r="AQ144">
        <v>5</v>
      </c>
      <c r="AR144" t="s">
        <v>92</v>
      </c>
      <c r="AS144">
        <v>72712</v>
      </c>
      <c r="AT144">
        <v>5838</v>
      </c>
      <c r="AU144" t="s">
        <v>93</v>
      </c>
      <c r="AV144" t="s">
        <v>93</v>
      </c>
      <c r="AW144" t="s">
        <v>155</v>
      </c>
      <c r="AX144" t="s">
        <v>576</v>
      </c>
      <c r="AY144" t="s">
        <v>574</v>
      </c>
      <c r="AZ144">
        <v>5007</v>
      </c>
      <c r="BA144" t="s">
        <v>575</v>
      </c>
      <c r="BB144">
        <v>5</v>
      </c>
      <c r="BC144" t="s">
        <v>577</v>
      </c>
      <c r="BD144" t="s">
        <v>93</v>
      </c>
      <c r="BE144" t="s">
        <v>93</v>
      </c>
      <c r="BF144">
        <v>81.049000000000007</v>
      </c>
      <c r="BG144" t="s">
        <v>229</v>
      </c>
      <c r="BH144">
        <v>4</v>
      </c>
      <c r="BI144" t="s">
        <v>230</v>
      </c>
      <c r="BJ144" t="s">
        <v>578</v>
      </c>
      <c r="BK144" t="s">
        <v>578</v>
      </c>
      <c r="BL144" t="s">
        <v>101</v>
      </c>
      <c r="BM144" t="s">
        <v>102</v>
      </c>
      <c r="BN144" t="s">
        <v>158</v>
      </c>
      <c r="BO144" t="s">
        <v>159</v>
      </c>
      <c r="BP144" t="s">
        <v>105</v>
      </c>
      <c r="BQ144" t="s">
        <v>106</v>
      </c>
      <c r="BR144">
        <v>2</v>
      </c>
      <c r="BS144" t="s">
        <v>107</v>
      </c>
      <c r="BT144" t="s">
        <v>579</v>
      </c>
      <c r="BU144" s="1">
        <v>45174</v>
      </c>
      <c r="BV144" s="1">
        <v>45174</v>
      </c>
    </row>
    <row r="145" spans="1:74" x14ac:dyDescent="0.2">
      <c r="A145" t="s">
        <v>704</v>
      </c>
      <c r="B145" t="s">
        <v>436</v>
      </c>
      <c r="C145" t="s">
        <v>437</v>
      </c>
      <c r="D145">
        <v>3</v>
      </c>
      <c r="E145" t="s">
        <v>77</v>
      </c>
      <c r="F145">
        <v>0</v>
      </c>
      <c r="G145">
        <v>358079</v>
      </c>
      <c r="H145">
        <v>341112.94</v>
      </c>
      <c r="I145">
        <v>0</v>
      </c>
      <c r="J145">
        <v>0</v>
      </c>
      <c r="K145">
        <v>0</v>
      </c>
      <c r="L145" s="1">
        <v>45174</v>
      </c>
      <c r="M145">
        <v>2023</v>
      </c>
      <c r="N145" s="1">
        <v>44075</v>
      </c>
      <c r="O145" s="1">
        <v>45518</v>
      </c>
      <c r="P145" t="s">
        <v>78</v>
      </c>
      <c r="Q145">
        <v>8900</v>
      </c>
      <c r="R145" t="s">
        <v>78</v>
      </c>
      <c r="S145">
        <v>892430</v>
      </c>
      <c r="T145" t="s">
        <v>223</v>
      </c>
      <c r="U145">
        <v>89</v>
      </c>
      <c r="V145" t="s">
        <v>78</v>
      </c>
      <c r="W145">
        <v>8900</v>
      </c>
      <c r="X145" t="s">
        <v>78</v>
      </c>
      <c r="Y145">
        <v>892401</v>
      </c>
      <c r="Z145" t="s">
        <v>224</v>
      </c>
      <c r="AA145" t="s">
        <v>438</v>
      </c>
      <c r="AB145" t="s">
        <v>439</v>
      </c>
      <c r="AC145" t="s">
        <v>117</v>
      </c>
      <c r="AD145" t="s">
        <v>440</v>
      </c>
      <c r="AE145" t="s">
        <v>441</v>
      </c>
      <c r="AG145" t="s">
        <v>442</v>
      </c>
      <c r="AH145" t="s">
        <v>442</v>
      </c>
      <c r="AI145" t="s">
        <v>441</v>
      </c>
      <c r="AK145" t="s">
        <v>442</v>
      </c>
      <c r="AL145" t="s">
        <v>560</v>
      </c>
      <c r="AN145" t="s">
        <v>444</v>
      </c>
      <c r="AO145">
        <v>5031</v>
      </c>
      <c r="AP145" t="s">
        <v>445</v>
      </c>
      <c r="AQ145">
        <v>5</v>
      </c>
      <c r="AR145" t="s">
        <v>92</v>
      </c>
      <c r="AS145">
        <v>72467</v>
      </c>
      <c r="AT145">
        <v>1260</v>
      </c>
      <c r="AU145" t="s">
        <v>339</v>
      </c>
      <c r="AV145" t="s">
        <v>339</v>
      </c>
      <c r="AW145" t="s">
        <v>155</v>
      </c>
      <c r="AX145" t="s">
        <v>446</v>
      </c>
      <c r="AY145" t="s">
        <v>444</v>
      </c>
      <c r="AZ145">
        <v>5031</v>
      </c>
      <c r="BA145" t="s">
        <v>445</v>
      </c>
      <c r="BB145">
        <v>5</v>
      </c>
      <c r="BC145" t="s">
        <v>561</v>
      </c>
      <c r="BD145" t="s">
        <v>339</v>
      </c>
      <c r="BE145" t="s">
        <v>339</v>
      </c>
      <c r="BF145">
        <v>81.049000000000007</v>
      </c>
      <c r="BG145" t="s">
        <v>229</v>
      </c>
      <c r="BH145">
        <v>4</v>
      </c>
      <c r="BI145" t="s">
        <v>230</v>
      </c>
      <c r="BJ145" t="s">
        <v>448</v>
      </c>
      <c r="BK145" t="s">
        <v>448</v>
      </c>
      <c r="BL145" t="s">
        <v>101</v>
      </c>
      <c r="BM145" t="s">
        <v>102</v>
      </c>
      <c r="BN145" t="s">
        <v>103</v>
      </c>
      <c r="BO145" t="s">
        <v>104</v>
      </c>
      <c r="BP145" t="s">
        <v>105</v>
      </c>
      <c r="BQ145" t="s">
        <v>106</v>
      </c>
      <c r="BR145">
        <v>2</v>
      </c>
      <c r="BS145" t="s">
        <v>107</v>
      </c>
      <c r="BT145" t="s">
        <v>449</v>
      </c>
      <c r="BU145" s="1">
        <v>45181</v>
      </c>
      <c r="BV145" s="1">
        <v>45181</v>
      </c>
    </row>
    <row r="146" spans="1:74" x14ac:dyDescent="0.2">
      <c r="A146" t="s">
        <v>705</v>
      </c>
      <c r="B146" t="s">
        <v>706</v>
      </c>
      <c r="C146" t="s">
        <v>707</v>
      </c>
      <c r="E146" t="s">
        <v>77</v>
      </c>
      <c r="F146">
        <v>10301440</v>
      </c>
      <c r="G146">
        <v>15366004</v>
      </c>
      <c r="I146">
        <v>1545216</v>
      </c>
      <c r="J146">
        <v>2304901</v>
      </c>
      <c r="K146">
        <v>10301440</v>
      </c>
      <c r="L146" s="1">
        <v>45187</v>
      </c>
      <c r="M146">
        <v>2023</v>
      </c>
      <c r="N146" s="1">
        <v>45187</v>
      </c>
      <c r="O146" s="1">
        <v>46873</v>
      </c>
      <c r="P146" t="s">
        <v>78</v>
      </c>
      <c r="Q146">
        <v>8900</v>
      </c>
      <c r="R146" t="s">
        <v>78</v>
      </c>
      <c r="S146">
        <v>892433</v>
      </c>
      <c r="T146" t="s">
        <v>392</v>
      </c>
      <c r="U146">
        <v>89</v>
      </c>
      <c r="V146" t="s">
        <v>78</v>
      </c>
      <c r="W146">
        <v>8900</v>
      </c>
      <c r="X146" t="s">
        <v>78</v>
      </c>
      <c r="Y146">
        <v>892411</v>
      </c>
      <c r="Z146" t="s">
        <v>708</v>
      </c>
      <c r="AA146" t="s">
        <v>709</v>
      </c>
      <c r="AB146" t="s">
        <v>710</v>
      </c>
      <c r="AC146" t="s">
        <v>117</v>
      </c>
      <c r="AD146" t="s">
        <v>711</v>
      </c>
      <c r="AE146" t="s">
        <v>712</v>
      </c>
      <c r="AG146" t="s">
        <v>713</v>
      </c>
      <c r="AH146" t="s">
        <v>714</v>
      </c>
      <c r="AI146" t="s">
        <v>122</v>
      </c>
      <c r="AK146" t="s">
        <v>123</v>
      </c>
      <c r="AL146" t="s">
        <v>715</v>
      </c>
      <c r="AM146">
        <v>41000</v>
      </c>
      <c r="AN146" t="s">
        <v>167</v>
      </c>
      <c r="AO146">
        <v>5119</v>
      </c>
      <c r="AP146" t="s">
        <v>126</v>
      </c>
      <c r="AQ146">
        <v>5</v>
      </c>
      <c r="AR146" t="s">
        <v>92</v>
      </c>
      <c r="AS146">
        <v>72201</v>
      </c>
      <c r="AU146" t="s">
        <v>127</v>
      </c>
      <c r="AV146" t="s">
        <v>127</v>
      </c>
      <c r="AW146" t="s">
        <v>155</v>
      </c>
      <c r="AX146" t="s">
        <v>168</v>
      </c>
      <c r="AY146" t="s">
        <v>167</v>
      </c>
      <c r="AZ146">
        <v>5119</v>
      </c>
      <c r="BA146" t="s">
        <v>126</v>
      </c>
      <c r="BB146">
        <v>5</v>
      </c>
      <c r="BC146" t="s">
        <v>716</v>
      </c>
      <c r="BD146" t="s">
        <v>127</v>
      </c>
      <c r="BE146" t="s">
        <v>127</v>
      </c>
      <c r="BF146">
        <v>81.254000000000005</v>
      </c>
      <c r="BG146" t="s">
        <v>717</v>
      </c>
      <c r="BH146">
        <v>3</v>
      </c>
      <c r="BI146" t="s">
        <v>132</v>
      </c>
      <c r="BJ146" t="s">
        <v>718</v>
      </c>
      <c r="BK146" t="s">
        <v>718</v>
      </c>
      <c r="BL146" t="s">
        <v>101</v>
      </c>
      <c r="BM146" t="s">
        <v>102</v>
      </c>
      <c r="BN146" t="s">
        <v>134</v>
      </c>
      <c r="BO146" t="s">
        <v>135</v>
      </c>
      <c r="BP146" t="s">
        <v>134</v>
      </c>
      <c r="BQ146" t="s">
        <v>216</v>
      </c>
      <c r="BR146">
        <v>2</v>
      </c>
      <c r="BS146" t="s">
        <v>107</v>
      </c>
      <c r="BT146" t="s">
        <v>719</v>
      </c>
      <c r="BU146" s="1">
        <v>45194</v>
      </c>
      <c r="BV146" s="1">
        <v>45194</v>
      </c>
    </row>
    <row r="147" spans="1:74" x14ac:dyDescent="0.2">
      <c r="A147" t="s">
        <v>720</v>
      </c>
      <c r="B147" t="s">
        <v>594</v>
      </c>
      <c r="C147" t="s">
        <v>595</v>
      </c>
      <c r="D147">
        <v>1</v>
      </c>
      <c r="E147" t="s">
        <v>77</v>
      </c>
      <c r="F147">
        <v>1149456</v>
      </c>
      <c r="G147">
        <v>1355868</v>
      </c>
      <c r="H147">
        <v>612623.57999999996</v>
      </c>
      <c r="I147">
        <v>0</v>
      </c>
      <c r="J147">
        <v>0</v>
      </c>
      <c r="K147">
        <v>1149456</v>
      </c>
      <c r="L147" s="1">
        <v>45194</v>
      </c>
      <c r="M147">
        <v>2023</v>
      </c>
      <c r="N147" s="1">
        <v>44739</v>
      </c>
      <c r="O147" s="1">
        <v>45531</v>
      </c>
      <c r="P147" t="s">
        <v>78</v>
      </c>
      <c r="Q147">
        <v>8900</v>
      </c>
      <c r="R147" t="s">
        <v>78</v>
      </c>
      <c r="S147">
        <v>892430</v>
      </c>
      <c r="T147" t="s">
        <v>223</v>
      </c>
      <c r="U147">
        <v>89</v>
      </c>
      <c r="V147" t="s">
        <v>78</v>
      </c>
      <c r="W147">
        <v>8900</v>
      </c>
      <c r="X147" t="s">
        <v>78</v>
      </c>
      <c r="Y147">
        <v>892401</v>
      </c>
      <c r="Z147" t="s">
        <v>224</v>
      </c>
      <c r="AA147" t="s">
        <v>225</v>
      </c>
      <c r="AB147" t="s">
        <v>226</v>
      </c>
      <c r="AC147" t="s">
        <v>117</v>
      </c>
      <c r="AD147" t="s">
        <v>291</v>
      </c>
      <c r="AE147" t="s">
        <v>292</v>
      </c>
      <c r="AG147" t="s">
        <v>293</v>
      </c>
      <c r="AH147" t="s">
        <v>293</v>
      </c>
      <c r="AL147" t="s">
        <v>295</v>
      </c>
      <c r="AM147">
        <v>23290</v>
      </c>
      <c r="AN147" t="s">
        <v>90</v>
      </c>
      <c r="AO147">
        <v>5143</v>
      </c>
      <c r="AP147" t="s">
        <v>91</v>
      </c>
      <c r="AQ147">
        <v>5</v>
      </c>
      <c r="AR147" t="s">
        <v>92</v>
      </c>
      <c r="AS147">
        <v>72701</v>
      </c>
      <c r="AT147">
        <v>7175</v>
      </c>
      <c r="AU147" t="s">
        <v>93</v>
      </c>
      <c r="AV147" t="s">
        <v>93</v>
      </c>
      <c r="AW147" t="s">
        <v>155</v>
      </c>
      <c r="AX147" t="s">
        <v>95</v>
      </c>
      <c r="AY147" t="s">
        <v>90</v>
      </c>
      <c r="AZ147">
        <v>5143</v>
      </c>
      <c r="BA147" t="s">
        <v>91</v>
      </c>
      <c r="BB147">
        <v>5</v>
      </c>
      <c r="BC147" t="s">
        <v>552</v>
      </c>
      <c r="BD147" t="s">
        <v>93</v>
      </c>
      <c r="BE147" t="s">
        <v>93</v>
      </c>
      <c r="BF147">
        <v>81.049000000000007</v>
      </c>
      <c r="BG147" t="s">
        <v>229</v>
      </c>
      <c r="BH147">
        <v>4</v>
      </c>
      <c r="BI147" t="s">
        <v>230</v>
      </c>
      <c r="BJ147" t="s">
        <v>721</v>
      </c>
      <c r="BK147" t="s">
        <v>596</v>
      </c>
      <c r="BL147" t="s">
        <v>101</v>
      </c>
      <c r="BM147" t="s">
        <v>102</v>
      </c>
      <c r="BN147" t="s">
        <v>158</v>
      </c>
      <c r="BO147" t="s">
        <v>159</v>
      </c>
      <c r="BP147" t="s">
        <v>105</v>
      </c>
      <c r="BQ147" t="s">
        <v>106</v>
      </c>
      <c r="BR147">
        <v>2</v>
      </c>
      <c r="BS147" t="s">
        <v>107</v>
      </c>
      <c r="BT147" t="s">
        <v>597</v>
      </c>
      <c r="BU147" s="1">
        <v>45202</v>
      </c>
      <c r="BV147" s="1">
        <v>45202</v>
      </c>
    </row>
    <row r="148" spans="1:74" x14ac:dyDescent="0.2">
      <c r="A148" t="s">
        <v>722</v>
      </c>
      <c r="B148" t="s">
        <v>723</v>
      </c>
      <c r="C148" t="s">
        <v>724</v>
      </c>
      <c r="E148" t="s">
        <v>77</v>
      </c>
      <c r="F148">
        <v>1760238</v>
      </c>
      <c r="G148">
        <v>76717153</v>
      </c>
      <c r="H148">
        <v>337288.91</v>
      </c>
      <c r="I148">
        <v>0</v>
      </c>
      <c r="J148">
        <v>0</v>
      </c>
      <c r="K148">
        <v>1760238</v>
      </c>
      <c r="L148" s="1">
        <v>45195</v>
      </c>
      <c r="M148">
        <v>2023</v>
      </c>
      <c r="N148" s="1">
        <v>45170</v>
      </c>
      <c r="O148" s="1">
        <v>45900</v>
      </c>
      <c r="P148" t="s">
        <v>78</v>
      </c>
      <c r="Q148">
        <v>8900</v>
      </c>
      <c r="R148" t="s">
        <v>78</v>
      </c>
      <c r="S148">
        <v>892434</v>
      </c>
      <c r="T148" t="s">
        <v>113</v>
      </c>
      <c r="U148">
        <v>89</v>
      </c>
      <c r="V148" t="s">
        <v>78</v>
      </c>
      <c r="W148">
        <v>8900</v>
      </c>
      <c r="X148" t="s">
        <v>78</v>
      </c>
      <c r="Y148">
        <v>892414</v>
      </c>
      <c r="Z148" t="s">
        <v>725</v>
      </c>
      <c r="AA148" t="s">
        <v>726</v>
      </c>
      <c r="AB148" t="s">
        <v>116</v>
      </c>
      <c r="AC148" t="s">
        <v>117</v>
      </c>
      <c r="AD148" t="s">
        <v>727</v>
      </c>
      <c r="AE148" t="s">
        <v>654</v>
      </c>
      <c r="AG148" t="s">
        <v>655</v>
      </c>
      <c r="AH148" t="s">
        <v>656</v>
      </c>
      <c r="AI148" t="s">
        <v>657</v>
      </c>
      <c r="AK148" t="s">
        <v>658</v>
      </c>
      <c r="AL148" t="s">
        <v>659</v>
      </c>
      <c r="AM148">
        <v>55000</v>
      </c>
      <c r="AN148" t="s">
        <v>660</v>
      </c>
      <c r="AO148">
        <v>4013</v>
      </c>
      <c r="AP148" t="s">
        <v>661</v>
      </c>
      <c r="AQ148">
        <v>4</v>
      </c>
      <c r="AR148" t="s">
        <v>662</v>
      </c>
      <c r="AS148">
        <v>85007</v>
      </c>
      <c r="AT148">
        <v>2812</v>
      </c>
      <c r="AU148" t="s">
        <v>663</v>
      </c>
      <c r="AV148" t="s">
        <v>664</v>
      </c>
      <c r="AW148" t="s">
        <v>528</v>
      </c>
      <c r="AX148" t="s">
        <v>129</v>
      </c>
      <c r="BB148">
        <v>5</v>
      </c>
      <c r="BD148" t="s">
        <v>130</v>
      </c>
      <c r="BF148">
        <v>81.040999999999997</v>
      </c>
      <c r="BG148" t="s">
        <v>131</v>
      </c>
      <c r="BH148">
        <v>4</v>
      </c>
      <c r="BI148" t="s">
        <v>230</v>
      </c>
      <c r="BJ148" t="s">
        <v>728</v>
      </c>
      <c r="BK148" t="s">
        <v>728</v>
      </c>
      <c r="BL148" t="s">
        <v>101</v>
      </c>
      <c r="BM148" t="s">
        <v>102</v>
      </c>
      <c r="BN148" t="s">
        <v>134</v>
      </c>
      <c r="BO148" t="s">
        <v>135</v>
      </c>
      <c r="BP148" t="s">
        <v>134</v>
      </c>
      <c r="BQ148" t="s">
        <v>216</v>
      </c>
      <c r="BR148">
        <v>2</v>
      </c>
      <c r="BS148" t="s">
        <v>107</v>
      </c>
      <c r="BT148" t="s">
        <v>729</v>
      </c>
      <c r="BU148" s="1">
        <v>45202</v>
      </c>
      <c r="BV148" s="1">
        <v>45202</v>
      </c>
    </row>
    <row r="149" spans="1:74" x14ac:dyDescent="0.2">
      <c r="A149" t="s">
        <v>730</v>
      </c>
      <c r="B149" t="s">
        <v>569</v>
      </c>
      <c r="C149" t="s">
        <v>570</v>
      </c>
      <c r="D149">
        <v>3</v>
      </c>
      <c r="E149" t="s">
        <v>77</v>
      </c>
      <c r="F149">
        <v>0</v>
      </c>
      <c r="G149">
        <v>199967</v>
      </c>
      <c r="H149">
        <v>199967</v>
      </c>
      <c r="I149">
        <v>0</v>
      </c>
      <c r="J149">
        <v>0</v>
      </c>
      <c r="K149">
        <v>0</v>
      </c>
      <c r="L149" s="1">
        <v>45212</v>
      </c>
      <c r="M149">
        <v>2024</v>
      </c>
      <c r="N149" s="1">
        <v>44739</v>
      </c>
      <c r="O149" s="1">
        <v>45184</v>
      </c>
      <c r="P149" t="s">
        <v>78</v>
      </c>
      <c r="Q149">
        <v>8900</v>
      </c>
      <c r="R149" t="s">
        <v>78</v>
      </c>
      <c r="S149">
        <v>892430</v>
      </c>
      <c r="T149" t="s">
        <v>223</v>
      </c>
      <c r="U149">
        <v>89</v>
      </c>
      <c r="V149" t="s">
        <v>78</v>
      </c>
      <c r="W149">
        <v>8900</v>
      </c>
      <c r="X149" t="s">
        <v>78</v>
      </c>
      <c r="Y149">
        <v>892401</v>
      </c>
      <c r="Z149" t="s">
        <v>224</v>
      </c>
      <c r="AA149" t="s">
        <v>225</v>
      </c>
      <c r="AB149" t="s">
        <v>226</v>
      </c>
      <c r="AC149" t="s">
        <v>117</v>
      </c>
      <c r="AD149" t="s">
        <v>291</v>
      </c>
      <c r="AE149" t="s">
        <v>571</v>
      </c>
      <c r="AG149" t="s">
        <v>572</v>
      </c>
      <c r="AH149" t="s">
        <v>572</v>
      </c>
      <c r="AL149" t="s">
        <v>731</v>
      </c>
      <c r="AM149">
        <v>5320</v>
      </c>
      <c r="AN149" t="s">
        <v>574</v>
      </c>
      <c r="AO149">
        <v>5007</v>
      </c>
      <c r="AP149" t="s">
        <v>575</v>
      </c>
      <c r="AQ149">
        <v>5</v>
      </c>
      <c r="AR149" t="s">
        <v>92</v>
      </c>
      <c r="AS149">
        <v>72712</v>
      </c>
      <c r="AT149">
        <v>6090</v>
      </c>
      <c r="AU149" t="s">
        <v>93</v>
      </c>
      <c r="AV149" t="s">
        <v>93</v>
      </c>
      <c r="AW149" t="s">
        <v>155</v>
      </c>
      <c r="AX149" t="s">
        <v>576</v>
      </c>
      <c r="AY149" t="s">
        <v>574</v>
      </c>
      <c r="AZ149">
        <v>5007</v>
      </c>
      <c r="BA149" t="s">
        <v>575</v>
      </c>
      <c r="BB149">
        <v>5</v>
      </c>
      <c r="BC149" t="s">
        <v>732</v>
      </c>
      <c r="BD149" t="s">
        <v>93</v>
      </c>
      <c r="BE149" t="s">
        <v>93</v>
      </c>
      <c r="BF149">
        <v>81.049000000000007</v>
      </c>
      <c r="BG149" t="s">
        <v>229</v>
      </c>
      <c r="BH149">
        <v>4</v>
      </c>
      <c r="BI149" t="s">
        <v>230</v>
      </c>
      <c r="BJ149" t="s">
        <v>578</v>
      </c>
      <c r="BK149" t="s">
        <v>578</v>
      </c>
      <c r="BL149" t="s">
        <v>101</v>
      </c>
      <c r="BM149" t="s">
        <v>102</v>
      </c>
      <c r="BN149" t="s">
        <v>158</v>
      </c>
      <c r="BO149" t="s">
        <v>159</v>
      </c>
      <c r="BP149" t="s">
        <v>105</v>
      </c>
      <c r="BQ149" t="s">
        <v>106</v>
      </c>
      <c r="BR149">
        <v>2</v>
      </c>
      <c r="BS149" t="s">
        <v>107</v>
      </c>
      <c r="BT149" t="s">
        <v>579</v>
      </c>
      <c r="BU149" s="1">
        <v>45215</v>
      </c>
      <c r="BV149" s="1">
        <v>45215</v>
      </c>
    </row>
    <row r="150" spans="1:74" ht="51" x14ac:dyDescent="0.2">
      <c r="A150" t="s">
        <v>733</v>
      </c>
      <c r="B150" t="s">
        <v>734</v>
      </c>
      <c r="C150" t="s">
        <v>735</v>
      </c>
      <c r="E150" t="s">
        <v>142</v>
      </c>
      <c r="F150">
        <v>1961110</v>
      </c>
      <c r="G150">
        <v>1961110</v>
      </c>
      <c r="H150">
        <v>22000</v>
      </c>
      <c r="I150">
        <v>0</v>
      </c>
      <c r="J150">
        <v>0</v>
      </c>
      <c r="K150">
        <v>1961110</v>
      </c>
      <c r="L150" s="1">
        <v>45243</v>
      </c>
      <c r="M150">
        <v>2024</v>
      </c>
      <c r="N150" s="1">
        <v>45231</v>
      </c>
      <c r="O150" s="1">
        <v>46326</v>
      </c>
      <c r="P150" t="s">
        <v>78</v>
      </c>
      <c r="Q150">
        <v>8900</v>
      </c>
      <c r="R150" t="s">
        <v>78</v>
      </c>
      <c r="S150">
        <v>892434</v>
      </c>
      <c r="T150" t="s">
        <v>113</v>
      </c>
      <c r="U150">
        <v>89</v>
      </c>
      <c r="V150" t="s">
        <v>78</v>
      </c>
      <c r="W150">
        <v>8900</v>
      </c>
      <c r="X150" t="s">
        <v>78</v>
      </c>
      <c r="Y150">
        <v>892414</v>
      </c>
      <c r="Z150" t="s">
        <v>725</v>
      </c>
      <c r="AA150" t="s">
        <v>115</v>
      </c>
      <c r="AB150" t="s">
        <v>116</v>
      </c>
      <c r="AC150" t="s">
        <v>117</v>
      </c>
      <c r="AD150" t="s">
        <v>736</v>
      </c>
      <c r="AE150" t="s">
        <v>119</v>
      </c>
      <c r="AG150" t="s">
        <v>120</v>
      </c>
      <c r="AH150" t="s">
        <v>483</v>
      </c>
      <c r="AI150" t="s">
        <v>122</v>
      </c>
      <c r="AK150" t="s">
        <v>123</v>
      </c>
      <c r="AL150" t="s">
        <v>124</v>
      </c>
      <c r="AM150">
        <v>50450</v>
      </c>
      <c r="AN150" t="s">
        <v>125</v>
      </c>
      <c r="AO150">
        <v>5119</v>
      </c>
      <c r="AP150" t="s">
        <v>126</v>
      </c>
      <c r="AQ150">
        <v>5</v>
      </c>
      <c r="AR150" t="s">
        <v>92</v>
      </c>
      <c r="AS150">
        <v>72118</v>
      </c>
      <c r="AT150">
        <v>5328</v>
      </c>
      <c r="AU150" t="s">
        <v>127</v>
      </c>
      <c r="AV150" t="s">
        <v>127</v>
      </c>
      <c r="AW150" t="s">
        <v>528</v>
      </c>
      <c r="AX150" t="s">
        <v>129</v>
      </c>
      <c r="BB150">
        <v>5</v>
      </c>
      <c r="BD150" t="s">
        <v>130</v>
      </c>
      <c r="BF150">
        <v>81.128</v>
      </c>
      <c r="BG150" t="s">
        <v>737</v>
      </c>
      <c r="BH150">
        <v>3</v>
      </c>
      <c r="BI150" t="s">
        <v>132</v>
      </c>
      <c r="BJ150" s="2" t="s">
        <v>738</v>
      </c>
      <c r="BK150" s="2" t="s">
        <v>738</v>
      </c>
      <c r="BL150" t="s">
        <v>101</v>
      </c>
      <c r="BM150" t="s">
        <v>102</v>
      </c>
      <c r="BN150" t="s">
        <v>134</v>
      </c>
      <c r="BO150" t="s">
        <v>135</v>
      </c>
      <c r="BP150" t="s">
        <v>134</v>
      </c>
      <c r="BQ150" t="s">
        <v>216</v>
      </c>
      <c r="BR150">
        <v>2</v>
      </c>
      <c r="BS150" t="s">
        <v>107</v>
      </c>
      <c r="BT150" t="s">
        <v>739</v>
      </c>
      <c r="BU150" s="1">
        <v>45243</v>
      </c>
      <c r="BV150" s="1">
        <v>45243</v>
      </c>
    </row>
    <row r="151" spans="1:74" x14ac:dyDescent="0.2">
      <c r="A151" t="s">
        <v>740</v>
      </c>
      <c r="B151" t="s">
        <v>353</v>
      </c>
      <c r="C151" t="s">
        <v>354</v>
      </c>
      <c r="D151">
        <v>7</v>
      </c>
      <c r="E151" t="s">
        <v>142</v>
      </c>
      <c r="F151">
        <v>0</v>
      </c>
      <c r="G151">
        <v>1149999</v>
      </c>
      <c r="H151">
        <v>379281.47</v>
      </c>
      <c r="I151">
        <v>0</v>
      </c>
      <c r="J151">
        <v>200000</v>
      </c>
      <c r="K151">
        <v>0</v>
      </c>
      <c r="L151" s="1">
        <v>45252</v>
      </c>
      <c r="M151">
        <v>2024</v>
      </c>
      <c r="N151" s="1">
        <v>43191</v>
      </c>
      <c r="O151" s="1">
        <v>44788</v>
      </c>
      <c r="P151" t="s">
        <v>78</v>
      </c>
      <c r="Q151">
        <v>8900</v>
      </c>
      <c r="R151" t="s">
        <v>78</v>
      </c>
      <c r="S151">
        <v>892434</v>
      </c>
      <c r="T151" t="s">
        <v>113</v>
      </c>
      <c r="U151">
        <v>89</v>
      </c>
      <c r="V151" t="s">
        <v>78</v>
      </c>
      <c r="W151">
        <v>8900</v>
      </c>
      <c r="X151" t="s">
        <v>78</v>
      </c>
      <c r="Y151">
        <v>892403</v>
      </c>
      <c r="Z151" t="s">
        <v>114</v>
      </c>
      <c r="AA151" t="s">
        <v>115</v>
      </c>
      <c r="AB151" t="s">
        <v>116</v>
      </c>
      <c r="AC151" t="s">
        <v>117</v>
      </c>
      <c r="AD151" t="s">
        <v>355</v>
      </c>
      <c r="AE151" t="s">
        <v>85</v>
      </c>
      <c r="AG151" t="s">
        <v>86</v>
      </c>
      <c r="AH151" t="s">
        <v>86</v>
      </c>
      <c r="AK151" t="s">
        <v>87</v>
      </c>
      <c r="AL151" t="s">
        <v>688</v>
      </c>
      <c r="AM151">
        <v>23290</v>
      </c>
      <c r="AN151" t="s">
        <v>90</v>
      </c>
      <c r="AO151">
        <v>5143</v>
      </c>
      <c r="AP151" t="s">
        <v>91</v>
      </c>
      <c r="AQ151">
        <v>5</v>
      </c>
      <c r="AR151" t="s">
        <v>92</v>
      </c>
      <c r="AS151">
        <v>72701</v>
      </c>
      <c r="AT151">
        <v>3124</v>
      </c>
      <c r="AU151" t="s">
        <v>93</v>
      </c>
      <c r="AV151" t="s">
        <v>93</v>
      </c>
      <c r="AW151" t="s">
        <v>324</v>
      </c>
      <c r="AX151" t="s">
        <v>95</v>
      </c>
      <c r="AY151" t="s">
        <v>90</v>
      </c>
      <c r="AZ151">
        <v>5143</v>
      </c>
      <c r="BA151" t="s">
        <v>91</v>
      </c>
      <c r="BB151">
        <v>5</v>
      </c>
      <c r="BC151" t="s">
        <v>324</v>
      </c>
      <c r="BD151" t="s">
        <v>127</v>
      </c>
      <c r="BE151" t="s">
        <v>93</v>
      </c>
      <c r="BF151">
        <v>81.087000000000003</v>
      </c>
      <c r="BG151" t="s">
        <v>145</v>
      </c>
      <c r="BH151">
        <v>5</v>
      </c>
      <c r="BI151" t="s">
        <v>98</v>
      </c>
      <c r="BJ151" t="s">
        <v>460</v>
      </c>
      <c r="BK151" t="s">
        <v>356</v>
      </c>
      <c r="BL151" t="s">
        <v>101</v>
      </c>
      <c r="BM151" t="s">
        <v>102</v>
      </c>
      <c r="BN151" t="s">
        <v>103</v>
      </c>
      <c r="BO151" t="s">
        <v>104</v>
      </c>
      <c r="BP151" t="s">
        <v>105</v>
      </c>
      <c r="BQ151" t="s">
        <v>106</v>
      </c>
      <c r="BR151">
        <v>2</v>
      </c>
      <c r="BS151" t="s">
        <v>107</v>
      </c>
      <c r="BT151" t="s">
        <v>357</v>
      </c>
      <c r="BU151" s="1">
        <v>45257</v>
      </c>
      <c r="BV151" s="1">
        <v>45257</v>
      </c>
    </row>
    <row r="152" spans="1:74" x14ac:dyDescent="0.2">
      <c r="A152" t="s">
        <v>741</v>
      </c>
      <c r="B152" t="s">
        <v>353</v>
      </c>
      <c r="C152" t="s">
        <v>354</v>
      </c>
      <c r="D152">
        <v>8</v>
      </c>
      <c r="E152" t="s">
        <v>142</v>
      </c>
      <c r="F152">
        <v>0</v>
      </c>
      <c r="G152">
        <v>1149999</v>
      </c>
      <c r="H152">
        <v>379281.47</v>
      </c>
      <c r="I152">
        <v>0</v>
      </c>
      <c r="J152">
        <v>200000</v>
      </c>
      <c r="K152">
        <v>0</v>
      </c>
      <c r="L152" s="1">
        <v>45274</v>
      </c>
      <c r="M152">
        <v>2024</v>
      </c>
      <c r="N152" s="1">
        <v>43191</v>
      </c>
      <c r="O152" s="1">
        <v>44788</v>
      </c>
      <c r="P152" t="s">
        <v>78</v>
      </c>
      <c r="Q152">
        <v>8900</v>
      </c>
      <c r="R152" t="s">
        <v>78</v>
      </c>
      <c r="S152">
        <v>892434</v>
      </c>
      <c r="T152" t="s">
        <v>113</v>
      </c>
      <c r="U152">
        <v>89</v>
      </c>
      <c r="V152" t="s">
        <v>78</v>
      </c>
      <c r="W152">
        <v>8900</v>
      </c>
      <c r="X152" t="s">
        <v>78</v>
      </c>
      <c r="Y152">
        <v>892403</v>
      </c>
      <c r="Z152" t="s">
        <v>114</v>
      </c>
      <c r="AA152" t="s">
        <v>115</v>
      </c>
      <c r="AB152" t="s">
        <v>116</v>
      </c>
      <c r="AC152" t="s">
        <v>117</v>
      </c>
      <c r="AD152" t="s">
        <v>355</v>
      </c>
      <c r="AE152" t="s">
        <v>85</v>
      </c>
      <c r="AG152" t="s">
        <v>86</v>
      </c>
      <c r="AH152" t="s">
        <v>86</v>
      </c>
      <c r="AK152" t="s">
        <v>87</v>
      </c>
      <c r="AL152" t="s">
        <v>688</v>
      </c>
      <c r="AM152">
        <v>23290</v>
      </c>
      <c r="AN152" t="s">
        <v>90</v>
      </c>
      <c r="AO152">
        <v>5143</v>
      </c>
      <c r="AP152" t="s">
        <v>91</v>
      </c>
      <c r="AQ152">
        <v>5</v>
      </c>
      <c r="AR152" t="s">
        <v>92</v>
      </c>
      <c r="AS152">
        <v>72701</v>
      </c>
      <c r="AT152">
        <v>3124</v>
      </c>
      <c r="AU152" t="s">
        <v>93</v>
      </c>
      <c r="AV152" t="s">
        <v>93</v>
      </c>
      <c r="AW152" t="s">
        <v>324</v>
      </c>
      <c r="AX152" t="s">
        <v>95</v>
      </c>
      <c r="AY152" t="s">
        <v>90</v>
      </c>
      <c r="AZ152">
        <v>5143</v>
      </c>
      <c r="BA152" t="s">
        <v>91</v>
      </c>
      <c r="BB152">
        <v>5</v>
      </c>
      <c r="BC152" t="s">
        <v>324</v>
      </c>
      <c r="BD152" t="s">
        <v>127</v>
      </c>
      <c r="BE152" t="s">
        <v>93</v>
      </c>
      <c r="BF152">
        <v>81.087000000000003</v>
      </c>
      <c r="BG152" t="s">
        <v>145</v>
      </c>
      <c r="BH152">
        <v>5</v>
      </c>
      <c r="BI152" t="s">
        <v>98</v>
      </c>
      <c r="BJ152" t="s">
        <v>460</v>
      </c>
      <c r="BK152" t="s">
        <v>356</v>
      </c>
      <c r="BL152" t="s">
        <v>101</v>
      </c>
      <c r="BM152" t="s">
        <v>102</v>
      </c>
      <c r="BN152" t="s">
        <v>103</v>
      </c>
      <c r="BO152" t="s">
        <v>104</v>
      </c>
      <c r="BP152" t="s">
        <v>105</v>
      </c>
      <c r="BQ152" t="s">
        <v>106</v>
      </c>
      <c r="BR152">
        <v>2</v>
      </c>
      <c r="BS152" t="s">
        <v>107</v>
      </c>
      <c r="BT152" t="s">
        <v>357</v>
      </c>
      <c r="BU152" s="1">
        <v>45279</v>
      </c>
      <c r="BV152" s="1">
        <v>45279</v>
      </c>
    </row>
    <row r="153" spans="1:74" x14ac:dyDescent="0.2">
      <c r="A153" t="s">
        <v>742</v>
      </c>
      <c r="B153" t="s">
        <v>743</v>
      </c>
      <c r="C153" t="s">
        <v>744</v>
      </c>
      <c r="F153">
        <v>7581354</v>
      </c>
      <c r="G153">
        <v>7581354</v>
      </c>
      <c r="H153">
        <v>259508.71</v>
      </c>
      <c r="I153">
        <v>7600000</v>
      </c>
      <c r="J153">
        <v>7600000</v>
      </c>
      <c r="K153">
        <v>7581354</v>
      </c>
      <c r="L153" s="1">
        <v>45282</v>
      </c>
      <c r="M153">
        <v>2024</v>
      </c>
      <c r="N153" s="1">
        <v>45292</v>
      </c>
      <c r="O153" s="1">
        <v>46295</v>
      </c>
      <c r="P153" t="s">
        <v>78</v>
      </c>
      <c r="Q153">
        <v>8900</v>
      </c>
      <c r="R153" t="s">
        <v>78</v>
      </c>
      <c r="S153">
        <v>892436</v>
      </c>
      <c r="T153" t="s">
        <v>745</v>
      </c>
      <c r="U153">
        <v>89</v>
      </c>
      <c r="V153" t="s">
        <v>78</v>
      </c>
      <c r="W153">
        <v>8900</v>
      </c>
      <c r="X153" t="s">
        <v>78</v>
      </c>
      <c r="Y153">
        <v>892410</v>
      </c>
      <c r="Z153" t="s">
        <v>746</v>
      </c>
      <c r="AA153" t="s">
        <v>747</v>
      </c>
      <c r="AB153" t="s">
        <v>748</v>
      </c>
      <c r="AC153" t="s">
        <v>117</v>
      </c>
      <c r="AD153" t="s">
        <v>749</v>
      </c>
      <c r="AE153" t="s">
        <v>750</v>
      </c>
      <c r="AG153" t="s">
        <v>751</v>
      </c>
      <c r="AH153" t="s">
        <v>751</v>
      </c>
      <c r="AL153" t="s">
        <v>752</v>
      </c>
      <c r="AM153">
        <v>59735</v>
      </c>
      <c r="AN153" t="s">
        <v>753</v>
      </c>
      <c r="AO153">
        <v>13135</v>
      </c>
      <c r="AP153" t="s">
        <v>754</v>
      </c>
      <c r="AQ153">
        <v>13</v>
      </c>
      <c r="AR153" t="s">
        <v>755</v>
      </c>
      <c r="AS153">
        <v>30092</v>
      </c>
      <c r="AT153">
        <v>3187</v>
      </c>
      <c r="AU153" t="s">
        <v>756</v>
      </c>
      <c r="AV153" t="s">
        <v>757</v>
      </c>
      <c r="AW153" t="s">
        <v>155</v>
      </c>
      <c r="AX153" t="s">
        <v>758</v>
      </c>
      <c r="AY153" t="s">
        <v>759</v>
      </c>
      <c r="AZ153">
        <v>5081</v>
      </c>
      <c r="BA153" t="s">
        <v>760</v>
      </c>
      <c r="BB153">
        <v>5</v>
      </c>
      <c r="BC153">
        <v>71836</v>
      </c>
      <c r="BD153" t="s">
        <v>761</v>
      </c>
      <c r="BE153" t="s">
        <v>761</v>
      </c>
      <c r="BF153">
        <v>81.254999999999995</v>
      </c>
      <c r="BG153" t="s">
        <v>762</v>
      </c>
      <c r="BH153">
        <v>5</v>
      </c>
      <c r="BI153" t="s">
        <v>98</v>
      </c>
      <c r="BJ153" t="s">
        <v>763</v>
      </c>
      <c r="BK153" t="s">
        <v>763</v>
      </c>
      <c r="BL153" t="s">
        <v>101</v>
      </c>
      <c r="BM153" t="s">
        <v>102</v>
      </c>
      <c r="BN153" t="s">
        <v>173</v>
      </c>
      <c r="BO153" t="s">
        <v>174</v>
      </c>
      <c r="BP153" t="s">
        <v>134</v>
      </c>
      <c r="BQ153" t="s">
        <v>216</v>
      </c>
      <c r="BR153">
        <v>2</v>
      </c>
      <c r="BS153" t="s">
        <v>107</v>
      </c>
      <c r="BT153" t="s">
        <v>764</v>
      </c>
      <c r="BU153" s="1">
        <v>45286</v>
      </c>
      <c r="BV153" s="1">
        <v>45286</v>
      </c>
    </row>
    <row r="154" spans="1:74" ht="51" x14ac:dyDescent="0.2">
      <c r="A154" t="s">
        <v>765</v>
      </c>
      <c r="B154" t="s">
        <v>474</v>
      </c>
      <c r="C154" t="s">
        <v>475</v>
      </c>
      <c r="D154">
        <v>5</v>
      </c>
      <c r="E154" t="s">
        <v>77</v>
      </c>
      <c r="F154">
        <v>0</v>
      </c>
      <c r="G154">
        <v>220000</v>
      </c>
      <c r="H154">
        <v>151250</v>
      </c>
      <c r="I154">
        <v>0</v>
      </c>
      <c r="J154">
        <v>0</v>
      </c>
      <c r="K154">
        <v>0</v>
      </c>
      <c r="L154" s="1">
        <v>45279</v>
      </c>
      <c r="M154">
        <v>2024</v>
      </c>
      <c r="N154" s="1">
        <v>44287</v>
      </c>
      <c r="O154" s="1">
        <v>45382</v>
      </c>
      <c r="P154" t="s">
        <v>78</v>
      </c>
      <c r="Q154">
        <v>8900</v>
      </c>
      <c r="R154" t="s">
        <v>78</v>
      </c>
      <c r="S154">
        <v>892433</v>
      </c>
      <c r="T154" t="s">
        <v>392</v>
      </c>
      <c r="U154">
        <v>89</v>
      </c>
      <c r="V154" t="s">
        <v>78</v>
      </c>
      <c r="W154">
        <v>8900</v>
      </c>
      <c r="X154" t="s">
        <v>78</v>
      </c>
      <c r="Y154">
        <v>892403</v>
      </c>
      <c r="Z154" t="s">
        <v>114</v>
      </c>
      <c r="AA154" t="s">
        <v>115</v>
      </c>
      <c r="AB154" t="s">
        <v>116</v>
      </c>
      <c r="AC154" t="s">
        <v>117</v>
      </c>
      <c r="AD154" t="s">
        <v>164</v>
      </c>
      <c r="AE154" t="s">
        <v>119</v>
      </c>
      <c r="AG154" t="s">
        <v>120</v>
      </c>
      <c r="AH154" t="s">
        <v>483</v>
      </c>
      <c r="AL154" t="s">
        <v>124</v>
      </c>
      <c r="AM154">
        <v>50450</v>
      </c>
      <c r="AN154" t="s">
        <v>125</v>
      </c>
      <c r="AO154">
        <v>5119</v>
      </c>
      <c r="AP154" t="s">
        <v>126</v>
      </c>
      <c r="AQ154">
        <v>5</v>
      </c>
      <c r="AR154" t="s">
        <v>92</v>
      </c>
      <c r="AS154">
        <v>72118</v>
      </c>
      <c r="AT154">
        <v>5328</v>
      </c>
      <c r="AU154" t="s">
        <v>127</v>
      </c>
      <c r="AV154" t="s">
        <v>127</v>
      </c>
      <c r="AW154" t="s">
        <v>155</v>
      </c>
      <c r="AX154" t="s">
        <v>378</v>
      </c>
      <c r="AY154" t="s">
        <v>125</v>
      </c>
      <c r="AZ154">
        <v>5119</v>
      </c>
      <c r="BA154" t="s">
        <v>126</v>
      </c>
      <c r="BB154">
        <v>5</v>
      </c>
      <c r="BC154" t="s">
        <v>476</v>
      </c>
      <c r="BD154" t="s">
        <v>127</v>
      </c>
      <c r="BE154" t="s">
        <v>127</v>
      </c>
      <c r="BF154">
        <v>81.085999999999999</v>
      </c>
      <c r="BG154" t="s">
        <v>170</v>
      </c>
      <c r="BH154">
        <v>5</v>
      </c>
      <c r="BI154" t="s">
        <v>98</v>
      </c>
      <c r="BJ154" s="2" t="s">
        <v>766</v>
      </c>
      <c r="BK154" t="s">
        <v>477</v>
      </c>
      <c r="BL154" t="s">
        <v>101</v>
      </c>
      <c r="BM154" t="s">
        <v>102</v>
      </c>
      <c r="BN154" t="s">
        <v>134</v>
      </c>
      <c r="BO154" t="s">
        <v>135</v>
      </c>
      <c r="BP154" t="s">
        <v>105</v>
      </c>
      <c r="BQ154" t="s">
        <v>106</v>
      </c>
      <c r="BR154">
        <v>2</v>
      </c>
      <c r="BS154" t="s">
        <v>107</v>
      </c>
      <c r="BT154" t="s">
        <v>478</v>
      </c>
      <c r="BU154" s="1">
        <v>45286</v>
      </c>
      <c r="BV154" s="1">
        <v>45286</v>
      </c>
    </row>
    <row r="155" spans="1:74" x14ac:dyDescent="0.2">
      <c r="A155" t="s">
        <v>767</v>
      </c>
      <c r="B155" t="s">
        <v>284</v>
      </c>
      <c r="C155" t="s">
        <v>285</v>
      </c>
      <c r="D155">
        <v>4</v>
      </c>
      <c r="E155" t="s">
        <v>77</v>
      </c>
      <c r="F155">
        <v>-9.4700000000000006</v>
      </c>
      <c r="G155">
        <v>749990.53</v>
      </c>
      <c r="H155">
        <v>591884.07999999996</v>
      </c>
      <c r="I155">
        <v>0</v>
      </c>
      <c r="J155">
        <v>0</v>
      </c>
      <c r="K155">
        <v>-9.4700000000000006</v>
      </c>
      <c r="L155" s="1">
        <v>45308</v>
      </c>
      <c r="M155">
        <v>2024</v>
      </c>
      <c r="N155" s="1">
        <v>43358</v>
      </c>
      <c r="O155" s="1">
        <v>44818</v>
      </c>
      <c r="P155" t="s">
        <v>78</v>
      </c>
      <c r="Q155">
        <v>8900</v>
      </c>
      <c r="R155" t="s">
        <v>78</v>
      </c>
      <c r="S155">
        <v>892430</v>
      </c>
      <c r="T155" t="s">
        <v>223</v>
      </c>
      <c r="U155">
        <v>89</v>
      </c>
      <c r="V155" t="s">
        <v>78</v>
      </c>
      <c r="W155">
        <v>8900</v>
      </c>
      <c r="X155" t="s">
        <v>78</v>
      </c>
      <c r="Y155">
        <v>892401</v>
      </c>
      <c r="Z155" t="s">
        <v>224</v>
      </c>
      <c r="AA155" t="s">
        <v>225</v>
      </c>
      <c r="AB155" t="s">
        <v>226</v>
      </c>
      <c r="AC155" t="s">
        <v>117</v>
      </c>
      <c r="AD155" t="s">
        <v>227</v>
      </c>
      <c r="AE155" t="s">
        <v>85</v>
      </c>
      <c r="AG155" t="s">
        <v>86</v>
      </c>
      <c r="AH155" t="s">
        <v>87</v>
      </c>
      <c r="AK155" t="s">
        <v>87</v>
      </c>
      <c r="AL155" t="s">
        <v>144</v>
      </c>
      <c r="AM155">
        <v>23290</v>
      </c>
      <c r="AN155" t="s">
        <v>90</v>
      </c>
      <c r="AO155">
        <v>5143</v>
      </c>
      <c r="AP155" t="s">
        <v>91</v>
      </c>
      <c r="AQ155">
        <v>5</v>
      </c>
      <c r="AR155" t="s">
        <v>92</v>
      </c>
      <c r="AS155">
        <v>72701</v>
      </c>
      <c r="AU155" t="s">
        <v>93</v>
      </c>
      <c r="AV155" t="s">
        <v>93</v>
      </c>
      <c r="AW155" t="s">
        <v>155</v>
      </c>
      <c r="AX155" t="s">
        <v>95</v>
      </c>
      <c r="AY155" t="s">
        <v>90</v>
      </c>
      <c r="AZ155">
        <v>5143</v>
      </c>
      <c r="BA155" t="s">
        <v>91</v>
      </c>
      <c r="BB155">
        <v>5</v>
      </c>
      <c r="BC155" t="s">
        <v>380</v>
      </c>
      <c r="BD155" t="s">
        <v>93</v>
      </c>
      <c r="BE155" t="s">
        <v>93</v>
      </c>
      <c r="BF155">
        <v>81.049000000000007</v>
      </c>
      <c r="BG155" t="s">
        <v>229</v>
      </c>
      <c r="BH155">
        <v>4</v>
      </c>
      <c r="BI155" t="s">
        <v>230</v>
      </c>
      <c r="BJ155" t="s">
        <v>286</v>
      </c>
      <c r="BK155" t="s">
        <v>286</v>
      </c>
      <c r="BL155" t="s">
        <v>101</v>
      </c>
      <c r="BM155" t="s">
        <v>102</v>
      </c>
      <c r="BN155" t="s">
        <v>103</v>
      </c>
      <c r="BO155" t="s">
        <v>104</v>
      </c>
      <c r="BP155" t="s">
        <v>197</v>
      </c>
      <c r="BQ155" t="s">
        <v>198</v>
      </c>
      <c r="BR155">
        <v>2</v>
      </c>
      <c r="BS155" t="s">
        <v>107</v>
      </c>
      <c r="BT155" t="s">
        <v>287</v>
      </c>
      <c r="BU155" s="1">
        <v>45313</v>
      </c>
      <c r="BV155" s="1">
        <v>45313</v>
      </c>
    </row>
    <row r="156" spans="1:74" ht="51" x14ac:dyDescent="0.2">
      <c r="A156" t="s">
        <v>768</v>
      </c>
      <c r="B156" t="s">
        <v>633</v>
      </c>
      <c r="C156" t="s">
        <v>634</v>
      </c>
      <c r="D156">
        <v>2</v>
      </c>
      <c r="E156" t="s">
        <v>77</v>
      </c>
      <c r="F156">
        <v>0</v>
      </c>
      <c r="G156">
        <v>1000000</v>
      </c>
      <c r="H156">
        <v>923210.37</v>
      </c>
      <c r="I156">
        <v>0</v>
      </c>
      <c r="J156">
        <v>589054</v>
      </c>
      <c r="K156">
        <v>0</v>
      </c>
      <c r="L156" s="1">
        <v>45321</v>
      </c>
      <c r="M156">
        <v>2024</v>
      </c>
      <c r="N156" s="1">
        <v>45036</v>
      </c>
      <c r="O156" s="1">
        <v>45474</v>
      </c>
      <c r="P156" t="s">
        <v>78</v>
      </c>
      <c r="Q156">
        <v>8900</v>
      </c>
      <c r="R156" t="s">
        <v>78</v>
      </c>
      <c r="S156">
        <v>892433</v>
      </c>
      <c r="T156" t="s">
        <v>392</v>
      </c>
      <c r="U156">
        <v>89</v>
      </c>
      <c r="V156" t="s">
        <v>78</v>
      </c>
      <c r="W156">
        <v>8900</v>
      </c>
      <c r="X156" t="s">
        <v>78</v>
      </c>
      <c r="Y156">
        <v>892407</v>
      </c>
      <c r="Z156" t="s">
        <v>420</v>
      </c>
      <c r="AA156" t="s">
        <v>421</v>
      </c>
      <c r="AB156" t="s">
        <v>422</v>
      </c>
      <c r="AC156" t="s">
        <v>83</v>
      </c>
      <c r="AD156" t="s">
        <v>635</v>
      </c>
      <c r="AE156" t="s">
        <v>636</v>
      </c>
      <c r="AG156" t="s">
        <v>87</v>
      </c>
      <c r="AH156" t="s">
        <v>87</v>
      </c>
      <c r="AK156" t="s">
        <v>87</v>
      </c>
      <c r="AL156" t="s">
        <v>637</v>
      </c>
      <c r="AM156">
        <v>41000</v>
      </c>
      <c r="AN156" t="s">
        <v>167</v>
      </c>
      <c r="AO156">
        <v>5119</v>
      </c>
      <c r="AP156" t="s">
        <v>126</v>
      </c>
      <c r="AQ156">
        <v>5</v>
      </c>
      <c r="AR156" t="s">
        <v>92</v>
      </c>
      <c r="AS156">
        <v>72204</v>
      </c>
      <c r="AU156" t="s">
        <v>127</v>
      </c>
      <c r="AV156" t="s">
        <v>127</v>
      </c>
      <c r="AW156" t="s">
        <v>155</v>
      </c>
      <c r="AX156" t="s">
        <v>168</v>
      </c>
      <c r="AY156" t="s">
        <v>167</v>
      </c>
      <c r="AZ156">
        <v>5119</v>
      </c>
      <c r="BA156" t="s">
        <v>126</v>
      </c>
      <c r="BB156">
        <v>5</v>
      </c>
      <c r="BC156" t="s">
        <v>638</v>
      </c>
      <c r="BD156" t="s">
        <v>127</v>
      </c>
      <c r="BE156" t="s">
        <v>127</v>
      </c>
      <c r="BF156">
        <v>81.007999999999996</v>
      </c>
      <c r="BG156" t="s">
        <v>424</v>
      </c>
      <c r="BH156">
        <v>5</v>
      </c>
      <c r="BI156" t="s">
        <v>98</v>
      </c>
      <c r="BJ156" s="2" t="s">
        <v>769</v>
      </c>
      <c r="BK156" t="s">
        <v>639</v>
      </c>
      <c r="BL156" t="s">
        <v>101</v>
      </c>
      <c r="BM156" t="s">
        <v>102</v>
      </c>
      <c r="BN156" t="s">
        <v>103</v>
      </c>
      <c r="BO156" t="s">
        <v>104</v>
      </c>
      <c r="BP156" t="s">
        <v>105</v>
      </c>
      <c r="BQ156" t="s">
        <v>106</v>
      </c>
      <c r="BR156">
        <v>2</v>
      </c>
      <c r="BS156" t="s">
        <v>107</v>
      </c>
      <c r="BT156" t="s">
        <v>640</v>
      </c>
      <c r="BU156" s="1">
        <v>45327</v>
      </c>
      <c r="BV156" s="1">
        <v>45327</v>
      </c>
    </row>
    <row r="157" spans="1:74" ht="85" x14ac:dyDescent="0.2">
      <c r="A157" t="s">
        <v>770</v>
      </c>
      <c r="B157" t="s">
        <v>672</v>
      </c>
      <c r="C157" t="s">
        <v>673</v>
      </c>
      <c r="D157">
        <v>1</v>
      </c>
      <c r="E157" t="s">
        <v>77</v>
      </c>
      <c r="F157">
        <v>0</v>
      </c>
      <c r="G157">
        <v>1271376</v>
      </c>
      <c r="H157">
        <v>504853.96</v>
      </c>
      <c r="I157">
        <v>0</v>
      </c>
      <c r="J157">
        <v>0</v>
      </c>
      <c r="K157">
        <v>0</v>
      </c>
      <c r="L157" s="1">
        <v>45322</v>
      </c>
      <c r="M157">
        <v>2024</v>
      </c>
      <c r="N157" s="1">
        <v>45108</v>
      </c>
      <c r="O157" s="1">
        <v>45747</v>
      </c>
      <c r="P157" t="s">
        <v>78</v>
      </c>
      <c r="Q157">
        <v>8900</v>
      </c>
      <c r="R157" t="s">
        <v>78</v>
      </c>
      <c r="S157">
        <v>892434</v>
      </c>
      <c r="T157" t="s">
        <v>113</v>
      </c>
      <c r="U157">
        <v>89</v>
      </c>
      <c r="V157" t="s">
        <v>78</v>
      </c>
      <c r="W157">
        <v>8900</v>
      </c>
      <c r="X157" t="s">
        <v>78</v>
      </c>
      <c r="Y157">
        <v>892403</v>
      </c>
      <c r="Z157" t="s">
        <v>114</v>
      </c>
      <c r="AA157" t="s">
        <v>115</v>
      </c>
      <c r="AB157" t="s">
        <v>116</v>
      </c>
      <c r="AC157" t="s">
        <v>117</v>
      </c>
      <c r="AD157" t="s">
        <v>143</v>
      </c>
      <c r="AE157" t="s">
        <v>85</v>
      </c>
      <c r="AG157" t="s">
        <v>86</v>
      </c>
      <c r="AH157" t="s">
        <v>86</v>
      </c>
      <c r="AK157" t="s">
        <v>87</v>
      </c>
      <c r="AL157" t="s">
        <v>688</v>
      </c>
      <c r="AM157">
        <v>23290</v>
      </c>
      <c r="AN157" t="s">
        <v>90</v>
      </c>
      <c r="AO157">
        <v>5143</v>
      </c>
      <c r="AP157" t="s">
        <v>91</v>
      </c>
      <c r="AQ157">
        <v>5</v>
      </c>
      <c r="AR157" t="s">
        <v>92</v>
      </c>
      <c r="AS157">
        <v>72701</v>
      </c>
      <c r="AT157">
        <v>3124</v>
      </c>
      <c r="AU157" t="s">
        <v>93</v>
      </c>
      <c r="AV157" t="s">
        <v>93</v>
      </c>
      <c r="AW157" t="s">
        <v>324</v>
      </c>
      <c r="AX157" t="s">
        <v>95</v>
      </c>
      <c r="AY157" t="s">
        <v>90</v>
      </c>
      <c r="AZ157">
        <v>5143</v>
      </c>
      <c r="BA157" t="s">
        <v>91</v>
      </c>
      <c r="BB157">
        <v>5</v>
      </c>
      <c r="BC157" t="s">
        <v>324</v>
      </c>
      <c r="BD157" t="s">
        <v>93</v>
      </c>
      <c r="BE157" t="s">
        <v>93</v>
      </c>
      <c r="BF157">
        <v>81.087000000000003</v>
      </c>
      <c r="BG157" t="s">
        <v>145</v>
      </c>
      <c r="BH157">
        <v>5</v>
      </c>
      <c r="BI157" t="s">
        <v>98</v>
      </c>
      <c r="BJ157" s="2" t="s">
        <v>674</v>
      </c>
      <c r="BK157" s="2" t="s">
        <v>674</v>
      </c>
      <c r="BL157" t="s">
        <v>101</v>
      </c>
      <c r="BM157" t="s">
        <v>102</v>
      </c>
      <c r="BN157" t="s">
        <v>103</v>
      </c>
      <c r="BO157" t="s">
        <v>104</v>
      </c>
      <c r="BP157" t="s">
        <v>105</v>
      </c>
      <c r="BQ157" t="s">
        <v>106</v>
      </c>
      <c r="BR157">
        <v>2</v>
      </c>
      <c r="BS157" t="s">
        <v>107</v>
      </c>
      <c r="BT157" t="s">
        <v>675</v>
      </c>
      <c r="BU157" s="1">
        <v>45327</v>
      </c>
      <c r="BV157" s="1">
        <v>45327</v>
      </c>
    </row>
    <row r="158" spans="1:74" ht="51" x14ac:dyDescent="0.2">
      <c r="A158" t="s">
        <v>771</v>
      </c>
      <c r="B158" t="s">
        <v>212</v>
      </c>
      <c r="C158" t="s">
        <v>213</v>
      </c>
      <c r="D158">
        <v>8</v>
      </c>
      <c r="E158" t="s">
        <v>142</v>
      </c>
      <c r="F158">
        <v>0</v>
      </c>
      <c r="G158">
        <v>1500000</v>
      </c>
      <c r="H158">
        <v>1166309.05</v>
      </c>
      <c r="I158">
        <v>0</v>
      </c>
      <c r="J158">
        <v>0</v>
      </c>
      <c r="K158">
        <v>0</v>
      </c>
      <c r="L158" s="1">
        <v>45338</v>
      </c>
      <c r="M158">
        <v>2024</v>
      </c>
      <c r="N158" s="1">
        <v>43556</v>
      </c>
      <c r="O158" s="1">
        <v>45565</v>
      </c>
      <c r="P158" t="s">
        <v>78</v>
      </c>
      <c r="Q158">
        <v>8900</v>
      </c>
      <c r="R158" t="s">
        <v>78</v>
      </c>
      <c r="S158">
        <v>892433</v>
      </c>
      <c r="T158" t="s">
        <v>392</v>
      </c>
      <c r="U158">
        <v>89</v>
      </c>
      <c r="V158" t="s">
        <v>78</v>
      </c>
      <c r="W158">
        <v>8900</v>
      </c>
      <c r="X158" t="s">
        <v>78</v>
      </c>
      <c r="Y158">
        <v>892403</v>
      </c>
      <c r="Z158" t="s">
        <v>114</v>
      </c>
      <c r="AA158" t="s">
        <v>115</v>
      </c>
      <c r="AB158" t="s">
        <v>116</v>
      </c>
      <c r="AC158" t="s">
        <v>214</v>
      </c>
      <c r="AD158" t="s">
        <v>164</v>
      </c>
      <c r="AE158" t="s">
        <v>85</v>
      </c>
      <c r="AG158" t="s">
        <v>86</v>
      </c>
      <c r="AH158" t="s">
        <v>86</v>
      </c>
      <c r="AK158" t="s">
        <v>87</v>
      </c>
      <c r="AL158" t="s">
        <v>688</v>
      </c>
      <c r="AM158">
        <v>23290</v>
      </c>
      <c r="AN158" t="s">
        <v>90</v>
      </c>
      <c r="AO158">
        <v>5143</v>
      </c>
      <c r="AP158" t="s">
        <v>91</v>
      </c>
      <c r="AQ158">
        <v>5</v>
      </c>
      <c r="AR158" t="s">
        <v>92</v>
      </c>
      <c r="AS158">
        <v>72701</v>
      </c>
      <c r="AT158">
        <v>3124</v>
      </c>
      <c r="AU158" t="s">
        <v>93</v>
      </c>
      <c r="AV158" t="s">
        <v>93</v>
      </c>
      <c r="AW158" t="s">
        <v>155</v>
      </c>
      <c r="AX158" t="s">
        <v>95</v>
      </c>
      <c r="AY158" t="s">
        <v>90</v>
      </c>
      <c r="AZ158">
        <v>5143</v>
      </c>
      <c r="BA158" t="s">
        <v>91</v>
      </c>
      <c r="BB158">
        <v>5</v>
      </c>
      <c r="BC158" t="s">
        <v>96</v>
      </c>
      <c r="BD158" t="s">
        <v>93</v>
      </c>
      <c r="BE158" t="s">
        <v>93</v>
      </c>
      <c r="BF158">
        <v>81.085999999999999</v>
      </c>
      <c r="BG158" t="s">
        <v>170</v>
      </c>
      <c r="BH158">
        <v>5</v>
      </c>
      <c r="BI158" t="s">
        <v>98</v>
      </c>
      <c r="BJ158" s="2" t="s">
        <v>772</v>
      </c>
      <c r="BK158" t="s">
        <v>215</v>
      </c>
      <c r="BL158" t="s">
        <v>101</v>
      </c>
      <c r="BM158" t="s">
        <v>102</v>
      </c>
      <c r="BN158" t="s">
        <v>103</v>
      </c>
      <c r="BO158" t="s">
        <v>104</v>
      </c>
      <c r="BP158" t="s">
        <v>105</v>
      </c>
      <c r="BQ158" t="s">
        <v>106</v>
      </c>
      <c r="BR158">
        <v>2</v>
      </c>
      <c r="BS158" t="s">
        <v>107</v>
      </c>
      <c r="BT158" t="s">
        <v>217</v>
      </c>
      <c r="BU158" s="1">
        <v>45342</v>
      </c>
      <c r="BV158" s="1">
        <v>45342</v>
      </c>
    </row>
    <row r="159" spans="1:74" ht="68" x14ac:dyDescent="0.2">
      <c r="A159" t="s">
        <v>773</v>
      </c>
      <c r="B159" t="s">
        <v>301</v>
      </c>
      <c r="C159" t="s">
        <v>302</v>
      </c>
      <c r="D159">
        <v>3</v>
      </c>
      <c r="F159">
        <v>-834953.03</v>
      </c>
      <c r="G159">
        <v>1075510.17</v>
      </c>
      <c r="H159">
        <v>444324.06</v>
      </c>
      <c r="I159">
        <v>0</v>
      </c>
      <c r="J159">
        <v>486720.52</v>
      </c>
      <c r="K159">
        <v>-834953.03</v>
      </c>
      <c r="L159" s="1">
        <v>45355</v>
      </c>
      <c r="M159">
        <v>2024</v>
      </c>
      <c r="N159" s="1">
        <v>43173</v>
      </c>
      <c r="O159" s="1">
        <v>44633</v>
      </c>
      <c r="P159" t="s">
        <v>78</v>
      </c>
      <c r="Q159">
        <v>8900</v>
      </c>
      <c r="R159" t="s">
        <v>78</v>
      </c>
      <c r="S159">
        <v>897030</v>
      </c>
      <c r="T159" t="s">
        <v>303</v>
      </c>
      <c r="U159">
        <v>89</v>
      </c>
      <c r="V159" t="s">
        <v>78</v>
      </c>
      <c r="W159">
        <v>8900</v>
      </c>
      <c r="X159" t="s">
        <v>78</v>
      </c>
      <c r="Y159">
        <v>897002</v>
      </c>
      <c r="Z159" t="s">
        <v>303</v>
      </c>
      <c r="AA159" t="s">
        <v>304</v>
      </c>
      <c r="AB159" t="s">
        <v>305</v>
      </c>
      <c r="AC159" t="s">
        <v>83</v>
      </c>
      <c r="AD159" t="s">
        <v>306</v>
      </c>
      <c r="AE159" t="s">
        <v>307</v>
      </c>
      <c r="AG159" t="s">
        <v>308</v>
      </c>
      <c r="AH159" t="s">
        <v>308</v>
      </c>
      <c r="AI159" t="s">
        <v>309</v>
      </c>
      <c r="AK159" t="s">
        <v>310</v>
      </c>
      <c r="AL159" t="s">
        <v>311</v>
      </c>
      <c r="AM159">
        <v>23290</v>
      </c>
      <c r="AN159" t="s">
        <v>90</v>
      </c>
      <c r="AO159">
        <v>5143</v>
      </c>
      <c r="AP159" t="s">
        <v>91</v>
      </c>
      <c r="AQ159">
        <v>5</v>
      </c>
      <c r="AR159" t="s">
        <v>92</v>
      </c>
      <c r="AS159">
        <v>72701</v>
      </c>
      <c r="AT159">
        <v>6959</v>
      </c>
      <c r="AU159" t="s">
        <v>339</v>
      </c>
      <c r="AV159" t="s">
        <v>93</v>
      </c>
      <c r="AW159" t="s">
        <v>155</v>
      </c>
      <c r="AX159" t="s">
        <v>95</v>
      </c>
      <c r="AY159" t="s">
        <v>90</v>
      </c>
      <c r="AZ159">
        <v>5143</v>
      </c>
      <c r="BA159" t="s">
        <v>91</v>
      </c>
      <c r="BB159">
        <v>5</v>
      </c>
      <c r="BC159" t="s">
        <v>312</v>
      </c>
      <c r="BD159" t="s">
        <v>93</v>
      </c>
      <c r="BE159" t="s">
        <v>93</v>
      </c>
      <c r="BF159">
        <v>81.135000000000005</v>
      </c>
      <c r="BG159" t="s">
        <v>313</v>
      </c>
      <c r="BH159">
        <v>5</v>
      </c>
      <c r="BI159" t="s">
        <v>98</v>
      </c>
      <c r="BJ159" s="2" t="s">
        <v>774</v>
      </c>
      <c r="BK159" s="2" t="s">
        <v>315</v>
      </c>
      <c r="BL159" t="s">
        <v>101</v>
      </c>
      <c r="BM159" t="s">
        <v>102</v>
      </c>
      <c r="BN159" t="s">
        <v>316</v>
      </c>
      <c r="BO159" t="s">
        <v>317</v>
      </c>
      <c r="BP159" t="s">
        <v>197</v>
      </c>
      <c r="BQ159" t="s">
        <v>198</v>
      </c>
      <c r="BR159">
        <v>2</v>
      </c>
      <c r="BS159" t="s">
        <v>107</v>
      </c>
      <c r="BT159" t="s">
        <v>318</v>
      </c>
      <c r="BU159" s="1">
        <v>45362</v>
      </c>
      <c r="BV159" s="1">
        <v>45362</v>
      </c>
    </row>
    <row r="160" spans="1:74" x14ac:dyDescent="0.2">
      <c r="A160" t="s">
        <v>775</v>
      </c>
      <c r="B160" t="s">
        <v>776</v>
      </c>
      <c r="C160" t="s">
        <v>777</v>
      </c>
      <c r="E160" t="s">
        <v>77</v>
      </c>
      <c r="F160">
        <v>5000000</v>
      </c>
      <c r="G160">
        <v>5000000</v>
      </c>
      <c r="H160">
        <v>902283.86</v>
      </c>
      <c r="I160">
        <v>419426</v>
      </c>
      <c r="J160">
        <v>419426</v>
      </c>
      <c r="K160">
        <v>5000000</v>
      </c>
      <c r="L160" s="1">
        <v>45359</v>
      </c>
      <c r="M160">
        <v>2024</v>
      </c>
      <c r="N160" s="1">
        <v>45352</v>
      </c>
      <c r="O160" s="1">
        <v>45838</v>
      </c>
      <c r="P160" t="s">
        <v>78</v>
      </c>
      <c r="Q160">
        <v>8900</v>
      </c>
      <c r="R160" t="s">
        <v>78</v>
      </c>
      <c r="S160">
        <v>892433</v>
      </c>
      <c r="T160" t="s">
        <v>392</v>
      </c>
      <c r="U160">
        <v>89</v>
      </c>
      <c r="V160" t="s">
        <v>78</v>
      </c>
      <c r="W160">
        <v>8900</v>
      </c>
      <c r="X160" t="s">
        <v>78</v>
      </c>
      <c r="Y160">
        <v>892407</v>
      </c>
      <c r="Z160" t="s">
        <v>420</v>
      </c>
      <c r="AA160" t="s">
        <v>778</v>
      </c>
      <c r="AB160" t="s">
        <v>779</v>
      </c>
      <c r="AC160" t="s">
        <v>83</v>
      </c>
      <c r="AD160" t="s">
        <v>780</v>
      </c>
      <c r="AE160" t="s">
        <v>636</v>
      </c>
      <c r="AG160" t="s">
        <v>87</v>
      </c>
      <c r="AH160" t="s">
        <v>87</v>
      </c>
      <c r="AK160" t="s">
        <v>87</v>
      </c>
      <c r="AL160" t="s">
        <v>637</v>
      </c>
      <c r="AM160">
        <v>41000</v>
      </c>
      <c r="AN160" t="s">
        <v>167</v>
      </c>
      <c r="AO160">
        <v>5119</v>
      </c>
      <c r="AP160" t="s">
        <v>126</v>
      </c>
      <c r="AQ160">
        <v>5</v>
      </c>
      <c r="AR160" t="s">
        <v>92</v>
      </c>
      <c r="AS160">
        <v>72204</v>
      </c>
      <c r="AT160">
        <v>1000</v>
      </c>
      <c r="AU160" t="s">
        <v>127</v>
      </c>
      <c r="AV160" t="s">
        <v>127</v>
      </c>
      <c r="AW160" t="s">
        <v>155</v>
      </c>
      <c r="AX160" t="s">
        <v>168</v>
      </c>
      <c r="AY160" t="s">
        <v>167</v>
      </c>
      <c r="AZ160">
        <v>5119</v>
      </c>
      <c r="BA160" t="s">
        <v>126</v>
      </c>
      <c r="BB160">
        <v>5</v>
      </c>
      <c r="BC160" t="s">
        <v>638</v>
      </c>
      <c r="BD160" t="s">
        <v>127</v>
      </c>
      <c r="BE160" t="s">
        <v>127</v>
      </c>
      <c r="BF160">
        <v>81.007999999999996</v>
      </c>
      <c r="BG160" t="s">
        <v>424</v>
      </c>
      <c r="BH160">
        <v>5</v>
      </c>
      <c r="BI160" t="s">
        <v>98</v>
      </c>
      <c r="BJ160" t="s">
        <v>781</v>
      </c>
      <c r="BK160" t="s">
        <v>781</v>
      </c>
      <c r="BL160" t="s">
        <v>101</v>
      </c>
      <c r="BM160" t="s">
        <v>102</v>
      </c>
      <c r="BN160" t="s">
        <v>103</v>
      </c>
      <c r="BO160" t="s">
        <v>104</v>
      </c>
      <c r="BP160" t="s">
        <v>134</v>
      </c>
      <c r="BQ160" t="s">
        <v>216</v>
      </c>
      <c r="BR160">
        <v>2</v>
      </c>
      <c r="BS160" t="s">
        <v>107</v>
      </c>
      <c r="BT160" t="s">
        <v>782</v>
      </c>
      <c r="BU160" s="1">
        <v>45362</v>
      </c>
      <c r="BV160" s="1">
        <v>45362</v>
      </c>
    </row>
    <row r="161" spans="1:74" x14ac:dyDescent="0.2">
      <c r="A161" t="s">
        <v>783</v>
      </c>
      <c r="B161" t="s">
        <v>586</v>
      </c>
      <c r="C161" t="s">
        <v>587</v>
      </c>
      <c r="D161">
        <v>2</v>
      </c>
      <c r="E161" t="s">
        <v>142</v>
      </c>
      <c r="F161">
        <v>0</v>
      </c>
      <c r="G161">
        <v>8666389</v>
      </c>
      <c r="H161">
        <v>5339322.6900000004</v>
      </c>
      <c r="I161">
        <v>0</v>
      </c>
      <c r="J161">
        <v>0</v>
      </c>
      <c r="K161">
        <v>0</v>
      </c>
      <c r="L161" s="1">
        <v>45371</v>
      </c>
      <c r="M161">
        <v>2024</v>
      </c>
      <c r="N161" s="1">
        <v>44743</v>
      </c>
      <c r="O161" s="1">
        <v>45473</v>
      </c>
      <c r="P161" t="s">
        <v>78</v>
      </c>
      <c r="Q161">
        <v>8900</v>
      </c>
      <c r="R161" t="s">
        <v>78</v>
      </c>
      <c r="S161">
        <v>892434</v>
      </c>
      <c r="T161" t="s">
        <v>113</v>
      </c>
      <c r="U161">
        <v>89</v>
      </c>
      <c r="V161" t="s">
        <v>78</v>
      </c>
      <c r="W161">
        <v>8900</v>
      </c>
      <c r="X161" t="s">
        <v>78</v>
      </c>
      <c r="Y161">
        <v>892403</v>
      </c>
      <c r="Z161" t="s">
        <v>114</v>
      </c>
      <c r="AA161" t="s">
        <v>588</v>
      </c>
      <c r="AB161" t="s">
        <v>589</v>
      </c>
      <c r="AC161" t="s">
        <v>117</v>
      </c>
      <c r="AD161" t="s">
        <v>590</v>
      </c>
      <c r="AE161" t="s">
        <v>119</v>
      </c>
      <c r="AG161" t="s">
        <v>120</v>
      </c>
      <c r="AH161" t="s">
        <v>120</v>
      </c>
      <c r="AL161" t="s">
        <v>124</v>
      </c>
      <c r="AM161">
        <v>50450</v>
      </c>
      <c r="AN161" t="s">
        <v>125</v>
      </c>
      <c r="AO161">
        <v>5119</v>
      </c>
      <c r="AP161" t="s">
        <v>126</v>
      </c>
      <c r="AQ161">
        <v>5</v>
      </c>
      <c r="AR161" t="s">
        <v>92</v>
      </c>
      <c r="AS161">
        <v>72118</v>
      </c>
      <c r="AT161">
        <v>5328</v>
      </c>
      <c r="AU161" t="s">
        <v>127</v>
      </c>
      <c r="AV161" t="s">
        <v>127</v>
      </c>
      <c r="AW161" t="s">
        <v>528</v>
      </c>
      <c r="AX161" t="s">
        <v>129</v>
      </c>
      <c r="BB161">
        <v>5</v>
      </c>
      <c r="BD161" t="s">
        <v>130</v>
      </c>
      <c r="BF161">
        <v>81.042000000000002</v>
      </c>
      <c r="BG161" t="s">
        <v>254</v>
      </c>
      <c r="BH161">
        <v>3</v>
      </c>
      <c r="BI161" t="s">
        <v>132</v>
      </c>
      <c r="BJ161" t="s">
        <v>591</v>
      </c>
      <c r="BK161" t="s">
        <v>591</v>
      </c>
      <c r="BL161" t="s">
        <v>101</v>
      </c>
      <c r="BM161" t="s">
        <v>102</v>
      </c>
      <c r="BN161" t="s">
        <v>134</v>
      </c>
      <c r="BO161" t="s">
        <v>135</v>
      </c>
      <c r="BP161" t="s">
        <v>105</v>
      </c>
      <c r="BQ161" t="s">
        <v>106</v>
      </c>
      <c r="BR161">
        <v>2</v>
      </c>
      <c r="BS161" t="s">
        <v>107</v>
      </c>
      <c r="BT161" t="s">
        <v>592</v>
      </c>
      <c r="BU161" s="1">
        <v>45376</v>
      </c>
      <c r="BV161" s="1">
        <v>45376</v>
      </c>
    </row>
    <row r="162" spans="1:74" x14ac:dyDescent="0.2">
      <c r="A162" t="s">
        <v>784</v>
      </c>
      <c r="B162" t="s">
        <v>140</v>
      </c>
      <c r="C162" t="s">
        <v>141</v>
      </c>
      <c r="D162">
        <v>5</v>
      </c>
      <c r="F162">
        <v>0</v>
      </c>
      <c r="G162">
        <v>2704566.15</v>
      </c>
      <c r="H162">
        <v>1405622.43</v>
      </c>
      <c r="I162">
        <v>0</v>
      </c>
      <c r="J162">
        <v>713853</v>
      </c>
      <c r="K162">
        <v>0</v>
      </c>
      <c r="L162" s="1">
        <v>45377</v>
      </c>
      <c r="M162">
        <v>2024</v>
      </c>
      <c r="N162" s="1">
        <v>43313</v>
      </c>
      <c r="O162" s="1">
        <v>44592</v>
      </c>
      <c r="P162" t="s">
        <v>78</v>
      </c>
      <c r="Q162">
        <v>8900</v>
      </c>
      <c r="R162" t="s">
        <v>78</v>
      </c>
      <c r="S162">
        <v>892434</v>
      </c>
      <c r="T162" t="s">
        <v>113</v>
      </c>
      <c r="U162">
        <v>89</v>
      </c>
      <c r="V162" t="s">
        <v>78</v>
      </c>
      <c r="W162">
        <v>8900</v>
      </c>
      <c r="X162" t="s">
        <v>78</v>
      </c>
      <c r="Y162">
        <v>892403</v>
      </c>
      <c r="Z162" t="s">
        <v>114</v>
      </c>
      <c r="AA162" t="s">
        <v>115</v>
      </c>
      <c r="AB162" t="s">
        <v>116</v>
      </c>
      <c r="AC162" t="s">
        <v>117</v>
      </c>
      <c r="AD162" t="s">
        <v>143</v>
      </c>
      <c r="AE162" t="s">
        <v>85</v>
      </c>
      <c r="AG162" t="s">
        <v>86</v>
      </c>
      <c r="AH162" t="s">
        <v>86</v>
      </c>
      <c r="AK162" t="s">
        <v>87</v>
      </c>
      <c r="AL162" t="s">
        <v>688</v>
      </c>
      <c r="AM162">
        <v>23290</v>
      </c>
      <c r="AN162" t="s">
        <v>90</v>
      </c>
      <c r="AO162">
        <v>5143</v>
      </c>
      <c r="AP162" t="s">
        <v>91</v>
      </c>
      <c r="AQ162">
        <v>5</v>
      </c>
      <c r="AR162" t="s">
        <v>92</v>
      </c>
      <c r="AS162">
        <v>72701</v>
      </c>
      <c r="AT162">
        <v>3124</v>
      </c>
      <c r="AU162" t="s">
        <v>93</v>
      </c>
      <c r="AV162" t="s">
        <v>93</v>
      </c>
      <c r="AW162" t="s">
        <v>155</v>
      </c>
      <c r="AX162" t="s">
        <v>95</v>
      </c>
      <c r="AY162" t="s">
        <v>90</v>
      </c>
      <c r="AZ162">
        <v>5143</v>
      </c>
      <c r="BA162" t="s">
        <v>91</v>
      </c>
      <c r="BB162">
        <v>5</v>
      </c>
      <c r="BC162" t="s">
        <v>228</v>
      </c>
      <c r="BD162" t="s">
        <v>93</v>
      </c>
      <c r="BE162" t="s">
        <v>93</v>
      </c>
      <c r="BF162">
        <v>81.087000000000003</v>
      </c>
      <c r="BG162" t="s">
        <v>145</v>
      </c>
      <c r="BH162">
        <v>5</v>
      </c>
      <c r="BI162" t="s">
        <v>98</v>
      </c>
      <c r="BJ162" t="s">
        <v>146</v>
      </c>
      <c r="BK162" t="s">
        <v>146</v>
      </c>
      <c r="BL162" t="s">
        <v>101</v>
      </c>
      <c r="BM162" t="s">
        <v>102</v>
      </c>
      <c r="BN162" t="s">
        <v>103</v>
      </c>
      <c r="BO162" t="s">
        <v>104</v>
      </c>
      <c r="BP162" t="s">
        <v>197</v>
      </c>
      <c r="BQ162" t="s">
        <v>198</v>
      </c>
      <c r="BR162">
        <v>2</v>
      </c>
      <c r="BS162" t="s">
        <v>107</v>
      </c>
      <c r="BT162" t="s">
        <v>147</v>
      </c>
      <c r="BU162" s="1">
        <v>45383</v>
      </c>
      <c r="BV162" s="1">
        <v>45383</v>
      </c>
    </row>
    <row r="163" spans="1:74" x14ac:dyDescent="0.2">
      <c r="A163" t="s">
        <v>785</v>
      </c>
      <c r="B163" t="s">
        <v>786</v>
      </c>
      <c r="C163" t="s">
        <v>787</v>
      </c>
      <c r="E163" t="s">
        <v>142</v>
      </c>
      <c r="F163">
        <v>1469602</v>
      </c>
      <c r="G163">
        <v>1469602</v>
      </c>
      <c r="I163">
        <v>121564</v>
      </c>
      <c r="J163">
        <v>121564</v>
      </c>
      <c r="K163">
        <v>1469602</v>
      </c>
      <c r="L163" s="1">
        <v>45378</v>
      </c>
      <c r="M163">
        <v>2024</v>
      </c>
      <c r="N163" s="1">
        <v>45260</v>
      </c>
      <c r="O163" s="1">
        <v>45443</v>
      </c>
      <c r="P163" t="s">
        <v>78</v>
      </c>
      <c r="Q163">
        <v>8900</v>
      </c>
      <c r="R163" t="s">
        <v>78</v>
      </c>
      <c r="S163">
        <v>892434</v>
      </c>
      <c r="T163" t="s">
        <v>113</v>
      </c>
      <c r="U163">
        <v>89</v>
      </c>
      <c r="V163" t="s">
        <v>78</v>
      </c>
      <c r="W163">
        <v>8900</v>
      </c>
      <c r="X163" t="s">
        <v>78</v>
      </c>
      <c r="Y163">
        <v>892414</v>
      </c>
      <c r="Z163" t="s">
        <v>725</v>
      </c>
      <c r="AA163" t="s">
        <v>115</v>
      </c>
      <c r="AB163" t="s">
        <v>116</v>
      </c>
      <c r="AC163" t="s">
        <v>117</v>
      </c>
      <c r="AD163" t="s">
        <v>788</v>
      </c>
      <c r="AE163" t="s">
        <v>789</v>
      </c>
      <c r="AG163" t="s">
        <v>790</v>
      </c>
      <c r="AH163" t="s">
        <v>790</v>
      </c>
      <c r="AI163" t="s">
        <v>789</v>
      </c>
      <c r="AK163" t="s">
        <v>790</v>
      </c>
      <c r="AL163" t="s">
        <v>791</v>
      </c>
      <c r="AM163">
        <v>14260</v>
      </c>
      <c r="AN163" t="s">
        <v>792</v>
      </c>
      <c r="AO163">
        <v>5141</v>
      </c>
      <c r="AP163" t="s">
        <v>793</v>
      </c>
      <c r="AQ163">
        <v>5</v>
      </c>
      <c r="AR163" t="s">
        <v>92</v>
      </c>
      <c r="AS163">
        <v>72031</v>
      </c>
      <c r="AT163">
        <v>6873</v>
      </c>
      <c r="AU163" t="s">
        <v>127</v>
      </c>
      <c r="AV163" t="s">
        <v>127</v>
      </c>
      <c r="AW163" t="s">
        <v>324</v>
      </c>
      <c r="AX163" t="s">
        <v>794</v>
      </c>
      <c r="AY163" t="s">
        <v>792</v>
      </c>
      <c r="AZ163">
        <v>5141</v>
      </c>
      <c r="BA163" t="s">
        <v>793</v>
      </c>
      <c r="BB163">
        <v>5</v>
      </c>
      <c r="BC163" t="s">
        <v>324</v>
      </c>
      <c r="BD163" t="s">
        <v>127</v>
      </c>
      <c r="BE163" t="s">
        <v>127</v>
      </c>
      <c r="BF163">
        <v>81.085999999999999</v>
      </c>
      <c r="BG163" t="s">
        <v>170</v>
      </c>
      <c r="BH163">
        <v>5</v>
      </c>
      <c r="BI163" t="s">
        <v>98</v>
      </c>
      <c r="BJ163" t="s">
        <v>795</v>
      </c>
      <c r="BK163" t="s">
        <v>795</v>
      </c>
      <c r="BL163" t="s">
        <v>101</v>
      </c>
      <c r="BM163" t="s">
        <v>102</v>
      </c>
      <c r="BN163" t="s">
        <v>796</v>
      </c>
      <c r="BO163" t="s">
        <v>797</v>
      </c>
      <c r="BP163" t="s">
        <v>134</v>
      </c>
      <c r="BQ163" t="s">
        <v>216</v>
      </c>
      <c r="BR163">
        <v>2</v>
      </c>
      <c r="BS163" t="s">
        <v>107</v>
      </c>
      <c r="BT163" t="s">
        <v>798</v>
      </c>
      <c r="BU163" s="1">
        <v>45383</v>
      </c>
      <c r="BV163" s="1">
        <v>45383</v>
      </c>
    </row>
    <row r="164" spans="1:74" ht="34" x14ac:dyDescent="0.2">
      <c r="A164" t="s">
        <v>799</v>
      </c>
      <c r="B164" t="s">
        <v>652</v>
      </c>
      <c r="C164" t="s">
        <v>653</v>
      </c>
      <c r="D164">
        <v>1</v>
      </c>
      <c r="E164" t="s">
        <v>142</v>
      </c>
      <c r="F164">
        <v>0</v>
      </c>
      <c r="G164">
        <v>7398110</v>
      </c>
      <c r="H164">
        <v>942405.33</v>
      </c>
      <c r="I164">
        <v>0</v>
      </c>
      <c r="J164">
        <v>0</v>
      </c>
      <c r="K164">
        <v>0</v>
      </c>
      <c r="L164" s="1">
        <v>45383</v>
      </c>
      <c r="M164">
        <v>2024</v>
      </c>
      <c r="N164" s="1">
        <v>45047</v>
      </c>
      <c r="O164" s="1">
        <v>46873</v>
      </c>
      <c r="P164" t="s">
        <v>78</v>
      </c>
      <c r="Q164">
        <v>8900</v>
      </c>
      <c r="R164" t="s">
        <v>78</v>
      </c>
      <c r="S164">
        <v>892434</v>
      </c>
      <c r="T164" t="s">
        <v>113</v>
      </c>
      <c r="U164">
        <v>89</v>
      </c>
      <c r="V164" t="s">
        <v>78</v>
      </c>
      <c r="W164">
        <v>8900</v>
      </c>
      <c r="X164" t="s">
        <v>78</v>
      </c>
      <c r="Y164">
        <v>892414</v>
      </c>
      <c r="Z164" t="s">
        <v>725</v>
      </c>
      <c r="AA164" t="s">
        <v>115</v>
      </c>
      <c r="AB164" t="s">
        <v>116</v>
      </c>
      <c r="AC164" t="s">
        <v>117</v>
      </c>
      <c r="AD164" t="s">
        <v>118</v>
      </c>
      <c r="AE164" t="s">
        <v>654</v>
      </c>
      <c r="AG164" t="s">
        <v>655</v>
      </c>
      <c r="AH164" t="s">
        <v>656</v>
      </c>
      <c r="AL164" t="s">
        <v>659</v>
      </c>
      <c r="AM164">
        <v>55000</v>
      </c>
      <c r="AN164" t="s">
        <v>660</v>
      </c>
      <c r="AO164">
        <v>4013</v>
      </c>
      <c r="AP164" t="s">
        <v>661</v>
      </c>
      <c r="AQ164">
        <v>4</v>
      </c>
      <c r="AR164" t="s">
        <v>662</v>
      </c>
      <c r="AS164">
        <v>85007</v>
      </c>
      <c r="AT164">
        <v>2812</v>
      </c>
      <c r="AU164" t="s">
        <v>663</v>
      </c>
      <c r="AV164" t="s">
        <v>664</v>
      </c>
      <c r="AW164" t="s">
        <v>528</v>
      </c>
      <c r="AX164" t="s">
        <v>129</v>
      </c>
      <c r="BB164">
        <v>5</v>
      </c>
      <c r="BD164" t="s">
        <v>130</v>
      </c>
      <c r="BF164">
        <v>81.040999999999997</v>
      </c>
      <c r="BG164" t="s">
        <v>131</v>
      </c>
      <c r="BH164">
        <v>3</v>
      </c>
      <c r="BI164" t="s">
        <v>132</v>
      </c>
      <c r="BJ164" s="2" t="s">
        <v>646</v>
      </c>
      <c r="BK164" s="2" t="s">
        <v>646</v>
      </c>
      <c r="BL164" t="s">
        <v>101</v>
      </c>
      <c r="BM164" t="s">
        <v>102</v>
      </c>
      <c r="BN164" t="s">
        <v>134</v>
      </c>
      <c r="BO164" t="s">
        <v>135</v>
      </c>
      <c r="BP164" t="s">
        <v>105</v>
      </c>
      <c r="BQ164" t="s">
        <v>106</v>
      </c>
      <c r="BR164">
        <v>2</v>
      </c>
      <c r="BS164" t="s">
        <v>107</v>
      </c>
      <c r="BT164" t="s">
        <v>665</v>
      </c>
      <c r="BU164" s="1">
        <v>45390</v>
      </c>
      <c r="BV164" s="1">
        <v>45390</v>
      </c>
    </row>
    <row r="165" spans="1:74" x14ac:dyDescent="0.2">
      <c r="A165" t="s">
        <v>800</v>
      </c>
      <c r="B165" t="s">
        <v>539</v>
      </c>
      <c r="C165" t="s">
        <v>540</v>
      </c>
      <c r="D165">
        <v>4</v>
      </c>
      <c r="E165" t="s">
        <v>77</v>
      </c>
      <c r="F165">
        <v>0</v>
      </c>
      <c r="G165">
        <v>465264</v>
      </c>
      <c r="H165">
        <v>366828.82</v>
      </c>
      <c r="I165">
        <v>0</v>
      </c>
      <c r="J165">
        <v>0</v>
      </c>
      <c r="K165">
        <v>0</v>
      </c>
      <c r="L165" s="1">
        <v>45385</v>
      </c>
      <c r="M165">
        <v>2024</v>
      </c>
      <c r="N165" s="1">
        <v>44423</v>
      </c>
      <c r="O165" s="1">
        <v>45791</v>
      </c>
      <c r="P165" t="s">
        <v>78</v>
      </c>
      <c r="Q165">
        <v>8900</v>
      </c>
      <c r="R165" t="s">
        <v>78</v>
      </c>
      <c r="S165">
        <v>892430</v>
      </c>
      <c r="T165" t="s">
        <v>223</v>
      </c>
      <c r="U165">
        <v>89</v>
      </c>
      <c r="V165" t="s">
        <v>78</v>
      </c>
      <c r="W165">
        <v>8900</v>
      </c>
      <c r="X165" t="s">
        <v>78</v>
      </c>
      <c r="Y165">
        <v>892401</v>
      </c>
      <c r="Z165" t="s">
        <v>224</v>
      </c>
      <c r="AA165" t="s">
        <v>225</v>
      </c>
      <c r="AB165" t="s">
        <v>226</v>
      </c>
      <c r="AC165" t="s">
        <v>117</v>
      </c>
      <c r="AD165" t="s">
        <v>227</v>
      </c>
      <c r="AE165" t="s">
        <v>85</v>
      </c>
      <c r="AG165" t="s">
        <v>86</v>
      </c>
      <c r="AH165" t="s">
        <v>87</v>
      </c>
      <c r="AK165" t="s">
        <v>87</v>
      </c>
      <c r="AL165" t="s">
        <v>688</v>
      </c>
      <c r="AM165">
        <v>23290</v>
      </c>
      <c r="AN165" t="s">
        <v>90</v>
      </c>
      <c r="AO165">
        <v>5143</v>
      </c>
      <c r="AP165" t="s">
        <v>91</v>
      </c>
      <c r="AQ165">
        <v>5</v>
      </c>
      <c r="AR165" t="s">
        <v>92</v>
      </c>
      <c r="AS165">
        <v>72701</v>
      </c>
      <c r="AT165">
        <v>3124</v>
      </c>
      <c r="AU165" t="s">
        <v>93</v>
      </c>
      <c r="AV165" t="s">
        <v>93</v>
      </c>
      <c r="AW165" t="s">
        <v>155</v>
      </c>
      <c r="AX165" t="s">
        <v>95</v>
      </c>
      <c r="AY165" t="s">
        <v>90</v>
      </c>
      <c r="AZ165">
        <v>5143</v>
      </c>
      <c r="BA165" t="s">
        <v>91</v>
      </c>
      <c r="BB165">
        <v>5</v>
      </c>
      <c r="BC165" t="s">
        <v>228</v>
      </c>
      <c r="BD165" t="s">
        <v>93</v>
      </c>
      <c r="BE165" t="s">
        <v>93</v>
      </c>
      <c r="BF165">
        <v>81.049000000000007</v>
      </c>
      <c r="BG165" t="s">
        <v>229</v>
      </c>
      <c r="BH165">
        <v>4</v>
      </c>
      <c r="BI165" t="s">
        <v>230</v>
      </c>
      <c r="BJ165" t="s">
        <v>541</v>
      </c>
      <c r="BK165" t="s">
        <v>541</v>
      </c>
      <c r="BL165" t="s">
        <v>101</v>
      </c>
      <c r="BM165" t="s">
        <v>102</v>
      </c>
      <c r="BN165" t="s">
        <v>103</v>
      </c>
      <c r="BO165" t="s">
        <v>104</v>
      </c>
      <c r="BP165" t="s">
        <v>105</v>
      </c>
      <c r="BQ165" t="s">
        <v>106</v>
      </c>
      <c r="BR165">
        <v>2</v>
      </c>
      <c r="BS165" t="s">
        <v>107</v>
      </c>
      <c r="BT165" t="s">
        <v>542</v>
      </c>
      <c r="BU165" s="1">
        <v>45390</v>
      </c>
      <c r="BV165" s="1">
        <v>45390</v>
      </c>
    </row>
    <row r="166" spans="1:74" x14ac:dyDescent="0.2">
      <c r="A166" t="s">
        <v>801</v>
      </c>
      <c r="B166" t="s">
        <v>550</v>
      </c>
      <c r="C166" t="s">
        <v>551</v>
      </c>
      <c r="D166">
        <v>2</v>
      </c>
      <c r="E166" t="s">
        <v>77</v>
      </c>
      <c r="F166">
        <v>0</v>
      </c>
      <c r="G166">
        <v>1349874</v>
      </c>
      <c r="H166">
        <v>842430.8</v>
      </c>
      <c r="I166">
        <v>0</v>
      </c>
      <c r="J166">
        <v>0</v>
      </c>
      <c r="K166">
        <v>0</v>
      </c>
      <c r="L166" s="1">
        <v>45386</v>
      </c>
      <c r="M166">
        <v>2024</v>
      </c>
      <c r="N166" s="1">
        <v>44606</v>
      </c>
      <c r="O166" s="1">
        <v>45749</v>
      </c>
      <c r="P166" t="s">
        <v>78</v>
      </c>
      <c r="Q166">
        <v>8900</v>
      </c>
      <c r="R166" t="s">
        <v>78</v>
      </c>
      <c r="S166">
        <v>892430</v>
      </c>
      <c r="T166" t="s">
        <v>223</v>
      </c>
      <c r="U166">
        <v>89</v>
      </c>
      <c r="V166" t="s">
        <v>78</v>
      </c>
      <c r="W166">
        <v>8900</v>
      </c>
      <c r="X166" t="s">
        <v>78</v>
      </c>
      <c r="Y166">
        <v>892401</v>
      </c>
      <c r="Z166" t="s">
        <v>224</v>
      </c>
      <c r="AA166" t="s">
        <v>225</v>
      </c>
      <c r="AB166" t="s">
        <v>226</v>
      </c>
      <c r="AC166" t="s">
        <v>117</v>
      </c>
      <c r="AD166" t="s">
        <v>291</v>
      </c>
      <c r="AE166" t="s">
        <v>292</v>
      </c>
      <c r="AG166" t="s">
        <v>293</v>
      </c>
      <c r="AH166" t="s">
        <v>293</v>
      </c>
      <c r="AL166" t="s">
        <v>295</v>
      </c>
      <c r="AM166">
        <v>23290</v>
      </c>
      <c r="AN166" t="s">
        <v>90</v>
      </c>
      <c r="AO166">
        <v>5143</v>
      </c>
      <c r="AP166" t="s">
        <v>91</v>
      </c>
      <c r="AQ166">
        <v>5</v>
      </c>
      <c r="AR166" t="s">
        <v>92</v>
      </c>
      <c r="AS166">
        <v>72701</v>
      </c>
      <c r="AT166">
        <v>7175</v>
      </c>
      <c r="AU166" t="s">
        <v>93</v>
      </c>
      <c r="AV166" t="s">
        <v>93</v>
      </c>
      <c r="AW166" t="s">
        <v>155</v>
      </c>
      <c r="AX166" t="s">
        <v>95</v>
      </c>
      <c r="AY166" t="s">
        <v>90</v>
      </c>
      <c r="AZ166">
        <v>5143</v>
      </c>
      <c r="BA166" t="s">
        <v>91</v>
      </c>
      <c r="BB166">
        <v>5</v>
      </c>
      <c r="BC166" t="s">
        <v>552</v>
      </c>
      <c r="BD166" t="s">
        <v>93</v>
      </c>
      <c r="BE166" t="s">
        <v>93</v>
      </c>
      <c r="BF166">
        <v>81.049000000000007</v>
      </c>
      <c r="BG166" t="s">
        <v>229</v>
      </c>
      <c r="BH166">
        <v>4</v>
      </c>
      <c r="BI166" t="s">
        <v>230</v>
      </c>
      <c r="BJ166" t="s">
        <v>553</v>
      </c>
      <c r="BK166" t="s">
        <v>553</v>
      </c>
      <c r="BL166" t="s">
        <v>101</v>
      </c>
      <c r="BM166" t="s">
        <v>102</v>
      </c>
      <c r="BN166" t="s">
        <v>158</v>
      </c>
      <c r="BO166" t="s">
        <v>159</v>
      </c>
      <c r="BP166" t="s">
        <v>175</v>
      </c>
      <c r="BQ166" t="s">
        <v>176</v>
      </c>
      <c r="BR166">
        <v>2</v>
      </c>
      <c r="BS166" t="s">
        <v>107</v>
      </c>
      <c r="BT166" t="s">
        <v>554</v>
      </c>
      <c r="BU166" s="1">
        <v>45390</v>
      </c>
      <c r="BV166" s="1">
        <v>45390</v>
      </c>
    </row>
    <row r="167" spans="1:74" ht="51" x14ac:dyDescent="0.2">
      <c r="A167" t="s">
        <v>802</v>
      </c>
      <c r="B167" t="s">
        <v>519</v>
      </c>
      <c r="C167" t="s">
        <v>520</v>
      </c>
      <c r="D167">
        <v>3</v>
      </c>
      <c r="E167" t="s">
        <v>142</v>
      </c>
      <c r="F167">
        <v>0</v>
      </c>
      <c r="G167">
        <v>2143820</v>
      </c>
      <c r="H167">
        <v>953241.28</v>
      </c>
      <c r="I167">
        <v>0</v>
      </c>
      <c r="J167">
        <v>0</v>
      </c>
      <c r="K167">
        <v>0</v>
      </c>
      <c r="L167" s="1">
        <v>45391</v>
      </c>
      <c r="M167">
        <v>2024</v>
      </c>
      <c r="N167" s="1">
        <v>44378</v>
      </c>
      <c r="O167" s="1">
        <v>45473</v>
      </c>
      <c r="P167" t="s">
        <v>78</v>
      </c>
      <c r="Q167">
        <v>8900</v>
      </c>
      <c r="R167" t="s">
        <v>78</v>
      </c>
      <c r="S167">
        <v>892434</v>
      </c>
      <c r="T167" t="s">
        <v>113</v>
      </c>
      <c r="U167">
        <v>89</v>
      </c>
      <c r="V167" t="s">
        <v>78</v>
      </c>
      <c r="W167">
        <v>8900</v>
      </c>
      <c r="X167" t="s">
        <v>78</v>
      </c>
      <c r="Y167">
        <v>892414</v>
      </c>
      <c r="Z167" t="s">
        <v>725</v>
      </c>
      <c r="AA167" t="s">
        <v>115</v>
      </c>
      <c r="AB167" t="s">
        <v>116</v>
      </c>
      <c r="AC167" t="s">
        <v>117</v>
      </c>
      <c r="AD167" t="s">
        <v>118</v>
      </c>
      <c r="AE167" t="s">
        <v>119</v>
      </c>
      <c r="AG167" t="s">
        <v>120</v>
      </c>
      <c r="AH167" t="s">
        <v>120</v>
      </c>
      <c r="AL167" t="s">
        <v>124</v>
      </c>
      <c r="AM167">
        <v>50450</v>
      </c>
      <c r="AN167" t="s">
        <v>125</v>
      </c>
      <c r="AO167">
        <v>5119</v>
      </c>
      <c r="AP167" t="s">
        <v>126</v>
      </c>
      <c r="AQ167">
        <v>5</v>
      </c>
      <c r="AR167" t="s">
        <v>92</v>
      </c>
      <c r="AS167">
        <v>72118</v>
      </c>
      <c r="AT167">
        <v>5328</v>
      </c>
      <c r="AU167" t="s">
        <v>127</v>
      </c>
      <c r="AV167" t="s">
        <v>127</v>
      </c>
      <c r="AW167" t="s">
        <v>324</v>
      </c>
      <c r="AX167" t="s">
        <v>378</v>
      </c>
      <c r="AY167" t="s">
        <v>125</v>
      </c>
      <c r="AZ167">
        <v>5119</v>
      </c>
      <c r="BA167" t="s">
        <v>126</v>
      </c>
      <c r="BB167">
        <v>5</v>
      </c>
      <c r="BC167" t="s">
        <v>324</v>
      </c>
      <c r="BD167" t="s">
        <v>127</v>
      </c>
      <c r="BE167" t="s">
        <v>127</v>
      </c>
      <c r="BF167">
        <v>81.040999999999997</v>
      </c>
      <c r="BG167" t="s">
        <v>131</v>
      </c>
      <c r="BH167">
        <v>3</v>
      </c>
      <c r="BI167" t="s">
        <v>132</v>
      </c>
      <c r="BJ167" s="2" t="s">
        <v>566</v>
      </c>
      <c r="BK167" t="s">
        <v>521</v>
      </c>
      <c r="BL167" t="s">
        <v>101</v>
      </c>
      <c r="BM167" t="s">
        <v>102</v>
      </c>
      <c r="BN167" t="s">
        <v>134</v>
      </c>
      <c r="BO167" t="s">
        <v>135</v>
      </c>
      <c r="BP167" t="s">
        <v>105</v>
      </c>
      <c r="BQ167" t="s">
        <v>106</v>
      </c>
      <c r="BR167">
        <v>2</v>
      </c>
      <c r="BS167" t="s">
        <v>107</v>
      </c>
      <c r="BT167" t="s">
        <v>522</v>
      </c>
      <c r="BU167" s="1">
        <v>45398</v>
      </c>
      <c r="BV167" s="1">
        <v>45398</v>
      </c>
    </row>
    <row r="168" spans="1:74" ht="34" x14ac:dyDescent="0.2">
      <c r="A168" t="s">
        <v>803</v>
      </c>
      <c r="B168" t="s">
        <v>644</v>
      </c>
      <c r="C168" t="s">
        <v>645</v>
      </c>
      <c r="D168">
        <v>1</v>
      </c>
      <c r="E168" t="s">
        <v>142</v>
      </c>
      <c r="F168">
        <v>0</v>
      </c>
      <c r="G168">
        <v>5397620</v>
      </c>
      <c r="H168">
        <v>25884.67</v>
      </c>
      <c r="I168">
        <v>0</v>
      </c>
      <c r="J168">
        <v>0</v>
      </c>
      <c r="K168">
        <v>0</v>
      </c>
      <c r="L168" s="1">
        <v>45391</v>
      </c>
      <c r="M168">
        <v>2024</v>
      </c>
      <c r="N168" s="1">
        <v>45108</v>
      </c>
      <c r="O168" s="1">
        <v>46873</v>
      </c>
      <c r="P168" t="s">
        <v>78</v>
      </c>
      <c r="Q168">
        <v>8900</v>
      </c>
      <c r="R168" t="s">
        <v>78</v>
      </c>
      <c r="S168">
        <v>892434</v>
      </c>
      <c r="T168" t="s">
        <v>113</v>
      </c>
      <c r="U168">
        <v>89</v>
      </c>
      <c r="V168" t="s">
        <v>78</v>
      </c>
      <c r="W168">
        <v>8900</v>
      </c>
      <c r="X168" t="s">
        <v>78</v>
      </c>
      <c r="Y168">
        <v>892414</v>
      </c>
      <c r="Z168" t="s">
        <v>725</v>
      </c>
      <c r="AA168" t="s">
        <v>115</v>
      </c>
      <c r="AB168" t="s">
        <v>116</v>
      </c>
      <c r="AC168" t="s">
        <v>117</v>
      </c>
      <c r="AD168" t="s">
        <v>118</v>
      </c>
      <c r="AE168" t="s">
        <v>119</v>
      </c>
      <c r="AG168" t="s">
        <v>120</v>
      </c>
      <c r="AH168" t="s">
        <v>483</v>
      </c>
      <c r="AL168" t="s">
        <v>124</v>
      </c>
      <c r="AM168">
        <v>50450</v>
      </c>
      <c r="AN168" t="s">
        <v>125</v>
      </c>
      <c r="AO168">
        <v>5119</v>
      </c>
      <c r="AP168" t="s">
        <v>126</v>
      </c>
      <c r="AQ168">
        <v>5</v>
      </c>
      <c r="AR168" t="s">
        <v>92</v>
      </c>
      <c r="AS168">
        <v>72118</v>
      </c>
      <c r="AT168">
        <v>5328</v>
      </c>
      <c r="AU168" t="s">
        <v>127</v>
      </c>
      <c r="AV168" t="s">
        <v>127</v>
      </c>
      <c r="AW168" t="s">
        <v>324</v>
      </c>
      <c r="AX168" t="s">
        <v>378</v>
      </c>
      <c r="AY168" t="s">
        <v>125</v>
      </c>
      <c r="AZ168">
        <v>5119</v>
      </c>
      <c r="BA168" t="s">
        <v>126</v>
      </c>
      <c r="BB168">
        <v>5</v>
      </c>
      <c r="BC168" t="s">
        <v>324</v>
      </c>
      <c r="BD168" t="s">
        <v>130</v>
      </c>
      <c r="BE168" t="s">
        <v>127</v>
      </c>
      <c r="BF168">
        <v>81.040999999999997</v>
      </c>
      <c r="BG168" t="s">
        <v>131</v>
      </c>
      <c r="BH168">
        <v>3</v>
      </c>
      <c r="BI168" t="s">
        <v>132</v>
      </c>
      <c r="BJ168" s="2" t="s">
        <v>646</v>
      </c>
      <c r="BK168" s="2" t="s">
        <v>646</v>
      </c>
      <c r="BL168" t="s">
        <v>101</v>
      </c>
      <c r="BM168" t="s">
        <v>102</v>
      </c>
      <c r="BN168" t="s">
        <v>134</v>
      </c>
      <c r="BO168" t="s">
        <v>135</v>
      </c>
      <c r="BP168" t="s">
        <v>105</v>
      </c>
      <c r="BQ168" t="s">
        <v>106</v>
      </c>
      <c r="BR168">
        <v>2</v>
      </c>
      <c r="BS168" t="s">
        <v>107</v>
      </c>
      <c r="BT168" t="s">
        <v>647</v>
      </c>
      <c r="BU168" s="1">
        <v>45398</v>
      </c>
      <c r="BV168" s="1">
        <v>45398</v>
      </c>
    </row>
    <row r="169" spans="1:74" ht="102" x14ac:dyDescent="0.2">
      <c r="A169" t="s">
        <v>804</v>
      </c>
      <c r="B169" t="s">
        <v>743</v>
      </c>
      <c r="C169" t="s">
        <v>744</v>
      </c>
      <c r="D169">
        <v>1</v>
      </c>
      <c r="E169" t="s">
        <v>77</v>
      </c>
      <c r="F169">
        <v>0</v>
      </c>
      <c r="G169">
        <v>7581354</v>
      </c>
      <c r="H169">
        <v>259508.71</v>
      </c>
      <c r="I169">
        <v>0</v>
      </c>
      <c r="J169">
        <v>7600000</v>
      </c>
      <c r="K169">
        <v>0</v>
      </c>
      <c r="L169" s="1">
        <v>45408</v>
      </c>
      <c r="M169">
        <v>2024</v>
      </c>
      <c r="N169" s="1">
        <v>45292</v>
      </c>
      <c r="O169" s="1">
        <v>46295</v>
      </c>
      <c r="P169" t="s">
        <v>78</v>
      </c>
      <c r="Q169">
        <v>8900</v>
      </c>
      <c r="R169" t="s">
        <v>78</v>
      </c>
      <c r="S169">
        <v>892436</v>
      </c>
      <c r="T169" t="s">
        <v>745</v>
      </c>
      <c r="U169">
        <v>89</v>
      </c>
      <c r="V169" t="s">
        <v>78</v>
      </c>
      <c r="W169">
        <v>8900</v>
      </c>
      <c r="X169" t="s">
        <v>78</v>
      </c>
      <c r="Y169">
        <v>892410</v>
      </c>
      <c r="Z169" t="s">
        <v>746</v>
      </c>
      <c r="AA169" t="s">
        <v>747</v>
      </c>
      <c r="AB169" t="s">
        <v>748</v>
      </c>
      <c r="AC169" t="s">
        <v>117</v>
      </c>
      <c r="AD169" t="s">
        <v>749</v>
      </c>
      <c r="AE169" t="s">
        <v>750</v>
      </c>
      <c r="AG169" t="s">
        <v>751</v>
      </c>
      <c r="AH169" t="s">
        <v>751</v>
      </c>
      <c r="AL169" t="s">
        <v>752</v>
      </c>
      <c r="AM169">
        <v>59735</v>
      </c>
      <c r="AN169" t="s">
        <v>753</v>
      </c>
      <c r="AO169">
        <v>13135</v>
      </c>
      <c r="AP169" t="s">
        <v>754</v>
      </c>
      <c r="AQ169">
        <v>13</v>
      </c>
      <c r="AR169" t="s">
        <v>755</v>
      </c>
      <c r="AS169">
        <v>30092</v>
      </c>
      <c r="AT169">
        <v>3187</v>
      </c>
      <c r="AU169" t="s">
        <v>756</v>
      </c>
      <c r="AV169" t="s">
        <v>757</v>
      </c>
      <c r="AW169" t="s">
        <v>155</v>
      </c>
      <c r="AX169" t="s">
        <v>758</v>
      </c>
      <c r="AY169" t="s">
        <v>759</v>
      </c>
      <c r="AZ169">
        <v>5081</v>
      </c>
      <c r="BA169" t="s">
        <v>760</v>
      </c>
      <c r="BB169">
        <v>5</v>
      </c>
      <c r="BC169">
        <v>71836</v>
      </c>
      <c r="BD169" t="s">
        <v>761</v>
      </c>
      <c r="BE169" t="s">
        <v>761</v>
      </c>
      <c r="BF169">
        <v>81.254999999999995</v>
      </c>
      <c r="BG169" t="s">
        <v>762</v>
      </c>
      <c r="BH169">
        <v>5</v>
      </c>
      <c r="BI169" t="s">
        <v>98</v>
      </c>
      <c r="BJ169" s="2" t="s">
        <v>805</v>
      </c>
      <c r="BK169" t="s">
        <v>763</v>
      </c>
      <c r="BL169" t="s">
        <v>101</v>
      </c>
      <c r="BM169" t="s">
        <v>102</v>
      </c>
      <c r="BN169" t="s">
        <v>173</v>
      </c>
      <c r="BO169" t="s">
        <v>174</v>
      </c>
      <c r="BP169" t="s">
        <v>105</v>
      </c>
      <c r="BQ169" t="s">
        <v>106</v>
      </c>
      <c r="BR169">
        <v>2</v>
      </c>
      <c r="BS169" t="s">
        <v>107</v>
      </c>
      <c r="BT169" t="s">
        <v>764</v>
      </c>
      <c r="BU169" s="1">
        <v>45412</v>
      </c>
      <c r="BV169" s="1">
        <v>45412</v>
      </c>
    </row>
    <row r="170" spans="1:74" ht="102" x14ac:dyDescent="0.2">
      <c r="A170" t="s">
        <v>806</v>
      </c>
      <c r="B170" t="s">
        <v>743</v>
      </c>
      <c r="C170" t="s">
        <v>744</v>
      </c>
      <c r="D170">
        <v>2</v>
      </c>
      <c r="E170" t="s">
        <v>77</v>
      </c>
      <c r="F170">
        <v>0</v>
      </c>
      <c r="G170">
        <v>7581354</v>
      </c>
      <c r="H170">
        <v>259508.71</v>
      </c>
      <c r="I170">
        <v>0</v>
      </c>
      <c r="J170">
        <v>7600000</v>
      </c>
      <c r="K170">
        <v>0</v>
      </c>
      <c r="L170" s="1">
        <v>45421</v>
      </c>
      <c r="M170">
        <v>2024</v>
      </c>
      <c r="N170" s="1">
        <v>45292</v>
      </c>
      <c r="O170" s="1">
        <v>46295</v>
      </c>
      <c r="P170" t="s">
        <v>78</v>
      </c>
      <c r="Q170">
        <v>8900</v>
      </c>
      <c r="R170" t="s">
        <v>78</v>
      </c>
      <c r="S170">
        <v>892436</v>
      </c>
      <c r="T170" t="s">
        <v>745</v>
      </c>
      <c r="U170">
        <v>89</v>
      </c>
      <c r="V170" t="s">
        <v>78</v>
      </c>
      <c r="W170">
        <v>8900</v>
      </c>
      <c r="X170" t="s">
        <v>78</v>
      </c>
      <c r="Y170">
        <v>892410</v>
      </c>
      <c r="Z170" t="s">
        <v>746</v>
      </c>
      <c r="AA170" t="s">
        <v>747</v>
      </c>
      <c r="AB170" t="s">
        <v>748</v>
      </c>
      <c r="AC170" t="s">
        <v>117</v>
      </c>
      <c r="AD170" t="s">
        <v>749</v>
      </c>
      <c r="AE170" t="s">
        <v>750</v>
      </c>
      <c r="AG170" t="s">
        <v>751</v>
      </c>
      <c r="AH170" t="s">
        <v>751</v>
      </c>
      <c r="AL170" t="s">
        <v>752</v>
      </c>
      <c r="AM170">
        <v>59735</v>
      </c>
      <c r="AN170" t="s">
        <v>753</v>
      </c>
      <c r="AO170">
        <v>13135</v>
      </c>
      <c r="AP170" t="s">
        <v>754</v>
      </c>
      <c r="AQ170">
        <v>13</v>
      </c>
      <c r="AR170" t="s">
        <v>755</v>
      </c>
      <c r="AS170">
        <v>30092</v>
      </c>
      <c r="AT170">
        <v>3187</v>
      </c>
      <c r="AU170" t="s">
        <v>756</v>
      </c>
      <c r="AV170" t="s">
        <v>757</v>
      </c>
      <c r="AW170" t="s">
        <v>155</v>
      </c>
      <c r="AX170" t="s">
        <v>758</v>
      </c>
      <c r="AY170" t="s">
        <v>759</v>
      </c>
      <c r="AZ170">
        <v>5081</v>
      </c>
      <c r="BA170" t="s">
        <v>760</v>
      </c>
      <c r="BB170">
        <v>5</v>
      </c>
      <c r="BC170">
        <v>71836</v>
      </c>
      <c r="BD170" t="s">
        <v>761</v>
      </c>
      <c r="BE170" t="s">
        <v>761</v>
      </c>
      <c r="BF170">
        <v>81.254999999999995</v>
      </c>
      <c r="BG170" t="s">
        <v>762</v>
      </c>
      <c r="BH170">
        <v>5</v>
      </c>
      <c r="BI170" t="s">
        <v>98</v>
      </c>
      <c r="BJ170" s="2" t="s">
        <v>807</v>
      </c>
      <c r="BK170" t="s">
        <v>763</v>
      </c>
      <c r="BL170" t="s">
        <v>101</v>
      </c>
      <c r="BM170" t="s">
        <v>102</v>
      </c>
      <c r="BN170" t="s">
        <v>173</v>
      </c>
      <c r="BO170" t="s">
        <v>174</v>
      </c>
      <c r="BP170" t="s">
        <v>105</v>
      </c>
      <c r="BQ170" t="s">
        <v>106</v>
      </c>
      <c r="BR170">
        <v>2</v>
      </c>
      <c r="BS170" t="s">
        <v>107</v>
      </c>
      <c r="BT170" t="s">
        <v>764</v>
      </c>
      <c r="BU170" s="1">
        <v>45425</v>
      </c>
      <c r="BV170" s="1">
        <v>45425</v>
      </c>
    </row>
    <row r="171" spans="1:74" x14ac:dyDescent="0.2">
      <c r="A171" t="s">
        <v>808</v>
      </c>
      <c r="B171" t="s">
        <v>110</v>
      </c>
      <c r="C171" t="s">
        <v>111</v>
      </c>
      <c r="D171">
        <v>6</v>
      </c>
      <c r="E171" t="s">
        <v>390</v>
      </c>
      <c r="F171">
        <v>0</v>
      </c>
      <c r="G171">
        <v>1901400</v>
      </c>
      <c r="H171">
        <v>1518913.98</v>
      </c>
      <c r="I171">
        <v>0</v>
      </c>
      <c r="J171">
        <v>221575</v>
      </c>
      <c r="K171">
        <v>0</v>
      </c>
      <c r="L171" s="1">
        <v>45453</v>
      </c>
      <c r="M171">
        <v>2024</v>
      </c>
      <c r="N171" s="1">
        <v>43282</v>
      </c>
      <c r="O171" s="1">
        <v>44742</v>
      </c>
      <c r="P171" t="s">
        <v>78</v>
      </c>
      <c r="Q171">
        <v>8900</v>
      </c>
      <c r="R171" t="s">
        <v>78</v>
      </c>
      <c r="S171">
        <v>892434</v>
      </c>
      <c r="T171" t="s">
        <v>113</v>
      </c>
      <c r="U171">
        <v>89</v>
      </c>
      <c r="V171" t="s">
        <v>78</v>
      </c>
      <c r="W171">
        <v>8900</v>
      </c>
      <c r="X171" t="s">
        <v>78</v>
      </c>
      <c r="Y171">
        <v>892414</v>
      </c>
      <c r="Z171" t="s">
        <v>725</v>
      </c>
      <c r="AA171" t="s">
        <v>115</v>
      </c>
      <c r="AB171" t="s">
        <v>116</v>
      </c>
      <c r="AC171" t="s">
        <v>117</v>
      </c>
      <c r="AD171" t="s">
        <v>118</v>
      </c>
      <c r="AE171" t="s">
        <v>119</v>
      </c>
      <c r="AG171" t="s">
        <v>120</v>
      </c>
      <c r="AH171" t="s">
        <v>121</v>
      </c>
      <c r="AL171" t="s">
        <v>124</v>
      </c>
      <c r="AM171">
        <v>50450</v>
      </c>
      <c r="AN171" t="s">
        <v>125</v>
      </c>
      <c r="AO171">
        <v>5119</v>
      </c>
      <c r="AP171" t="s">
        <v>126</v>
      </c>
      <c r="AQ171">
        <v>5</v>
      </c>
      <c r="AR171" t="s">
        <v>92</v>
      </c>
      <c r="AS171">
        <v>72118</v>
      </c>
      <c r="AT171">
        <v>5328</v>
      </c>
      <c r="AU171" t="s">
        <v>127</v>
      </c>
      <c r="AV171" t="s">
        <v>127</v>
      </c>
      <c r="AW171" t="s">
        <v>324</v>
      </c>
      <c r="AX171" t="s">
        <v>378</v>
      </c>
      <c r="AY171" t="s">
        <v>125</v>
      </c>
      <c r="AZ171">
        <v>5119</v>
      </c>
      <c r="BA171" t="s">
        <v>126</v>
      </c>
      <c r="BB171">
        <v>5</v>
      </c>
      <c r="BC171" t="s">
        <v>324</v>
      </c>
      <c r="BD171" t="s">
        <v>127</v>
      </c>
      <c r="BE171" t="s">
        <v>127</v>
      </c>
      <c r="BF171">
        <v>81.040999999999997</v>
      </c>
      <c r="BG171" t="s">
        <v>131</v>
      </c>
      <c r="BH171">
        <v>3</v>
      </c>
      <c r="BI171" t="s">
        <v>132</v>
      </c>
      <c r="BJ171" t="s">
        <v>133</v>
      </c>
      <c r="BK171" t="s">
        <v>133</v>
      </c>
      <c r="BL171" t="s">
        <v>101</v>
      </c>
      <c r="BM171" t="s">
        <v>102</v>
      </c>
      <c r="BN171" t="s">
        <v>134</v>
      </c>
      <c r="BO171" t="s">
        <v>135</v>
      </c>
      <c r="BP171" t="s">
        <v>105</v>
      </c>
      <c r="BQ171" t="s">
        <v>106</v>
      </c>
      <c r="BR171">
        <v>2</v>
      </c>
      <c r="BS171" t="s">
        <v>107</v>
      </c>
      <c r="BT171" t="s">
        <v>136</v>
      </c>
      <c r="BU171" s="1">
        <v>45461</v>
      </c>
      <c r="BV171" s="1">
        <v>45461</v>
      </c>
    </row>
    <row r="172" spans="1:74" ht="34" x14ac:dyDescent="0.2">
      <c r="A172" t="s">
        <v>809</v>
      </c>
      <c r="B172" t="s">
        <v>810</v>
      </c>
      <c r="C172" t="s">
        <v>687</v>
      </c>
      <c r="D172">
        <v>1</v>
      </c>
      <c r="E172" t="s">
        <v>77</v>
      </c>
      <c r="F172">
        <v>0</v>
      </c>
      <c r="G172">
        <v>0</v>
      </c>
      <c r="I172">
        <v>0</v>
      </c>
      <c r="J172">
        <v>0</v>
      </c>
      <c r="K172">
        <v>0</v>
      </c>
      <c r="L172" s="1">
        <v>45468</v>
      </c>
      <c r="M172">
        <v>2024</v>
      </c>
      <c r="N172" s="1">
        <v>45108</v>
      </c>
      <c r="O172" s="1">
        <v>45838</v>
      </c>
      <c r="P172" t="s">
        <v>78</v>
      </c>
      <c r="Q172">
        <v>8944</v>
      </c>
      <c r="R172" t="s">
        <v>811</v>
      </c>
      <c r="S172">
        <v>892430</v>
      </c>
      <c r="U172">
        <v>89</v>
      </c>
      <c r="V172" t="s">
        <v>78</v>
      </c>
      <c r="W172">
        <v>8900</v>
      </c>
      <c r="X172" t="s">
        <v>78</v>
      </c>
      <c r="Y172">
        <v>892401</v>
      </c>
      <c r="Z172" t="s">
        <v>224</v>
      </c>
      <c r="AE172" t="s">
        <v>85</v>
      </c>
      <c r="AG172" t="s">
        <v>86</v>
      </c>
      <c r="AH172" t="s">
        <v>87</v>
      </c>
      <c r="AK172" t="s">
        <v>87</v>
      </c>
      <c r="AL172" t="s">
        <v>688</v>
      </c>
      <c r="AM172">
        <v>23290</v>
      </c>
      <c r="AN172" t="s">
        <v>90</v>
      </c>
      <c r="AO172">
        <v>5143</v>
      </c>
      <c r="AP172" t="s">
        <v>91</v>
      </c>
      <c r="AQ172">
        <v>5</v>
      </c>
      <c r="AR172" t="s">
        <v>92</v>
      </c>
      <c r="AS172">
        <v>72701</v>
      </c>
      <c r="AT172">
        <v>3124</v>
      </c>
      <c r="AU172" t="s">
        <v>93</v>
      </c>
      <c r="AV172" t="s">
        <v>93</v>
      </c>
      <c r="AW172" t="s">
        <v>155</v>
      </c>
      <c r="AX172" t="s">
        <v>95</v>
      </c>
      <c r="AY172" t="s">
        <v>90</v>
      </c>
      <c r="AZ172">
        <v>5143</v>
      </c>
      <c r="BA172" t="s">
        <v>91</v>
      </c>
      <c r="BB172">
        <v>5</v>
      </c>
      <c r="BC172" t="s">
        <v>228</v>
      </c>
      <c r="BD172" t="s">
        <v>93</v>
      </c>
      <c r="BE172" t="s">
        <v>93</v>
      </c>
      <c r="BF172">
        <v>81.049000000000007</v>
      </c>
      <c r="BG172" t="s">
        <v>229</v>
      </c>
      <c r="BH172">
        <v>4</v>
      </c>
      <c r="BI172" t="s">
        <v>230</v>
      </c>
      <c r="BJ172" s="2" t="s">
        <v>689</v>
      </c>
      <c r="BK172" s="2" t="s">
        <v>689</v>
      </c>
      <c r="BL172" t="s">
        <v>101</v>
      </c>
      <c r="BM172" t="s">
        <v>102</v>
      </c>
      <c r="BN172" t="s">
        <v>103</v>
      </c>
      <c r="BO172" t="s">
        <v>104</v>
      </c>
      <c r="BP172" t="s">
        <v>175</v>
      </c>
      <c r="BQ172" t="s">
        <v>176</v>
      </c>
      <c r="BR172">
        <v>2</v>
      </c>
      <c r="BS172" t="s">
        <v>107</v>
      </c>
      <c r="BT172" t="s">
        <v>812</v>
      </c>
      <c r="BU172" s="1">
        <v>45476</v>
      </c>
      <c r="BV172" s="1">
        <v>45476</v>
      </c>
    </row>
    <row r="173" spans="1:74" ht="51" x14ac:dyDescent="0.2">
      <c r="A173" t="s">
        <v>813</v>
      </c>
      <c r="B173" t="s">
        <v>814</v>
      </c>
      <c r="C173" t="s">
        <v>815</v>
      </c>
      <c r="E173" t="s">
        <v>244</v>
      </c>
      <c r="F173">
        <v>128080</v>
      </c>
      <c r="G173">
        <v>128080</v>
      </c>
      <c r="I173">
        <v>342996</v>
      </c>
      <c r="J173">
        <v>342996</v>
      </c>
      <c r="K173">
        <v>128080</v>
      </c>
      <c r="L173" s="1">
        <v>45475</v>
      </c>
      <c r="M173">
        <v>2024</v>
      </c>
      <c r="N173" s="1">
        <v>45444</v>
      </c>
      <c r="O173" s="1">
        <v>46173</v>
      </c>
      <c r="P173" t="s">
        <v>78</v>
      </c>
      <c r="Q173">
        <v>8900</v>
      </c>
      <c r="R173" t="s">
        <v>78</v>
      </c>
      <c r="S173">
        <v>892434</v>
      </c>
      <c r="T173" t="s">
        <v>113</v>
      </c>
      <c r="U173">
        <v>89</v>
      </c>
      <c r="V173" t="s">
        <v>78</v>
      </c>
      <c r="W173">
        <v>8900</v>
      </c>
      <c r="X173" t="s">
        <v>78</v>
      </c>
      <c r="Y173">
        <v>892414</v>
      </c>
      <c r="Z173" t="s">
        <v>725</v>
      </c>
      <c r="AA173" t="s">
        <v>115</v>
      </c>
      <c r="AB173" t="s">
        <v>116</v>
      </c>
      <c r="AC173" t="s">
        <v>117</v>
      </c>
      <c r="AD173" t="s">
        <v>736</v>
      </c>
      <c r="AE173" t="s">
        <v>816</v>
      </c>
      <c r="AG173" t="s">
        <v>817</v>
      </c>
      <c r="AH173" t="s">
        <v>817</v>
      </c>
      <c r="AL173" t="s">
        <v>818</v>
      </c>
      <c r="AM173">
        <v>50450</v>
      </c>
      <c r="AN173" t="s">
        <v>125</v>
      </c>
      <c r="AO173">
        <v>5119</v>
      </c>
      <c r="AP173" t="s">
        <v>126</v>
      </c>
      <c r="AQ173">
        <v>5</v>
      </c>
      <c r="AR173" t="s">
        <v>92</v>
      </c>
      <c r="AS173">
        <v>72114</v>
      </c>
      <c r="AT173">
        <v>5631</v>
      </c>
      <c r="AU173" t="s">
        <v>127</v>
      </c>
      <c r="AV173" t="s">
        <v>127</v>
      </c>
      <c r="AW173" t="s">
        <v>324</v>
      </c>
      <c r="AX173" t="s">
        <v>378</v>
      </c>
      <c r="AY173" t="s">
        <v>125</v>
      </c>
      <c r="AZ173">
        <v>5119</v>
      </c>
      <c r="BA173" t="s">
        <v>126</v>
      </c>
      <c r="BB173">
        <v>5</v>
      </c>
      <c r="BC173" t="s">
        <v>324</v>
      </c>
      <c r="BD173" t="s">
        <v>127</v>
      </c>
      <c r="BE173" t="s">
        <v>127</v>
      </c>
      <c r="BF173">
        <v>81.128</v>
      </c>
      <c r="BG173" t="s">
        <v>737</v>
      </c>
      <c r="BH173">
        <v>3</v>
      </c>
      <c r="BI173" t="s">
        <v>132</v>
      </c>
      <c r="BJ173" s="2" t="s">
        <v>819</v>
      </c>
      <c r="BK173" s="2" t="s">
        <v>819</v>
      </c>
      <c r="BL173" t="s">
        <v>101</v>
      </c>
      <c r="BM173" t="s">
        <v>102</v>
      </c>
      <c r="BN173" t="s">
        <v>105</v>
      </c>
      <c r="BO173" t="s">
        <v>820</v>
      </c>
      <c r="BP173" t="s">
        <v>134</v>
      </c>
      <c r="BQ173" t="s">
        <v>216</v>
      </c>
      <c r="BR173">
        <v>2</v>
      </c>
      <c r="BS173" t="s">
        <v>107</v>
      </c>
      <c r="BT173" t="s">
        <v>821</v>
      </c>
      <c r="BU173" s="1">
        <v>45484</v>
      </c>
      <c r="BV173" s="1">
        <v>45484</v>
      </c>
    </row>
    <row r="174" spans="1:74" x14ac:dyDescent="0.2">
      <c r="A174" t="s">
        <v>822</v>
      </c>
      <c r="B174" t="s">
        <v>279</v>
      </c>
      <c r="C174" t="s">
        <v>280</v>
      </c>
      <c r="D174">
        <v>6</v>
      </c>
      <c r="E174" t="s">
        <v>77</v>
      </c>
      <c r="F174">
        <v>0</v>
      </c>
      <c r="G174">
        <v>1005851</v>
      </c>
      <c r="H174">
        <v>325197.76</v>
      </c>
      <c r="I174">
        <v>0</v>
      </c>
      <c r="J174">
        <v>0</v>
      </c>
      <c r="K174">
        <v>0</v>
      </c>
      <c r="L174" s="1">
        <v>45492</v>
      </c>
      <c r="M174">
        <v>2024</v>
      </c>
      <c r="N174" s="1">
        <v>43327</v>
      </c>
      <c r="O174" s="1">
        <v>45883</v>
      </c>
      <c r="P174" t="s">
        <v>78</v>
      </c>
      <c r="Q174">
        <v>8900</v>
      </c>
      <c r="R174" t="s">
        <v>78</v>
      </c>
      <c r="S174">
        <v>892430</v>
      </c>
      <c r="T174" t="s">
        <v>223</v>
      </c>
      <c r="U174">
        <v>89</v>
      </c>
      <c r="V174" t="s">
        <v>78</v>
      </c>
      <c r="W174">
        <v>8900</v>
      </c>
      <c r="X174" t="s">
        <v>78</v>
      </c>
      <c r="Y174">
        <v>892401</v>
      </c>
      <c r="Z174" t="s">
        <v>224</v>
      </c>
      <c r="AA174" t="s">
        <v>225</v>
      </c>
      <c r="AB174" t="s">
        <v>226</v>
      </c>
      <c r="AC174" t="s">
        <v>117</v>
      </c>
      <c r="AD174" t="s">
        <v>227</v>
      </c>
      <c r="AE174" t="s">
        <v>85</v>
      </c>
      <c r="AG174" t="s">
        <v>86</v>
      </c>
      <c r="AH174" t="s">
        <v>87</v>
      </c>
      <c r="AK174" t="s">
        <v>87</v>
      </c>
      <c r="AL174" t="s">
        <v>688</v>
      </c>
      <c r="AM174">
        <v>23290</v>
      </c>
      <c r="AN174" t="s">
        <v>90</v>
      </c>
      <c r="AO174">
        <v>5143</v>
      </c>
      <c r="AP174" t="s">
        <v>91</v>
      </c>
      <c r="AQ174">
        <v>5</v>
      </c>
      <c r="AR174" t="s">
        <v>92</v>
      </c>
      <c r="AS174">
        <v>72701</v>
      </c>
      <c r="AT174">
        <v>3124</v>
      </c>
      <c r="AU174" t="s">
        <v>93</v>
      </c>
      <c r="AV174" t="s">
        <v>93</v>
      </c>
      <c r="AW174" t="s">
        <v>155</v>
      </c>
      <c r="AX174" t="s">
        <v>95</v>
      </c>
      <c r="AY174" t="s">
        <v>90</v>
      </c>
      <c r="AZ174">
        <v>5143</v>
      </c>
      <c r="BA174" t="s">
        <v>91</v>
      </c>
      <c r="BB174">
        <v>5</v>
      </c>
      <c r="BC174" t="s">
        <v>228</v>
      </c>
      <c r="BD174" t="s">
        <v>93</v>
      </c>
      <c r="BE174" t="s">
        <v>93</v>
      </c>
      <c r="BF174">
        <v>81.049000000000007</v>
      </c>
      <c r="BG174" t="s">
        <v>229</v>
      </c>
      <c r="BH174">
        <v>4</v>
      </c>
      <c r="BI174" t="s">
        <v>230</v>
      </c>
      <c r="BJ174" t="s">
        <v>281</v>
      </c>
      <c r="BK174" t="s">
        <v>281</v>
      </c>
      <c r="BL174" t="s">
        <v>101</v>
      </c>
      <c r="BM174" t="s">
        <v>102</v>
      </c>
      <c r="BN174" t="s">
        <v>103</v>
      </c>
      <c r="BO174" t="s">
        <v>104</v>
      </c>
      <c r="BP174" t="s">
        <v>175</v>
      </c>
      <c r="BQ174" t="s">
        <v>176</v>
      </c>
      <c r="BR174">
        <v>2</v>
      </c>
      <c r="BS174" t="s">
        <v>107</v>
      </c>
      <c r="BT174" t="s">
        <v>282</v>
      </c>
      <c r="BU174" s="1">
        <v>45496</v>
      </c>
      <c r="BV174" s="1">
        <v>45496</v>
      </c>
    </row>
    <row r="175" spans="1:74" ht="136" x14ac:dyDescent="0.2">
      <c r="A175" t="s">
        <v>823</v>
      </c>
      <c r="B175" t="s">
        <v>359</v>
      </c>
      <c r="C175" t="s">
        <v>360</v>
      </c>
      <c r="D175">
        <v>4</v>
      </c>
      <c r="E175" t="s">
        <v>77</v>
      </c>
      <c r="F175">
        <v>0</v>
      </c>
      <c r="G175">
        <v>2956592</v>
      </c>
      <c r="H175">
        <v>2472599.4</v>
      </c>
      <c r="I175">
        <v>0</v>
      </c>
      <c r="J175">
        <v>1140539</v>
      </c>
      <c r="K175">
        <v>0</v>
      </c>
      <c r="L175" s="1">
        <v>45506</v>
      </c>
      <c r="M175">
        <v>2024</v>
      </c>
      <c r="N175" s="1">
        <v>43922</v>
      </c>
      <c r="O175" s="1">
        <v>45291</v>
      </c>
      <c r="P175" t="s">
        <v>78</v>
      </c>
      <c r="Q175">
        <v>8900</v>
      </c>
      <c r="R175" t="s">
        <v>78</v>
      </c>
      <c r="S175">
        <v>892434</v>
      </c>
      <c r="T175" t="s">
        <v>113</v>
      </c>
      <c r="U175">
        <v>89</v>
      </c>
      <c r="V175" t="s">
        <v>78</v>
      </c>
      <c r="W175">
        <v>8900</v>
      </c>
      <c r="X175" t="s">
        <v>78</v>
      </c>
      <c r="Y175">
        <v>892403</v>
      </c>
      <c r="Z175" t="s">
        <v>114</v>
      </c>
      <c r="AA175" t="s">
        <v>115</v>
      </c>
      <c r="AB175" t="s">
        <v>116</v>
      </c>
      <c r="AC175" t="s">
        <v>117</v>
      </c>
      <c r="AD175" t="s">
        <v>143</v>
      </c>
      <c r="AE175" t="s">
        <v>85</v>
      </c>
      <c r="AG175" t="s">
        <v>86</v>
      </c>
      <c r="AH175" t="s">
        <v>86</v>
      </c>
      <c r="AK175" t="s">
        <v>87</v>
      </c>
      <c r="AL175" t="s">
        <v>688</v>
      </c>
      <c r="AM175">
        <v>23290</v>
      </c>
      <c r="AN175" t="s">
        <v>90</v>
      </c>
      <c r="AO175">
        <v>5143</v>
      </c>
      <c r="AP175" t="s">
        <v>91</v>
      </c>
      <c r="AQ175">
        <v>5</v>
      </c>
      <c r="AR175" t="s">
        <v>92</v>
      </c>
      <c r="AS175">
        <v>72701</v>
      </c>
      <c r="AT175">
        <v>3124</v>
      </c>
      <c r="AU175" t="s">
        <v>93</v>
      </c>
      <c r="AV175" t="s">
        <v>93</v>
      </c>
      <c r="AW175" t="s">
        <v>155</v>
      </c>
      <c r="AX175" t="s">
        <v>95</v>
      </c>
      <c r="AY175" t="s">
        <v>90</v>
      </c>
      <c r="AZ175">
        <v>5143</v>
      </c>
      <c r="BA175" t="s">
        <v>91</v>
      </c>
      <c r="BB175">
        <v>5</v>
      </c>
      <c r="BC175" t="s">
        <v>228</v>
      </c>
      <c r="BD175" t="s">
        <v>93</v>
      </c>
      <c r="BE175" t="s">
        <v>93</v>
      </c>
      <c r="BF175">
        <v>81.087000000000003</v>
      </c>
      <c r="BG175" t="s">
        <v>145</v>
      </c>
      <c r="BH175">
        <v>5</v>
      </c>
      <c r="BI175" t="s">
        <v>98</v>
      </c>
      <c r="BJ175" s="2" t="s">
        <v>650</v>
      </c>
      <c r="BK175" t="s">
        <v>361</v>
      </c>
      <c r="BL175" t="s">
        <v>101</v>
      </c>
      <c r="BM175" t="s">
        <v>102</v>
      </c>
      <c r="BN175" t="s">
        <v>103</v>
      </c>
      <c r="BO175" t="s">
        <v>104</v>
      </c>
      <c r="BP175" t="s">
        <v>197</v>
      </c>
      <c r="BQ175" t="s">
        <v>198</v>
      </c>
      <c r="BR175">
        <v>2</v>
      </c>
      <c r="BS175" t="s">
        <v>107</v>
      </c>
      <c r="BT175" t="s">
        <v>362</v>
      </c>
      <c r="BU175" s="1">
        <v>45510</v>
      </c>
      <c r="BV175" s="1">
        <v>45510</v>
      </c>
    </row>
    <row r="176" spans="1:74" ht="51" x14ac:dyDescent="0.2">
      <c r="A176" t="s">
        <v>824</v>
      </c>
      <c r="B176" t="s">
        <v>519</v>
      </c>
      <c r="C176" t="s">
        <v>520</v>
      </c>
      <c r="D176">
        <v>4</v>
      </c>
      <c r="E176" t="s">
        <v>142</v>
      </c>
      <c r="F176">
        <v>0</v>
      </c>
      <c r="G176">
        <v>2143820</v>
      </c>
      <c r="H176">
        <v>953241.28</v>
      </c>
      <c r="I176">
        <v>0</v>
      </c>
      <c r="J176">
        <v>0</v>
      </c>
      <c r="K176">
        <v>0</v>
      </c>
      <c r="L176" s="1">
        <v>45504</v>
      </c>
      <c r="M176">
        <v>2024</v>
      </c>
      <c r="N176" s="1">
        <v>44378</v>
      </c>
      <c r="O176" s="1">
        <v>45838</v>
      </c>
      <c r="P176" t="s">
        <v>78</v>
      </c>
      <c r="Q176">
        <v>8900</v>
      </c>
      <c r="R176" t="s">
        <v>78</v>
      </c>
      <c r="S176">
        <v>892434</v>
      </c>
      <c r="T176" t="s">
        <v>113</v>
      </c>
      <c r="U176">
        <v>89</v>
      </c>
      <c r="V176" t="s">
        <v>78</v>
      </c>
      <c r="W176">
        <v>8900</v>
      </c>
      <c r="X176" t="s">
        <v>78</v>
      </c>
      <c r="Y176">
        <v>892414</v>
      </c>
      <c r="Z176" t="s">
        <v>725</v>
      </c>
      <c r="AA176" t="s">
        <v>115</v>
      </c>
      <c r="AB176" t="s">
        <v>116</v>
      </c>
      <c r="AC176" t="s">
        <v>117</v>
      </c>
      <c r="AD176" t="s">
        <v>118</v>
      </c>
      <c r="AE176" t="s">
        <v>119</v>
      </c>
      <c r="AG176" t="s">
        <v>120</v>
      </c>
      <c r="AH176" t="s">
        <v>120</v>
      </c>
      <c r="AL176" t="s">
        <v>124</v>
      </c>
      <c r="AM176">
        <v>50450</v>
      </c>
      <c r="AN176" t="s">
        <v>125</v>
      </c>
      <c r="AO176">
        <v>5119</v>
      </c>
      <c r="AP176" t="s">
        <v>126</v>
      </c>
      <c r="AQ176">
        <v>5</v>
      </c>
      <c r="AR176" t="s">
        <v>92</v>
      </c>
      <c r="AS176">
        <v>72118</v>
      </c>
      <c r="AT176">
        <v>5328</v>
      </c>
      <c r="AU176" t="s">
        <v>127</v>
      </c>
      <c r="AV176" t="s">
        <v>127</v>
      </c>
      <c r="AW176" t="s">
        <v>324</v>
      </c>
      <c r="AX176" t="s">
        <v>378</v>
      </c>
      <c r="AY176" t="s">
        <v>125</v>
      </c>
      <c r="AZ176">
        <v>5119</v>
      </c>
      <c r="BA176" t="s">
        <v>126</v>
      </c>
      <c r="BB176">
        <v>5</v>
      </c>
      <c r="BC176" t="s">
        <v>324</v>
      </c>
      <c r="BD176" t="s">
        <v>127</v>
      </c>
      <c r="BE176" t="s">
        <v>127</v>
      </c>
      <c r="BF176">
        <v>81.040999999999997</v>
      </c>
      <c r="BG176" t="s">
        <v>131</v>
      </c>
      <c r="BH176">
        <v>3</v>
      </c>
      <c r="BI176" t="s">
        <v>132</v>
      </c>
      <c r="BJ176" s="2" t="s">
        <v>566</v>
      </c>
      <c r="BK176" t="s">
        <v>521</v>
      </c>
      <c r="BL176" t="s">
        <v>101</v>
      </c>
      <c r="BM176" t="s">
        <v>102</v>
      </c>
      <c r="BN176" t="s">
        <v>134</v>
      </c>
      <c r="BO176" t="s">
        <v>135</v>
      </c>
      <c r="BP176" t="s">
        <v>105</v>
      </c>
      <c r="BQ176" t="s">
        <v>106</v>
      </c>
      <c r="BR176">
        <v>2</v>
      </c>
      <c r="BS176" t="s">
        <v>107</v>
      </c>
      <c r="BT176" t="s">
        <v>522</v>
      </c>
      <c r="BU176" s="1">
        <v>45510</v>
      </c>
      <c r="BV176" s="1">
        <v>45510</v>
      </c>
    </row>
    <row r="177" spans="1:74" x14ac:dyDescent="0.2">
      <c r="A177" t="s">
        <v>825</v>
      </c>
      <c r="B177" t="s">
        <v>344</v>
      </c>
      <c r="C177" t="s">
        <v>345</v>
      </c>
      <c r="D177">
        <v>5</v>
      </c>
      <c r="E177" t="s">
        <v>77</v>
      </c>
      <c r="F177">
        <v>0</v>
      </c>
      <c r="G177">
        <v>750000</v>
      </c>
      <c r="H177">
        <v>724410.58</v>
      </c>
      <c r="I177">
        <v>0</v>
      </c>
      <c r="J177">
        <v>0</v>
      </c>
      <c r="K177">
        <v>0</v>
      </c>
      <c r="L177" s="1">
        <v>45502</v>
      </c>
      <c r="M177">
        <v>2024</v>
      </c>
      <c r="N177" s="1">
        <v>43709</v>
      </c>
      <c r="O177" s="1">
        <v>45900</v>
      </c>
      <c r="P177" t="s">
        <v>78</v>
      </c>
      <c r="Q177">
        <v>8900</v>
      </c>
      <c r="R177" t="s">
        <v>78</v>
      </c>
      <c r="S177">
        <v>892430</v>
      </c>
      <c r="T177" t="s">
        <v>223</v>
      </c>
      <c r="U177">
        <v>89</v>
      </c>
      <c r="V177" t="s">
        <v>78</v>
      </c>
      <c r="W177">
        <v>8900</v>
      </c>
      <c r="X177" t="s">
        <v>78</v>
      </c>
      <c r="Y177">
        <v>892401</v>
      </c>
      <c r="Z177" t="s">
        <v>224</v>
      </c>
      <c r="AA177" t="s">
        <v>225</v>
      </c>
      <c r="AB177" t="s">
        <v>226</v>
      </c>
      <c r="AC177" t="s">
        <v>117</v>
      </c>
      <c r="AD177" t="s">
        <v>227</v>
      </c>
      <c r="AE177" t="s">
        <v>85</v>
      </c>
      <c r="AG177" t="s">
        <v>86</v>
      </c>
      <c r="AH177" t="s">
        <v>86</v>
      </c>
      <c r="AK177" t="s">
        <v>87</v>
      </c>
      <c r="AL177" t="s">
        <v>688</v>
      </c>
      <c r="AM177">
        <v>23290</v>
      </c>
      <c r="AN177" t="s">
        <v>90</v>
      </c>
      <c r="AO177">
        <v>5143</v>
      </c>
      <c r="AP177" t="s">
        <v>91</v>
      </c>
      <c r="AQ177">
        <v>5</v>
      </c>
      <c r="AR177" t="s">
        <v>92</v>
      </c>
      <c r="AS177">
        <v>72701</v>
      </c>
      <c r="AT177">
        <v>3124</v>
      </c>
      <c r="AU177" t="s">
        <v>93</v>
      </c>
      <c r="AV177" t="s">
        <v>93</v>
      </c>
      <c r="AW177" t="s">
        <v>155</v>
      </c>
      <c r="AX177" t="s">
        <v>95</v>
      </c>
      <c r="AY177" t="s">
        <v>90</v>
      </c>
      <c r="AZ177">
        <v>5143</v>
      </c>
      <c r="BA177" t="s">
        <v>91</v>
      </c>
      <c r="BB177">
        <v>5</v>
      </c>
      <c r="BC177" t="s">
        <v>380</v>
      </c>
      <c r="BD177" t="s">
        <v>93</v>
      </c>
      <c r="BE177" t="s">
        <v>93</v>
      </c>
      <c r="BF177">
        <v>81.049000000000007</v>
      </c>
      <c r="BG177" t="s">
        <v>229</v>
      </c>
      <c r="BH177">
        <v>4</v>
      </c>
      <c r="BI177" t="s">
        <v>230</v>
      </c>
      <c r="BJ177" t="s">
        <v>348</v>
      </c>
      <c r="BK177" t="s">
        <v>348</v>
      </c>
      <c r="BL177" t="s">
        <v>101</v>
      </c>
      <c r="BM177" t="s">
        <v>102</v>
      </c>
      <c r="BN177" t="s">
        <v>103</v>
      </c>
      <c r="BO177" t="s">
        <v>104</v>
      </c>
      <c r="BP177" t="s">
        <v>105</v>
      </c>
      <c r="BQ177" t="s">
        <v>106</v>
      </c>
      <c r="BR177">
        <v>2</v>
      </c>
      <c r="BS177" t="s">
        <v>107</v>
      </c>
      <c r="BT177" t="s">
        <v>349</v>
      </c>
      <c r="BU177" s="1">
        <v>45510</v>
      </c>
      <c r="BV177" s="1">
        <v>45510</v>
      </c>
    </row>
    <row r="178" spans="1:74" x14ac:dyDescent="0.2">
      <c r="A178" t="s">
        <v>826</v>
      </c>
      <c r="B178" t="s">
        <v>451</v>
      </c>
      <c r="C178" t="s">
        <v>452</v>
      </c>
      <c r="D178">
        <v>4</v>
      </c>
      <c r="E178" t="s">
        <v>77</v>
      </c>
      <c r="F178">
        <v>0</v>
      </c>
      <c r="G178">
        <v>750000</v>
      </c>
      <c r="H178">
        <v>750000</v>
      </c>
      <c r="I178">
        <v>0</v>
      </c>
      <c r="J178">
        <v>0</v>
      </c>
      <c r="K178">
        <v>0</v>
      </c>
      <c r="L178" s="1">
        <v>45504</v>
      </c>
      <c r="M178">
        <v>2024</v>
      </c>
      <c r="N178" s="1">
        <v>44075</v>
      </c>
      <c r="O178" s="1">
        <v>45657</v>
      </c>
      <c r="P178" t="s">
        <v>78</v>
      </c>
      <c r="Q178">
        <v>8900</v>
      </c>
      <c r="R178" t="s">
        <v>78</v>
      </c>
      <c r="S178">
        <v>892430</v>
      </c>
      <c r="T178" t="s">
        <v>223</v>
      </c>
      <c r="U178">
        <v>89</v>
      </c>
      <c r="V178" t="s">
        <v>78</v>
      </c>
      <c r="W178">
        <v>8900</v>
      </c>
      <c r="X178" t="s">
        <v>78</v>
      </c>
      <c r="Y178">
        <v>892401</v>
      </c>
      <c r="Z178" t="s">
        <v>224</v>
      </c>
      <c r="AA178" t="s">
        <v>225</v>
      </c>
      <c r="AB178" t="s">
        <v>226</v>
      </c>
      <c r="AC178" t="s">
        <v>117</v>
      </c>
      <c r="AD178" t="s">
        <v>227</v>
      </c>
      <c r="AE178" t="s">
        <v>85</v>
      </c>
      <c r="AG178" t="s">
        <v>86</v>
      </c>
      <c r="AH178" t="s">
        <v>86</v>
      </c>
      <c r="AK178" t="s">
        <v>87</v>
      </c>
      <c r="AL178" t="s">
        <v>688</v>
      </c>
      <c r="AM178">
        <v>23290</v>
      </c>
      <c r="AN178" t="s">
        <v>90</v>
      </c>
      <c r="AO178">
        <v>5143</v>
      </c>
      <c r="AP178" t="s">
        <v>91</v>
      </c>
      <c r="AQ178">
        <v>5</v>
      </c>
      <c r="AR178" t="s">
        <v>92</v>
      </c>
      <c r="AS178">
        <v>72701</v>
      </c>
      <c r="AT178">
        <v>3124</v>
      </c>
      <c r="AU178" t="s">
        <v>93</v>
      </c>
      <c r="AV178" t="s">
        <v>93</v>
      </c>
      <c r="AW178" t="s">
        <v>155</v>
      </c>
      <c r="AX178" t="s">
        <v>95</v>
      </c>
      <c r="AY178" t="s">
        <v>90</v>
      </c>
      <c r="AZ178">
        <v>5143</v>
      </c>
      <c r="BA178" t="s">
        <v>91</v>
      </c>
      <c r="BB178">
        <v>5</v>
      </c>
      <c r="BC178" t="s">
        <v>228</v>
      </c>
      <c r="BD178" t="s">
        <v>93</v>
      </c>
      <c r="BE178" t="s">
        <v>93</v>
      </c>
      <c r="BF178">
        <v>81.049000000000007</v>
      </c>
      <c r="BG178" t="s">
        <v>229</v>
      </c>
      <c r="BH178">
        <v>4</v>
      </c>
      <c r="BI178" t="s">
        <v>230</v>
      </c>
      <c r="BJ178" t="s">
        <v>453</v>
      </c>
      <c r="BK178" t="s">
        <v>453</v>
      </c>
      <c r="BL178" t="s">
        <v>101</v>
      </c>
      <c r="BM178" t="s">
        <v>102</v>
      </c>
      <c r="BN178" t="s">
        <v>103</v>
      </c>
      <c r="BO178" t="s">
        <v>104</v>
      </c>
      <c r="BP178" t="s">
        <v>175</v>
      </c>
      <c r="BQ178" t="s">
        <v>176</v>
      </c>
      <c r="BR178">
        <v>2</v>
      </c>
      <c r="BS178" t="s">
        <v>107</v>
      </c>
      <c r="BT178" t="s">
        <v>454</v>
      </c>
      <c r="BU178" s="1">
        <v>45510</v>
      </c>
      <c r="BV178" s="1">
        <v>45510</v>
      </c>
    </row>
    <row r="179" spans="1:74" x14ac:dyDescent="0.2">
      <c r="A179" t="s">
        <v>827</v>
      </c>
      <c r="B179" t="s">
        <v>612</v>
      </c>
      <c r="C179" t="s">
        <v>613</v>
      </c>
      <c r="D179">
        <v>2</v>
      </c>
      <c r="E179" t="s">
        <v>77</v>
      </c>
      <c r="F179">
        <v>2165962</v>
      </c>
      <c r="G179">
        <v>6145122</v>
      </c>
      <c r="H179">
        <v>3802103.14</v>
      </c>
      <c r="I179">
        <v>0</v>
      </c>
      <c r="J179">
        <v>0</v>
      </c>
      <c r="K179">
        <v>2165962</v>
      </c>
      <c r="L179" s="1">
        <v>45502</v>
      </c>
      <c r="M179">
        <v>2024</v>
      </c>
      <c r="N179" s="1">
        <v>44774</v>
      </c>
      <c r="O179" s="1">
        <v>45869</v>
      </c>
      <c r="P179" t="s">
        <v>78</v>
      </c>
      <c r="Q179">
        <v>8900</v>
      </c>
      <c r="R179" t="s">
        <v>78</v>
      </c>
      <c r="S179">
        <v>892430</v>
      </c>
      <c r="T179" t="s">
        <v>223</v>
      </c>
      <c r="U179">
        <v>89</v>
      </c>
      <c r="V179" t="s">
        <v>78</v>
      </c>
      <c r="W179">
        <v>8900</v>
      </c>
      <c r="X179" t="s">
        <v>78</v>
      </c>
      <c r="Y179">
        <v>892401</v>
      </c>
      <c r="Z179" t="s">
        <v>224</v>
      </c>
      <c r="AA179" t="s">
        <v>225</v>
      </c>
      <c r="AB179" t="s">
        <v>226</v>
      </c>
      <c r="AC179" t="s">
        <v>117</v>
      </c>
      <c r="AD179" t="s">
        <v>227</v>
      </c>
      <c r="AE179" t="s">
        <v>85</v>
      </c>
      <c r="AG179" t="s">
        <v>86</v>
      </c>
      <c r="AH179" t="s">
        <v>86</v>
      </c>
      <c r="AK179" t="s">
        <v>87</v>
      </c>
      <c r="AL179" t="s">
        <v>688</v>
      </c>
      <c r="AM179">
        <v>23290</v>
      </c>
      <c r="AN179" t="s">
        <v>90</v>
      </c>
      <c r="AO179">
        <v>5143</v>
      </c>
      <c r="AP179" t="s">
        <v>91</v>
      </c>
      <c r="AQ179">
        <v>5</v>
      </c>
      <c r="AR179" t="s">
        <v>92</v>
      </c>
      <c r="AS179">
        <v>72701</v>
      </c>
      <c r="AT179">
        <v>3124</v>
      </c>
      <c r="AU179" t="s">
        <v>93</v>
      </c>
      <c r="AV179" t="s">
        <v>93</v>
      </c>
      <c r="AW179" t="s">
        <v>155</v>
      </c>
      <c r="AX179" t="s">
        <v>95</v>
      </c>
      <c r="AY179" t="s">
        <v>90</v>
      </c>
      <c r="AZ179">
        <v>5143</v>
      </c>
      <c r="BA179" t="s">
        <v>91</v>
      </c>
      <c r="BB179">
        <v>5</v>
      </c>
      <c r="BC179" t="s">
        <v>228</v>
      </c>
      <c r="BD179" t="s">
        <v>93</v>
      </c>
      <c r="BE179" t="s">
        <v>93</v>
      </c>
      <c r="BF179">
        <v>81.049000000000007</v>
      </c>
      <c r="BG179" t="s">
        <v>229</v>
      </c>
      <c r="BH179">
        <v>4</v>
      </c>
      <c r="BI179" t="s">
        <v>230</v>
      </c>
      <c r="BJ179" t="s">
        <v>614</v>
      </c>
      <c r="BK179" t="s">
        <v>614</v>
      </c>
      <c r="BL179" t="s">
        <v>101</v>
      </c>
      <c r="BM179" t="s">
        <v>102</v>
      </c>
      <c r="BN179" t="s">
        <v>103</v>
      </c>
      <c r="BO179" t="s">
        <v>104</v>
      </c>
      <c r="BP179" t="s">
        <v>175</v>
      </c>
      <c r="BQ179" t="s">
        <v>176</v>
      </c>
      <c r="BR179">
        <v>2</v>
      </c>
      <c r="BS179" t="s">
        <v>107</v>
      </c>
      <c r="BT179" t="s">
        <v>615</v>
      </c>
      <c r="BU179" s="1">
        <v>45510</v>
      </c>
      <c r="BV179" s="1">
        <v>45510</v>
      </c>
    </row>
    <row r="180" spans="1:74" x14ac:dyDescent="0.2">
      <c r="A180" t="s">
        <v>828</v>
      </c>
      <c r="B180" t="s">
        <v>607</v>
      </c>
      <c r="C180" t="s">
        <v>608</v>
      </c>
      <c r="D180">
        <v>3</v>
      </c>
      <c r="E180" t="s">
        <v>77</v>
      </c>
      <c r="F180">
        <v>0</v>
      </c>
      <c r="G180">
        <v>749402</v>
      </c>
      <c r="H180">
        <v>374695.37</v>
      </c>
      <c r="I180">
        <v>0</v>
      </c>
      <c r="J180">
        <v>0</v>
      </c>
      <c r="K180">
        <v>0</v>
      </c>
      <c r="L180" s="1">
        <v>45502</v>
      </c>
      <c r="M180">
        <v>2024</v>
      </c>
      <c r="N180" s="1">
        <v>44805</v>
      </c>
      <c r="O180" s="1">
        <v>45900</v>
      </c>
      <c r="P180" t="s">
        <v>78</v>
      </c>
      <c r="Q180">
        <v>8900</v>
      </c>
      <c r="R180" t="s">
        <v>78</v>
      </c>
      <c r="S180">
        <v>892430</v>
      </c>
      <c r="T180" t="s">
        <v>223</v>
      </c>
      <c r="U180">
        <v>89</v>
      </c>
      <c r="V180" t="s">
        <v>78</v>
      </c>
      <c r="W180">
        <v>8900</v>
      </c>
      <c r="X180" t="s">
        <v>78</v>
      </c>
      <c r="Y180">
        <v>892401</v>
      </c>
      <c r="Z180" t="s">
        <v>224</v>
      </c>
      <c r="AA180" t="s">
        <v>225</v>
      </c>
      <c r="AB180" t="s">
        <v>226</v>
      </c>
      <c r="AC180" t="s">
        <v>117</v>
      </c>
      <c r="AD180" t="s">
        <v>227</v>
      </c>
      <c r="AE180" t="s">
        <v>85</v>
      </c>
      <c r="AG180" t="s">
        <v>86</v>
      </c>
      <c r="AH180" t="s">
        <v>86</v>
      </c>
      <c r="AK180" t="s">
        <v>87</v>
      </c>
      <c r="AL180" t="s">
        <v>688</v>
      </c>
      <c r="AM180">
        <v>23290</v>
      </c>
      <c r="AN180" t="s">
        <v>90</v>
      </c>
      <c r="AO180">
        <v>5143</v>
      </c>
      <c r="AP180" t="s">
        <v>91</v>
      </c>
      <c r="AQ180">
        <v>5</v>
      </c>
      <c r="AR180" t="s">
        <v>92</v>
      </c>
      <c r="AS180">
        <v>72701</v>
      </c>
      <c r="AT180">
        <v>3124</v>
      </c>
      <c r="AU180" t="s">
        <v>93</v>
      </c>
      <c r="AV180" t="s">
        <v>93</v>
      </c>
      <c r="AW180" t="s">
        <v>155</v>
      </c>
      <c r="AX180" t="s">
        <v>95</v>
      </c>
      <c r="AY180" t="s">
        <v>90</v>
      </c>
      <c r="AZ180">
        <v>5143</v>
      </c>
      <c r="BA180" t="s">
        <v>91</v>
      </c>
      <c r="BB180">
        <v>5</v>
      </c>
      <c r="BC180" t="s">
        <v>96</v>
      </c>
      <c r="BD180" t="s">
        <v>93</v>
      </c>
      <c r="BE180" t="s">
        <v>93</v>
      </c>
      <c r="BF180">
        <v>81.049000000000007</v>
      </c>
      <c r="BG180" t="s">
        <v>229</v>
      </c>
      <c r="BH180">
        <v>4</v>
      </c>
      <c r="BI180" t="s">
        <v>230</v>
      </c>
      <c r="BJ180" t="s">
        <v>609</v>
      </c>
      <c r="BK180" t="s">
        <v>609</v>
      </c>
      <c r="BL180" t="s">
        <v>101</v>
      </c>
      <c r="BM180" t="s">
        <v>102</v>
      </c>
      <c r="BN180" t="s">
        <v>103</v>
      </c>
      <c r="BO180" t="s">
        <v>104</v>
      </c>
      <c r="BP180" t="s">
        <v>175</v>
      </c>
      <c r="BQ180" t="s">
        <v>176</v>
      </c>
      <c r="BR180">
        <v>2</v>
      </c>
      <c r="BS180" t="s">
        <v>107</v>
      </c>
      <c r="BT180" t="s">
        <v>610</v>
      </c>
      <c r="BU180" s="1">
        <v>45510</v>
      </c>
      <c r="BV180" s="1">
        <v>45510</v>
      </c>
    </row>
    <row r="181" spans="1:74" x14ac:dyDescent="0.2">
      <c r="A181" t="s">
        <v>829</v>
      </c>
      <c r="B181" t="s">
        <v>830</v>
      </c>
      <c r="C181" t="s">
        <v>831</v>
      </c>
      <c r="E181" t="s">
        <v>832</v>
      </c>
      <c r="F181">
        <v>746450</v>
      </c>
      <c r="G181">
        <v>746450</v>
      </c>
      <c r="I181">
        <v>0</v>
      </c>
      <c r="J181">
        <v>0</v>
      </c>
      <c r="K181">
        <v>746450</v>
      </c>
      <c r="L181" s="1">
        <v>45504</v>
      </c>
      <c r="M181">
        <v>2024</v>
      </c>
      <c r="N181" s="1">
        <v>45474</v>
      </c>
      <c r="O181" s="1">
        <v>45838</v>
      </c>
      <c r="P181" t="s">
        <v>78</v>
      </c>
      <c r="Q181">
        <v>8900</v>
      </c>
      <c r="R181" t="s">
        <v>78</v>
      </c>
      <c r="S181">
        <v>892434</v>
      </c>
      <c r="T181" t="s">
        <v>113</v>
      </c>
      <c r="U181">
        <v>89</v>
      </c>
      <c r="V181" t="s">
        <v>78</v>
      </c>
      <c r="W181">
        <v>8900</v>
      </c>
      <c r="X181" t="s">
        <v>78</v>
      </c>
      <c r="Y181">
        <v>892414</v>
      </c>
      <c r="Z181" t="s">
        <v>725</v>
      </c>
      <c r="AA181" t="s">
        <v>115</v>
      </c>
      <c r="AB181" t="s">
        <v>116</v>
      </c>
      <c r="AC181" t="s">
        <v>117</v>
      </c>
      <c r="AD181" t="s">
        <v>118</v>
      </c>
      <c r="AE181" t="s">
        <v>119</v>
      </c>
      <c r="AG181" t="s">
        <v>120</v>
      </c>
      <c r="AH181" t="s">
        <v>120</v>
      </c>
      <c r="AL181" t="s">
        <v>124</v>
      </c>
      <c r="AM181">
        <v>50450</v>
      </c>
      <c r="AN181" t="s">
        <v>125</v>
      </c>
      <c r="AO181">
        <v>5119</v>
      </c>
      <c r="AP181" t="s">
        <v>126</v>
      </c>
      <c r="AQ181">
        <v>5</v>
      </c>
      <c r="AR181" t="s">
        <v>92</v>
      </c>
      <c r="AS181">
        <v>72118</v>
      </c>
      <c r="AT181">
        <v>5328</v>
      </c>
      <c r="AU181" t="s">
        <v>130</v>
      </c>
      <c r="AV181" t="s">
        <v>127</v>
      </c>
      <c r="AW181" t="s">
        <v>528</v>
      </c>
      <c r="AX181" t="s">
        <v>129</v>
      </c>
      <c r="BB181">
        <v>5</v>
      </c>
      <c r="BD181" t="s">
        <v>130</v>
      </c>
      <c r="BF181">
        <v>81.040999999999997</v>
      </c>
      <c r="BG181" t="s">
        <v>131</v>
      </c>
      <c r="BH181">
        <v>3</v>
      </c>
      <c r="BI181" t="s">
        <v>132</v>
      </c>
      <c r="BJ181" t="s">
        <v>833</v>
      </c>
      <c r="BK181" t="s">
        <v>833</v>
      </c>
      <c r="BL181" t="s">
        <v>101</v>
      </c>
      <c r="BM181" t="s">
        <v>102</v>
      </c>
      <c r="BN181" t="s">
        <v>134</v>
      </c>
      <c r="BO181" t="s">
        <v>135</v>
      </c>
      <c r="BP181" t="s">
        <v>134</v>
      </c>
      <c r="BQ181" t="s">
        <v>216</v>
      </c>
      <c r="BR181">
        <v>2</v>
      </c>
      <c r="BS181" t="s">
        <v>107</v>
      </c>
      <c r="BT181" t="s">
        <v>834</v>
      </c>
      <c r="BU181" s="1">
        <v>45510</v>
      </c>
      <c r="BV181" s="1">
        <v>45510</v>
      </c>
    </row>
    <row r="182" spans="1:74" x14ac:dyDescent="0.2">
      <c r="A182" t="s">
        <v>835</v>
      </c>
      <c r="B182" t="s">
        <v>530</v>
      </c>
      <c r="C182" t="s">
        <v>531</v>
      </c>
      <c r="D182">
        <v>3</v>
      </c>
      <c r="E182" t="s">
        <v>77</v>
      </c>
      <c r="F182">
        <v>0</v>
      </c>
      <c r="G182">
        <v>750000</v>
      </c>
      <c r="H182">
        <v>332769.89</v>
      </c>
      <c r="I182">
        <v>0</v>
      </c>
      <c r="J182">
        <v>0</v>
      </c>
      <c r="K182">
        <v>0</v>
      </c>
      <c r="L182" s="1">
        <v>45511</v>
      </c>
      <c r="M182">
        <v>2024</v>
      </c>
      <c r="N182" s="1">
        <v>44409</v>
      </c>
      <c r="O182" s="1">
        <v>45869</v>
      </c>
      <c r="P182" t="s">
        <v>78</v>
      </c>
      <c r="Q182">
        <v>8900</v>
      </c>
      <c r="R182" t="s">
        <v>78</v>
      </c>
      <c r="S182">
        <v>892430</v>
      </c>
      <c r="T182" t="s">
        <v>223</v>
      </c>
      <c r="U182">
        <v>89</v>
      </c>
      <c r="V182" t="s">
        <v>78</v>
      </c>
      <c r="W182">
        <v>8900</v>
      </c>
      <c r="X182" t="s">
        <v>78</v>
      </c>
      <c r="Y182">
        <v>892401</v>
      </c>
      <c r="Z182" t="s">
        <v>224</v>
      </c>
      <c r="AA182" t="s">
        <v>225</v>
      </c>
      <c r="AB182" t="s">
        <v>226</v>
      </c>
      <c r="AC182" t="s">
        <v>117</v>
      </c>
      <c r="AD182" t="s">
        <v>227</v>
      </c>
      <c r="AE182" t="s">
        <v>85</v>
      </c>
      <c r="AG182" t="s">
        <v>86</v>
      </c>
      <c r="AH182" t="s">
        <v>87</v>
      </c>
      <c r="AK182" t="s">
        <v>87</v>
      </c>
      <c r="AL182" t="s">
        <v>688</v>
      </c>
      <c r="AM182">
        <v>23290</v>
      </c>
      <c r="AN182" t="s">
        <v>90</v>
      </c>
      <c r="AO182">
        <v>5143</v>
      </c>
      <c r="AP182" t="s">
        <v>91</v>
      </c>
      <c r="AQ182">
        <v>5</v>
      </c>
      <c r="AR182" t="s">
        <v>92</v>
      </c>
      <c r="AS182">
        <v>72701</v>
      </c>
      <c r="AT182">
        <v>3124</v>
      </c>
      <c r="AU182" t="s">
        <v>93</v>
      </c>
      <c r="AV182" t="s">
        <v>93</v>
      </c>
      <c r="AW182" t="s">
        <v>155</v>
      </c>
      <c r="AX182" t="s">
        <v>95</v>
      </c>
      <c r="AY182" t="s">
        <v>90</v>
      </c>
      <c r="AZ182">
        <v>5143</v>
      </c>
      <c r="BA182" t="s">
        <v>91</v>
      </c>
      <c r="BB182">
        <v>5</v>
      </c>
      <c r="BC182" t="s">
        <v>228</v>
      </c>
      <c r="BD182" t="s">
        <v>93</v>
      </c>
      <c r="BE182" t="s">
        <v>93</v>
      </c>
      <c r="BF182">
        <v>81.049000000000007</v>
      </c>
      <c r="BG182" t="s">
        <v>229</v>
      </c>
      <c r="BH182">
        <v>4</v>
      </c>
      <c r="BI182" t="s">
        <v>230</v>
      </c>
      <c r="BJ182" t="s">
        <v>533</v>
      </c>
      <c r="BK182" t="s">
        <v>533</v>
      </c>
      <c r="BL182" t="s">
        <v>101</v>
      </c>
      <c r="BM182" t="s">
        <v>102</v>
      </c>
      <c r="BN182" t="s">
        <v>103</v>
      </c>
      <c r="BO182" t="s">
        <v>104</v>
      </c>
      <c r="BP182" t="s">
        <v>175</v>
      </c>
      <c r="BQ182" t="s">
        <v>176</v>
      </c>
      <c r="BR182">
        <v>2</v>
      </c>
      <c r="BS182" t="s">
        <v>107</v>
      </c>
      <c r="BT182" t="s">
        <v>534</v>
      </c>
      <c r="BU182" s="1">
        <v>45516</v>
      </c>
      <c r="BV182" s="1">
        <v>45516</v>
      </c>
    </row>
    <row r="183" spans="1:74" x14ac:dyDescent="0.2">
      <c r="A183" t="s">
        <v>836</v>
      </c>
      <c r="B183" t="s">
        <v>837</v>
      </c>
      <c r="C183" t="s">
        <v>838</v>
      </c>
      <c r="E183" t="s">
        <v>77</v>
      </c>
      <c r="F183">
        <v>18304363</v>
      </c>
      <c r="G183">
        <v>18304363</v>
      </c>
      <c r="I183">
        <v>19229428</v>
      </c>
      <c r="J183">
        <v>19229428</v>
      </c>
      <c r="K183">
        <v>18304363</v>
      </c>
      <c r="L183" s="1">
        <v>45519</v>
      </c>
      <c r="M183">
        <v>2024</v>
      </c>
      <c r="N183" s="1">
        <v>45519</v>
      </c>
      <c r="O183" s="1">
        <v>47344</v>
      </c>
      <c r="P183" t="s">
        <v>78</v>
      </c>
      <c r="Q183">
        <v>8900</v>
      </c>
      <c r="R183" t="s">
        <v>78</v>
      </c>
      <c r="S183">
        <v>892433</v>
      </c>
      <c r="T183" t="s">
        <v>392</v>
      </c>
      <c r="U183">
        <v>89</v>
      </c>
      <c r="V183" t="s">
        <v>78</v>
      </c>
      <c r="W183">
        <v>8900</v>
      </c>
      <c r="X183" t="s">
        <v>78</v>
      </c>
      <c r="Y183">
        <v>892411</v>
      </c>
      <c r="Z183" t="s">
        <v>708</v>
      </c>
      <c r="AA183" t="s">
        <v>709</v>
      </c>
      <c r="AB183" t="s">
        <v>710</v>
      </c>
      <c r="AC183" t="s">
        <v>117</v>
      </c>
      <c r="AD183" t="s">
        <v>711</v>
      </c>
      <c r="AE183" t="s">
        <v>839</v>
      </c>
      <c r="AG183" t="s">
        <v>840</v>
      </c>
      <c r="AH183" t="s">
        <v>841</v>
      </c>
      <c r="AL183" t="s">
        <v>842</v>
      </c>
      <c r="AM183">
        <v>52970</v>
      </c>
      <c r="AN183" t="s">
        <v>843</v>
      </c>
      <c r="AO183">
        <v>5047</v>
      </c>
      <c r="AP183" t="s">
        <v>844</v>
      </c>
      <c r="AQ183">
        <v>5</v>
      </c>
      <c r="AR183" t="s">
        <v>92</v>
      </c>
      <c r="AS183">
        <v>72949</v>
      </c>
      <c r="AT183">
        <v>47</v>
      </c>
      <c r="AU183" t="s">
        <v>761</v>
      </c>
      <c r="AV183" t="s">
        <v>761</v>
      </c>
      <c r="AW183" t="s">
        <v>155</v>
      </c>
      <c r="AX183" t="s">
        <v>845</v>
      </c>
      <c r="AY183" t="s">
        <v>843</v>
      </c>
      <c r="AZ183">
        <v>5047</v>
      </c>
      <c r="BA183" t="s">
        <v>844</v>
      </c>
      <c r="BB183">
        <v>5</v>
      </c>
      <c r="BC183" t="s">
        <v>846</v>
      </c>
      <c r="BD183" t="s">
        <v>761</v>
      </c>
      <c r="BE183" t="s">
        <v>761</v>
      </c>
      <c r="BF183">
        <v>81.254000000000005</v>
      </c>
      <c r="BG183" t="s">
        <v>717</v>
      </c>
      <c r="BH183">
        <v>4</v>
      </c>
      <c r="BI183" t="s">
        <v>230</v>
      </c>
      <c r="BJ183" t="s">
        <v>847</v>
      </c>
      <c r="BK183" t="s">
        <v>847</v>
      </c>
      <c r="BL183" t="s">
        <v>101</v>
      </c>
      <c r="BM183" t="s">
        <v>102</v>
      </c>
      <c r="BN183" t="s">
        <v>848</v>
      </c>
      <c r="BO183" t="s">
        <v>849</v>
      </c>
      <c r="BP183" t="s">
        <v>134</v>
      </c>
      <c r="BQ183" t="s">
        <v>216</v>
      </c>
      <c r="BR183">
        <v>2</v>
      </c>
      <c r="BS183" t="s">
        <v>107</v>
      </c>
      <c r="BT183" t="s">
        <v>850</v>
      </c>
      <c r="BU183" s="1">
        <v>45523</v>
      </c>
      <c r="BV183" s="1">
        <v>45523</v>
      </c>
    </row>
    <row r="184" spans="1:74" ht="34" x14ac:dyDescent="0.2">
      <c r="A184" t="s">
        <v>851</v>
      </c>
      <c r="B184" t="s">
        <v>75</v>
      </c>
      <c r="C184" t="s">
        <v>76</v>
      </c>
      <c r="D184">
        <v>15</v>
      </c>
      <c r="E184" t="s">
        <v>77</v>
      </c>
      <c r="F184">
        <v>-563649.37</v>
      </c>
      <c r="G184">
        <v>11348689.630000001</v>
      </c>
      <c r="H184">
        <v>2400692.25</v>
      </c>
      <c r="I184">
        <v>0</v>
      </c>
      <c r="J184">
        <v>3083610</v>
      </c>
      <c r="K184">
        <v>-563649.37</v>
      </c>
      <c r="L184" s="1">
        <v>45519</v>
      </c>
      <c r="M184">
        <v>2024</v>
      </c>
      <c r="N184" s="1">
        <v>42278</v>
      </c>
      <c r="O184" s="1">
        <v>44651</v>
      </c>
      <c r="P184" t="s">
        <v>78</v>
      </c>
      <c r="Q184">
        <v>8900</v>
      </c>
      <c r="R184" t="s">
        <v>78</v>
      </c>
      <c r="S184">
        <v>892433</v>
      </c>
      <c r="T184" t="s">
        <v>392</v>
      </c>
      <c r="U184">
        <v>89</v>
      </c>
      <c r="V184" t="s">
        <v>78</v>
      </c>
      <c r="W184">
        <v>8900</v>
      </c>
      <c r="X184" t="s">
        <v>78</v>
      </c>
      <c r="Y184">
        <v>892402</v>
      </c>
      <c r="Z184" t="s">
        <v>80</v>
      </c>
      <c r="AA184" t="s">
        <v>81</v>
      </c>
      <c r="AB184" t="s">
        <v>82</v>
      </c>
      <c r="AC184" t="s">
        <v>83</v>
      </c>
      <c r="AD184" t="s">
        <v>84</v>
      </c>
      <c r="AE184" t="s">
        <v>85</v>
      </c>
      <c r="AG184" t="s">
        <v>86</v>
      </c>
      <c r="AH184" t="s">
        <v>87</v>
      </c>
      <c r="AK184" t="s">
        <v>87</v>
      </c>
      <c r="AL184" t="s">
        <v>144</v>
      </c>
      <c r="AM184">
        <v>23290</v>
      </c>
      <c r="AN184" t="s">
        <v>90</v>
      </c>
      <c r="AO184">
        <v>5143</v>
      </c>
      <c r="AP184" t="s">
        <v>91</v>
      </c>
      <c r="AQ184">
        <v>5</v>
      </c>
      <c r="AR184" t="s">
        <v>92</v>
      </c>
      <c r="AS184">
        <v>72701</v>
      </c>
      <c r="AT184">
        <v>3124</v>
      </c>
      <c r="AU184" t="s">
        <v>93</v>
      </c>
      <c r="AV184" t="s">
        <v>93</v>
      </c>
      <c r="AW184" t="s">
        <v>155</v>
      </c>
      <c r="AX184" t="s">
        <v>95</v>
      </c>
      <c r="AY184" t="s">
        <v>90</v>
      </c>
      <c r="AZ184">
        <v>5143</v>
      </c>
      <c r="BA184" t="s">
        <v>91</v>
      </c>
      <c r="BB184">
        <v>5</v>
      </c>
      <c r="BC184" t="s">
        <v>228</v>
      </c>
      <c r="BD184" t="s">
        <v>93</v>
      </c>
      <c r="BE184" t="s">
        <v>93</v>
      </c>
      <c r="BF184">
        <v>81.122</v>
      </c>
      <c r="BG184" t="s">
        <v>366</v>
      </c>
      <c r="BH184">
        <v>5</v>
      </c>
      <c r="BI184" t="s">
        <v>98</v>
      </c>
      <c r="BJ184" s="2" t="s">
        <v>852</v>
      </c>
      <c r="BK184" t="s">
        <v>100</v>
      </c>
      <c r="BL184" t="s">
        <v>101</v>
      </c>
      <c r="BM184" t="s">
        <v>102</v>
      </c>
      <c r="BN184" t="s">
        <v>103</v>
      </c>
      <c r="BO184" t="s">
        <v>104</v>
      </c>
      <c r="BP184" t="s">
        <v>197</v>
      </c>
      <c r="BQ184" t="s">
        <v>198</v>
      </c>
      <c r="BR184">
        <v>2</v>
      </c>
      <c r="BS184" t="s">
        <v>107</v>
      </c>
      <c r="BT184" t="s">
        <v>108</v>
      </c>
      <c r="BU184" s="1">
        <v>45523</v>
      </c>
      <c r="BV184" s="1">
        <v>45523</v>
      </c>
    </row>
    <row r="185" spans="1:74" x14ac:dyDescent="0.2">
      <c r="A185" t="s">
        <v>853</v>
      </c>
      <c r="B185" t="s">
        <v>252</v>
      </c>
      <c r="C185" t="s">
        <v>253</v>
      </c>
      <c r="D185">
        <v>5</v>
      </c>
      <c r="E185" t="s">
        <v>142</v>
      </c>
      <c r="F185">
        <v>-885611.9</v>
      </c>
      <c r="G185">
        <v>10865126.1</v>
      </c>
      <c r="H185">
        <v>4925032.9800000004</v>
      </c>
      <c r="I185">
        <v>0</v>
      </c>
      <c r="J185">
        <v>0</v>
      </c>
      <c r="K185">
        <v>-885611.9</v>
      </c>
      <c r="L185" s="1">
        <v>45531</v>
      </c>
      <c r="M185">
        <v>2024</v>
      </c>
      <c r="N185" s="1">
        <v>42917</v>
      </c>
      <c r="O185" s="1">
        <v>44742</v>
      </c>
      <c r="P185" t="s">
        <v>78</v>
      </c>
      <c r="Q185">
        <v>8900</v>
      </c>
      <c r="R185" t="s">
        <v>78</v>
      </c>
      <c r="S185">
        <v>892434</v>
      </c>
      <c r="T185" t="s">
        <v>113</v>
      </c>
      <c r="U185">
        <v>89</v>
      </c>
      <c r="V185" t="s">
        <v>78</v>
      </c>
      <c r="W185">
        <v>8900</v>
      </c>
      <c r="X185" t="s">
        <v>78</v>
      </c>
      <c r="Y185">
        <v>892403</v>
      </c>
      <c r="Z185" t="s">
        <v>114</v>
      </c>
      <c r="AA185" t="s">
        <v>115</v>
      </c>
      <c r="AB185" t="s">
        <v>116</v>
      </c>
      <c r="AC185" t="s">
        <v>117</v>
      </c>
      <c r="AD185" t="s">
        <v>118</v>
      </c>
      <c r="AE185" t="s">
        <v>119</v>
      </c>
      <c r="AG185" t="s">
        <v>120</v>
      </c>
      <c r="AH185" t="s">
        <v>120</v>
      </c>
      <c r="AL185" t="s">
        <v>124</v>
      </c>
      <c r="AM185">
        <v>50450</v>
      </c>
      <c r="AN185" t="s">
        <v>125</v>
      </c>
      <c r="AO185">
        <v>5119</v>
      </c>
      <c r="AP185" t="s">
        <v>126</v>
      </c>
      <c r="AQ185">
        <v>5</v>
      </c>
      <c r="AR185" t="s">
        <v>92</v>
      </c>
      <c r="AS185">
        <v>72118</v>
      </c>
      <c r="AT185">
        <v>5328</v>
      </c>
      <c r="AU185" t="s">
        <v>127</v>
      </c>
      <c r="AV185" t="s">
        <v>127</v>
      </c>
      <c r="AW185" t="s">
        <v>528</v>
      </c>
      <c r="AX185" t="s">
        <v>129</v>
      </c>
      <c r="BB185">
        <v>5</v>
      </c>
      <c r="BD185" t="s">
        <v>130</v>
      </c>
      <c r="BF185">
        <v>81.042000000000002</v>
      </c>
      <c r="BG185" t="s">
        <v>254</v>
      </c>
      <c r="BH185">
        <v>3</v>
      </c>
      <c r="BI185" t="s">
        <v>132</v>
      </c>
      <c r="BJ185" t="s">
        <v>255</v>
      </c>
      <c r="BK185" t="s">
        <v>123</v>
      </c>
      <c r="BL185" t="s">
        <v>101</v>
      </c>
      <c r="BM185" t="s">
        <v>102</v>
      </c>
      <c r="BN185" t="s">
        <v>134</v>
      </c>
      <c r="BO185" t="s">
        <v>135</v>
      </c>
      <c r="BP185" t="s">
        <v>197</v>
      </c>
      <c r="BQ185" t="s">
        <v>198</v>
      </c>
      <c r="BR185">
        <v>2</v>
      </c>
      <c r="BS185" t="s">
        <v>107</v>
      </c>
      <c r="BT185" t="s">
        <v>256</v>
      </c>
      <c r="BU185" s="1">
        <v>45538</v>
      </c>
      <c r="BV185" s="1">
        <v>45538</v>
      </c>
    </row>
    <row r="186" spans="1:74" x14ac:dyDescent="0.2">
      <c r="A186" t="s">
        <v>854</v>
      </c>
      <c r="B186" t="s">
        <v>837</v>
      </c>
      <c r="C186" t="s">
        <v>838</v>
      </c>
      <c r="D186">
        <v>1</v>
      </c>
      <c r="E186" t="s">
        <v>77</v>
      </c>
      <c r="F186">
        <v>0</v>
      </c>
      <c r="G186">
        <v>18304363</v>
      </c>
      <c r="I186">
        <v>0</v>
      </c>
      <c r="J186">
        <v>19229428</v>
      </c>
      <c r="K186">
        <v>0</v>
      </c>
      <c r="L186" s="1">
        <v>45532</v>
      </c>
      <c r="M186">
        <v>2024</v>
      </c>
      <c r="N186" s="1">
        <v>45519</v>
      </c>
      <c r="O186" s="1">
        <v>47344</v>
      </c>
      <c r="P186" t="s">
        <v>78</v>
      </c>
      <c r="Q186">
        <v>8900</v>
      </c>
      <c r="R186" t="s">
        <v>78</v>
      </c>
      <c r="S186">
        <v>892433</v>
      </c>
      <c r="T186" t="s">
        <v>392</v>
      </c>
      <c r="U186">
        <v>89</v>
      </c>
      <c r="V186" t="s">
        <v>78</v>
      </c>
      <c r="W186">
        <v>8900</v>
      </c>
      <c r="X186" t="s">
        <v>78</v>
      </c>
      <c r="Y186">
        <v>892411</v>
      </c>
      <c r="Z186" t="s">
        <v>708</v>
      </c>
      <c r="AA186" t="s">
        <v>709</v>
      </c>
      <c r="AB186" t="s">
        <v>710</v>
      </c>
      <c r="AC186" t="s">
        <v>117</v>
      </c>
      <c r="AD186" t="s">
        <v>711</v>
      </c>
      <c r="AE186" t="s">
        <v>839</v>
      </c>
      <c r="AG186" t="s">
        <v>840</v>
      </c>
      <c r="AH186" t="s">
        <v>841</v>
      </c>
      <c r="AL186" t="s">
        <v>842</v>
      </c>
      <c r="AM186">
        <v>52970</v>
      </c>
      <c r="AN186" t="s">
        <v>843</v>
      </c>
      <c r="AO186">
        <v>5047</v>
      </c>
      <c r="AP186" t="s">
        <v>844</v>
      </c>
      <c r="AQ186">
        <v>5</v>
      </c>
      <c r="AR186" t="s">
        <v>92</v>
      </c>
      <c r="AS186">
        <v>72949</v>
      </c>
      <c r="AT186">
        <v>47</v>
      </c>
      <c r="AU186" t="s">
        <v>761</v>
      </c>
      <c r="AV186" t="s">
        <v>761</v>
      </c>
      <c r="AW186" t="s">
        <v>155</v>
      </c>
      <c r="AX186" t="s">
        <v>845</v>
      </c>
      <c r="AY186" t="s">
        <v>843</v>
      </c>
      <c r="AZ186">
        <v>5047</v>
      </c>
      <c r="BA186" t="s">
        <v>844</v>
      </c>
      <c r="BB186">
        <v>5</v>
      </c>
      <c r="BC186" t="s">
        <v>846</v>
      </c>
      <c r="BD186" t="s">
        <v>761</v>
      </c>
      <c r="BE186" t="s">
        <v>761</v>
      </c>
      <c r="BF186">
        <v>81.254000000000005</v>
      </c>
      <c r="BG186" t="s">
        <v>717</v>
      </c>
      <c r="BH186">
        <v>4</v>
      </c>
      <c r="BI186" t="s">
        <v>230</v>
      </c>
      <c r="BJ186" t="s">
        <v>847</v>
      </c>
      <c r="BK186" t="s">
        <v>847</v>
      </c>
      <c r="BL186" t="s">
        <v>101</v>
      </c>
      <c r="BM186" t="s">
        <v>102</v>
      </c>
      <c r="BN186" t="s">
        <v>848</v>
      </c>
      <c r="BO186" t="s">
        <v>849</v>
      </c>
      <c r="BP186" t="s">
        <v>105</v>
      </c>
      <c r="BQ186" t="s">
        <v>106</v>
      </c>
      <c r="BR186">
        <v>2</v>
      </c>
      <c r="BS186" t="s">
        <v>107</v>
      </c>
      <c r="BT186" t="s">
        <v>850</v>
      </c>
      <c r="BU186" s="1">
        <v>45538</v>
      </c>
      <c r="BV186" s="1">
        <v>45538</v>
      </c>
    </row>
    <row r="187" spans="1:74" x14ac:dyDescent="0.2">
      <c r="A187" t="s">
        <v>855</v>
      </c>
      <c r="B187" t="s">
        <v>594</v>
      </c>
      <c r="C187" t="s">
        <v>595</v>
      </c>
      <c r="D187">
        <v>2</v>
      </c>
      <c r="E187" t="s">
        <v>77</v>
      </c>
      <c r="F187">
        <v>0</v>
      </c>
      <c r="G187">
        <v>1355868</v>
      </c>
      <c r="H187">
        <v>612623.57999999996</v>
      </c>
      <c r="I187">
        <v>0</v>
      </c>
      <c r="J187">
        <v>0</v>
      </c>
      <c r="K187">
        <v>0</v>
      </c>
      <c r="L187" s="1">
        <v>45545</v>
      </c>
      <c r="M187">
        <v>2024</v>
      </c>
      <c r="N187" s="1">
        <v>44739</v>
      </c>
      <c r="O187" s="1">
        <v>45896</v>
      </c>
      <c r="P187" t="s">
        <v>78</v>
      </c>
      <c r="Q187">
        <v>8900</v>
      </c>
      <c r="R187" t="s">
        <v>78</v>
      </c>
      <c r="S187">
        <v>892430</v>
      </c>
      <c r="T187" t="s">
        <v>223</v>
      </c>
      <c r="U187">
        <v>89</v>
      </c>
      <c r="V187" t="s">
        <v>78</v>
      </c>
      <c r="W187">
        <v>8900</v>
      </c>
      <c r="X187" t="s">
        <v>78</v>
      </c>
      <c r="Y187">
        <v>892401</v>
      </c>
      <c r="Z187" t="s">
        <v>224</v>
      </c>
      <c r="AA187" t="s">
        <v>225</v>
      </c>
      <c r="AB187" t="s">
        <v>226</v>
      </c>
      <c r="AC187" t="s">
        <v>117</v>
      </c>
      <c r="AD187" t="s">
        <v>291</v>
      </c>
      <c r="AE187" t="s">
        <v>292</v>
      </c>
      <c r="AG187" t="s">
        <v>293</v>
      </c>
      <c r="AH187" t="s">
        <v>293</v>
      </c>
      <c r="AL187" t="s">
        <v>295</v>
      </c>
      <c r="AM187">
        <v>23290</v>
      </c>
      <c r="AN187" t="s">
        <v>90</v>
      </c>
      <c r="AO187">
        <v>5143</v>
      </c>
      <c r="AP187" t="s">
        <v>91</v>
      </c>
      <c r="AQ187">
        <v>5</v>
      </c>
      <c r="AR187" t="s">
        <v>92</v>
      </c>
      <c r="AS187">
        <v>72701</v>
      </c>
      <c r="AT187">
        <v>7174</v>
      </c>
      <c r="AU187" t="s">
        <v>93</v>
      </c>
      <c r="AV187" t="s">
        <v>93</v>
      </c>
      <c r="AW187" t="s">
        <v>155</v>
      </c>
      <c r="AX187" t="s">
        <v>95</v>
      </c>
      <c r="AY187" t="s">
        <v>90</v>
      </c>
      <c r="AZ187">
        <v>5143</v>
      </c>
      <c r="BA187" t="s">
        <v>91</v>
      </c>
      <c r="BB187">
        <v>5</v>
      </c>
      <c r="BC187" t="s">
        <v>552</v>
      </c>
      <c r="BD187" t="s">
        <v>93</v>
      </c>
      <c r="BE187" t="s">
        <v>93</v>
      </c>
      <c r="BF187">
        <v>81.049000000000007</v>
      </c>
      <c r="BG187" t="s">
        <v>229</v>
      </c>
      <c r="BH187">
        <v>4</v>
      </c>
      <c r="BI187" t="s">
        <v>230</v>
      </c>
      <c r="BJ187" t="s">
        <v>721</v>
      </c>
      <c r="BK187" t="s">
        <v>596</v>
      </c>
      <c r="BL187" t="s">
        <v>101</v>
      </c>
      <c r="BM187" t="s">
        <v>102</v>
      </c>
      <c r="BN187" t="s">
        <v>158</v>
      </c>
      <c r="BO187" t="s">
        <v>159</v>
      </c>
      <c r="BP187" t="s">
        <v>175</v>
      </c>
      <c r="BQ187" t="s">
        <v>176</v>
      </c>
      <c r="BR187">
        <v>2</v>
      </c>
      <c r="BS187" t="s">
        <v>107</v>
      </c>
      <c r="BT187" t="s">
        <v>597</v>
      </c>
      <c r="BU187" s="1">
        <v>45551</v>
      </c>
      <c r="BV187" s="1">
        <v>45551</v>
      </c>
    </row>
    <row r="188" spans="1:74" ht="34" x14ac:dyDescent="0.2">
      <c r="A188" t="s">
        <v>856</v>
      </c>
      <c r="B188" t="s">
        <v>857</v>
      </c>
      <c r="C188" t="s">
        <v>858</v>
      </c>
      <c r="E188" t="s">
        <v>77</v>
      </c>
      <c r="F188">
        <v>540000</v>
      </c>
      <c r="G188">
        <v>540000</v>
      </c>
      <c r="I188">
        <v>0</v>
      </c>
      <c r="J188">
        <v>0</v>
      </c>
      <c r="K188">
        <v>540000</v>
      </c>
      <c r="L188" s="1">
        <v>45547</v>
      </c>
      <c r="M188">
        <v>2024</v>
      </c>
      <c r="N188" s="1">
        <v>45536</v>
      </c>
      <c r="O188" s="1">
        <v>45900</v>
      </c>
      <c r="P188" t="s">
        <v>78</v>
      </c>
      <c r="Q188">
        <v>8900</v>
      </c>
      <c r="R188" t="s">
        <v>78</v>
      </c>
      <c r="S188">
        <v>892430</v>
      </c>
      <c r="T188" t="s">
        <v>223</v>
      </c>
      <c r="U188">
        <v>89</v>
      </c>
      <c r="V188" t="s">
        <v>78</v>
      </c>
      <c r="W188">
        <v>8900</v>
      </c>
      <c r="X188" t="s">
        <v>78</v>
      </c>
      <c r="Y188">
        <v>892401</v>
      </c>
      <c r="Z188" t="s">
        <v>224</v>
      </c>
      <c r="AA188" t="s">
        <v>225</v>
      </c>
      <c r="AB188" t="s">
        <v>226</v>
      </c>
      <c r="AC188" t="s">
        <v>117</v>
      </c>
      <c r="AD188" t="s">
        <v>227</v>
      </c>
      <c r="AE188" t="s">
        <v>85</v>
      </c>
      <c r="AG188" t="s">
        <v>86</v>
      </c>
      <c r="AH188" t="s">
        <v>86</v>
      </c>
      <c r="AK188" t="s">
        <v>87</v>
      </c>
      <c r="AL188" t="s">
        <v>688</v>
      </c>
      <c r="AM188">
        <v>23290</v>
      </c>
      <c r="AN188" t="s">
        <v>90</v>
      </c>
      <c r="AO188">
        <v>5143</v>
      </c>
      <c r="AP188" t="s">
        <v>91</v>
      </c>
      <c r="AQ188">
        <v>5</v>
      </c>
      <c r="AR188" t="s">
        <v>92</v>
      </c>
      <c r="AS188">
        <v>72701</v>
      </c>
      <c r="AT188">
        <v>3124</v>
      </c>
      <c r="AU188" t="s">
        <v>93</v>
      </c>
      <c r="AV188" t="s">
        <v>93</v>
      </c>
      <c r="AW188" t="s">
        <v>155</v>
      </c>
      <c r="AX188" t="s">
        <v>95</v>
      </c>
      <c r="AY188" t="s">
        <v>90</v>
      </c>
      <c r="AZ188">
        <v>5143</v>
      </c>
      <c r="BA188" t="s">
        <v>91</v>
      </c>
      <c r="BB188">
        <v>5</v>
      </c>
      <c r="BC188" t="s">
        <v>228</v>
      </c>
      <c r="BD188" t="s">
        <v>93</v>
      </c>
      <c r="BE188" t="s">
        <v>93</v>
      </c>
      <c r="BF188">
        <v>81.049000000000007</v>
      </c>
      <c r="BG188" t="s">
        <v>229</v>
      </c>
      <c r="BH188">
        <v>4</v>
      </c>
      <c r="BI188" t="s">
        <v>230</v>
      </c>
      <c r="BJ188" s="2" t="s">
        <v>859</v>
      </c>
      <c r="BK188" s="2" t="s">
        <v>859</v>
      </c>
      <c r="BL188" t="s">
        <v>101</v>
      </c>
      <c r="BM188" t="s">
        <v>102</v>
      </c>
      <c r="BN188" t="s">
        <v>103</v>
      </c>
      <c r="BO188" t="s">
        <v>104</v>
      </c>
      <c r="BP188" t="s">
        <v>134</v>
      </c>
      <c r="BQ188" t="s">
        <v>216</v>
      </c>
      <c r="BR188">
        <v>2</v>
      </c>
      <c r="BS188" t="s">
        <v>107</v>
      </c>
      <c r="BT188" t="s">
        <v>860</v>
      </c>
      <c r="BU188" s="1">
        <v>45551</v>
      </c>
      <c r="BV188" s="1">
        <v>45551</v>
      </c>
    </row>
    <row r="189" spans="1:74" ht="102" x14ac:dyDescent="0.2">
      <c r="A189" t="s">
        <v>861</v>
      </c>
      <c r="B189" t="s">
        <v>786</v>
      </c>
      <c r="C189" t="s">
        <v>787</v>
      </c>
      <c r="D189">
        <v>1</v>
      </c>
      <c r="E189" t="s">
        <v>142</v>
      </c>
      <c r="F189">
        <v>0</v>
      </c>
      <c r="G189">
        <v>1469602</v>
      </c>
      <c r="I189">
        <v>0</v>
      </c>
      <c r="J189">
        <v>121564</v>
      </c>
      <c r="K189">
        <v>0</v>
      </c>
      <c r="L189" s="1">
        <v>45545</v>
      </c>
      <c r="M189">
        <v>2024</v>
      </c>
      <c r="N189" s="1">
        <v>45260</v>
      </c>
      <c r="O189" s="1">
        <v>45808</v>
      </c>
      <c r="P189" t="s">
        <v>78</v>
      </c>
      <c r="Q189">
        <v>8900</v>
      </c>
      <c r="R189" t="s">
        <v>78</v>
      </c>
      <c r="S189">
        <v>892434</v>
      </c>
      <c r="T189" t="s">
        <v>113</v>
      </c>
      <c r="U189">
        <v>89</v>
      </c>
      <c r="V189" t="s">
        <v>78</v>
      </c>
      <c r="W189">
        <v>8900</v>
      </c>
      <c r="X189" t="s">
        <v>78</v>
      </c>
      <c r="Y189">
        <v>892414</v>
      </c>
      <c r="Z189" t="s">
        <v>725</v>
      </c>
      <c r="AA189" t="s">
        <v>115</v>
      </c>
      <c r="AB189" t="s">
        <v>116</v>
      </c>
      <c r="AC189" t="s">
        <v>117</v>
      </c>
      <c r="AD189" t="s">
        <v>788</v>
      </c>
      <c r="AE189" t="s">
        <v>789</v>
      </c>
      <c r="AG189" t="s">
        <v>790</v>
      </c>
      <c r="AH189" t="s">
        <v>790</v>
      </c>
      <c r="AI189" t="s">
        <v>789</v>
      </c>
      <c r="AK189" t="s">
        <v>790</v>
      </c>
      <c r="AL189" t="s">
        <v>791</v>
      </c>
      <c r="AM189">
        <v>14260</v>
      </c>
      <c r="AN189" t="s">
        <v>792</v>
      </c>
      <c r="AO189">
        <v>5141</v>
      </c>
      <c r="AP189" t="s">
        <v>793</v>
      </c>
      <c r="AQ189">
        <v>5</v>
      </c>
      <c r="AR189" t="s">
        <v>92</v>
      </c>
      <c r="AS189">
        <v>72031</v>
      </c>
      <c r="AT189">
        <v>6873</v>
      </c>
      <c r="AU189" t="s">
        <v>127</v>
      </c>
      <c r="AV189" t="s">
        <v>127</v>
      </c>
      <c r="AW189" t="s">
        <v>324</v>
      </c>
      <c r="AX189" t="s">
        <v>794</v>
      </c>
      <c r="AY189" t="s">
        <v>792</v>
      </c>
      <c r="AZ189">
        <v>5141</v>
      </c>
      <c r="BA189" t="s">
        <v>793</v>
      </c>
      <c r="BB189">
        <v>5</v>
      </c>
      <c r="BC189" t="s">
        <v>324</v>
      </c>
      <c r="BD189" t="s">
        <v>127</v>
      </c>
      <c r="BE189" t="s">
        <v>127</v>
      </c>
      <c r="BF189">
        <v>81.085999999999999</v>
      </c>
      <c r="BG189" t="s">
        <v>170</v>
      </c>
      <c r="BH189">
        <v>5</v>
      </c>
      <c r="BI189" t="s">
        <v>98</v>
      </c>
      <c r="BJ189" s="2" t="s">
        <v>862</v>
      </c>
      <c r="BK189" t="s">
        <v>795</v>
      </c>
      <c r="BL189" t="s">
        <v>101</v>
      </c>
      <c r="BM189" t="s">
        <v>102</v>
      </c>
      <c r="BN189" t="s">
        <v>796</v>
      </c>
      <c r="BO189" t="s">
        <v>797</v>
      </c>
      <c r="BP189" t="s">
        <v>175</v>
      </c>
      <c r="BQ189" t="s">
        <v>176</v>
      </c>
      <c r="BR189">
        <v>2</v>
      </c>
      <c r="BS189" t="s">
        <v>107</v>
      </c>
      <c r="BT189" t="s">
        <v>798</v>
      </c>
      <c r="BU189" s="1">
        <v>45551</v>
      </c>
      <c r="BV189" s="1">
        <v>45551</v>
      </c>
    </row>
    <row r="190" spans="1:74" x14ac:dyDescent="0.2">
      <c r="A190" t="s">
        <v>863</v>
      </c>
      <c r="B190" t="s">
        <v>602</v>
      </c>
      <c r="C190" t="s">
        <v>603</v>
      </c>
      <c r="D190">
        <v>1</v>
      </c>
      <c r="E190" t="s">
        <v>244</v>
      </c>
      <c r="F190">
        <v>11513599</v>
      </c>
      <c r="G190">
        <v>32895998</v>
      </c>
      <c r="H190">
        <v>1451180.77</v>
      </c>
      <c r="I190">
        <v>0</v>
      </c>
      <c r="J190">
        <v>0</v>
      </c>
      <c r="K190">
        <v>11513599</v>
      </c>
      <c r="L190" s="1">
        <v>45552</v>
      </c>
      <c r="M190">
        <v>2024</v>
      </c>
      <c r="N190" s="1">
        <v>44743</v>
      </c>
      <c r="O190" s="1">
        <v>46568</v>
      </c>
      <c r="P190" t="s">
        <v>78</v>
      </c>
      <c r="Q190">
        <v>8900</v>
      </c>
      <c r="R190" t="s">
        <v>78</v>
      </c>
      <c r="S190">
        <v>892434</v>
      </c>
      <c r="T190" t="s">
        <v>113</v>
      </c>
      <c r="U190">
        <v>89</v>
      </c>
      <c r="V190" t="s">
        <v>78</v>
      </c>
      <c r="W190">
        <v>8900</v>
      </c>
      <c r="X190" t="s">
        <v>78</v>
      </c>
      <c r="Y190">
        <v>892414</v>
      </c>
      <c r="Z190" t="s">
        <v>725</v>
      </c>
      <c r="AA190" t="s">
        <v>115</v>
      </c>
      <c r="AB190" t="s">
        <v>116</v>
      </c>
      <c r="AC190" t="s">
        <v>117</v>
      </c>
      <c r="AD190" t="s">
        <v>118</v>
      </c>
      <c r="AE190" t="s">
        <v>119</v>
      </c>
      <c r="AG190" t="s">
        <v>120</v>
      </c>
      <c r="AH190" t="s">
        <v>120</v>
      </c>
      <c r="AL190" t="s">
        <v>124</v>
      </c>
      <c r="AM190">
        <v>50450</v>
      </c>
      <c r="AN190" t="s">
        <v>125</v>
      </c>
      <c r="AO190">
        <v>5119</v>
      </c>
      <c r="AP190" t="s">
        <v>126</v>
      </c>
      <c r="AQ190">
        <v>5</v>
      </c>
      <c r="AR190" t="s">
        <v>92</v>
      </c>
      <c r="AS190">
        <v>72118</v>
      </c>
      <c r="AT190">
        <v>5328</v>
      </c>
      <c r="AU190" t="s">
        <v>127</v>
      </c>
      <c r="AV190" t="s">
        <v>127</v>
      </c>
      <c r="AW190" t="s">
        <v>528</v>
      </c>
      <c r="AX190" t="s">
        <v>129</v>
      </c>
      <c r="BB190">
        <v>5</v>
      </c>
      <c r="BD190" t="s">
        <v>130</v>
      </c>
      <c r="BF190">
        <v>81.042000000000002</v>
      </c>
      <c r="BG190" t="s">
        <v>254</v>
      </c>
      <c r="BH190">
        <v>3</v>
      </c>
      <c r="BI190" t="s">
        <v>132</v>
      </c>
      <c r="BJ190" t="s">
        <v>604</v>
      </c>
      <c r="BK190" t="s">
        <v>604</v>
      </c>
      <c r="BL190" t="s">
        <v>101</v>
      </c>
      <c r="BM190" t="s">
        <v>102</v>
      </c>
      <c r="BN190" t="s">
        <v>134</v>
      </c>
      <c r="BO190" t="s">
        <v>135</v>
      </c>
      <c r="BP190" t="s">
        <v>105</v>
      </c>
      <c r="BQ190" t="s">
        <v>106</v>
      </c>
      <c r="BR190">
        <v>2</v>
      </c>
      <c r="BS190" t="s">
        <v>107</v>
      </c>
      <c r="BT190" t="s">
        <v>605</v>
      </c>
      <c r="BU190" s="1">
        <v>45559</v>
      </c>
      <c r="BV190" s="1">
        <v>45559</v>
      </c>
    </row>
    <row r="191" spans="1:74" x14ac:dyDescent="0.2">
      <c r="A191" t="s">
        <v>864</v>
      </c>
      <c r="B191" t="s">
        <v>706</v>
      </c>
      <c r="C191" t="s">
        <v>707</v>
      </c>
      <c r="D191">
        <v>1</v>
      </c>
      <c r="E191" t="s">
        <v>77</v>
      </c>
      <c r="F191">
        <v>5064564</v>
      </c>
      <c r="G191">
        <v>15366004</v>
      </c>
      <c r="I191">
        <v>759685</v>
      </c>
      <c r="J191">
        <v>2304901</v>
      </c>
      <c r="K191">
        <v>5064564</v>
      </c>
      <c r="L191" s="1">
        <v>45555</v>
      </c>
      <c r="M191">
        <v>2024</v>
      </c>
      <c r="N191" s="1">
        <v>45187</v>
      </c>
      <c r="O191" s="1">
        <v>48334</v>
      </c>
      <c r="P191" t="s">
        <v>78</v>
      </c>
      <c r="Q191">
        <v>8900</v>
      </c>
      <c r="R191" t="s">
        <v>78</v>
      </c>
      <c r="S191">
        <v>892433</v>
      </c>
      <c r="T191" t="s">
        <v>392</v>
      </c>
      <c r="U191">
        <v>89</v>
      </c>
      <c r="V191" t="s">
        <v>78</v>
      </c>
      <c r="W191">
        <v>8900</v>
      </c>
      <c r="X191" t="s">
        <v>78</v>
      </c>
      <c r="Y191">
        <v>892411</v>
      </c>
      <c r="Z191" t="s">
        <v>708</v>
      </c>
      <c r="AA191" t="s">
        <v>709</v>
      </c>
      <c r="AB191" t="s">
        <v>710</v>
      </c>
      <c r="AC191" t="s">
        <v>117</v>
      </c>
      <c r="AD191" t="s">
        <v>711</v>
      </c>
      <c r="AE191" t="s">
        <v>712</v>
      </c>
      <c r="AG191" t="s">
        <v>713</v>
      </c>
      <c r="AH191" t="s">
        <v>713</v>
      </c>
      <c r="AL191" t="s">
        <v>715</v>
      </c>
      <c r="AM191">
        <v>41000</v>
      </c>
      <c r="AN191" t="s">
        <v>167</v>
      </c>
      <c r="AO191">
        <v>5119</v>
      </c>
      <c r="AP191" t="s">
        <v>126</v>
      </c>
      <c r="AQ191">
        <v>5</v>
      </c>
      <c r="AR191" t="s">
        <v>92</v>
      </c>
      <c r="AS191">
        <v>72201</v>
      </c>
      <c r="AU191" t="s">
        <v>127</v>
      </c>
      <c r="AV191" t="s">
        <v>127</v>
      </c>
      <c r="AW191" t="s">
        <v>155</v>
      </c>
      <c r="AX191" t="s">
        <v>168</v>
      </c>
      <c r="AY191" t="s">
        <v>167</v>
      </c>
      <c r="AZ191">
        <v>5119</v>
      </c>
      <c r="BA191" t="s">
        <v>126</v>
      </c>
      <c r="BB191">
        <v>5</v>
      </c>
      <c r="BC191" t="s">
        <v>716</v>
      </c>
      <c r="BD191" t="s">
        <v>127</v>
      </c>
      <c r="BE191" t="s">
        <v>127</v>
      </c>
      <c r="BF191">
        <v>81.254000000000005</v>
      </c>
      <c r="BG191" t="s">
        <v>717</v>
      </c>
      <c r="BH191">
        <v>3</v>
      </c>
      <c r="BI191" t="s">
        <v>132</v>
      </c>
      <c r="BJ191" t="s">
        <v>718</v>
      </c>
      <c r="BK191" t="s">
        <v>718</v>
      </c>
      <c r="BL191" t="s">
        <v>101</v>
      </c>
      <c r="BM191" t="s">
        <v>102</v>
      </c>
      <c r="BN191" t="s">
        <v>134</v>
      </c>
      <c r="BO191" t="s">
        <v>135</v>
      </c>
      <c r="BP191" t="s">
        <v>105</v>
      </c>
      <c r="BQ191" t="s">
        <v>106</v>
      </c>
      <c r="BR191">
        <v>2</v>
      </c>
      <c r="BS191" t="s">
        <v>107</v>
      </c>
      <c r="BT191" t="s">
        <v>719</v>
      </c>
      <c r="BU191" s="1">
        <v>45559</v>
      </c>
      <c r="BV191" s="1">
        <v>45559</v>
      </c>
    </row>
    <row r="192" spans="1:74" ht="51" x14ac:dyDescent="0.2">
      <c r="A192" t="s">
        <v>865</v>
      </c>
      <c r="B192" t="s">
        <v>866</v>
      </c>
      <c r="C192" t="s">
        <v>867</v>
      </c>
      <c r="E192" t="s">
        <v>244</v>
      </c>
      <c r="F192">
        <v>137970</v>
      </c>
      <c r="G192">
        <v>137970</v>
      </c>
      <c r="I192">
        <v>0</v>
      </c>
      <c r="J192">
        <v>0</v>
      </c>
      <c r="K192">
        <v>137970</v>
      </c>
      <c r="L192" s="1">
        <v>45552</v>
      </c>
      <c r="M192">
        <v>2024</v>
      </c>
      <c r="N192" s="1">
        <v>45536</v>
      </c>
      <c r="O192" s="1">
        <v>46265</v>
      </c>
      <c r="P192" t="s">
        <v>78</v>
      </c>
      <c r="Q192">
        <v>8900</v>
      </c>
      <c r="R192" t="s">
        <v>78</v>
      </c>
      <c r="S192">
        <v>892434</v>
      </c>
      <c r="T192" t="s">
        <v>113</v>
      </c>
      <c r="U192">
        <v>89</v>
      </c>
      <c r="V192" t="s">
        <v>78</v>
      </c>
      <c r="W192">
        <v>8900</v>
      </c>
      <c r="X192" t="s">
        <v>78</v>
      </c>
      <c r="Y192">
        <v>892414</v>
      </c>
      <c r="Z192" t="s">
        <v>725</v>
      </c>
      <c r="AA192" t="s">
        <v>115</v>
      </c>
      <c r="AB192" t="s">
        <v>116</v>
      </c>
      <c r="AC192" t="s">
        <v>117</v>
      </c>
      <c r="AD192" t="s">
        <v>736</v>
      </c>
      <c r="AE192" t="s">
        <v>868</v>
      </c>
      <c r="AG192" t="s">
        <v>869</v>
      </c>
      <c r="AH192" t="s">
        <v>870</v>
      </c>
      <c r="AK192" t="s">
        <v>869</v>
      </c>
      <c r="AL192" t="s">
        <v>871</v>
      </c>
      <c r="AM192">
        <v>35710</v>
      </c>
      <c r="AN192" t="s">
        <v>872</v>
      </c>
      <c r="AO192">
        <v>5031</v>
      </c>
      <c r="AP192" t="s">
        <v>445</v>
      </c>
      <c r="AQ192">
        <v>5</v>
      </c>
      <c r="AR192" t="s">
        <v>92</v>
      </c>
      <c r="AS192">
        <v>72401</v>
      </c>
      <c r="AT192">
        <v>2911</v>
      </c>
      <c r="AU192" t="s">
        <v>339</v>
      </c>
      <c r="AV192" t="s">
        <v>339</v>
      </c>
      <c r="AW192" t="s">
        <v>324</v>
      </c>
      <c r="AX192" t="s">
        <v>446</v>
      </c>
      <c r="AY192" t="s">
        <v>872</v>
      </c>
      <c r="AZ192">
        <v>5031</v>
      </c>
      <c r="BA192" t="s">
        <v>445</v>
      </c>
      <c r="BB192">
        <v>5</v>
      </c>
      <c r="BC192" t="s">
        <v>324</v>
      </c>
      <c r="BD192" t="s">
        <v>339</v>
      </c>
      <c r="BE192" t="s">
        <v>339</v>
      </c>
      <c r="BF192">
        <v>81.128</v>
      </c>
      <c r="BG192" t="s">
        <v>737</v>
      </c>
      <c r="BH192">
        <v>3</v>
      </c>
      <c r="BI192" t="s">
        <v>132</v>
      </c>
      <c r="BJ192" s="2" t="s">
        <v>873</v>
      </c>
      <c r="BK192" s="2" t="s">
        <v>873</v>
      </c>
      <c r="BL192" t="s">
        <v>101</v>
      </c>
      <c r="BM192" t="s">
        <v>102</v>
      </c>
      <c r="BN192" t="s">
        <v>105</v>
      </c>
      <c r="BO192" t="s">
        <v>820</v>
      </c>
      <c r="BP192" t="s">
        <v>134</v>
      </c>
      <c r="BQ192" t="s">
        <v>216</v>
      </c>
      <c r="BR192">
        <v>2</v>
      </c>
      <c r="BS192" t="s">
        <v>107</v>
      </c>
      <c r="BT192" t="s">
        <v>874</v>
      </c>
      <c r="BU192" s="1">
        <v>45559</v>
      </c>
      <c r="BV192" s="1">
        <v>45559</v>
      </c>
    </row>
    <row r="193" spans="1:74" x14ac:dyDescent="0.2">
      <c r="A193" t="s">
        <v>875</v>
      </c>
      <c r="B193" t="s">
        <v>876</v>
      </c>
      <c r="C193" t="s">
        <v>877</v>
      </c>
      <c r="E193" t="s">
        <v>77</v>
      </c>
      <c r="F193">
        <v>10852448</v>
      </c>
      <c r="G193">
        <v>10852448</v>
      </c>
      <c r="I193">
        <v>10856149</v>
      </c>
      <c r="J193">
        <v>10856149</v>
      </c>
      <c r="K193">
        <v>10852448</v>
      </c>
      <c r="L193" s="1">
        <v>45562</v>
      </c>
      <c r="M193">
        <v>2024</v>
      </c>
      <c r="N193" s="1">
        <v>45566</v>
      </c>
      <c r="O193" s="1">
        <v>45930</v>
      </c>
      <c r="P193" t="s">
        <v>78</v>
      </c>
      <c r="Q193">
        <v>8900</v>
      </c>
      <c r="R193" t="s">
        <v>78</v>
      </c>
      <c r="S193">
        <v>892433</v>
      </c>
      <c r="T193" t="s">
        <v>392</v>
      </c>
      <c r="U193">
        <v>89</v>
      </c>
      <c r="V193" t="s">
        <v>78</v>
      </c>
      <c r="W193">
        <v>8900</v>
      </c>
      <c r="X193" t="s">
        <v>78</v>
      </c>
      <c r="Y193">
        <v>892412</v>
      </c>
      <c r="Z193" t="s">
        <v>878</v>
      </c>
      <c r="AA193" t="s">
        <v>879</v>
      </c>
      <c r="AB193" t="s">
        <v>880</v>
      </c>
      <c r="AC193" t="s">
        <v>117</v>
      </c>
      <c r="AD193" t="s">
        <v>881</v>
      </c>
      <c r="AE193" t="s">
        <v>882</v>
      </c>
      <c r="AG193" t="s">
        <v>883</v>
      </c>
      <c r="AH193" t="s">
        <v>883</v>
      </c>
      <c r="AI193" t="s">
        <v>884</v>
      </c>
      <c r="AL193" t="s">
        <v>885</v>
      </c>
      <c r="AM193">
        <v>56540</v>
      </c>
      <c r="AN193" t="s">
        <v>886</v>
      </c>
      <c r="AO193">
        <v>5121</v>
      </c>
      <c r="AP193" t="s">
        <v>887</v>
      </c>
      <c r="AQ193">
        <v>5</v>
      </c>
      <c r="AR193" t="s">
        <v>92</v>
      </c>
      <c r="AS193">
        <v>72455</v>
      </c>
      <c r="AT193">
        <v>9778</v>
      </c>
      <c r="AU193" t="s">
        <v>339</v>
      </c>
      <c r="AV193" t="s">
        <v>339</v>
      </c>
      <c r="AW193" t="s">
        <v>155</v>
      </c>
      <c r="AX193" t="s">
        <v>888</v>
      </c>
      <c r="AY193" t="s">
        <v>886</v>
      </c>
      <c r="AZ193">
        <v>5121</v>
      </c>
      <c r="BA193" t="s">
        <v>887</v>
      </c>
      <c r="BB193">
        <v>5</v>
      </c>
      <c r="BC193" t="s">
        <v>889</v>
      </c>
      <c r="BD193" t="s">
        <v>339</v>
      </c>
      <c r="BE193" t="s">
        <v>339</v>
      </c>
      <c r="BF193">
        <v>81.253</v>
      </c>
      <c r="BG193" t="s">
        <v>890</v>
      </c>
      <c r="BH193">
        <v>4</v>
      </c>
      <c r="BI193" t="s">
        <v>230</v>
      </c>
      <c r="BJ193" t="s">
        <v>891</v>
      </c>
      <c r="BK193" t="s">
        <v>891</v>
      </c>
      <c r="BL193" t="s">
        <v>101</v>
      </c>
      <c r="BM193" t="s">
        <v>102</v>
      </c>
      <c r="BN193" t="s">
        <v>316</v>
      </c>
      <c r="BO193" t="s">
        <v>317</v>
      </c>
      <c r="BP193" t="s">
        <v>134</v>
      </c>
      <c r="BQ193" t="s">
        <v>216</v>
      </c>
      <c r="BR193">
        <v>2</v>
      </c>
      <c r="BS193" t="s">
        <v>107</v>
      </c>
      <c r="BT193" t="s">
        <v>892</v>
      </c>
      <c r="BU193" s="1">
        <v>45565</v>
      </c>
      <c r="BV193" s="1">
        <v>45565</v>
      </c>
    </row>
    <row r="194" spans="1:74" x14ac:dyDescent="0.2">
      <c r="A194" t="s">
        <v>893</v>
      </c>
      <c r="B194" t="s">
        <v>680</v>
      </c>
      <c r="C194" t="s">
        <v>681</v>
      </c>
      <c r="D194">
        <v>1</v>
      </c>
      <c r="E194" t="s">
        <v>77</v>
      </c>
      <c r="F194">
        <v>1149447</v>
      </c>
      <c r="G194">
        <v>1355930</v>
      </c>
      <c r="H194">
        <v>227303.05</v>
      </c>
      <c r="I194">
        <v>0</v>
      </c>
      <c r="J194">
        <v>0</v>
      </c>
      <c r="K194">
        <v>1149447</v>
      </c>
      <c r="L194" s="1">
        <v>45562</v>
      </c>
      <c r="M194">
        <v>2024</v>
      </c>
      <c r="N194" s="1">
        <v>45117</v>
      </c>
      <c r="O194" s="1">
        <v>45909</v>
      </c>
      <c r="P194" t="s">
        <v>78</v>
      </c>
      <c r="Q194">
        <v>8900</v>
      </c>
      <c r="R194" t="s">
        <v>78</v>
      </c>
      <c r="S194">
        <v>892430</v>
      </c>
      <c r="T194" t="s">
        <v>223</v>
      </c>
      <c r="U194">
        <v>89</v>
      </c>
      <c r="V194" t="s">
        <v>78</v>
      </c>
      <c r="W194">
        <v>8900</v>
      </c>
      <c r="X194" t="s">
        <v>78</v>
      </c>
      <c r="Y194">
        <v>892401</v>
      </c>
      <c r="Z194" t="s">
        <v>224</v>
      </c>
      <c r="AA194" t="s">
        <v>225</v>
      </c>
      <c r="AB194" t="s">
        <v>226</v>
      </c>
      <c r="AC194" t="s">
        <v>117</v>
      </c>
      <c r="AD194" t="s">
        <v>291</v>
      </c>
      <c r="AE194" t="s">
        <v>292</v>
      </c>
      <c r="AG194" t="s">
        <v>293</v>
      </c>
      <c r="AH194" t="s">
        <v>293</v>
      </c>
      <c r="AL194" t="s">
        <v>295</v>
      </c>
      <c r="AM194">
        <v>23290</v>
      </c>
      <c r="AN194" t="s">
        <v>90</v>
      </c>
      <c r="AO194">
        <v>5143</v>
      </c>
      <c r="AP194" t="s">
        <v>91</v>
      </c>
      <c r="AQ194">
        <v>5</v>
      </c>
      <c r="AR194" t="s">
        <v>92</v>
      </c>
      <c r="AS194">
        <v>72701</v>
      </c>
      <c r="AT194">
        <v>7174</v>
      </c>
      <c r="AU194" t="s">
        <v>93</v>
      </c>
      <c r="AV194" t="s">
        <v>93</v>
      </c>
      <c r="AW194" t="s">
        <v>155</v>
      </c>
      <c r="AX194" t="s">
        <v>95</v>
      </c>
      <c r="AY194" t="s">
        <v>90</v>
      </c>
      <c r="AZ194">
        <v>5143</v>
      </c>
      <c r="BA194" t="s">
        <v>91</v>
      </c>
      <c r="BB194">
        <v>5</v>
      </c>
      <c r="BC194" t="s">
        <v>682</v>
      </c>
      <c r="BD194" t="s">
        <v>93</v>
      </c>
      <c r="BE194" t="s">
        <v>93</v>
      </c>
      <c r="BF194">
        <v>81.049000000000007</v>
      </c>
      <c r="BG194" t="s">
        <v>229</v>
      </c>
      <c r="BH194">
        <v>4</v>
      </c>
      <c r="BI194" t="s">
        <v>230</v>
      </c>
      <c r="BJ194" t="s">
        <v>683</v>
      </c>
      <c r="BK194" t="s">
        <v>683</v>
      </c>
      <c r="BL194" t="s">
        <v>101</v>
      </c>
      <c r="BM194" t="s">
        <v>102</v>
      </c>
      <c r="BN194" t="s">
        <v>158</v>
      </c>
      <c r="BO194" t="s">
        <v>159</v>
      </c>
      <c r="BP194" t="s">
        <v>105</v>
      </c>
      <c r="BQ194" t="s">
        <v>106</v>
      </c>
      <c r="BR194">
        <v>2</v>
      </c>
      <c r="BS194" t="s">
        <v>107</v>
      </c>
      <c r="BT194" t="s">
        <v>684</v>
      </c>
      <c r="BU194" s="1">
        <v>45565</v>
      </c>
      <c r="BV194" s="1">
        <v>45565</v>
      </c>
    </row>
    <row r="195" spans="1:74" x14ac:dyDescent="0.2">
      <c r="A195" t="s">
        <v>894</v>
      </c>
      <c r="B195" t="s">
        <v>895</v>
      </c>
      <c r="C195" t="s">
        <v>896</v>
      </c>
      <c r="E195" t="s">
        <v>77</v>
      </c>
      <c r="F195">
        <v>974822</v>
      </c>
      <c r="G195">
        <v>974822</v>
      </c>
      <c r="H195">
        <v>10796.3</v>
      </c>
      <c r="I195">
        <v>0</v>
      </c>
      <c r="J195">
        <v>0</v>
      </c>
      <c r="K195">
        <v>974822</v>
      </c>
      <c r="L195" s="1">
        <v>45557</v>
      </c>
      <c r="M195">
        <v>2024</v>
      </c>
      <c r="N195" s="1">
        <v>45536</v>
      </c>
      <c r="O195" s="1">
        <v>45900</v>
      </c>
      <c r="P195" t="s">
        <v>78</v>
      </c>
      <c r="Q195">
        <v>8900</v>
      </c>
      <c r="R195" t="s">
        <v>78</v>
      </c>
      <c r="S195">
        <v>892430</v>
      </c>
      <c r="T195" t="s">
        <v>223</v>
      </c>
      <c r="U195">
        <v>89</v>
      </c>
      <c r="V195" t="s">
        <v>78</v>
      </c>
      <c r="W195">
        <v>8900</v>
      </c>
      <c r="X195" t="s">
        <v>78</v>
      </c>
      <c r="Y195">
        <v>892401</v>
      </c>
      <c r="Z195" t="s">
        <v>224</v>
      </c>
      <c r="AA195" t="s">
        <v>225</v>
      </c>
      <c r="AB195" t="s">
        <v>226</v>
      </c>
      <c r="AC195" t="s">
        <v>117</v>
      </c>
      <c r="AD195" t="s">
        <v>227</v>
      </c>
      <c r="AE195" t="s">
        <v>85</v>
      </c>
      <c r="AG195" t="s">
        <v>86</v>
      </c>
      <c r="AH195" t="s">
        <v>86</v>
      </c>
      <c r="AK195" t="s">
        <v>87</v>
      </c>
      <c r="AL195" t="s">
        <v>688</v>
      </c>
      <c r="AM195">
        <v>23290</v>
      </c>
      <c r="AN195" t="s">
        <v>90</v>
      </c>
      <c r="AO195">
        <v>5143</v>
      </c>
      <c r="AP195" t="s">
        <v>91</v>
      </c>
      <c r="AQ195">
        <v>5</v>
      </c>
      <c r="AR195" t="s">
        <v>92</v>
      </c>
      <c r="AS195">
        <v>72701</v>
      </c>
      <c r="AT195">
        <v>3124</v>
      </c>
      <c r="AU195" t="s">
        <v>93</v>
      </c>
      <c r="AV195" t="s">
        <v>93</v>
      </c>
      <c r="AW195" t="s">
        <v>155</v>
      </c>
      <c r="AX195" t="s">
        <v>95</v>
      </c>
      <c r="AY195" t="s">
        <v>90</v>
      </c>
      <c r="AZ195">
        <v>5143</v>
      </c>
      <c r="BA195" t="s">
        <v>91</v>
      </c>
      <c r="BB195">
        <v>5</v>
      </c>
      <c r="BC195" t="s">
        <v>96</v>
      </c>
      <c r="BD195" t="s">
        <v>93</v>
      </c>
      <c r="BE195" t="s">
        <v>93</v>
      </c>
      <c r="BF195">
        <v>81.049000000000007</v>
      </c>
      <c r="BG195" t="s">
        <v>229</v>
      </c>
      <c r="BH195">
        <v>4</v>
      </c>
      <c r="BI195" t="s">
        <v>230</v>
      </c>
      <c r="BJ195" t="s">
        <v>897</v>
      </c>
      <c r="BK195" t="s">
        <v>897</v>
      </c>
      <c r="BL195" t="s">
        <v>101</v>
      </c>
      <c r="BM195" t="s">
        <v>102</v>
      </c>
      <c r="BN195" t="s">
        <v>103</v>
      </c>
      <c r="BO195" t="s">
        <v>104</v>
      </c>
      <c r="BP195" t="s">
        <v>134</v>
      </c>
      <c r="BQ195" t="s">
        <v>216</v>
      </c>
      <c r="BR195">
        <v>2</v>
      </c>
      <c r="BS195" t="s">
        <v>107</v>
      </c>
      <c r="BT195" t="s">
        <v>898</v>
      </c>
      <c r="BU195" s="1">
        <v>45565</v>
      </c>
      <c r="BV195" s="1">
        <v>45565</v>
      </c>
    </row>
    <row r="196" spans="1:74" x14ac:dyDescent="0.2">
      <c r="A196" t="s">
        <v>899</v>
      </c>
      <c r="B196" t="s">
        <v>900</v>
      </c>
      <c r="C196" t="s">
        <v>901</v>
      </c>
      <c r="E196" t="s">
        <v>77</v>
      </c>
      <c r="F196">
        <v>997558</v>
      </c>
      <c r="G196">
        <v>997558</v>
      </c>
      <c r="I196">
        <v>0</v>
      </c>
      <c r="J196">
        <v>0</v>
      </c>
      <c r="K196">
        <v>997558</v>
      </c>
      <c r="L196" s="1">
        <v>45562</v>
      </c>
      <c r="M196">
        <v>2024</v>
      </c>
      <c r="N196" s="1">
        <v>45536</v>
      </c>
      <c r="O196" s="1">
        <v>45900</v>
      </c>
      <c r="P196" t="s">
        <v>78</v>
      </c>
      <c r="Q196">
        <v>8900</v>
      </c>
      <c r="R196" t="s">
        <v>78</v>
      </c>
      <c r="S196">
        <v>892430</v>
      </c>
      <c r="T196" t="s">
        <v>223</v>
      </c>
      <c r="U196">
        <v>89</v>
      </c>
      <c r="V196" t="s">
        <v>78</v>
      </c>
      <c r="W196">
        <v>8900</v>
      </c>
      <c r="X196" t="s">
        <v>78</v>
      </c>
      <c r="Y196">
        <v>892401</v>
      </c>
      <c r="Z196" t="s">
        <v>224</v>
      </c>
      <c r="AA196" t="s">
        <v>438</v>
      </c>
      <c r="AB196" t="s">
        <v>439</v>
      </c>
      <c r="AC196" t="s">
        <v>117</v>
      </c>
      <c r="AD196" t="s">
        <v>902</v>
      </c>
      <c r="AE196" t="s">
        <v>85</v>
      </c>
      <c r="AG196" t="s">
        <v>86</v>
      </c>
      <c r="AH196" t="s">
        <v>86</v>
      </c>
      <c r="AK196" t="s">
        <v>87</v>
      </c>
      <c r="AL196" t="s">
        <v>688</v>
      </c>
      <c r="AM196">
        <v>23290</v>
      </c>
      <c r="AN196" t="s">
        <v>90</v>
      </c>
      <c r="AO196">
        <v>5143</v>
      </c>
      <c r="AP196" t="s">
        <v>91</v>
      </c>
      <c r="AQ196">
        <v>5</v>
      </c>
      <c r="AR196" t="s">
        <v>92</v>
      </c>
      <c r="AS196">
        <v>72701</v>
      </c>
      <c r="AT196">
        <v>3124</v>
      </c>
      <c r="AU196" t="s">
        <v>93</v>
      </c>
      <c r="AV196" t="s">
        <v>93</v>
      </c>
      <c r="AW196" t="s">
        <v>155</v>
      </c>
      <c r="AX196" t="s">
        <v>95</v>
      </c>
      <c r="AY196" t="s">
        <v>90</v>
      </c>
      <c r="AZ196">
        <v>5143</v>
      </c>
      <c r="BA196" t="s">
        <v>91</v>
      </c>
      <c r="BB196">
        <v>5</v>
      </c>
      <c r="BC196" t="s">
        <v>552</v>
      </c>
      <c r="BD196" t="s">
        <v>93</v>
      </c>
      <c r="BE196" t="s">
        <v>93</v>
      </c>
      <c r="BF196">
        <v>81.049000000000007</v>
      </c>
      <c r="BG196" t="s">
        <v>229</v>
      </c>
      <c r="BH196">
        <v>4</v>
      </c>
      <c r="BI196" t="s">
        <v>230</v>
      </c>
      <c r="BJ196" t="s">
        <v>903</v>
      </c>
      <c r="BK196" t="s">
        <v>903</v>
      </c>
      <c r="BL196" t="s">
        <v>101</v>
      </c>
      <c r="BM196" t="s">
        <v>102</v>
      </c>
      <c r="BN196" t="s">
        <v>103</v>
      </c>
      <c r="BO196" t="s">
        <v>104</v>
      </c>
      <c r="BP196" t="s">
        <v>134</v>
      </c>
      <c r="BQ196" t="s">
        <v>216</v>
      </c>
      <c r="BR196">
        <v>2</v>
      </c>
      <c r="BS196" t="s">
        <v>107</v>
      </c>
      <c r="BT196" t="s">
        <v>904</v>
      </c>
      <c r="BU196" s="1">
        <v>45565</v>
      </c>
      <c r="BV196" s="1">
        <v>45565</v>
      </c>
    </row>
    <row r="197" spans="1:74" x14ac:dyDescent="0.2">
      <c r="A197" t="s">
        <v>905</v>
      </c>
      <c r="B197" t="s">
        <v>586</v>
      </c>
      <c r="C197" t="s">
        <v>587</v>
      </c>
      <c r="D197">
        <v>3</v>
      </c>
      <c r="E197" t="s">
        <v>142</v>
      </c>
      <c r="F197">
        <v>2989485</v>
      </c>
      <c r="G197">
        <v>8666389</v>
      </c>
      <c r="H197">
        <v>5339322.6900000004</v>
      </c>
      <c r="I197">
        <v>0</v>
      </c>
      <c r="J197">
        <v>0</v>
      </c>
      <c r="K197">
        <v>2989485</v>
      </c>
      <c r="L197" s="1">
        <v>45622</v>
      </c>
      <c r="M197">
        <v>2025</v>
      </c>
      <c r="N197" s="1">
        <v>44743</v>
      </c>
      <c r="O197" s="1">
        <v>45838</v>
      </c>
      <c r="P197" t="s">
        <v>78</v>
      </c>
      <c r="Q197">
        <v>8900</v>
      </c>
      <c r="R197" t="s">
        <v>78</v>
      </c>
      <c r="S197">
        <v>892434</v>
      </c>
      <c r="T197" t="s">
        <v>113</v>
      </c>
      <c r="U197">
        <v>89</v>
      </c>
      <c r="V197" t="s">
        <v>78</v>
      </c>
      <c r="W197">
        <v>8900</v>
      </c>
      <c r="X197" t="s">
        <v>78</v>
      </c>
      <c r="Y197">
        <v>892414</v>
      </c>
      <c r="Z197" t="s">
        <v>725</v>
      </c>
      <c r="AA197" t="s">
        <v>588</v>
      </c>
      <c r="AB197" t="s">
        <v>589</v>
      </c>
      <c r="AC197" t="s">
        <v>117</v>
      </c>
      <c r="AD197" t="s">
        <v>590</v>
      </c>
      <c r="AE197" t="s">
        <v>119</v>
      </c>
      <c r="AG197" t="s">
        <v>120</v>
      </c>
      <c r="AH197" t="s">
        <v>120</v>
      </c>
      <c r="AL197" t="s">
        <v>124</v>
      </c>
      <c r="AM197">
        <v>50450</v>
      </c>
      <c r="AN197" t="s">
        <v>125</v>
      </c>
      <c r="AO197">
        <v>5119</v>
      </c>
      <c r="AP197" t="s">
        <v>126</v>
      </c>
      <c r="AQ197">
        <v>5</v>
      </c>
      <c r="AR197" t="s">
        <v>92</v>
      </c>
      <c r="AS197">
        <v>72118</v>
      </c>
      <c r="AT197">
        <v>5328</v>
      </c>
      <c r="AU197" t="s">
        <v>127</v>
      </c>
      <c r="AV197" t="s">
        <v>127</v>
      </c>
      <c r="AW197" t="s">
        <v>528</v>
      </c>
      <c r="AX197" t="s">
        <v>129</v>
      </c>
      <c r="BB197">
        <v>5</v>
      </c>
      <c r="BD197" t="s">
        <v>130</v>
      </c>
      <c r="BF197">
        <v>81.042000000000002</v>
      </c>
      <c r="BG197" t="s">
        <v>254</v>
      </c>
      <c r="BH197">
        <v>3</v>
      </c>
      <c r="BI197" t="s">
        <v>132</v>
      </c>
      <c r="BJ197" t="s">
        <v>591</v>
      </c>
      <c r="BK197" t="s">
        <v>591</v>
      </c>
      <c r="BL197" t="s">
        <v>101</v>
      </c>
      <c r="BM197" t="s">
        <v>102</v>
      </c>
      <c r="BN197" t="s">
        <v>134</v>
      </c>
      <c r="BO197" t="s">
        <v>135</v>
      </c>
      <c r="BP197" t="s">
        <v>175</v>
      </c>
      <c r="BQ197" t="s">
        <v>176</v>
      </c>
      <c r="BR197">
        <v>2</v>
      </c>
      <c r="BS197" t="s">
        <v>107</v>
      </c>
      <c r="BT197" t="s">
        <v>592</v>
      </c>
      <c r="BU197" s="1">
        <v>45628</v>
      </c>
      <c r="BV197" s="1">
        <v>45628</v>
      </c>
    </row>
    <row r="198" spans="1:74" ht="204" x14ac:dyDescent="0.2">
      <c r="A198" t="s">
        <v>906</v>
      </c>
      <c r="B198" t="s">
        <v>907</v>
      </c>
      <c r="C198" t="s">
        <v>908</v>
      </c>
      <c r="E198" t="s">
        <v>142</v>
      </c>
      <c r="F198">
        <v>11250000</v>
      </c>
      <c r="G198">
        <v>11250000</v>
      </c>
      <c r="I198">
        <v>3644552</v>
      </c>
      <c r="J198">
        <v>3644552</v>
      </c>
      <c r="K198">
        <v>11250000</v>
      </c>
      <c r="L198" s="1">
        <v>45631</v>
      </c>
      <c r="M198">
        <v>2025</v>
      </c>
      <c r="N198" s="1">
        <v>45627</v>
      </c>
      <c r="O198" s="1">
        <v>46081</v>
      </c>
      <c r="P198" t="s">
        <v>78</v>
      </c>
      <c r="Q198">
        <v>8900</v>
      </c>
      <c r="R198" t="s">
        <v>78</v>
      </c>
      <c r="S198">
        <v>892434</v>
      </c>
      <c r="T198" t="s">
        <v>113</v>
      </c>
      <c r="U198">
        <v>89</v>
      </c>
      <c r="V198" t="s">
        <v>78</v>
      </c>
      <c r="W198">
        <v>8900</v>
      </c>
      <c r="X198" t="s">
        <v>78</v>
      </c>
      <c r="Y198">
        <v>892414</v>
      </c>
      <c r="Z198" t="s">
        <v>725</v>
      </c>
      <c r="AA198" t="s">
        <v>115</v>
      </c>
      <c r="AB198" t="s">
        <v>116</v>
      </c>
      <c r="AC198" t="s">
        <v>117</v>
      </c>
      <c r="AD198" t="s">
        <v>788</v>
      </c>
      <c r="AE198" t="s">
        <v>909</v>
      </c>
      <c r="AG198" t="s">
        <v>910</v>
      </c>
      <c r="AH198" t="s">
        <v>910</v>
      </c>
      <c r="AK198" t="s">
        <v>911</v>
      </c>
      <c r="AL198" t="s">
        <v>912</v>
      </c>
      <c r="AM198">
        <v>41000</v>
      </c>
      <c r="AN198" t="s">
        <v>167</v>
      </c>
      <c r="AO198">
        <v>5119</v>
      </c>
      <c r="AP198" t="s">
        <v>126</v>
      </c>
      <c r="AQ198">
        <v>5</v>
      </c>
      <c r="AR198" t="s">
        <v>92</v>
      </c>
      <c r="AS198">
        <v>72201</v>
      </c>
      <c r="AT198">
        <v>1306</v>
      </c>
      <c r="AU198" t="s">
        <v>127</v>
      </c>
      <c r="AV198" t="s">
        <v>127</v>
      </c>
      <c r="AW198" t="s">
        <v>324</v>
      </c>
      <c r="AX198" t="s">
        <v>168</v>
      </c>
      <c r="AY198" t="s">
        <v>167</v>
      </c>
      <c r="AZ198">
        <v>5119</v>
      </c>
      <c r="BA198" t="s">
        <v>126</v>
      </c>
      <c r="BB198">
        <v>5</v>
      </c>
      <c r="BC198" t="s">
        <v>324</v>
      </c>
      <c r="BD198" t="s">
        <v>127</v>
      </c>
      <c r="BE198" t="s">
        <v>127</v>
      </c>
      <c r="BF198">
        <v>81.085999999999999</v>
      </c>
      <c r="BG198" t="s">
        <v>170</v>
      </c>
      <c r="BH198">
        <v>5</v>
      </c>
      <c r="BI198" t="s">
        <v>98</v>
      </c>
      <c r="BJ198" s="2" t="s">
        <v>913</v>
      </c>
      <c r="BK198" s="2" t="s">
        <v>913</v>
      </c>
      <c r="BL198" t="s">
        <v>101</v>
      </c>
      <c r="BM198" t="s">
        <v>102</v>
      </c>
      <c r="BN198" t="s">
        <v>175</v>
      </c>
      <c r="BO198" t="s">
        <v>914</v>
      </c>
      <c r="BP198" t="s">
        <v>134</v>
      </c>
      <c r="BQ198" t="s">
        <v>216</v>
      </c>
      <c r="BR198">
        <v>2</v>
      </c>
      <c r="BS198" t="s">
        <v>107</v>
      </c>
      <c r="BT198" t="s">
        <v>915</v>
      </c>
      <c r="BU198" s="1">
        <v>45637</v>
      </c>
      <c r="BV198" s="1">
        <v>45637</v>
      </c>
    </row>
    <row r="199" spans="1:74" x14ac:dyDescent="0.2">
      <c r="A199" t="s">
        <v>916</v>
      </c>
      <c r="B199" t="s">
        <v>569</v>
      </c>
      <c r="C199" t="s">
        <v>570</v>
      </c>
      <c r="D199">
        <v>4</v>
      </c>
      <c r="E199" t="s">
        <v>77</v>
      </c>
      <c r="F199">
        <v>-1</v>
      </c>
      <c r="G199">
        <v>199967</v>
      </c>
      <c r="H199">
        <v>199967</v>
      </c>
      <c r="I199">
        <v>0</v>
      </c>
      <c r="J199">
        <v>0</v>
      </c>
      <c r="K199">
        <v>-1</v>
      </c>
      <c r="L199" s="1">
        <v>45636</v>
      </c>
      <c r="M199">
        <v>2025</v>
      </c>
      <c r="N199" s="1">
        <v>44739</v>
      </c>
      <c r="O199" s="1">
        <v>45184</v>
      </c>
      <c r="P199" t="s">
        <v>78</v>
      </c>
      <c r="Q199">
        <v>8900</v>
      </c>
      <c r="R199" t="s">
        <v>78</v>
      </c>
      <c r="S199">
        <v>892430</v>
      </c>
      <c r="T199" t="s">
        <v>223</v>
      </c>
      <c r="U199">
        <v>89</v>
      </c>
      <c r="V199" t="s">
        <v>78</v>
      </c>
      <c r="W199">
        <v>8900</v>
      </c>
      <c r="X199" t="s">
        <v>78</v>
      </c>
      <c r="Y199">
        <v>892401</v>
      </c>
      <c r="Z199" t="s">
        <v>224</v>
      </c>
      <c r="AA199" t="s">
        <v>225</v>
      </c>
      <c r="AB199" t="s">
        <v>226</v>
      </c>
      <c r="AC199" t="s">
        <v>117</v>
      </c>
      <c r="AD199" t="s">
        <v>291</v>
      </c>
      <c r="AE199" t="s">
        <v>571</v>
      </c>
      <c r="AG199" t="s">
        <v>572</v>
      </c>
      <c r="AH199" t="s">
        <v>572</v>
      </c>
      <c r="AL199" t="s">
        <v>731</v>
      </c>
      <c r="AM199">
        <v>5320</v>
      </c>
      <c r="AN199" t="s">
        <v>574</v>
      </c>
      <c r="AO199">
        <v>5007</v>
      </c>
      <c r="AP199" t="s">
        <v>575</v>
      </c>
      <c r="AQ199">
        <v>5</v>
      </c>
      <c r="AR199" t="s">
        <v>92</v>
      </c>
      <c r="AS199">
        <v>72712</v>
      </c>
      <c r="AT199">
        <v>6090</v>
      </c>
      <c r="AU199" t="s">
        <v>93</v>
      </c>
      <c r="AV199" t="s">
        <v>93</v>
      </c>
      <c r="AW199" t="s">
        <v>155</v>
      </c>
      <c r="AX199" t="s">
        <v>576</v>
      </c>
      <c r="AY199" t="s">
        <v>574</v>
      </c>
      <c r="AZ199">
        <v>5007</v>
      </c>
      <c r="BA199" t="s">
        <v>575</v>
      </c>
      <c r="BB199">
        <v>5</v>
      </c>
      <c r="BC199" t="s">
        <v>732</v>
      </c>
      <c r="BD199" t="s">
        <v>93</v>
      </c>
      <c r="BE199" t="s">
        <v>93</v>
      </c>
      <c r="BF199">
        <v>81.049000000000007</v>
      </c>
      <c r="BG199" t="s">
        <v>229</v>
      </c>
      <c r="BH199">
        <v>4</v>
      </c>
      <c r="BI199" t="s">
        <v>230</v>
      </c>
      <c r="BJ199" t="s">
        <v>578</v>
      </c>
      <c r="BK199" t="s">
        <v>578</v>
      </c>
      <c r="BL199" t="s">
        <v>101</v>
      </c>
      <c r="BM199" t="s">
        <v>102</v>
      </c>
      <c r="BN199" t="s">
        <v>158</v>
      </c>
      <c r="BO199" t="s">
        <v>159</v>
      </c>
      <c r="BP199" t="s">
        <v>197</v>
      </c>
      <c r="BQ199" t="s">
        <v>198</v>
      </c>
      <c r="BR199">
        <v>2</v>
      </c>
      <c r="BS199" t="s">
        <v>107</v>
      </c>
      <c r="BT199" t="s">
        <v>579</v>
      </c>
      <c r="BU199" s="1">
        <v>45644</v>
      </c>
      <c r="BV199" s="1">
        <v>45644</v>
      </c>
    </row>
    <row r="200" spans="1:74" ht="34" x14ac:dyDescent="0.2">
      <c r="A200" t="s">
        <v>917</v>
      </c>
      <c r="B200" t="s">
        <v>550</v>
      </c>
      <c r="C200" t="s">
        <v>551</v>
      </c>
      <c r="D200">
        <v>3</v>
      </c>
      <c r="E200" t="s">
        <v>77</v>
      </c>
      <c r="F200">
        <v>0</v>
      </c>
      <c r="G200">
        <v>1349874</v>
      </c>
      <c r="H200">
        <v>842430.8</v>
      </c>
      <c r="I200">
        <v>0</v>
      </c>
      <c r="J200">
        <v>0</v>
      </c>
      <c r="K200">
        <v>0</v>
      </c>
      <c r="L200" s="1">
        <v>45643</v>
      </c>
      <c r="M200">
        <v>2025</v>
      </c>
      <c r="N200" s="1">
        <v>44606</v>
      </c>
      <c r="O200" s="1">
        <v>45932</v>
      </c>
      <c r="P200" t="s">
        <v>78</v>
      </c>
      <c r="Q200">
        <v>8900</v>
      </c>
      <c r="R200" t="s">
        <v>78</v>
      </c>
      <c r="S200">
        <v>892430</v>
      </c>
      <c r="T200" t="s">
        <v>223</v>
      </c>
      <c r="U200">
        <v>89</v>
      </c>
      <c r="V200" t="s">
        <v>78</v>
      </c>
      <c r="W200">
        <v>8900</v>
      </c>
      <c r="X200" t="s">
        <v>78</v>
      </c>
      <c r="Y200">
        <v>892401</v>
      </c>
      <c r="Z200" t="s">
        <v>224</v>
      </c>
      <c r="AA200" t="s">
        <v>225</v>
      </c>
      <c r="AB200" t="s">
        <v>226</v>
      </c>
      <c r="AC200" t="s">
        <v>117</v>
      </c>
      <c r="AD200" t="s">
        <v>291</v>
      </c>
      <c r="AE200" t="s">
        <v>292</v>
      </c>
      <c r="AG200" t="s">
        <v>293</v>
      </c>
      <c r="AH200" t="s">
        <v>293</v>
      </c>
      <c r="AL200" t="s">
        <v>295</v>
      </c>
      <c r="AM200">
        <v>23290</v>
      </c>
      <c r="AN200" t="s">
        <v>90</v>
      </c>
      <c r="AO200">
        <v>5143</v>
      </c>
      <c r="AP200" t="s">
        <v>91</v>
      </c>
      <c r="AQ200">
        <v>5</v>
      </c>
      <c r="AR200" t="s">
        <v>92</v>
      </c>
      <c r="AS200">
        <v>72701</v>
      </c>
      <c r="AT200">
        <v>7174</v>
      </c>
      <c r="AU200" t="s">
        <v>93</v>
      </c>
      <c r="AV200" t="s">
        <v>93</v>
      </c>
      <c r="AW200" t="s">
        <v>155</v>
      </c>
      <c r="AX200" t="s">
        <v>95</v>
      </c>
      <c r="AY200" t="s">
        <v>90</v>
      </c>
      <c r="AZ200">
        <v>5143</v>
      </c>
      <c r="BA200" t="s">
        <v>91</v>
      </c>
      <c r="BB200">
        <v>5</v>
      </c>
      <c r="BC200" t="s">
        <v>552</v>
      </c>
      <c r="BD200" t="s">
        <v>93</v>
      </c>
      <c r="BE200" t="s">
        <v>93</v>
      </c>
      <c r="BF200">
        <v>81.049000000000007</v>
      </c>
      <c r="BG200" t="s">
        <v>229</v>
      </c>
      <c r="BH200">
        <v>4</v>
      </c>
      <c r="BI200" t="s">
        <v>230</v>
      </c>
      <c r="BJ200" s="2" t="s">
        <v>918</v>
      </c>
      <c r="BK200" t="s">
        <v>553</v>
      </c>
      <c r="BL200" t="s">
        <v>101</v>
      </c>
      <c r="BM200" t="s">
        <v>102</v>
      </c>
      <c r="BN200" t="s">
        <v>158</v>
      </c>
      <c r="BO200" t="s">
        <v>159</v>
      </c>
      <c r="BP200" t="s">
        <v>105</v>
      </c>
      <c r="BQ200" t="s">
        <v>106</v>
      </c>
      <c r="BR200">
        <v>2</v>
      </c>
      <c r="BS200" t="s">
        <v>107</v>
      </c>
      <c r="BT200" t="s">
        <v>554</v>
      </c>
      <c r="BU200" s="1">
        <v>45656</v>
      </c>
      <c r="BV200" s="1">
        <v>45656</v>
      </c>
    </row>
    <row r="201" spans="1:74" x14ac:dyDescent="0.2">
      <c r="A201" t="s">
        <v>919</v>
      </c>
      <c r="B201" t="s">
        <v>602</v>
      </c>
      <c r="C201" t="s">
        <v>603</v>
      </c>
      <c r="D201">
        <v>2</v>
      </c>
      <c r="E201" t="s">
        <v>244</v>
      </c>
      <c r="F201">
        <v>16447999</v>
      </c>
      <c r="G201">
        <v>32895998</v>
      </c>
      <c r="H201">
        <v>1451180.77</v>
      </c>
      <c r="I201">
        <v>0</v>
      </c>
      <c r="J201">
        <v>0</v>
      </c>
      <c r="K201">
        <v>16447999</v>
      </c>
      <c r="L201" s="1">
        <v>45666</v>
      </c>
      <c r="M201">
        <v>2025</v>
      </c>
      <c r="N201" s="1">
        <v>44743</v>
      </c>
      <c r="O201" s="1">
        <v>47299</v>
      </c>
      <c r="P201" t="s">
        <v>78</v>
      </c>
      <c r="Q201">
        <v>8900</v>
      </c>
      <c r="R201" t="s">
        <v>78</v>
      </c>
      <c r="S201">
        <v>892434</v>
      </c>
      <c r="T201" t="s">
        <v>113</v>
      </c>
      <c r="U201">
        <v>89</v>
      </c>
      <c r="V201" t="s">
        <v>78</v>
      </c>
      <c r="W201">
        <v>8900</v>
      </c>
      <c r="X201" t="s">
        <v>78</v>
      </c>
      <c r="Y201">
        <v>892414</v>
      </c>
      <c r="Z201" t="s">
        <v>725</v>
      </c>
      <c r="AA201" t="s">
        <v>115</v>
      </c>
      <c r="AB201" t="s">
        <v>116</v>
      </c>
      <c r="AC201" t="s">
        <v>117</v>
      </c>
      <c r="AD201" t="s">
        <v>118</v>
      </c>
      <c r="AE201" t="s">
        <v>119</v>
      </c>
      <c r="AG201" t="s">
        <v>120</v>
      </c>
      <c r="AH201" t="s">
        <v>120</v>
      </c>
      <c r="AL201" t="s">
        <v>124</v>
      </c>
      <c r="AM201">
        <v>50450</v>
      </c>
      <c r="AN201" t="s">
        <v>125</v>
      </c>
      <c r="AO201">
        <v>5119</v>
      </c>
      <c r="AP201" t="s">
        <v>126</v>
      </c>
      <c r="AQ201">
        <v>5</v>
      </c>
      <c r="AR201" t="s">
        <v>92</v>
      </c>
      <c r="AS201">
        <v>72118</v>
      </c>
      <c r="AT201">
        <v>5328</v>
      </c>
      <c r="AU201" t="s">
        <v>130</v>
      </c>
      <c r="AV201" t="s">
        <v>127</v>
      </c>
      <c r="AW201" t="s">
        <v>528</v>
      </c>
      <c r="AX201" t="s">
        <v>129</v>
      </c>
      <c r="BB201">
        <v>5</v>
      </c>
      <c r="BD201" t="s">
        <v>130</v>
      </c>
      <c r="BF201">
        <v>81.042000000000002</v>
      </c>
      <c r="BG201" t="s">
        <v>254</v>
      </c>
      <c r="BH201">
        <v>3</v>
      </c>
      <c r="BI201" t="s">
        <v>132</v>
      </c>
      <c r="BJ201" t="s">
        <v>604</v>
      </c>
      <c r="BK201" t="s">
        <v>604</v>
      </c>
      <c r="BL201" t="s">
        <v>101</v>
      </c>
      <c r="BM201" t="s">
        <v>102</v>
      </c>
      <c r="BN201" t="s">
        <v>134</v>
      </c>
      <c r="BO201" t="s">
        <v>135</v>
      </c>
      <c r="BP201" t="s">
        <v>105</v>
      </c>
      <c r="BQ201" t="s">
        <v>106</v>
      </c>
      <c r="BR201">
        <v>2</v>
      </c>
      <c r="BS201" t="s">
        <v>107</v>
      </c>
      <c r="BT201" t="s">
        <v>605</v>
      </c>
      <c r="BU201" s="1">
        <v>45671</v>
      </c>
      <c r="BV201" s="1">
        <v>45671</v>
      </c>
    </row>
    <row r="202" spans="1:74" ht="51" x14ac:dyDescent="0.2">
      <c r="A202" t="s">
        <v>920</v>
      </c>
      <c r="B202" t="s">
        <v>921</v>
      </c>
      <c r="C202" t="s">
        <v>922</v>
      </c>
      <c r="E202" t="s">
        <v>244</v>
      </c>
      <c r="F202">
        <v>79920</v>
      </c>
      <c r="G202">
        <v>79920</v>
      </c>
      <c r="I202">
        <v>0</v>
      </c>
      <c r="J202">
        <v>0</v>
      </c>
      <c r="K202">
        <v>79920</v>
      </c>
      <c r="L202" s="1">
        <v>45666</v>
      </c>
      <c r="M202">
        <v>2025</v>
      </c>
      <c r="N202" s="1">
        <v>45658</v>
      </c>
      <c r="O202" s="1">
        <v>46387</v>
      </c>
      <c r="P202" t="s">
        <v>78</v>
      </c>
      <c r="Q202">
        <v>8900</v>
      </c>
      <c r="R202" t="s">
        <v>78</v>
      </c>
      <c r="S202">
        <v>892434</v>
      </c>
      <c r="T202" t="s">
        <v>113</v>
      </c>
      <c r="U202">
        <v>89</v>
      </c>
      <c r="V202" t="s">
        <v>78</v>
      </c>
      <c r="W202">
        <v>8900</v>
      </c>
      <c r="X202" t="s">
        <v>78</v>
      </c>
      <c r="Y202">
        <v>892414</v>
      </c>
      <c r="Z202" t="s">
        <v>725</v>
      </c>
      <c r="AE202" t="s">
        <v>923</v>
      </c>
      <c r="AG202" t="s">
        <v>924</v>
      </c>
      <c r="AH202" t="s">
        <v>925</v>
      </c>
      <c r="AK202" t="s">
        <v>924</v>
      </c>
      <c r="AL202" t="s">
        <v>926</v>
      </c>
      <c r="AM202">
        <v>5320</v>
      </c>
      <c r="AN202" t="s">
        <v>574</v>
      </c>
      <c r="AO202">
        <v>5007</v>
      </c>
      <c r="AP202" t="s">
        <v>575</v>
      </c>
      <c r="AQ202">
        <v>5</v>
      </c>
      <c r="AR202" t="s">
        <v>92</v>
      </c>
      <c r="AS202">
        <v>72712</v>
      </c>
      <c r="AT202">
        <v>5395</v>
      </c>
      <c r="AU202" t="s">
        <v>93</v>
      </c>
      <c r="AV202" t="s">
        <v>93</v>
      </c>
      <c r="AW202" t="s">
        <v>927</v>
      </c>
      <c r="AX202" t="s">
        <v>928</v>
      </c>
      <c r="AZ202">
        <v>5007</v>
      </c>
      <c r="BA202" t="s">
        <v>575</v>
      </c>
      <c r="BB202">
        <v>5</v>
      </c>
      <c r="BD202" t="s">
        <v>93</v>
      </c>
      <c r="BE202" t="s">
        <v>93</v>
      </c>
      <c r="BF202">
        <v>81.128</v>
      </c>
      <c r="BG202" t="s">
        <v>737</v>
      </c>
      <c r="BH202">
        <v>3</v>
      </c>
      <c r="BI202" t="s">
        <v>132</v>
      </c>
      <c r="BJ202" s="2" t="s">
        <v>738</v>
      </c>
      <c r="BK202" s="2" t="s">
        <v>738</v>
      </c>
      <c r="BL202" t="s">
        <v>101</v>
      </c>
      <c r="BM202" t="s">
        <v>102</v>
      </c>
      <c r="BN202" t="s">
        <v>175</v>
      </c>
      <c r="BO202" t="s">
        <v>914</v>
      </c>
      <c r="BP202" t="s">
        <v>134</v>
      </c>
      <c r="BQ202" t="s">
        <v>216</v>
      </c>
      <c r="BR202">
        <v>2</v>
      </c>
      <c r="BS202" t="s">
        <v>107</v>
      </c>
      <c r="BT202" t="s">
        <v>929</v>
      </c>
      <c r="BU202" s="1">
        <v>45671</v>
      </c>
      <c r="BV202" s="1">
        <v>45671</v>
      </c>
    </row>
    <row r="203" spans="1:74" ht="51" x14ac:dyDescent="0.2">
      <c r="A203" t="s">
        <v>930</v>
      </c>
      <c r="B203" t="s">
        <v>931</v>
      </c>
      <c r="C203" t="s">
        <v>932</v>
      </c>
      <c r="E203" t="s">
        <v>77</v>
      </c>
      <c r="F203">
        <v>125666970.97</v>
      </c>
      <c r="G203">
        <v>125666970.97</v>
      </c>
      <c r="I203">
        <v>597808056</v>
      </c>
      <c r="J203">
        <v>597808056</v>
      </c>
      <c r="K203">
        <v>125666970.97</v>
      </c>
      <c r="L203" s="1">
        <v>45672</v>
      </c>
      <c r="M203">
        <v>2025</v>
      </c>
      <c r="N203" s="1">
        <v>45658</v>
      </c>
      <c r="O203" s="1">
        <v>46022</v>
      </c>
      <c r="P203" t="s">
        <v>78</v>
      </c>
      <c r="Q203">
        <v>8900</v>
      </c>
      <c r="R203" t="s">
        <v>78</v>
      </c>
      <c r="S203">
        <v>892433</v>
      </c>
      <c r="T203" t="s">
        <v>392</v>
      </c>
      <c r="U203">
        <v>89</v>
      </c>
      <c r="V203" t="s">
        <v>78</v>
      </c>
      <c r="W203">
        <v>8900</v>
      </c>
      <c r="X203" t="s">
        <v>78</v>
      </c>
      <c r="Y203">
        <v>892412</v>
      </c>
      <c r="Z203" t="s">
        <v>878</v>
      </c>
      <c r="AE203" t="s">
        <v>933</v>
      </c>
      <c r="AG203" t="s">
        <v>934</v>
      </c>
      <c r="AH203" t="s">
        <v>934</v>
      </c>
      <c r="AL203" t="s">
        <v>935</v>
      </c>
      <c r="AM203">
        <v>21070</v>
      </c>
      <c r="AN203" t="s">
        <v>936</v>
      </c>
      <c r="AO203">
        <v>5139</v>
      </c>
      <c r="AP203" t="s">
        <v>937</v>
      </c>
      <c r="AQ203">
        <v>5</v>
      </c>
      <c r="AR203" t="s">
        <v>92</v>
      </c>
      <c r="AS203">
        <v>71730</v>
      </c>
      <c r="AT203">
        <v>6102</v>
      </c>
      <c r="AU203" t="s">
        <v>761</v>
      </c>
      <c r="AV203" t="s">
        <v>761</v>
      </c>
      <c r="AW203" t="s">
        <v>155</v>
      </c>
      <c r="AX203" t="s">
        <v>938</v>
      </c>
      <c r="AY203" t="s">
        <v>939</v>
      </c>
      <c r="AZ203">
        <v>5073</v>
      </c>
      <c r="BA203" t="s">
        <v>940</v>
      </c>
      <c r="BB203">
        <v>5</v>
      </c>
      <c r="BC203" t="s">
        <v>941</v>
      </c>
      <c r="BD203" t="s">
        <v>761</v>
      </c>
      <c r="BE203" t="s">
        <v>761</v>
      </c>
      <c r="BF203">
        <v>81.253</v>
      </c>
      <c r="BG203" t="s">
        <v>890</v>
      </c>
      <c r="BH203">
        <v>4</v>
      </c>
      <c r="BI203" t="s">
        <v>230</v>
      </c>
      <c r="BJ203" s="2" t="s">
        <v>942</v>
      </c>
      <c r="BK203" s="2" t="s">
        <v>942</v>
      </c>
      <c r="BL203" t="s">
        <v>101</v>
      </c>
      <c r="BM203" t="s">
        <v>102</v>
      </c>
      <c r="BN203" t="s">
        <v>316</v>
      </c>
      <c r="BO203" t="s">
        <v>317</v>
      </c>
      <c r="BP203" t="s">
        <v>134</v>
      </c>
      <c r="BQ203" t="s">
        <v>216</v>
      </c>
      <c r="BR203">
        <v>2</v>
      </c>
      <c r="BS203" t="s">
        <v>107</v>
      </c>
      <c r="BT203" t="s">
        <v>943</v>
      </c>
      <c r="BU203" s="1">
        <v>45678</v>
      </c>
      <c r="BV203" s="1">
        <v>45678</v>
      </c>
    </row>
    <row r="204" spans="1:74" x14ac:dyDescent="0.2">
      <c r="A204" t="s">
        <v>944</v>
      </c>
      <c r="B204" t="s">
        <v>723</v>
      </c>
      <c r="C204" t="s">
        <v>724</v>
      </c>
      <c r="D204">
        <v>1</v>
      </c>
      <c r="E204" t="s">
        <v>142</v>
      </c>
      <c r="F204">
        <v>74956915</v>
      </c>
      <c r="G204">
        <v>76717153</v>
      </c>
      <c r="H204">
        <v>337288.91</v>
      </c>
      <c r="I204">
        <v>0</v>
      </c>
      <c r="J204">
        <v>0</v>
      </c>
      <c r="K204">
        <v>74956915</v>
      </c>
      <c r="L204" s="1">
        <v>45670</v>
      </c>
      <c r="M204">
        <v>2025</v>
      </c>
      <c r="N204" s="1">
        <v>45170</v>
      </c>
      <c r="O204" s="1">
        <v>46996</v>
      </c>
      <c r="P204" t="s">
        <v>78</v>
      </c>
      <c r="Q204">
        <v>8900</v>
      </c>
      <c r="R204" t="s">
        <v>78</v>
      </c>
      <c r="S204">
        <v>892434</v>
      </c>
      <c r="T204" t="s">
        <v>113</v>
      </c>
      <c r="U204">
        <v>89</v>
      </c>
      <c r="V204" t="s">
        <v>78</v>
      </c>
      <c r="W204">
        <v>8900</v>
      </c>
      <c r="X204" t="s">
        <v>78</v>
      </c>
      <c r="Y204">
        <v>892414</v>
      </c>
      <c r="Z204" t="s">
        <v>725</v>
      </c>
      <c r="AA204" t="s">
        <v>726</v>
      </c>
      <c r="AB204" t="s">
        <v>116</v>
      </c>
      <c r="AC204" t="s">
        <v>117</v>
      </c>
      <c r="AD204" t="s">
        <v>727</v>
      </c>
      <c r="AE204" t="s">
        <v>654</v>
      </c>
      <c r="AG204" t="s">
        <v>655</v>
      </c>
      <c r="AH204" t="s">
        <v>656</v>
      </c>
      <c r="AL204" t="s">
        <v>659</v>
      </c>
      <c r="AM204">
        <v>55000</v>
      </c>
      <c r="AN204" t="s">
        <v>660</v>
      </c>
      <c r="AO204">
        <v>4013</v>
      </c>
      <c r="AP204" t="s">
        <v>661</v>
      </c>
      <c r="AQ204">
        <v>4</v>
      </c>
      <c r="AR204" t="s">
        <v>662</v>
      </c>
      <c r="AS204">
        <v>85007</v>
      </c>
      <c r="AT204">
        <v>2812</v>
      </c>
      <c r="AU204" t="s">
        <v>663</v>
      </c>
      <c r="AV204" t="s">
        <v>664</v>
      </c>
      <c r="AW204" t="s">
        <v>528</v>
      </c>
      <c r="AX204" t="s">
        <v>129</v>
      </c>
      <c r="BB204">
        <v>5</v>
      </c>
      <c r="BD204" t="s">
        <v>130</v>
      </c>
      <c r="BF204">
        <v>81.040999999999997</v>
      </c>
      <c r="BG204" t="s">
        <v>131</v>
      </c>
      <c r="BH204">
        <v>3</v>
      </c>
      <c r="BI204" t="s">
        <v>132</v>
      </c>
      <c r="BJ204" t="s">
        <v>728</v>
      </c>
      <c r="BK204" t="s">
        <v>728</v>
      </c>
      <c r="BL204" t="s">
        <v>101</v>
      </c>
      <c r="BM204" t="s">
        <v>102</v>
      </c>
      <c r="BN204" t="s">
        <v>134</v>
      </c>
      <c r="BO204" t="s">
        <v>135</v>
      </c>
      <c r="BP204" t="s">
        <v>105</v>
      </c>
      <c r="BQ204" t="s">
        <v>106</v>
      </c>
      <c r="BR204">
        <v>2</v>
      </c>
      <c r="BS204" t="s">
        <v>107</v>
      </c>
      <c r="BT204" t="s">
        <v>729</v>
      </c>
      <c r="BU204" s="1">
        <v>45678</v>
      </c>
      <c r="BV204" s="1">
        <v>45678</v>
      </c>
    </row>
    <row r="205" spans="1:74" x14ac:dyDescent="0.2">
      <c r="A205" t="s">
        <v>945</v>
      </c>
      <c r="B205" t="s">
        <v>946</v>
      </c>
      <c r="C205" t="s">
        <v>947</v>
      </c>
      <c r="E205" t="s">
        <v>142</v>
      </c>
      <c r="F205">
        <v>52633292</v>
      </c>
      <c r="G205">
        <v>52633292</v>
      </c>
      <c r="I205">
        <v>0</v>
      </c>
      <c r="J205">
        <v>0</v>
      </c>
      <c r="K205">
        <v>52633292</v>
      </c>
      <c r="L205" s="1">
        <v>45672</v>
      </c>
      <c r="M205">
        <v>2025</v>
      </c>
      <c r="N205" s="1">
        <v>45658</v>
      </c>
      <c r="O205" s="1">
        <v>47483</v>
      </c>
      <c r="P205" t="s">
        <v>78</v>
      </c>
      <c r="Q205">
        <v>8900</v>
      </c>
      <c r="R205" t="s">
        <v>78</v>
      </c>
      <c r="S205">
        <v>892434</v>
      </c>
      <c r="T205" t="s">
        <v>113</v>
      </c>
      <c r="U205">
        <v>89</v>
      </c>
      <c r="V205" t="s">
        <v>78</v>
      </c>
      <c r="W205">
        <v>8900</v>
      </c>
      <c r="X205" t="s">
        <v>78</v>
      </c>
      <c r="Y205">
        <v>892414</v>
      </c>
      <c r="Z205" t="s">
        <v>725</v>
      </c>
      <c r="AE205" t="s">
        <v>119</v>
      </c>
      <c r="AG205" t="s">
        <v>120</v>
      </c>
      <c r="AH205" t="s">
        <v>483</v>
      </c>
      <c r="AL205" t="s">
        <v>124</v>
      </c>
      <c r="AM205">
        <v>50450</v>
      </c>
      <c r="AN205" t="s">
        <v>125</v>
      </c>
      <c r="AO205">
        <v>5119</v>
      </c>
      <c r="AP205" t="s">
        <v>126</v>
      </c>
      <c r="AQ205">
        <v>5</v>
      </c>
      <c r="AR205" t="s">
        <v>92</v>
      </c>
      <c r="AS205">
        <v>72118</v>
      </c>
      <c r="AT205">
        <v>5328</v>
      </c>
      <c r="AU205" t="s">
        <v>127</v>
      </c>
      <c r="AV205" t="s">
        <v>127</v>
      </c>
      <c r="AW205" t="s">
        <v>528</v>
      </c>
      <c r="AX205" t="s">
        <v>129</v>
      </c>
      <c r="BB205">
        <v>5</v>
      </c>
      <c r="BD205" t="s">
        <v>130</v>
      </c>
      <c r="BF205">
        <v>81.040999999999997</v>
      </c>
      <c r="BG205" t="s">
        <v>131</v>
      </c>
      <c r="BH205">
        <v>3</v>
      </c>
      <c r="BI205" t="s">
        <v>132</v>
      </c>
      <c r="BJ205" t="s">
        <v>948</v>
      </c>
      <c r="BK205" t="s">
        <v>948</v>
      </c>
      <c r="BL205" t="s">
        <v>101</v>
      </c>
      <c r="BM205" t="s">
        <v>102</v>
      </c>
      <c r="BN205" t="s">
        <v>134</v>
      </c>
      <c r="BO205" t="s">
        <v>135</v>
      </c>
      <c r="BP205" t="s">
        <v>134</v>
      </c>
      <c r="BQ205" t="s">
        <v>216</v>
      </c>
      <c r="BR205">
        <v>2</v>
      </c>
      <c r="BS205" t="s">
        <v>107</v>
      </c>
      <c r="BT205" t="s">
        <v>949</v>
      </c>
      <c r="BU205" s="1">
        <v>45678</v>
      </c>
      <c r="BV205" s="1">
        <v>45678</v>
      </c>
    </row>
    <row r="206" spans="1:74" x14ac:dyDescent="0.2">
      <c r="A206" t="s">
        <v>950</v>
      </c>
      <c r="B206" t="s">
        <v>951</v>
      </c>
      <c r="C206" t="s">
        <v>952</v>
      </c>
      <c r="E206" t="s">
        <v>142</v>
      </c>
      <c r="F206">
        <v>52433010</v>
      </c>
      <c r="G206">
        <v>52433010</v>
      </c>
      <c r="I206">
        <v>0</v>
      </c>
      <c r="J206">
        <v>0</v>
      </c>
      <c r="K206">
        <v>52433010</v>
      </c>
      <c r="L206" s="1">
        <v>45672</v>
      </c>
      <c r="M206">
        <v>2025</v>
      </c>
      <c r="N206" s="1">
        <v>45658</v>
      </c>
      <c r="O206" s="1">
        <v>47483</v>
      </c>
      <c r="P206" t="s">
        <v>78</v>
      </c>
      <c r="Q206">
        <v>8900</v>
      </c>
      <c r="R206" t="s">
        <v>78</v>
      </c>
      <c r="S206">
        <v>892434</v>
      </c>
      <c r="T206" t="s">
        <v>113</v>
      </c>
      <c r="U206">
        <v>89</v>
      </c>
      <c r="V206" t="s">
        <v>78</v>
      </c>
      <c r="W206">
        <v>8900</v>
      </c>
      <c r="X206" t="s">
        <v>78</v>
      </c>
      <c r="Y206">
        <v>892414</v>
      </c>
      <c r="Z206" t="s">
        <v>725</v>
      </c>
      <c r="AE206" t="s">
        <v>119</v>
      </c>
      <c r="AG206" t="s">
        <v>120</v>
      </c>
      <c r="AH206" t="s">
        <v>483</v>
      </c>
      <c r="AL206" t="s">
        <v>124</v>
      </c>
      <c r="AM206">
        <v>50450</v>
      </c>
      <c r="AN206" t="s">
        <v>125</v>
      </c>
      <c r="AO206">
        <v>5119</v>
      </c>
      <c r="AP206" t="s">
        <v>126</v>
      </c>
      <c r="AQ206">
        <v>5</v>
      </c>
      <c r="AR206" t="s">
        <v>92</v>
      </c>
      <c r="AS206">
        <v>72118</v>
      </c>
      <c r="AT206">
        <v>5328</v>
      </c>
      <c r="AU206" t="s">
        <v>127</v>
      </c>
      <c r="AV206" t="s">
        <v>127</v>
      </c>
      <c r="AW206" t="s">
        <v>528</v>
      </c>
      <c r="AX206" t="s">
        <v>129</v>
      </c>
      <c r="BB206">
        <v>5</v>
      </c>
      <c r="BD206" t="s">
        <v>130</v>
      </c>
      <c r="BF206">
        <v>81.040999999999997</v>
      </c>
      <c r="BG206" t="s">
        <v>131</v>
      </c>
      <c r="BH206">
        <v>3</v>
      </c>
      <c r="BI206" t="s">
        <v>132</v>
      </c>
      <c r="BJ206" t="s">
        <v>953</v>
      </c>
      <c r="BK206" t="s">
        <v>953</v>
      </c>
      <c r="BL206" t="s">
        <v>101</v>
      </c>
      <c r="BM206" t="s">
        <v>102</v>
      </c>
      <c r="BN206" t="s">
        <v>134</v>
      </c>
      <c r="BO206" t="s">
        <v>135</v>
      </c>
      <c r="BP206" t="s">
        <v>134</v>
      </c>
      <c r="BQ206" t="s">
        <v>216</v>
      </c>
      <c r="BR206">
        <v>2</v>
      </c>
      <c r="BS206" t="s">
        <v>107</v>
      </c>
      <c r="BT206" t="s">
        <v>954</v>
      </c>
      <c r="BU206" s="1">
        <v>45678</v>
      </c>
      <c r="BV206" s="1">
        <v>45678</v>
      </c>
    </row>
    <row r="207" spans="1:74" ht="68" x14ac:dyDescent="0.2">
      <c r="A207" t="s">
        <v>955</v>
      </c>
      <c r="B207" t="s">
        <v>956</v>
      </c>
      <c r="C207" t="s">
        <v>957</v>
      </c>
      <c r="E207" t="s">
        <v>142</v>
      </c>
      <c r="F207">
        <v>6682790</v>
      </c>
      <c r="G207">
        <v>6682790</v>
      </c>
      <c r="I207">
        <v>0</v>
      </c>
      <c r="J207">
        <v>0</v>
      </c>
      <c r="K207">
        <v>6682790</v>
      </c>
      <c r="L207" s="1">
        <v>45670</v>
      </c>
      <c r="M207">
        <v>2025</v>
      </c>
      <c r="N207" s="1">
        <v>45658</v>
      </c>
      <c r="O207" s="1">
        <v>47483</v>
      </c>
      <c r="P207" t="s">
        <v>78</v>
      </c>
      <c r="Q207">
        <v>8900</v>
      </c>
      <c r="R207" t="s">
        <v>78</v>
      </c>
      <c r="S207">
        <v>892434</v>
      </c>
      <c r="T207" t="s">
        <v>113</v>
      </c>
      <c r="U207">
        <v>89</v>
      </c>
      <c r="V207" t="s">
        <v>78</v>
      </c>
      <c r="W207">
        <v>8900</v>
      </c>
      <c r="X207" t="s">
        <v>78</v>
      </c>
      <c r="Y207">
        <v>892414</v>
      </c>
      <c r="Z207" t="s">
        <v>725</v>
      </c>
      <c r="AE207" t="s">
        <v>119</v>
      </c>
      <c r="AG207" t="s">
        <v>120</v>
      </c>
      <c r="AH207" t="s">
        <v>120</v>
      </c>
      <c r="AL207" t="s">
        <v>124</v>
      </c>
      <c r="AM207">
        <v>50450</v>
      </c>
      <c r="AN207" t="s">
        <v>125</v>
      </c>
      <c r="AO207">
        <v>5119</v>
      </c>
      <c r="AP207" t="s">
        <v>126</v>
      </c>
      <c r="AQ207">
        <v>5</v>
      </c>
      <c r="AR207" t="s">
        <v>92</v>
      </c>
      <c r="AS207">
        <v>72118</v>
      </c>
      <c r="AT207">
        <v>5328</v>
      </c>
      <c r="AU207" t="s">
        <v>130</v>
      </c>
      <c r="AV207" t="s">
        <v>127</v>
      </c>
      <c r="AW207" t="s">
        <v>528</v>
      </c>
      <c r="AX207" t="s">
        <v>129</v>
      </c>
      <c r="BB207">
        <v>5</v>
      </c>
      <c r="BD207" t="s">
        <v>130</v>
      </c>
      <c r="BF207">
        <v>81.040999999999997</v>
      </c>
      <c r="BG207" t="s">
        <v>131</v>
      </c>
      <c r="BH207">
        <v>3</v>
      </c>
      <c r="BI207" t="s">
        <v>132</v>
      </c>
      <c r="BJ207" s="2" t="s">
        <v>958</v>
      </c>
      <c r="BK207" s="2" t="s">
        <v>958</v>
      </c>
      <c r="BL207" t="s">
        <v>101</v>
      </c>
      <c r="BM207" t="s">
        <v>102</v>
      </c>
      <c r="BN207" t="s">
        <v>134</v>
      </c>
      <c r="BO207" t="s">
        <v>135</v>
      </c>
      <c r="BP207" t="s">
        <v>134</v>
      </c>
      <c r="BQ207" t="s">
        <v>216</v>
      </c>
      <c r="BR207">
        <v>2</v>
      </c>
      <c r="BS207" t="s">
        <v>107</v>
      </c>
      <c r="BT207" t="s">
        <v>959</v>
      </c>
      <c r="BU207" s="1">
        <v>45684</v>
      </c>
      <c r="BV207" s="1">
        <v>45684</v>
      </c>
    </row>
  </sheetData>
  <conditionalFormatting sqref="BW1:BW1048576">
    <cfRule type="duplicateValues" dxfId="68" priority="1"/>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7BA51-1FC4-9A42-82F1-A95265ABCF18}">
  <dimension ref="A1:P51"/>
  <sheetViews>
    <sheetView tabSelected="1" topLeftCell="A7" zoomScale="75" workbookViewId="0">
      <selection activeCell="A9" sqref="A9"/>
    </sheetView>
  </sheetViews>
  <sheetFormatPr baseColWidth="10" defaultRowHeight="16" x14ac:dyDescent="0.2"/>
  <cols>
    <col min="1" max="1" width="13.33203125" customWidth="1"/>
    <col min="2" max="2" width="11.1640625" bestFit="1" customWidth="1"/>
    <col min="8" max="8" width="12.1640625" bestFit="1" customWidth="1"/>
    <col min="12" max="12" width="101" customWidth="1"/>
    <col min="13" max="13" width="20.83203125" customWidth="1"/>
    <col min="14" max="14" width="34.83203125" bestFit="1" customWidth="1"/>
    <col min="15" max="15" width="34.1640625" bestFit="1" customWidth="1"/>
    <col min="16" max="16" width="55.5" customWidth="1"/>
  </cols>
  <sheetData>
    <row r="1" spans="1:16" x14ac:dyDescent="0.2">
      <c r="F1" s="21" t="s">
        <v>982</v>
      </c>
      <c r="G1" s="22"/>
      <c r="H1" s="22"/>
      <c r="I1" s="22"/>
      <c r="J1" s="22"/>
      <c r="K1" s="22"/>
      <c r="L1" s="22"/>
      <c r="M1" s="22"/>
    </row>
    <row r="2" spans="1:16" x14ac:dyDescent="0.2">
      <c r="F2" s="22"/>
      <c r="G2" s="22"/>
      <c r="H2" s="22"/>
      <c r="I2" s="22"/>
      <c r="J2" s="22"/>
      <c r="K2" s="22"/>
      <c r="L2" s="22"/>
      <c r="M2" s="22"/>
    </row>
    <row r="3" spans="1:16" x14ac:dyDescent="0.2">
      <c r="A3" t="s">
        <v>126</v>
      </c>
      <c r="F3" s="22"/>
      <c r="G3" s="22"/>
      <c r="H3" s="22"/>
      <c r="I3" s="22"/>
      <c r="J3" s="22"/>
      <c r="K3" s="22"/>
      <c r="L3" s="22"/>
      <c r="M3" s="22"/>
    </row>
    <row r="4" spans="1:16" x14ac:dyDescent="0.2">
      <c r="M4" s="3"/>
      <c r="N4" s="3"/>
      <c r="O4" s="3"/>
      <c r="P4" s="3"/>
    </row>
    <row r="5" spans="1:16" x14ac:dyDescent="0.2">
      <c r="A5" s="23" t="s">
        <v>971</v>
      </c>
      <c r="B5" s="23"/>
      <c r="C5" s="23"/>
      <c r="D5" s="23"/>
      <c r="E5" s="23"/>
      <c r="G5" s="23" t="s">
        <v>983</v>
      </c>
      <c r="H5" s="23"/>
      <c r="I5" s="23"/>
      <c r="J5" s="23"/>
      <c r="M5" s="6"/>
    </row>
    <row r="6" spans="1:16" x14ac:dyDescent="0.2">
      <c r="A6" s="23"/>
      <c r="B6" s="23"/>
      <c r="C6" s="23"/>
      <c r="D6" s="23"/>
      <c r="E6" s="23"/>
      <c r="G6" s="23"/>
      <c r="H6" s="23"/>
      <c r="I6" s="23"/>
      <c r="J6" s="23"/>
      <c r="M6" s="6"/>
    </row>
    <row r="7" spans="1:16" x14ac:dyDescent="0.2">
      <c r="M7" s="6"/>
    </row>
    <row r="8" spans="1:16" ht="27" x14ac:dyDescent="0.35">
      <c r="B8" s="24">
        <f>SUM(Table1[total_obligated_amount])</f>
        <v>1051824369.98</v>
      </c>
      <c r="C8" s="24"/>
      <c r="H8" s="25">
        <f>SUM(Table1[total_outlayed_amount_for_overall_award])</f>
        <v>190514934.76000011</v>
      </c>
      <c r="I8" s="25"/>
      <c r="M8" s="6"/>
    </row>
    <row r="9" spans="1:16" ht="19" x14ac:dyDescent="0.25">
      <c r="A9" s="16" t="s">
        <v>126</v>
      </c>
      <c r="L9" s="20" t="s">
        <v>58</v>
      </c>
      <c r="M9" s="20" t="s">
        <v>57</v>
      </c>
      <c r="N9" s="20" t="s">
        <v>60</v>
      </c>
      <c r="O9" s="20" t="s">
        <v>978</v>
      </c>
    </row>
    <row r="10" spans="1:16" ht="19" x14ac:dyDescent="0.25">
      <c r="L10" s="18" t="s">
        <v>170</v>
      </c>
      <c r="M10" s="17">
        <v>81.085999999999999</v>
      </c>
      <c r="N10" s="17" t="s">
        <v>98</v>
      </c>
      <c r="O10" s="19">
        <v>1735000</v>
      </c>
    </row>
    <row r="11" spans="1:16" ht="19" x14ac:dyDescent="0.25">
      <c r="L11" s="17" t="s">
        <v>737</v>
      </c>
      <c r="M11" s="17">
        <v>81.128</v>
      </c>
      <c r="N11" s="17" t="s">
        <v>132</v>
      </c>
      <c r="O11" s="19">
        <v>1961110</v>
      </c>
    </row>
    <row r="12" spans="1:16" ht="19" x14ac:dyDescent="0.25">
      <c r="L12" s="17" t="s">
        <v>131</v>
      </c>
      <c r="M12" s="17">
        <v>81.040999999999997</v>
      </c>
      <c r="N12" s="17" t="s">
        <v>132</v>
      </c>
      <c r="O12" s="19">
        <v>148236102.13999999</v>
      </c>
    </row>
    <row r="13" spans="1:16" ht="19" x14ac:dyDescent="0.25">
      <c r="L13" s="17" t="s">
        <v>485</v>
      </c>
      <c r="M13" s="17">
        <v>81.119</v>
      </c>
      <c r="N13" s="17" t="s">
        <v>98</v>
      </c>
      <c r="O13" s="19">
        <v>618300.66</v>
      </c>
    </row>
    <row r="14" spans="1:16" ht="19" x14ac:dyDescent="0.25">
      <c r="L14" s="17" t="s">
        <v>254</v>
      </c>
      <c r="M14" s="17">
        <v>81.042000000000002</v>
      </c>
      <c r="N14" s="17" t="s">
        <v>132</v>
      </c>
      <c r="O14" s="19">
        <v>176814054.39999998</v>
      </c>
    </row>
    <row r="15" spans="1:16" ht="19" x14ac:dyDescent="0.25"/>
    <row r="16" spans="1:16" ht="19" x14ac:dyDescent="0.25"/>
    <row r="17" spans="3:16" ht="19" x14ac:dyDescent="0.25"/>
    <row r="18" spans="3:16" ht="19" x14ac:dyDescent="0.25"/>
    <row r="19" spans="3:16" ht="19" x14ac:dyDescent="0.25"/>
    <row r="20" spans="3:16" ht="19" x14ac:dyDescent="0.25"/>
    <row r="21" spans="3:16" ht="19" x14ac:dyDescent="0.25"/>
    <row r="22" spans="3:16" ht="19" x14ac:dyDescent="0.25"/>
    <row r="23" spans="3:16" ht="19" x14ac:dyDescent="0.25"/>
    <row r="24" spans="3:16" ht="19" x14ac:dyDescent="0.25"/>
    <row r="25" spans="3:16" ht="19" x14ac:dyDescent="0.25"/>
    <row r="26" spans="3:16" ht="19" x14ac:dyDescent="0.25"/>
    <row r="27" spans="3:16" ht="19" x14ac:dyDescent="0.25"/>
    <row r="28" spans="3:16" x14ac:dyDescent="0.2">
      <c r="P28" s="3" t="str" cm="1">
        <f t="array" ref="P28:P32">_xlfn.CHOOSECOLS(_xlfn.TAKE(_xlfn._xlws.SORT(Sample1!G46:I72, 3, -1), 5),1)</f>
        <v>0001: BASIC ENERGY SCIENCES</v>
      </c>
    </row>
    <row r="29" spans="3:16" x14ac:dyDescent="0.2">
      <c r="P29" s="3" t="str">
        <v>0203: WEATHERIZATION &amp; INTERGOVERNMENTAL ACTIVITIES</v>
      </c>
    </row>
    <row r="30" spans="3:16" x14ac:dyDescent="0.2">
      <c r="P30" s="3" t="str">
        <v>0011: SMALL BUSINESS INNOVATION RESEARCH</v>
      </c>
    </row>
    <row r="31" spans="3:16" x14ac:dyDescent="0.2">
      <c r="P31" s="3" t="str">
        <v>0001: VEHICLE TECHNOLOGIES</v>
      </c>
    </row>
    <row r="32" spans="3:16" x14ac:dyDescent="0.2">
      <c r="C32" s="3"/>
      <c r="D32" s="3"/>
      <c r="E32" s="3"/>
      <c r="F32" s="3"/>
      <c r="P32" s="3" t="str">
        <v>0101: SOLAR ENERGY</v>
      </c>
    </row>
    <row r="33" spans="3:3" ht="19" x14ac:dyDescent="0.25">
      <c r="C33" s="6"/>
    </row>
    <row r="34" spans="3:3" ht="19" x14ac:dyDescent="0.25">
      <c r="C34" s="6"/>
    </row>
    <row r="35" spans="3:3" ht="19" x14ac:dyDescent="0.25">
      <c r="C35" s="6"/>
    </row>
    <row r="36" spans="3:3" ht="19" x14ac:dyDescent="0.25">
      <c r="C36" s="6"/>
    </row>
    <row r="37" spans="3:3" ht="19" x14ac:dyDescent="0.25">
      <c r="C37" s="6"/>
    </row>
    <row r="38" spans="3:3" ht="19" x14ac:dyDescent="0.25"/>
    <row r="39" spans="3:3" ht="19" x14ac:dyDescent="0.25"/>
    <row r="40" spans="3:3" ht="19" x14ac:dyDescent="0.25"/>
    <row r="41" spans="3:3" ht="19" x14ac:dyDescent="0.25"/>
    <row r="42" spans="3:3" ht="19" x14ac:dyDescent="0.25"/>
    <row r="43" spans="3:3" ht="19" x14ac:dyDescent="0.25"/>
    <row r="44" spans="3:3" ht="19" x14ac:dyDescent="0.25"/>
    <row r="45" spans="3:3" ht="19" x14ac:dyDescent="0.25"/>
    <row r="46" spans="3:3" ht="19" x14ac:dyDescent="0.25"/>
    <row r="47" spans="3:3" ht="19" x14ac:dyDescent="0.25"/>
    <row r="48" spans="3:3" ht="19" x14ac:dyDescent="0.25"/>
    <row r="49" ht="19" x14ac:dyDescent="0.25"/>
    <row r="50" ht="19" x14ac:dyDescent="0.25"/>
    <row r="51" ht="19" x14ac:dyDescent="0.25"/>
  </sheetData>
  <mergeCells count="5">
    <mergeCell ref="F1:M3"/>
    <mergeCell ref="A5:E6"/>
    <mergeCell ref="B8:C8"/>
    <mergeCell ref="G5:J6"/>
    <mergeCell ref="H8:I8"/>
  </mergeCells>
  <conditionalFormatting sqref="M30:M57">
    <cfRule type="cellIs" dxfId="67" priority="1" operator="greaterThan">
      <formula>10</formula>
    </cfRule>
  </conditionalFormatting>
  <pageMargins left="0.7" right="0.7" top="0.75" bottom="0.75" header="0.3" footer="0.3"/>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3B28CE94-5666-BE46-95A0-EEDCA9E49FD0}">
          <x14:formula1>
            <xm:f>Sample!$B$17:$L$17</xm:f>
          </x14:formula1>
          <xm:sqref>A3 H15 A9</xm:sqref>
        </x14:dataValidation>
      </x14:dataValidation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C14C4-A097-3D4F-BD95-0A8F83FD5EC5}">
  <dimension ref="A2:AC44"/>
  <sheetViews>
    <sheetView topLeftCell="E10" workbookViewId="0">
      <selection activeCell="J33" sqref="J33"/>
    </sheetView>
  </sheetViews>
  <sheetFormatPr baseColWidth="10" defaultRowHeight="16" x14ac:dyDescent="0.2"/>
  <cols>
    <col min="1" max="1" width="42.33203125" bestFit="1" customWidth="1"/>
    <col min="2" max="2" width="16" bestFit="1" customWidth="1"/>
    <col min="3" max="3" width="11.5" bestFit="1" customWidth="1"/>
    <col min="4" max="4" width="9.83203125" bestFit="1" customWidth="1"/>
    <col min="5" max="5" width="10.1640625" bestFit="1" customWidth="1"/>
    <col min="6" max="6" width="11.1640625" bestFit="1" customWidth="1"/>
    <col min="8" max="8" width="12.1640625" bestFit="1" customWidth="1"/>
    <col min="9" max="9" width="11" bestFit="1" customWidth="1"/>
    <col min="10" max="10" width="6.83203125" bestFit="1" customWidth="1"/>
    <col min="11" max="11" width="11" bestFit="1" customWidth="1"/>
    <col min="12" max="12" width="13" bestFit="1" customWidth="1"/>
    <col min="13" max="13" width="12.1640625" bestFit="1" customWidth="1"/>
    <col min="17" max="17" width="27.1640625" bestFit="1" customWidth="1"/>
    <col min="18" max="18" width="16" bestFit="1" customWidth="1"/>
    <col min="19" max="19" width="11.5" bestFit="1" customWidth="1"/>
    <col min="20" max="20" width="9.83203125" bestFit="1" customWidth="1"/>
    <col min="21" max="21" width="10" bestFit="1" customWidth="1"/>
    <col min="22" max="22" width="10.5" bestFit="1" customWidth="1"/>
    <col min="24" max="24" width="12.1640625" bestFit="1" customWidth="1"/>
    <col min="25" max="25" width="11" bestFit="1" customWidth="1"/>
    <col min="26" max="26" width="10.1640625" bestFit="1" customWidth="1"/>
    <col min="27" max="27" width="11" bestFit="1" customWidth="1"/>
    <col min="28" max="28" width="13" bestFit="1" customWidth="1"/>
    <col min="29" max="29" width="12.1640625" bestFit="1" customWidth="1"/>
  </cols>
  <sheetData>
    <row r="2" spans="1:18" x14ac:dyDescent="0.2">
      <c r="A2" s="3"/>
      <c r="B2" s="3"/>
      <c r="C2" s="3"/>
      <c r="D2" s="3"/>
    </row>
    <row r="3" spans="1:18" x14ac:dyDescent="0.2">
      <c r="A3" s="13"/>
      <c r="B3" s="8"/>
      <c r="C3" s="8"/>
    </row>
    <row r="4" spans="1:18" x14ac:dyDescent="0.2">
      <c r="A4" s="13"/>
      <c r="B4" s="8"/>
      <c r="C4" s="8"/>
    </row>
    <row r="5" spans="1:18" x14ac:dyDescent="0.2">
      <c r="A5" s="13"/>
      <c r="B5" s="8"/>
      <c r="C5" s="8"/>
    </row>
    <row r="6" spans="1:18" x14ac:dyDescent="0.2">
      <c r="A6" s="13"/>
      <c r="B6" s="8"/>
      <c r="C6" s="8"/>
    </row>
    <row r="7" spans="1:18" x14ac:dyDescent="0.2">
      <c r="A7" s="13"/>
      <c r="B7" s="8"/>
      <c r="C7" s="8"/>
    </row>
    <row r="8" spans="1:18" x14ac:dyDescent="0.2">
      <c r="A8" s="13"/>
      <c r="B8" s="8"/>
      <c r="C8" s="8"/>
    </row>
    <row r="9" spans="1:18" x14ac:dyDescent="0.2">
      <c r="A9" s="13"/>
      <c r="B9" s="8"/>
      <c r="C9" s="8"/>
    </row>
    <row r="12" spans="1:18" x14ac:dyDescent="0.2">
      <c r="A12" s="3"/>
      <c r="B12" s="3"/>
    </row>
    <row r="15" spans="1:18" x14ac:dyDescent="0.2">
      <c r="A15" s="3"/>
      <c r="B15" s="3"/>
      <c r="C15" s="3"/>
      <c r="D15" s="3"/>
      <c r="E15" s="3"/>
      <c r="F15" s="3"/>
    </row>
    <row r="16" spans="1:18" x14ac:dyDescent="0.2">
      <c r="A16" s="5" t="s">
        <v>977</v>
      </c>
      <c r="B16" s="5" t="s">
        <v>976</v>
      </c>
      <c r="Q16" s="5" t="s">
        <v>978</v>
      </c>
      <c r="R16" s="5" t="s">
        <v>976</v>
      </c>
    </row>
    <row r="17" spans="1:29" x14ac:dyDescent="0.2">
      <c r="A17" s="5" t="s">
        <v>964</v>
      </c>
      <c r="B17" t="s">
        <v>575</v>
      </c>
      <c r="C17" t="s">
        <v>445</v>
      </c>
      <c r="D17" t="s">
        <v>844</v>
      </c>
      <c r="E17" t="s">
        <v>754</v>
      </c>
      <c r="F17" t="s">
        <v>661</v>
      </c>
      <c r="G17" t="s">
        <v>508</v>
      </c>
      <c r="H17" t="s">
        <v>126</v>
      </c>
      <c r="I17" t="s">
        <v>887</v>
      </c>
      <c r="J17" t="s">
        <v>937</v>
      </c>
      <c r="K17" t="s">
        <v>793</v>
      </c>
      <c r="L17" t="s">
        <v>91</v>
      </c>
      <c r="M17" t="s">
        <v>965</v>
      </c>
      <c r="Q17" s="5" t="s">
        <v>964</v>
      </c>
      <c r="R17" t="s">
        <v>575</v>
      </c>
      <c r="S17" t="s">
        <v>445</v>
      </c>
      <c r="T17" t="s">
        <v>844</v>
      </c>
      <c r="U17" t="s">
        <v>754</v>
      </c>
      <c r="V17" t="s">
        <v>661</v>
      </c>
      <c r="W17" t="s">
        <v>508</v>
      </c>
      <c r="X17" t="s">
        <v>126</v>
      </c>
      <c r="Y17" t="s">
        <v>887</v>
      </c>
      <c r="Z17" t="s">
        <v>937</v>
      </c>
      <c r="AA17" t="s">
        <v>793</v>
      </c>
      <c r="AB17" t="s">
        <v>91</v>
      </c>
      <c r="AC17" t="s">
        <v>965</v>
      </c>
    </row>
    <row r="18" spans="1:29" x14ac:dyDescent="0.2">
      <c r="A18" s="6">
        <v>2019</v>
      </c>
      <c r="H18">
        <v>8077235.9400000013</v>
      </c>
      <c r="L18">
        <v>22132478.229999997</v>
      </c>
      <c r="M18">
        <v>30209714.169999998</v>
      </c>
      <c r="Q18" s="6">
        <v>2019</v>
      </c>
      <c r="X18">
        <v>16284336.17</v>
      </c>
      <c r="AB18">
        <v>62731539.530000001</v>
      </c>
      <c r="AC18">
        <v>79015875.700000003</v>
      </c>
    </row>
    <row r="19" spans="1:29" x14ac:dyDescent="0.2">
      <c r="A19" s="6">
        <v>2020</v>
      </c>
      <c r="C19">
        <v>341112.94</v>
      </c>
      <c r="H19">
        <v>8077235.9400000013</v>
      </c>
      <c r="L19">
        <v>21865707.699999999</v>
      </c>
      <c r="M19">
        <v>30284056.579999998</v>
      </c>
      <c r="Q19" s="6">
        <v>2020</v>
      </c>
      <c r="S19">
        <v>358079</v>
      </c>
      <c r="X19">
        <v>14875426.1</v>
      </c>
      <c r="AB19">
        <v>90886137.000000015</v>
      </c>
      <c r="AC19">
        <v>106119642.10000001</v>
      </c>
    </row>
    <row r="20" spans="1:29" x14ac:dyDescent="0.2">
      <c r="A20" s="6">
        <v>2021</v>
      </c>
      <c r="C20">
        <v>341112.94</v>
      </c>
      <c r="G20">
        <v>1519.89</v>
      </c>
      <c r="H20">
        <v>7548438.2400000002</v>
      </c>
      <c r="L20">
        <v>21289353.760000002</v>
      </c>
      <c r="M20">
        <v>29180424.830000002</v>
      </c>
      <c r="Q20" s="6">
        <v>2021</v>
      </c>
      <c r="S20">
        <v>358079</v>
      </c>
      <c r="W20">
        <v>178758.07</v>
      </c>
      <c r="X20">
        <v>17157556.829999998</v>
      </c>
      <c r="AB20">
        <v>48116950.940000005</v>
      </c>
      <c r="AC20">
        <v>65811344.840000004</v>
      </c>
    </row>
    <row r="21" spans="1:29" x14ac:dyDescent="0.2">
      <c r="A21" s="6">
        <v>2022</v>
      </c>
      <c r="B21">
        <v>199967</v>
      </c>
      <c r="C21">
        <v>341112.94</v>
      </c>
      <c r="H21">
        <v>8046244.7400000002</v>
      </c>
      <c r="L21">
        <v>16315722.539999999</v>
      </c>
      <c r="M21">
        <v>24903047.219999999</v>
      </c>
      <c r="Q21" s="6">
        <v>2022</v>
      </c>
      <c r="R21">
        <v>199967</v>
      </c>
      <c r="S21">
        <v>358079</v>
      </c>
      <c r="X21">
        <v>44146207</v>
      </c>
      <c r="AB21">
        <v>27909082.789999999</v>
      </c>
      <c r="AC21">
        <v>72613335.789999992</v>
      </c>
    </row>
    <row r="22" spans="1:29" x14ac:dyDescent="0.2">
      <c r="A22" s="6">
        <v>2023</v>
      </c>
      <c r="B22">
        <v>399934</v>
      </c>
      <c r="C22">
        <v>341112.94</v>
      </c>
      <c r="F22">
        <v>1279694.24</v>
      </c>
      <c r="H22">
        <v>8629235.3800000008</v>
      </c>
      <c r="L22">
        <v>19917057.43</v>
      </c>
      <c r="M22">
        <v>30567033.990000002</v>
      </c>
      <c r="Q22" s="6">
        <v>2023</v>
      </c>
      <c r="R22">
        <v>399934</v>
      </c>
      <c r="S22">
        <v>358079</v>
      </c>
      <c r="V22">
        <v>84115263</v>
      </c>
      <c r="X22">
        <v>34175699</v>
      </c>
      <c r="AB22">
        <v>30227115</v>
      </c>
      <c r="AC22">
        <v>149276090</v>
      </c>
    </row>
    <row r="23" spans="1:29" x14ac:dyDescent="0.2">
      <c r="A23" s="6">
        <v>2024</v>
      </c>
      <c r="B23">
        <v>199967</v>
      </c>
      <c r="E23">
        <v>778526.13</v>
      </c>
      <c r="F23">
        <v>942405.33</v>
      </c>
      <c r="H23">
        <v>17165561.879999999</v>
      </c>
      <c r="L23">
        <v>18114007.460000001</v>
      </c>
      <c r="M23">
        <v>37200467.799999997</v>
      </c>
      <c r="Q23" s="6">
        <v>2024</v>
      </c>
      <c r="R23">
        <v>199967</v>
      </c>
      <c r="S23">
        <v>137970</v>
      </c>
      <c r="T23">
        <v>36608726</v>
      </c>
      <c r="U23">
        <v>22744062</v>
      </c>
      <c r="V23">
        <v>7398110</v>
      </c>
      <c r="X23">
        <v>88435817.099999994</v>
      </c>
      <c r="Y23">
        <v>10852448</v>
      </c>
      <c r="AA23">
        <v>2939204</v>
      </c>
      <c r="AB23">
        <v>41096413.480000004</v>
      </c>
      <c r="AC23">
        <v>210412717.57999998</v>
      </c>
    </row>
    <row r="24" spans="1:29" x14ac:dyDescent="0.2">
      <c r="A24" s="6">
        <v>2025</v>
      </c>
      <c r="B24">
        <v>199967</v>
      </c>
      <c r="F24">
        <v>337288.91</v>
      </c>
      <c r="H24">
        <v>6790503.4600000009</v>
      </c>
      <c r="L24">
        <v>842430.8</v>
      </c>
      <c r="M24">
        <v>8170190.1700000009</v>
      </c>
      <c r="Q24" s="6">
        <v>2025</v>
      </c>
      <c r="R24">
        <v>279887</v>
      </c>
      <c r="V24">
        <v>76717153</v>
      </c>
      <c r="X24">
        <v>164561479</v>
      </c>
      <c r="Z24">
        <v>125666970.97</v>
      </c>
      <c r="AB24">
        <v>1349874</v>
      </c>
      <c r="AC24">
        <v>368575363.97000003</v>
      </c>
    </row>
    <row r="25" spans="1:29" x14ac:dyDescent="0.2">
      <c r="A25" s="6" t="s">
        <v>965</v>
      </c>
      <c r="B25">
        <v>999835</v>
      </c>
      <c r="C25">
        <v>1364451.76</v>
      </c>
      <c r="E25">
        <v>778526.13</v>
      </c>
      <c r="F25">
        <v>2559388.48</v>
      </c>
      <c r="G25">
        <v>1519.89</v>
      </c>
      <c r="H25">
        <v>64334455.580000006</v>
      </c>
      <c r="L25">
        <v>120476757.92</v>
      </c>
      <c r="M25">
        <v>190514934.75999996</v>
      </c>
      <c r="Q25" s="6" t="s">
        <v>965</v>
      </c>
      <c r="R25">
        <v>1079755</v>
      </c>
      <c r="S25">
        <v>1570286</v>
      </c>
      <c r="T25">
        <v>36608726</v>
      </c>
      <c r="U25">
        <v>22744062</v>
      </c>
      <c r="V25">
        <v>168230526</v>
      </c>
      <c r="W25">
        <v>178758.07</v>
      </c>
      <c r="X25">
        <v>379636521.19999999</v>
      </c>
      <c r="Y25">
        <v>10852448</v>
      </c>
      <c r="Z25">
        <v>125666970.97</v>
      </c>
      <c r="AA25">
        <v>2939204</v>
      </c>
      <c r="AB25">
        <v>302317112.74000001</v>
      </c>
      <c r="AC25">
        <v>1051824369.98</v>
      </c>
    </row>
    <row r="26" spans="1:29" x14ac:dyDescent="0.2">
      <c r="D26" s="7"/>
    </row>
    <row r="27" spans="1:29" x14ac:dyDescent="0.2">
      <c r="D27" s="9"/>
      <c r="E27" s="8"/>
    </row>
    <row r="28" spans="1:29" x14ac:dyDescent="0.2">
      <c r="D28" s="7"/>
    </row>
    <row r="29" spans="1:29" x14ac:dyDescent="0.2">
      <c r="D29" s="14" t="s">
        <v>979</v>
      </c>
      <c r="E29" s="15" t="s">
        <v>980</v>
      </c>
    </row>
    <row r="30" spans="1:29" x14ac:dyDescent="0.2">
      <c r="C30" s="6">
        <v>2019</v>
      </c>
      <c r="D30" s="7">
        <f t="shared" ref="D30:D36" si="0">INDEX(B$18:L$24,MATCH(C30,A$18:A$24,0),MATCH(CountyType,B$17:L$17,0))</f>
        <v>8077235.9400000013</v>
      </c>
      <c r="E30" s="10">
        <f t="shared" ref="E30:E36" si="1">INDEX(R$18:AB$24, MATCH(C30, Q$18:Q$24,0), MATCH(CountyType,R$17:AB$17,0))</f>
        <v>16284336.17</v>
      </c>
    </row>
    <row r="31" spans="1:29" x14ac:dyDescent="0.2">
      <c r="C31" s="6">
        <v>2020</v>
      </c>
      <c r="D31" s="7">
        <f t="shared" si="0"/>
        <v>8077235.9400000013</v>
      </c>
      <c r="E31" s="10">
        <f t="shared" si="1"/>
        <v>14875426.1</v>
      </c>
    </row>
    <row r="32" spans="1:29" x14ac:dyDescent="0.2">
      <c r="C32" s="6">
        <v>2021</v>
      </c>
      <c r="D32" s="7">
        <f t="shared" si="0"/>
        <v>7548438.2400000002</v>
      </c>
      <c r="E32" s="10">
        <f t="shared" si="1"/>
        <v>17157556.829999998</v>
      </c>
    </row>
    <row r="33" spans="1:5" x14ac:dyDescent="0.2">
      <c r="C33" s="6">
        <v>2022</v>
      </c>
      <c r="D33" s="7">
        <f t="shared" si="0"/>
        <v>8046244.7400000002</v>
      </c>
      <c r="E33" s="10">
        <f t="shared" si="1"/>
        <v>44146207</v>
      </c>
    </row>
    <row r="34" spans="1:5" x14ac:dyDescent="0.2">
      <c r="C34" s="6">
        <v>2023</v>
      </c>
      <c r="D34" s="7">
        <f t="shared" si="0"/>
        <v>8629235.3800000008</v>
      </c>
      <c r="E34" s="10">
        <f t="shared" si="1"/>
        <v>34175699</v>
      </c>
    </row>
    <row r="35" spans="1:5" x14ac:dyDescent="0.2">
      <c r="C35" s="6">
        <v>2024</v>
      </c>
      <c r="D35" s="7">
        <f t="shared" si="0"/>
        <v>17165561.879999999</v>
      </c>
      <c r="E35" s="10">
        <f t="shared" si="1"/>
        <v>88435817.099999994</v>
      </c>
    </row>
    <row r="36" spans="1:5" x14ac:dyDescent="0.2">
      <c r="C36" s="6">
        <v>2025</v>
      </c>
      <c r="D36" s="7">
        <f t="shared" si="0"/>
        <v>6790503.4600000009</v>
      </c>
      <c r="E36" s="10">
        <f t="shared" si="1"/>
        <v>164561479</v>
      </c>
    </row>
    <row r="37" spans="1:5" x14ac:dyDescent="0.2">
      <c r="D37" s="7"/>
      <c r="E37" s="8"/>
    </row>
    <row r="38" spans="1:5" x14ac:dyDescent="0.2">
      <c r="D38" s="7"/>
    </row>
    <row r="39" spans="1:5" x14ac:dyDescent="0.2">
      <c r="D39" s="7"/>
    </row>
    <row r="44" spans="1:5" x14ac:dyDescent="0.2">
      <c r="A44" s="3"/>
      <c r="B44" s="3"/>
    </row>
  </sheetData>
  <dataValidations count="1">
    <dataValidation type="list" allowBlank="1" showInputMessage="1" showErrorMessage="1" sqref="A29" xr:uid="{ACE1E21D-F5BD-6B4C-93D6-E51768B75F59}">
      <formula1>$B$17:$L$17</formula1>
    </dataValidation>
  </dataValidation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45650-F12C-0C47-B086-E8B9A562C293}">
  <sheetPr filterMode="1"/>
  <dimension ref="A2:L82"/>
  <sheetViews>
    <sheetView topLeftCell="D51" zoomScale="66" workbookViewId="0">
      <selection activeCell="G105" sqref="G105"/>
    </sheetView>
  </sheetViews>
  <sheetFormatPr baseColWidth="10" defaultRowHeight="16" x14ac:dyDescent="0.2"/>
  <cols>
    <col min="1" max="1" width="42.6640625" bestFit="1" customWidth="1"/>
    <col min="2" max="2" width="23.5" customWidth="1"/>
    <col min="3" max="3" width="27.83203125" customWidth="1"/>
    <col min="4" max="4" width="33.5" customWidth="1"/>
    <col min="5" max="5" width="21.1640625" customWidth="1"/>
    <col min="6" max="6" width="54.83203125" customWidth="1"/>
    <col min="7" max="7" width="98" customWidth="1"/>
    <col min="8" max="8" width="14.5" bestFit="1" customWidth="1"/>
    <col min="9" max="9" width="27.6640625" bestFit="1" customWidth="1"/>
    <col min="10" max="10" width="27.1640625" bestFit="1" customWidth="1"/>
    <col min="11" max="11" width="17.83203125" bestFit="1" customWidth="1"/>
  </cols>
  <sheetData>
    <row r="2" spans="1:6" x14ac:dyDescent="0.2">
      <c r="A2" s="3" t="s">
        <v>960</v>
      </c>
      <c r="B2" s="3" t="s">
        <v>961</v>
      </c>
      <c r="C2" s="3" t="s">
        <v>963</v>
      </c>
      <c r="D2" s="3" t="s">
        <v>962</v>
      </c>
    </row>
    <row r="3" spans="1:6" x14ac:dyDescent="0.2">
      <c r="A3" s="13" cm="1">
        <f t="array" ref="A3:A9">_xlfn.UNIQUE(Table1[action_date_fiscal_year])</f>
        <v>2019</v>
      </c>
      <c r="B3" s="8" cm="1">
        <f t="array" ref="B3:B9">SUMIFS(Table1[total_obligated_amount], Table1[action_date_fiscal_year],_xlfn.ANCHORARRAY( A3))</f>
        <v>79015875.700000003</v>
      </c>
      <c r="C3" s="8" cm="1">
        <f t="array" ref="C3:C9">SUMIFS(Table1[total_outlayed_amount_for_overall_award], Table1[action_date_fiscal_year],_xlfn.ANCHORARRAY( A3))</f>
        <v>30209714.169999994</v>
      </c>
      <c r="D3" cm="1">
        <f t="array" ref="D3:D9">COUNTIFS(Table1[action_date_fiscal_year],_xlfn.ANCHORARRAY( A3))</f>
        <v>28</v>
      </c>
    </row>
    <row r="4" spans="1:6" x14ac:dyDescent="0.2">
      <c r="A4" s="13">
        <v>2020</v>
      </c>
      <c r="B4" s="8">
        <v>106119642.10000002</v>
      </c>
      <c r="C4" s="8">
        <v>30284056.579999998</v>
      </c>
      <c r="D4">
        <v>29</v>
      </c>
    </row>
    <row r="5" spans="1:6" x14ac:dyDescent="0.2">
      <c r="A5" s="13">
        <v>2021</v>
      </c>
      <c r="B5" s="8">
        <v>65811344.840000011</v>
      </c>
      <c r="C5" s="8">
        <v>29180424.830000002</v>
      </c>
      <c r="D5">
        <v>31</v>
      </c>
    </row>
    <row r="6" spans="1:6" x14ac:dyDescent="0.2">
      <c r="A6" s="13">
        <v>2022</v>
      </c>
      <c r="B6" s="8">
        <v>72613335.789999992</v>
      </c>
      <c r="C6" s="8">
        <v>24903047.220000003</v>
      </c>
      <c r="D6">
        <v>25</v>
      </c>
    </row>
    <row r="7" spans="1:6" x14ac:dyDescent="0.2">
      <c r="A7" s="13">
        <v>2023</v>
      </c>
      <c r="B7" s="8">
        <v>149276090</v>
      </c>
      <c r="C7" s="8">
        <v>30567033.990000006</v>
      </c>
      <c r="D7">
        <v>34</v>
      </c>
    </row>
    <row r="8" spans="1:6" x14ac:dyDescent="0.2">
      <c r="A8" s="13">
        <v>2024</v>
      </c>
      <c r="B8" s="8">
        <v>210412717.57999998</v>
      </c>
      <c r="C8" s="8">
        <v>37200467.800000004</v>
      </c>
      <c r="D8">
        <v>48</v>
      </c>
    </row>
    <row r="9" spans="1:6" x14ac:dyDescent="0.2">
      <c r="A9" s="13">
        <v>2025</v>
      </c>
      <c r="B9" s="8">
        <v>368575363.97000003</v>
      </c>
      <c r="C9" s="8">
        <v>8170190.1699999999</v>
      </c>
      <c r="D9">
        <v>11</v>
      </c>
    </row>
    <row r="12" spans="1:6" x14ac:dyDescent="0.2">
      <c r="A12" s="3"/>
      <c r="B12" s="3"/>
    </row>
    <row r="15" spans="1:6" x14ac:dyDescent="0.2">
      <c r="A15" s="3" t="s">
        <v>966</v>
      </c>
      <c r="B15" s="3" t="s">
        <v>968</v>
      </c>
      <c r="C15" s="3" t="s">
        <v>969</v>
      </c>
      <c r="D15" s="3" t="s">
        <v>970</v>
      </c>
      <c r="E15" s="3" t="s">
        <v>971</v>
      </c>
      <c r="F15" s="3" t="s">
        <v>973</v>
      </c>
    </row>
    <row r="16" spans="1:6" x14ac:dyDescent="0.2">
      <c r="A16" s="6" t="str" cm="1">
        <f t="array" ref="A16:A39">_xlfn.UNIQUE(Table1[recipient_name])</f>
        <v>UNIVERSITY OF ARKANSAS</v>
      </c>
      <c r="B16" cm="1">
        <f t="array" ref="B16">COUNTA((_xlfn.UNIQUE(_xlfn._xlws.FILTER(Table1[cfda_number],Table1[recipient_name]=A16))))</f>
        <v>7</v>
      </c>
      <c r="C16" t="str" cm="1">
        <f t="array" ref="C16">_xlfn.UNIQUE(_xlfn._xlws.FILTER(Table1[recipient_county_name], Table1[recipient_name] = A16))</f>
        <v>WASHINGTON</v>
      </c>
      <c r="D16" s="12" cm="1">
        <f t="array" ref="D16:D39">SUMIFS(Table1[total_outlayed_amount_for_overall_award], Table1[recipient_name],_xlfn.ANCHORARRAY( A16))</f>
        <v>97903199.849999979</v>
      </c>
      <c r="E16" s="10" cm="1">
        <f t="array" ref="E16:E39">SUMIFS(Table1[total_obligated_amount], Table1[recipient_name],_xlfn.ANCHORARRAY( A16))</f>
        <v>263906576.94999999</v>
      </c>
      <c r="F16" cm="1">
        <f t="array" ref="F16">COUNTA(_xlfn.UNIQUE(_xlfn._xlws.FILTER(Table1[program_activities_funding_this_award],Table1[recipient_name] = A16)))</f>
        <v>11</v>
      </c>
    </row>
    <row r="17" spans="1:6" hidden="1" x14ac:dyDescent="0.2">
      <c r="A17" s="6" t="str">
        <v>ARKANSAS DIVISION OF ENVIRONMENTAL QUALITY</v>
      </c>
      <c r="B17" cm="1">
        <f t="array" ref="B17">COUNTA((_xlfn.UNIQUE(_xlfn._xlws.FILTER(Table1[cfda_number],Table1[recipient_name]=A17))))</f>
        <v>5</v>
      </c>
      <c r="C17" t="str" cm="1">
        <f t="array" ref="C17">_xlfn.UNIQUE(_xlfn._xlws.FILTER(Table1[recipient_county_name], Table1[recipient_name] = A17))</f>
        <v>PULASKI</v>
      </c>
      <c r="D17" s="9">
        <v>60500674.610000014</v>
      </c>
      <c r="E17" s="8">
        <v>329364567.19999999</v>
      </c>
      <c r="F17" cm="1">
        <f t="array" ref="F17">COUNTA(_xlfn.UNIQUE(_xlfn._xlws.FILTER(Table1[program_activities_funding_this_award],Table1[recipient_name] = A17)))</f>
        <v>6</v>
      </c>
    </row>
    <row r="18" spans="1:6" x14ac:dyDescent="0.2">
      <c r="A18" s="6" t="str">
        <v>PICASOLAR INC</v>
      </c>
      <c r="B18" cm="1">
        <f t="array" ref="B18">COUNTA((_xlfn.UNIQUE(_xlfn._xlws.FILTER(Table1[cfda_number],Table1[recipient_name]=A18))))</f>
        <v>1</v>
      </c>
      <c r="C18" t="str" cm="1">
        <f t="array" ref="C18">_xlfn.UNIQUE(_xlfn._xlws.FILTER(Table1[recipient_county_name], Table1[recipient_name] = A18))</f>
        <v>WASHINGTON</v>
      </c>
      <c r="D18" s="12">
        <v>0</v>
      </c>
      <c r="E18" s="10">
        <v>573606.69999999995</v>
      </c>
      <c r="F18" cm="1">
        <f t="array" ref="F18">COUNTA(_xlfn.UNIQUE(_xlfn._xlws.FILTER(Table1[program_activities_funding_this_award],Table1[recipient_name] = A18)))</f>
        <v>1</v>
      </c>
    </row>
    <row r="19" spans="1:6" x14ac:dyDescent="0.2">
      <c r="A19" s="6" t="str">
        <v>SURFTEC LLC</v>
      </c>
      <c r="B19" cm="1">
        <f t="array" ref="B19">COUNTA((_xlfn.UNIQUE(_xlfn._xlws.FILTER(Table1[cfda_number],Table1[recipient_name]=A19))))</f>
        <v>1</v>
      </c>
      <c r="C19" t="str" cm="1">
        <f t="array" ref="C19">_xlfn.UNIQUE(_xlfn._xlws.FILTER(Table1[recipient_county_name], Table1[recipient_name] = A19))</f>
        <v>WASHINGTON</v>
      </c>
      <c r="D19" s="12">
        <v>715994.04</v>
      </c>
      <c r="E19" s="10">
        <v>3599994</v>
      </c>
      <c r="F19" cm="1">
        <f t="array" ref="F19">COUNTA(_xlfn.UNIQUE(_xlfn._xlws.FILTER(Table1[program_activities_funding_this_award],Table1[recipient_name] = A19)))</f>
        <v>1</v>
      </c>
    </row>
    <row r="20" spans="1:6" x14ac:dyDescent="0.2">
      <c r="A20" s="6" t="str">
        <v>WATTGLASS, INC</v>
      </c>
      <c r="B20" cm="1">
        <f t="array" ref="B20">COUNTA((_xlfn.UNIQUE(_xlfn._xlws.FILTER(Table1[cfda_number],Table1[recipient_name]=A20))))</f>
        <v>1</v>
      </c>
      <c r="C20" t="str" cm="1">
        <f t="array" ref="C20">_xlfn.UNIQUE(_xlfn._xlws.FILTER(Table1[recipient_county_name], Table1[recipient_name] = A20))</f>
        <v>WASHINGTON</v>
      </c>
      <c r="D20" s="12">
        <v>0</v>
      </c>
      <c r="E20" s="10">
        <v>676285.32</v>
      </c>
      <c r="F20" cm="1">
        <f t="array" ref="F20">COUNTA(_xlfn.UNIQUE(_xlfn._xlws.FILTER(Table1[program_activities_funding_this_award],Table1[recipient_name] = A20)))</f>
        <v>1</v>
      </c>
    </row>
    <row r="21" spans="1:6" x14ac:dyDescent="0.2">
      <c r="A21" s="6" t="str">
        <v>OZARK INTEGRATED CIRCUITS INC</v>
      </c>
      <c r="B21" cm="1">
        <f t="array" ref="B21">COUNTA((_xlfn.UNIQUE(_xlfn._xlws.FILTER(Table1[cfda_number],Table1[recipient_name]=A21))))</f>
        <v>1</v>
      </c>
      <c r="C21" t="str" cm="1">
        <f t="array" ref="C21">_xlfn.UNIQUE(_xlfn._xlws.FILTER(Table1[recipient_county_name], Table1[recipient_name] = A21))</f>
        <v>WASHINGTON</v>
      </c>
      <c r="D21" s="12">
        <v>15400181.100000003</v>
      </c>
      <c r="E21" s="10">
        <v>23817106</v>
      </c>
      <c r="F21" cm="1">
        <f t="array" ref="F21">COUNTA(_xlfn.UNIQUE(_xlfn._xlws.FILTER(Table1[program_activities_funding_this_award],Table1[recipient_name] = A21)))</f>
        <v>1</v>
      </c>
    </row>
    <row r="22" spans="1:6" x14ac:dyDescent="0.2">
      <c r="A22" t="str">
        <v>CREE FAYETTEVILLE, INC.</v>
      </c>
      <c r="B22" cm="1">
        <f t="array" ref="B22">COUNTA((_xlfn.UNIQUE(_xlfn._xlws.FILTER(Table1[cfda_number],Table1[recipient_name]=A22))))</f>
        <v>1</v>
      </c>
      <c r="C22" t="str" cm="1">
        <f t="array" ref="C22">_xlfn.UNIQUE(_xlfn._xlws.FILTER(Table1[recipient_county_name], Table1[recipient_name] = A22))</f>
        <v>WASHINGTON</v>
      </c>
      <c r="D22" s="12">
        <v>1332972.18</v>
      </c>
      <c r="E22" s="10">
        <v>3724793.7699999996</v>
      </c>
      <c r="F22" cm="1">
        <f t="array" ref="F22">COUNTA(_xlfn.UNIQUE(_xlfn._xlws.FILTER(Table1[program_activities_funding_this_award],Table1[recipient_name] = A22)))</f>
        <v>1</v>
      </c>
    </row>
    <row r="23" spans="1:6" x14ac:dyDescent="0.2">
      <c r="A23" t="str">
        <v>UNIVERSITY OF ALASKA FAIRBANKS</v>
      </c>
      <c r="B23" cm="1">
        <f t="array" ref="B23">COUNTA((_xlfn.UNIQUE(_xlfn._xlws.FILTER(Table1[cfda_number],Table1[recipient_name]=A23))))</f>
        <v>1</v>
      </c>
      <c r="C23" t="str" cm="1">
        <f t="array" ref="C23">_xlfn.UNIQUE(_xlfn._xlws.FILTER(Table1[recipient_county_name], Table1[recipient_name] = A23))</f>
        <v>WASHINGTON</v>
      </c>
      <c r="D23" s="12">
        <v>5124410.75</v>
      </c>
      <c r="E23" s="10">
        <v>6018750</v>
      </c>
      <c r="F23" cm="1">
        <f t="array" ref="F23">COUNTA(_xlfn.UNIQUE(_xlfn._xlws.FILTER(Table1[program_activities_funding_this_award],Table1[recipient_name] = A23)))</f>
        <v>1</v>
      </c>
    </row>
    <row r="24" spans="1:6" hidden="1" x14ac:dyDescent="0.2">
      <c r="A24" t="str">
        <v>ARKANSAS STATE UNIVERSITY</v>
      </c>
      <c r="B24" cm="1">
        <f t="array" ref="B24">COUNTA((_xlfn.UNIQUE(_xlfn._xlws.FILTER(Table1[cfda_number],Table1[recipient_name]=A24))))</f>
        <v>1</v>
      </c>
      <c r="C24" t="str" cm="1">
        <f t="array" ref="C24">_xlfn.UNIQUE(_xlfn._xlws.FILTER(Table1[recipient_county_name], Table1[recipient_name] = A24))</f>
        <v>CRAIGHEAD</v>
      </c>
      <c r="D24" s="7">
        <v>1364451.76</v>
      </c>
      <c r="E24">
        <v>1432316</v>
      </c>
      <c r="F24" cm="1">
        <f t="array" ref="F24">COUNTA(_xlfn.UNIQUE(_xlfn._xlws.FILTER(Table1[program_activities_funding_this_award],Table1[recipient_name] = A24)))</f>
        <v>1</v>
      </c>
    </row>
    <row r="25" spans="1:6" hidden="1" x14ac:dyDescent="0.2">
      <c r="A25" t="str">
        <v>MISSISSIPPI STATE UNIVERSITY</v>
      </c>
      <c r="B25" cm="1">
        <f t="array" ref="B25">COUNTA((_xlfn.UNIQUE(_xlfn._xlws.FILTER(Table1[cfda_number],Table1[recipient_name]=A25))))</f>
        <v>1</v>
      </c>
      <c r="C25" t="str" cm="1">
        <f t="array" ref="C25">_xlfn.UNIQUE(_xlfn._xlws.FILTER(Table1[recipient_county_name], Table1[recipient_name] = A25))</f>
        <v>OKTIBBEHA</v>
      </c>
      <c r="D25" s="7">
        <v>1519.89</v>
      </c>
      <c r="E25">
        <v>178758.07</v>
      </c>
      <c r="F25" cm="1">
        <f t="array" ref="F25">COUNTA(_xlfn.UNIQUE(_xlfn._xlws.FILTER(Table1[program_activities_funding_this_award],Table1[recipient_name] = A25)))</f>
        <v>1</v>
      </c>
    </row>
    <row r="26" spans="1:6" hidden="1" x14ac:dyDescent="0.2">
      <c r="A26" t="str">
        <v>CONNECT DYNAMICS, INC.</v>
      </c>
      <c r="B26" cm="1">
        <f t="array" ref="B26">COUNTA((_xlfn.UNIQUE(_xlfn._xlws.FILTER(Table1[cfda_number],Table1[recipient_name]=A26))))</f>
        <v>1</v>
      </c>
      <c r="C26" t="str" cm="1">
        <f t="array" ref="C26">_xlfn.UNIQUE(_xlfn._xlws.FILTER(Table1[recipient_county_name], Table1[recipient_name] = A26))</f>
        <v>BENTON</v>
      </c>
      <c r="D26" s="7">
        <v>999835</v>
      </c>
      <c r="E26">
        <v>999835</v>
      </c>
      <c r="F26" cm="1">
        <f t="array" ref="F26">COUNTA(_xlfn.UNIQUE(_xlfn._xlws.FILTER(Table1[program_activities_funding_this_award],Table1[recipient_name] = A26)))</f>
        <v>1</v>
      </c>
    </row>
    <row r="27" spans="1:6" hidden="1" x14ac:dyDescent="0.2">
      <c r="A27" t="str">
        <v>UNIVERSITY OF ARKANSAS SYSTEM</v>
      </c>
      <c r="B27" cm="1">
        <f t="array" ref="B27">COUNTA((_xlfn.UNIQUE(_xlfn._xlws.FILTER(Table1[cfda_number],Table1[recipient_name]=A27))))</f>
        <v>1</v>
      </c>
      <c r="C27" t="str" cm="1">
        <f t="array" ref="C27">_xlfn.UNIQUE(_xlfn._xlws.FILTER(Table1[recipient_county_name], Table1[recipient_name] = A27))</f>
        <v>PULASKI</v>
      </c>
      <c r="D27" s="9">
        <v>3671914.9699999997</v>
      </c>
      <c r="E27" s="8">
        <v>8000000</v>
      </c>
      <c r="F27" cm="1">
        <f t="array" ref="F27">COUNTA(_xlfn.UNIQUE(_xlfn._xlws.FILTER(Table1[program_activities_funding_this_award],Table1[recipient_name] = A27)))</f>
        <v>2</v>
      </c>
    </row>
    <row r="28" spans="1:6" hidden="1" x14ac:dyDescent="0.2">
      <c r="A28" t="str">
        <v>EXECUTIVE OFFICE OF STATE OF ARIZONA</v>
      </c>
      <c r="B28" cm="1">
        <f t="array" ref="B28">COUNTA((_xlfn.UNIQUE(_xlfn._xlws.FILTER(Table1[cfda_number],Table1[recipient_name]=A28))))</f>
        <v>1</v>
      </c>
      <c r="C28" t="str" cm="1">
        <f t="array" ref="C28">_xlfn.UNIQUE(_xlfn._xlws.FILTER(Table1[recipient_county_name], Table1[recipient_name] = A28))</f>
        <v>MARICOPA</v>
      </c>
      <c r="D28" s="7">
        <v>2559388.48</v>
      </c>
      <c r="E28">
        <v>168230526</v>
      </c>
      <c r="F28" cm="1">
        <f t="array" ref="F28">COUNTA(_xlfn.UNIQUE(_xlfn._xlws.FILTER(Table1[program_activities_funding_this_award],Table1[recipient_name] = A28)))</f>
        <v>2</v>
      </c>
    </row>
    <row r="29" spans="1:6" hidden="1" x14ac:dyDescent="0.2">
      <c r="A29" t="str">
        <v>STEM RESOURCES LLC</v>
      </c>
      <c r="B29" cm="1">
        <f t="array" ref="B29">COUNTA((_xlfn.UNIQUE(_xlfn._xlws.FILTER(Table1[cfda_number],Table1[recipient_name]=A29))))</f>
        <v>1</v>
      </c>
      <c r="C29" t="str" cm="1">
        <f t="array" ref="C29">_xlfn.UNIQUE(_xlfn._xlws.FILTER(Table1[recipient_county_name], Table1[recipient_name] = A29))</f>
        <v>PULASKI</v>
      </c>
      <c r="D29" s="7">
        <v>161866</v>
      </c>
      <c r="E29" s="11">
        <v>161866</v>
      </c>
      <c r="F29" cm="1">
        <f t="array" ref="F29">COUNTA(_xlfn.UNIQUE(_xlfn._xlws.FILTER(Table1[program_activities_funding_this_award],Table1[recipient_name] = A29)))</f>
        <v>1</v>
      </c>
    </row>
    <row r="30" spans="1:6" hidden="1" x14ac:dyDescent="0.2">
      <c r="A30" t="str">
        <v>DEPT OF FINANCE &amp; ADMINISTRATION</v>
      </c>
      <c r="B30" cm="1">
        <f t="array" ref="B30">COUNTA((_xlfn.UNIQUE(_xlfn._xlws.FILTER(Table1[cfda_number],Table1[recipient_name]=A30))))</f>
        <v>1</v>
      </c>
      <c r="C30" t="str" cm="1">
        <f t="array" ref="C30">_xlfn.UNIQUE(_xlfn._xlws.FILTER(Table1[recipient_county_name], Table1[recipient_name] = A30))</f>
        <v>PULASKI</v>
      </c>
      <c r="D30" s="7">
        <v>0</v>
      </c>
      <c r="E30" s="8">
        <v>30732008</v>
      </c>
      <c r="F30" cm="1">
        <f t="array" ref="F30">COUNTA(_xlfn.UNIQUE(_xlfn._xlws.FILTER(Table1[program_activities_funding_this_award],Table1[recipient_name] = A30)))</f>
        <v>1</v>
      </c>
    </row>
    <row r="31" spans="1:6" hidden="1" x14ac:dyDescent="0.2">
      <c r="A31" t="str">
        <v>SOUTHERN STATES ENERGY BOARD</v>
      </c>
      <c r="B31" cm="1">
        <f t="array" ref="B31">COUNTA((_xlfn.UNIQUE(_xlfn._xlws.FILTER(Table1[cfda_number],Table1[recipient_name]=A31))))</f>
        <v>1</v>
      </c>
      <c r="C31" t="str" cm="1">
        <f t="array" ref="C31">_xlfn.UNIQUE(_xlfn._xlws.FILTER(Table1[recipient_county_name], Table1[recipient_name] = A31))</f>
        <v>GWINNETT</v>
      </c>
      <c r="D31" s="7">
        <v>778526.13</v>
      </c>
      <c r="E31">
        <v>22744062</v>
      </c>
      <c r="F31" cm="1">
        <f t="array" ref="F31">COUNTA(_xlfn.UNIQUE(_xlfn._xlws.FILTER(Table1[program_activities_funding_this_award],Table1[recipient_name] = A31)))</f>
        <v>1</v>
      </c>
    </row>
    <row r="32" spans="1:6" hidden="1" x14ac:dyDescent="0.2">
      <c r="A32" t="str">
        <v>CLINTON PUBLIC SCHOOLS</v>
      </c>
      <c r="B32" cm="1">
        <f t="array" ref="B32">COUNTA((_xlfn.UNIQUE(_xlfn._xlws.FILTER(Table1[cfda_number],Table1[recipient_name]=A32))))</f>
        <v>1</v>
      </c>
      <c r="C32" t="str" cm="1">
        <f t="array" ref="C32">_xlfn.UNIQUE(_xlfn._xlws.FILTER(Table1[recipient_county_name], Table1[recipient_name] = A32))</f>
        <v>VAN BUREN</v>
      </c>
      <c r="D32" s="7">
        <v>0</v>
      </c>
      <c r="E32">
        <v>2939204</v>
      </c>
      <c r="F32" cm="1">
        <f t="array" ref="F32">COUNTA(_xlfn.UNIQUE(_xlfn._xlws.FILTER(Table1[program_activities_funding_this_award],Table1[recipient_name] = A32)))</f>
        <v>1</v>
      </c>
    </row>
    <row r="33" spans="1:12" hidden="1" x14ac:dyDescent="0.2">
      <c r="A33" t="str">
        <v>CITY OF NORTH LITTLE ROCK</v>
      </c>
      <c r="B33" cm="1">
        <f t="array" ref="B33">COUNTA((_xlfn.UNIQUE(_xlfn._xlws.FILTER(Table1[cfda_number],Table1[recipient_name]=A33))))</f>
        <v>1</v>
      </c>
      <c r="C33" t="str" cm="1">
        <f t="array" ref="C33">_xlfn.UNIQUE(_xlfn._xlws.FILTER(Table1[recipient_county_name], Table1[recipient_name] = A33))</f>
        <v>PULASKI</v>
      </c>
      <c r="D33" s="7">
        <v>0</v>
      </c>
      <c r="E33" s="11">
        <v>128080</v>
      </c>
      <c r="F33" cm="1">
        <f t="array" ref="F33">COUNTA(_xlfn.UNIQUE(_xlfn._xlws.FILTER(Table1[program_activities_funding_this_award],Table1[recipient_name] = A33)))</f>
        <v>1</v>
      </c>
    </row>
    <row r="34" spans="1:12" hidden="1" x14ac:dyDescent="0.2">
      <c r="A34" t="str">
        <v>ARKANSAS VALLEY ELECTRIC COOPERATIVE</v>
      </c>
      <c r="B34" cm="1">
        <f t="array" ref="B34">COUNTA((_xlfn.UNIQUE(_xlfn._xlws.FILTER(Table1[cfda_number],Table1[recipient_name]=A34))))</f>
        <v>1</v>
      </c>
      <c r="C34" t="str" cm="1">
        <f t="array" ref="C34">_xlfn.UNIQUE(_xlfn._xlws.FILTER(Table1[recipient_county_name], Table1[recipient_name] = A34))</f>
        <v>FRANKLIN</v>
      </c>
      <c r="D34" s="7">
        <v>0</v>
      </c>
      <c r="E34">
        <v>36608726</v>
      </c>
      <c r="F34" cm="1">
        <f t="array" ref="F34">COUNTA(_xlfn.UNIQUE(_xlfn._xlws.FILTER(Table1[program_activities_funding_this_award],Table1[recipient_name] = A34)))</f>
        <v>1</v>
      </c>
    </row>
    <row r="35" spans="1:12" hidden="1" x14ac:dyDescent="0.2">
      <c r="A35" t="str">
        <v>CITY OF JONESBORO</v>
      </c>
      <c r="B35" cm="1">
        <f t="array" ref="B35">COUNTA((_xlfn.UNIQUE(_xlfn._xlws.FILTER(Table1[cfda_number],Table1[recipient_name]=A35))))</f>
        <v>1</v>
      </c>
      <c r="C35" t="str" cm="1">
        <f t="array" ref="C35">_xlfn.UNIQUE(_xlfn._xlws.FILTER(Table1[recipient_county_name], Table1[recipient_name] = A35))</f>
        <v>CRAIGHEAD</v>
      </c>
      <c r="D35" s="7">
        <v>0</v>
      </c>
      <c r="E35">
        <v>137970</v>
      </c>
      <c r="F35" cm="1">
        <f t="array" ref="F35">COUNTA(_xlfn.UNIQUE(_xlfn._xlws.FILTER(Table1[program_activities_funding_this_award],Table1[recipient_name] = A35)))</f>
        <v>1</v>
      </c>
    </row>
    <row r="36" spans="1:12" hidden="1" x14ac:dyDescent="0.2">
      <c r="A36" t="str">
        <v>HYDRO-TEMP CORPORATION</v>
      </c>
      <c r="B36" cm="1">
        <f t="array" ref="B36">COUNTA((_xlfn.UNIQUE(_xlfn._xlws.FILTER(Table1[cfda_number],Table1[recipient_name]=A36))))</f>
        <v>1</v>
      </c>
      <c r="C36" t="str" cm="1">
        <f t="array" ref="C36">_xlfn.UNIQUE(_xlfn._xlws.FILTER(Table1[recipient_county_name], Table1[recipient_name] = A36))</f>
        <v>RANDOLPH</v>
      </c>
      <c r="D36" s="7">
        <v>0</v>
      </c>
      <c r="E36">
        <v>10852448</v>
      </c>
      <c r="F36" cm="1">
        <f t="array" ref="F36">COUNTA(_xlfn.UNIQUE(_xlfn._xlws.FILTER(Table1[program_activities_funding_this_award],Table1[recipient_name] = A36)))</f>
        <v>1</v>
      </c>
    </row>
    <row r="37" spans="1:12" hidden="1" x14ac:dyDescent="0.2">
      <c r="A37" t="str">
        <v>LITTLE ROCK SCHOOL BOARD</v>
      </c>
      <c r="B37" cm="1">
        <f t="array" ref="B37">COUNTA((_xlfn.UNIQUE(_xlfn._xlws.FILTER(Table1[cfda_number],Table1[recipient_name]=A37))))</f>
        <v>1</v>
      </c>
      <c r="C37" t="str" cm="1">
        <f t="array" ref="C37">_xlfn.UNIQUE(_xlfn._xlws.FILTER(Table1[recipient_county_name], Table1[recipient_name] = A37))</f>
        <v>PULASKI</v>
      </c>
      <c r="D37" s="7">
        <v>0</v>
      </c>
      <c r="E37" s="8">
        <v>11250000</v>
      </c>
      <c r="F37" cm="1">
        <f t="array" ref="F37">COUNTA(_xlfn.UNIQUE(_xlfn._xlws.FILTER(Table1[program_activities_funding_this_award],Table1[recipient_name] = A37)))</f>
        <v>1</v>
      </c>
    </row>
    <row r="38" spans="1:12" hidden="1" x14ac:dyDescent="0.2">
      <c r="A38" t="str">
        <v>COUNTY OF BENTON</v>
      </c>
      <c r="B38" cm="1">
        <f t="array" ref="B38">COUNTA((_xlfn.UNIQUE(_xlfn._xlws.FILTER(Table1[cfda_number],Table1[recipient_name]=A38))))</f>
        <v>1</v>
      </c>
      <c r="C38" t="str" cm="1">
        <f t="array" ref="C38">_xlfn.UNIQUE(_xlfn._xlws.FILTER(Table1[recipient_county_name], Table1[recipient_name] = A38))</f>
        <v>BENTON</v>
      </c>
      <c r="D38" s="7">
        <v>0</v>
      </c>
      <c r="E38">
        <v>79920</v>
      </c>
      <c r="F38" cm="1">
        <f t="array" ref="F38">COUNTA(_xlfn.UNIQUE(_xlfn._xlws.FILTER(Table1[program_activities_funding_this_award],Table1[recipient_name] = A38)))</f>
        <v>1</v>
      </c>
    </row>
    <row r="39" spans="1:12" hidden="1" x14ac:dyDescent="0.2">
      <c r="A39" t="str">
        <v>SWA LITHIUM LLC</v>
      </c>
      <c r="B39" cm="1">
        <f t="array" ref="B39">COUNTA((_xlfn.UNIQUE(_xlfn._xlws.FILTER(Table1[cfda_number],Table1[recipient_name]=A39))))</f>
        <v>1</v>
      </c>
      <c r="C39" t="str" cm="1">
        <f t="array" ref="C39">_xlfn.UNIQUE(_xlfn._xlws.FILTER(Table1[recipient_county_name], Table1[recipient_name] = A39))</f>
        <v>UNION</v>
      </c>
      <c r="D39" s="7">
        <v>0</v>
      </c>
      <c r="E39">
        <v>125666970.97</v>
      </c>
      <c r="F39" cm="1">
        <f t="array" ref="F39">COUNTA(_xlfn.UNIQUE(_xlfn._xlws.FILTER(Table1[program_activities_funding_this_award],Table1[recipient_name] = A39)))</f>
        <v>1</v>
      </c>
    </row>
    <row r="44" spans="1:12" x14ac:dyDescent="0.2">
      <c r="A44" s="3" t="s">
        <v>974</v>
      </c>
      <c r="B44" s="3" t="s">
        <v>975</v>
      </c>
      <c r="D44" t="s">
        <v>967</v>
      </c>
      <c r="E44" t="s">
        <v>984</v>
      </c>
    </row>
    <row r="45" spans="1:12" x14ac:dyDescent="0.2">
      <c r="A45" t="str" cm="1">
        <f t="array" ref="A45:A48">_xlfn.UNIQUE(Table1[assistance_type_description])</f>
        <v>COOPERATIVE AGREEMENT (B)</v>
      </c>
      <c r="B45" cm="1">
        <f t="array" ref="B45:B48">COUNTIFS(Table1[assistance_type_description],_xlfn.ANCHORARRAY(A45))</f>
        <v>71</v>
      </c>
      <c r="D45" cm="1">
        <f t="array" ref="D45:D60">_xlfn.UNIQUE(Table1[cfda_number])</f>
        <v>81.122</v>
      </c>
      <c r="E45" cm="1">
        <f t="array" ref="E45">COUNTA((_xlfn.UNIQUE(_xlfn._xlws.FILTER(Table1[award_id_fain],Table1[cfda_number]=D45))))</f>
        <v>1</v>
      </c>
    </row>
    <row r="46" spans="1:12" x14ac:dyDescent="0.2">
      <c r="A46" t="str">
        <v>FORMULA GRANT (A)</v>
      </c>
      <c r="B46">
        <v>39</v>
      </c>
      <c r="D46">
        <v>81.040999999999997</v>
      </c>
      <c r="E46" cm="1">
        <f t="array" ref="E46">COUNTA((_xlfn.UNIQUE(_xlfn._xlws.FILTER(Table1[award_id_fain],Table1[cfda_number]=D46))))</f>
        <v>10</v>
      </c>
      <c r="G46" t="str" cm="1">
        <f t="array" ref="G46:G73">_xlfn.UNIQUE(Table1[program_activities_funding_this_award])</f>
        <v>0013: CYBERSECURITY FOR ENERGY DELIVERY SYSTEMS;0013: DCEI ENERGY MISSION ASSURANCE</v>
      </c>
      <c r="H46" t="str">
        <f t="shared" ref="H46:H60" si="0">_xlfn.TEXTBEFORE(G46,":")</f>
        <v>0013</v>
      </c>
      <c r="I46">
        <f>COUNTIFS(Table1[program_activities_funding_this_award], G46)</f>
        <v>10</v>
      </c>
    </row>
    <row r="47" spans="1:12" x14ac:dyDescent="0.2">
      <c r="A47" t="str">
        <v>PROJECT GRANT (B)</v>
      </c>
      <c r="B47">
        <v>95</v>
      </c>
      <c r="D47">
        <v>81.087000000000003</v>
      </c>
      <c r="E47" cm="1">
        <f t="array" ref="E47">COUNTA((_xlfn.UNIQUE(_xlfn._xlws.FILTER(Table1[award_id_fain],Table1[cfda_number]=D47))))</f>
        <v>7</v>
      </c>
      <c r="G47" t="str">
        <v>0203: WEATHERIZATION &amp; INTERGOVERNMENTAL ACTIVITIES</v>
      </c>
      <c r="H47" t="str">
        <f t="shared" si="0"/>
        <v>0203</v>
      </c>
      <c r="I47">
        <f>COUNTIFS(Table1[program_activities_funding_this_award], G47)</f>
        <v>26</v>
      </c>
    </row>
    <row r="48" spans="1:12" x14ac:dyDescent="0.2">
      <c r="A48" t="str">
        <v>BLOCK GRANT (A)</v>
      </c>
      <c r="B48">
        <v>1</v>
      </c>
      <c r="D48">
        <v>81.085999999999999</v>
      </c>
      <c r="E48" cm="1">
        <f t="array" ref="E48">COUNTA((_xlfn.UNIQUE(_xlfn._xlws.FILTER(Table1[award_id_fain],Table1[cfda_number]=D48))))</f>
        <v>5</v>
      </c>
      <c r="G48" t="str">
        <v>0101: SOLAR ENERGY</v>
      </c>
      <c r="H48" t="str">
        <f t="shared" si="0"/>
        <v>0101</v>
      </c>
      <c r="I48">
        <f>COUNTIFS(Table1[program_activities_funding_this_award], G48)</f>
        <v>14</v>
      </c>
      <c r="J48" t="str" cm="1">
        <f t="array" ref="J48:L52">_xlfn.TAKE(_xlfn._xlws.SORT(_xlfn._xlws.FILTER(G46:I73,(H46:H73&lt;&gt;"")*(I46:I73&lt;&gt;0)),3,-1),5)</f>
        <v>0001: BASIC ENERGY SCIENCES</v>
      </c>
      <c r="K48" t="str">
        <v>0001</v>
      </c>
      <c r="L48">
        <v>54</v>
      </c>
    </row>
    <row r="49" spans="4:12" x14ac:dyDescent="0.2">
      <c r="D49">
        <v>81.120999999999995</v>
      </c>
      <c r="E49" cm="1">
        <f t="array" ref="E49">COUNTA((_xlfn.UNIQUE(_xlfn._xlws.FILTER(Table1[award_id_fain],Table1[cfda_number]=D49))))</f>
        <v>1</v>
      </c>
      <c r="G49" t="str">
        <v>0001: VEHICLE TECHNOLOGIES</v>
      </c>
      <c r="H49" t="str">
        <f t="shared" si="0"/>
        <v>0001</v>
      </c>
      <c r="I49">
        <f>COUNTIFS(Table1[program_activities_funding_this_award], G49)</f>
        <v>17</v>
      </c>
      <c r="J49" t="str">
        <v>0203: WEATHERIZATION &amp; INTERGOVERNMENTAL ACTIVITIES</v>
      </c>
      <c r="K49" t="str">
        <v>0203</v>
      </c>
      <c r="L49">
        <v>26</v>
      </c>
    </row>
    <row r="50" spans="4:12" x14ac:dyDescent="0.2">
      <c r="D50">
        <v>81.049000000000007</v>
      </c>
      <c r="E50" cm="1">
        <f t="array" ref="E50">COUNTA((_xlfn.UNIQUE(_xlfn._xlws.FILTER(Table1[award_id_fain],Table1[cfda_number]=D50))))</f>
        <v>28</v>
      </c>
      <c r="G50" t="str">
        <v>0041: FUEL CYCLE R&amp;D</v>
      </c>
      <c r="H50" t="str">
        <f t="shared" si="0"/>
        <v>0041</v>
      </c>
      <c r="I50">
        <f>COUNTIFS(Table1[program_activities_funding_this_award], G50)</f>
        <v>1</v>
      </c>
      <c r="J50" t="str">
        <v>0011: SMALL BUSINESS INNOVATION RESEARCH</v>
      </c>
      <c r="K50" t="str">
        <v>0011</v>
      </c>
      <c r="L50">
        <v>25</v>
      </c>
    </row>
    <row r="51" spans="4:12" x14ac:dyDescent="0.2">
      <c r="D51">
        <v>81.042000000000002</v>
      </c>
      <c r="E51" cm="1">
        <f t="array" ref="E51">COUNTA((_xlfn.UNIQUE(_xlfn._xlws.FILTER(Table1[award_id_fain],Table1[cfda_number]=D51))))</f>
        <v>3</v>
      </c>
      <c r="G51" t="str">
        <v>0201: ADVANCED MANUFACTURING</v>
      </c>
      <c r="H51" t="str">
        <f t="shared" si="0"/>
        <v>0201</v>
      </c>
      <c r="I51">
        <f>COUNTIFS(Table1[program_activities_funding_this_award], G51)</f>
        <v>3</v>
      </c>
      <c r="J51" t="str">
        <v>0001: VEHICLE TECHNOLOGIES</v>
      </c>
      <c r="K51" t="str">
        <v>0001</v>
      </c>
      <c r="L51">
        <v>17</v>
      </c>
    </row>
    <row r="52" spans="4:12" x14ac:dyDescent="0.2">
      <c r="D52">
        <v>81.135000000000005</v>
      </c>
      <c r="E52" cm="1">
        <f t="array" ref="E52">COUNTA((_xlfn.UNIQUE(_xlfn._xlws.FILTER(Table1[award_id_fain],Table1[cfda_number]=D52))))</f>
        <v>2</v>
      </c>
      <c r="G52" t="str">
        <v>0001: BASIC ENERGY SCIENCES</v>
      </c>
      <c r="H52" t="str">
        <f t="shared" si="0"/>
        <v>0001</v>
      </c>
      <c r="I52">
        <f>COUNTIFS(Table1[program_activities_funding_this_award], G52)</f>
        <v>54</v>
      </c>
      <c r="J52" t="str">
        <v>0101: SOLAR ENERGY</v>
      </c>
      <c r="K52" t="str">
        <v>0101</v>
      </c>
      <c r="L52">
        <v>14</v>
      </c>
    </row>
    <row r="53" spans="4:12" x14ac:dyDescent="0.2">
      <c r="D53">
        <v>81.103999999999999</v>
      </c>
      <c r="E53" cm="1">
        <f t="array" ref="E53">COUNTA((_xlfn.UNIQUE(_xlfn._xlws.FILTER(Table1[award_id_fain],Table1[cfda_number]=D53))))</f>
        <v>1</v>
      </c>
      <c r="G53" t="str">
        <v>0001: BASIC ENERGY SCIENCES;0014: ENERGY STORAGE</v>
      </c>
      <c r="H53" t="str">
        <f t="shared" si="0"/>
        <v>0001</v>
      </c>
      <c r="I53">
        <f>COUNTIFS(Table1[program_activities_funding_this_award], G53)</f>
        <v>2</v>
      </c>
    </row>
    <row r="54" spans="4:12" x14ac:dyDescent="0.2">
      <c r="D54">
        <v>81.007999999999996</v>
      </c>
      <c r="E54" cm="1">
        <f t="array" ref="E54">COUNTA((_xlfn.UNIQUE(_xlfn._xlws.FILTER(Table1[award_id_fain],Table1[cfda_number]=D54))))</f>
        <v>3</v>
      </c>
      <c r="G54" t="str">
        <v>0011: SMALL BUSINESS INNOVATION RESEARCH</v>
      </c>
      <c r="H54" t="str">
        <f t="shared" si="0"/>
        <v>0011</v>
      </c>
      <c r="I54">
        <f>COUNTIFS(Table1[program_activities_funding_this_award], G54)</f>
        <v>25</v>
      </c>
    </row>
    <row r="55" spans="4:12" x14ac:dyDescent="0.2">
      <c r="D55">
        <v>81.119</v>
      </c>
      <c r="E55" cm="1">
        <f t="array" ref="E55">COUNTA((_xlfn.UNIQUE(_xlfn._xlws.FILTER(Table1[award_id_fain],Table1[cfda_number]=D55))))</f>
        <v>2</v>
      </c>
      <c r="G55" t="str">
        <v>0001: ARPA-E PROJECTS</v>
      </c>
      <c r="H55" t="str">
        <f t="shared" si="0"/>
        <v>0001</v>
      </c>
      <c r="I55">
        <f>COUNTIFS(Table1[program_activities_funding_this_award], G55)</f>
        <v>4</v>
      </c>
    </row>
    <row r="56" spans="4:12" x14ac:dyDescent="0.2">
      <c r="D56">
        <v>81.111999999999995</v>
      </c>
      <c r="E56" cm="1">
        <f t="array" ref="E56">COUNTA((_xlfn.UNIQUE(_xlfn._xlws.FILTER(Table1[award_id_fain],Table1[cfda_number]=D56))))</f>
        <v>1</v>
      </c>
      <c r="G56" t="str">
        <v>0001: BASIC ENERGY SCIENCES;0012: RESILIENT DISTRIBUTION SYSTEMS;0014: ENERGY STORAGE;0101: SOLAR ENERGY</v>
      </c>
      <c r="H56" t="str">
        <f t="shared" si="0"/>
        <v>0001</v>
      </c>
      <c r="I56">
        <f>COUNTIFS(Table1[program_activities_funding_this_award], G56)</f>
        <v>1</v>
      </c>
    </row>
    <row r="57" spans="4:12" x14ac:dyDescent="0.2">
      <c r="D57">
        <v>81.254000000000005</v>
      </c>
      <c r="E57" cm="1">
        <f t="array" ref="E57">COUNTA((_xlfn.UNIQUE(_xlfn._xlws.FILTER(Table1[award_id_fain],Table1[cfda_number]=D57))))</f>
        <v>2</v>
      </c>
      <c r="G57" t="str">
        <v>0002: BIOENERGY TECHNOLOGIES</v>
      </c>
      <c r="H57" t="str">
        <f t="shared" si="0"/>
        <v>0002</v>
      </c>
      <c r="I57">
        <f>COUNTIFS(Table1[program_activities_funding_this_award], G57)</f>
        <v>6</v>
      </c>
    </row>
    <row r="58" spans="4:12" x14ac:dyDescent="0.2">
      <c r="D58">
        <v>81.128</v>
      </c>
      <c r="E58" cm="1">
        <f t="array" ref="E58">COUNTA((_xlfn.UNIQUE(_xlfn._xlws.FILTER(Table1[award_id_fain],Table1[cfda_number]=D58))))</f>
        <v>4</v>
      </c>
      <c r="G58" t="str">
        <v>0004: SMALL SITES</v>
      </c>
      <c r="H58" t="str">
        <f t="shared" si="0"/>
        <v>0004</v>
      </c>
      <c r="I58">
        <f>COUNTIFS(Table1[program_activities_funding_this_award], G58)</f>
        <v>1</v>
      </c>
    </row>
    <row r="59" spans="4:12" x14ac:dyDescent="0.2">
      <c r="D59">
        <v>81.254999999999995</v>
      </c>
      <c r="E59" cm="1">
        <f t="array" ref="E59">COUNTA((_xlfn.UNIQUE(_xlfn._xlws.FILTER(Table1[award_id_fain],Table1[cfda_number]=D59))))</f>
        <v>1</v>
      </c>
      <c r="G59" t="str">
        <v>0008: CYBERSECURITY FOR ENERGY DELIVERY SYSTEMS;0010: CYBERSECURITY FOR ENERGY DELIVERY SYSTEMS</v>
      </c>
      <c r="H59" t="str">
        <f t="shared" si="0"/>
        <v>0008</v>
      </c>
      <c r="I59">
        <f>COUNTIFS(Table1[program_activities_funding_this_award], G59)</f>
        <v>5</v>
      </c>
    </row>
    <row r="60" spans="4:12" x14ac:dyDescent="0.2">
      <c r="D60">
        <v>81.253</v>
      </c>
      <c r="E60" cm="1">
        <f t="array" ref="E60">COUNTA((_xlfn.UNIQUE(_xlfn._xlws.FILTER(Table1[award_id_fain],Table1[cfda_number]=D60))))</f>
        <v>2</v>
      </c>
      <c r="G60" t="str">
        <v>0001: BASIC ENERGY SCIENCES;0101: SOLAR ENERGY</v>
      </c>
      <c r="H60" t="str">
        <f t="shared" si="0"/>
        <v>0001</v>
      </c>
      <c r="I60">
        <f>COUNTIFS(Table1[program_activities_funding_this_award], G60)</f>
        <v>4</v>
      </c>
    </row>
    <row r="61" spans="4:12" x14ac:dyDescent="0.2">
      <c r="G61" t="str">
        <v>county</v>
      </c>
      <c r="I61">
        <f>COUNTIFS(Table1[program_activities_funding_this_award], G61)</f>
        <v>1</v>
      </c>
    </row>
    <row r="62" spans="4:12" x14ac:dyDescent="0.2">
      <c r="G62" t="str">
        <v>0240: WEAPONS ACTIVITIES</v>
      </c>
      <c r="H62" t="str">
        <f t="shared" ref="H62:H70" si="1">_xlfn.TEXTBEFORE(G62,":")</f>
        <v>0240</v>
      </c>
      <c r="I62">
        <f>COUNTIFS(Table1[program_activities_funding_this_award], G62)</f>
        <v>1</v>
      </c>
    </row>
    <row r="63" spans="4:12" x14ac:dyDescent="0.2">
      <c r="G63" t="str">
        <v>0001: WEAPONS ACTIVITIES (DIRECT);0203: WEATHERIZATION &amp; INTERGOVERNMENTAL ACTIVITIES</v>
      </c>
      <c r="H63" t="str">
        <f t="shared" si="1"/>
        <v>0001</v>
      </c>
      <c r="I63">
        <f>COUNTIFS(Table1[program_activities_funding_this_award], G63)</f>
        <v>4</v>
      </c>
    </row>
    <row r="64" spans="4:12" x14ac:dyDescent="0.2">
      <c r="G64" t="str">
        <v>0008: CYBERSECURITY FOR ENERGY DELIVERY SYSTEMS</v>
      </c>
      <c r="H64" t="str">
        <f t="shared" si="1"/>
        <v>0008</v>
      </c>
      <c r="I64">
        <f>COUNTIFS(Table1[program_activities_funding_this_award], G64)</f>
        <v>3</v>
      </c>
    </row>
    <row r="65" spans="7:9" x14ac:dyDescent="0.2">
      <c r="G65" t="str">
        <v>0041: ELECTRICITY, INFRASTRUCTURE  INVESTMENT AND JOBS ACT</v>
      </c>
      <c r="H65" t="str">
        <f t="shared" si="1"/>
        <v>0041</v>
      </c>
      <c r="I65">
        <f>COUNTIFS(Table1[program_activities_funding_this_award], G65)</f>
        <v>4</v>
      </c>
    </row>
    <row r="66" spans="7:9" x14ac:dyDescent="0.2">
      <c r="G66" t="str">
        <v>0453: STATE AND COMMUNITY ENERGY PROGRAMS</v>
      </c>
      <c r="H66" t="str">
        <f t="shared" si="1"/>
        <v>0453</v>
      </c>
      <c r="I66">
        <f>COUNTIFS(Table1[program_activities_funding_this_award], G66)</f>
        <v>2</v>
      </c>
    </row>
    <row r="67" spans="7:9" x14ac:dyDescent="0.2">
      <c r="G67" t="str">
        <v>0301: PROGRAM DIRECTION &amp; SUPPORT</v>
      </c>
      <c r="H67" t="str">
        <f t="shared" si="1"/>
        <v>0301</v>
      </c>
      <c r="I67">
        <f>COUNTIFS(Table1[program_activities_funding_this_award], G67)</f>
        <v>3</v>
      </c>
    </row>
    <row r="68" spans="7:9" x14ac:dyDescent="0.2">
      <c r="G68" t="str">
        <v>0025: CARBON CAPTURE DEMONSTRATION PROJECTS PROGRAM</v>
      </c>
      <c r="H68" t="str">
        <f t="shared" si="1"/>
        <v>0025</v>
      </c>
      <c r="I68">
        <f>COUNTIFS(Table1[program_activities_funding_this_award], G68)</f>
        <v>3</v>
      </c>
    </row>
    <row r="69" spans="7:9" x14ac:dyDescent="0.2">
      <c r="G69" t="str">
        <v>0001: DIRECT PROGRAM ACTIVITY</v>
      </c>
      <c r="H69" t="str">
        <f t="shared" si="1"/>
        <v>0001</v>
      </c>
      <c r="I69">
        <f>COUNTIFS(Table1[program_activities_funding_this_award], G69)</f>
        <v>1</v>
      </c>
    </row>
    <row r="70" spans="7:9" x14ac:dyDescent="0.2">
      <c r="G70" t="str">
        <v>0202: BUILDING TECHNOLOGIES</v>
      </c>
      <c r="H70" t="str">
        <f t="shared" si="1"/>
        <v>0202</v>
      </c>
      <c r="I70">
        <f>COUNTIFS(Table1[program_activities_funding_this_award], G70)</f>
        <v>3</v>
      </c>
    </row>
    <row r="71" spans="7:9" x14ac:dyDescent="0.2">
      <c r="G71">
        <v>0</v>
      </c>
      <c r="I71">
        <f>COUNTIFS(Table1[program_activities_funding_this_award], G71)</f>
        <v>0</v>
      </c>
    </row>
    <row r="72" spans="7:9" x14ac:dyDescent="0.2">
      <c r="G72" t="str">
        <v>0050: INFLATION REDUCTION ACT</v>
      </c>
      <c r="H72" t="str">
        <f>_xlfn.TEXTBEFORE(G72,":")</f>
        <v>0050</v>
      </c>
      <c r="I72">
        <f>COUNTIFS(Table1[program_activities_funding_this_award], G72)</f>
        <v>1</v>
      </c>
    </row>
    <row r="73" spans="7:9" x14ac:dyDescent="0.2">
      <c r="G73" t="str">
        <v>0001: BASIC ENERGY SCIENCES;0001: VEHICLE TECHNOLOGIES</v>
      </c>
    </row>
    <row r="78" spans="7:9" x14ac:dyDescent="0.2">
      <c r="G78" t="str" cm="1">
        <f t="array" ref="G78:I82">_xlfn.TAKE(_xlfn._xlws.SORT(G46:I72,3, -1),5)</f>
        <v>0001: BASIC ENERGY SCIENCES</v>
      </c>
      <c r="H78" t="str">
        <v>0001</v>
      </c>
      <c r="I78">
        <v>54</v>
      </c>
    </row>
    <row r="79" spans="7:9" x14ac:dyDescent="0.2">
      <c r="G79" t="str">
        <v>0203: WEATHERIZATION &amp; INTERGOVERNMENTAL ACTIVITIES</v>
      </c>
      <c r="H79" t="str">
        <v>0203</v>
      </c>
      <c r="I79">
        <v>26</v>
      </c>
    </row>
    <row r="80" spans="7:9" x14ac:dyDescent="0.2">
      <c r="G80" t="str">
        <v>0011: SMALL BUSINESS INNOVATION RESEARCH</v>
      </c>
      <c r="H80" t="str">
        <v>0011</v>
      </c>
      <c r="I80">
        <v>25</v>
      </c>
    </row>
    <row r="81" spans="7:9" x14ac:dyDescent="0.2">
      <c r="G81" t="str">
        <v>0001: VEHICLE TECHNOLOGIES</v>
      </c>
      <c r="H81" t="str">
        <v>0001</v>
      </c>
      <c r="I81">
        <v>17</v>
      </c>
    </row>
    <row r="82" spans="7:9" x14ac:dyDescent="0.2">
      <c r="G82" t="str">
        <v>0101: SOLAR ENERGY</v>
      </c>
      <c r="H82" t="str">
        <v>0101</v>
      </c>
      <c r="I82">
        <v>14</v>
      </c>
    </row>
  </sheetData>
  <autoFilter ref="A15:F39" xr:uid="{76345650-F12C-0C47-B086-E8B9A562C293}">
    <filterColumn colId="2">
      <filters>
        <filter val="WASHINGTON"/>
      </filters>
    </filterColumn>
  </autoFilter>
  <conditionalFormatting sqref="H73">
    <cfRule type="cellIs" dxfId="66" priority="1" operator="greaterThan">
      <formula>10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Assistance_PrimeTransactions_20</vt:lpstr>
      <vt:lpstr>DashBoard</vt:lpstr>
      <vt:lpstr>Sample</vt:lpstr>
      <vt:lpstr>Sample1</vt:lpstr>
      <vt:lpstr>County</vt:lpstr>
      <vt:lpstr>CountyFilter</vt:lpstr>
      <vt:lpstr>CountyType</vt:lpstr>
      <vt:lpstr>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Nandipati, Oohasripriya</cp:lastModifiedBy>
  <dcterms:created xsi:type="dcterms:W3CDTF">2025-02-09T15:40:08Z</dcterms:created>
  <dcterms:modified xsi:type="dcterms:W3CDTF">2025-02-10T15:45:58Z</dcterms:modified>
</cp:coreProperties>
</file>