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" sheetId="1" r:id="rId4"/>
  </sheets>
  <definedNames/>
  <calcPr/>
  <extLst>
    <ext uri="GoogleSheetsCustomDataVersion1">
      <go:sheetsCustomData xmlns:go="http://customooxmlschemas.google.com/" r:id="rId5" roundtripDataSignature="AMtx7midgvv5GF8XgZFGC7manSyO1bo9cA=="/>
    </ext>
  </extLst>
</workbook>
</file>

<file path=xl/sharedStrings.xml><?xml version="1.0" encoding="utf-8"?>
<sst xmlns="http://schemas.openxmlformats.org/spreadsheetml/2006/main" count="127" uniqueCount="92">
  <si>
    <t>3 axis manipulator for Delta Stage</t>
  </si>
  <si>
    <t>Name</t>
  </si>
  <si>
    <t>MPN</t>
  </si>
  <si>
    <t>Manufacturer</t>
  </si>
  <si>
    <t>Unit price</t>
  </si>
  <si>
    <t>Total price</t>
  </si>
  <si>
    <t>Number</t>
  </si>
  <si>
    <t>Comments</t>
  </si>
  <si>
    <t>Source</t>
  </si>
  <si>
    <t>To connect  electronics together</t>
  </si>
  <si>
    <t>Connector header XH Top 4POS 2,5mm male pin</t>
  </si>
  <si>
    <t>B4B-XH-A(LF)(SN)</t>
  </si>
  <si>
    <t>JST</t>
  </si>
  <si>
    <t>https://www.digikey.co.uk/en/products/detail/jst-sales-america-inc/B4B-XH-A-LF-SN/1651047</t>
  </si>
  <si>
    <t>Connector rcpt hsg 4POS 2,5mm female socket</t>
  </si>
  <si>
    <t>XHP-4</t>
  </si>
  <si>
    <t>https://www.digikey.co.uk/en/products/detail/jst-sales-america-inc/XHP-4/683353</t>
  </si>
  <si>
    <t>Beehive board</t>
  </si>
  <si>
    <t>Open source hardware</t>
  </si>
  <si>
    <t>https://github.com/amchagas/BeeHive</t>
  </si>
  <si>
    <t>ESP32 WROOM-32 38 pins Development Board Dual Core</t>
  </si>
  <si>
    <t>-</t>
  </si>
  <si>
    <t>NodeMcu ESP32 WROOM-32 38 pins Development Board Dual Core WLAN WiFi Bluetooth | eBay</t>
  </si>
  <si>
    <t>JUMPER SXH-001T-P0.6 X2 10"</t>
  </si>
  <si>
    <t>ASXHSXH22K254</t>
  </si>
  <si>
    <t>https://www.digikey.co.uk/en/products/detail/jst-sales-america-inc/ASXHSXH22K254/9961919?s=N4IgTCBcDaICwFYEFo5jAZmQOQCIgF0BfIA</t>
  </si>
  <si>
    <t>Step-down regulator</t>
  </si>
  <si>
    <t>LM2596T-5.0/NOPB</t>
  </si>
  <si>
    <t>Texas Instrument</t>
  </si>
  <si>
    <t>https://www.ti.com/product/LM2596/part-details/LM2596T-5.0/NOPB</t>
  </si>
  <si>
    <t>Inductor 33µH Neosid MA-Bs75</t>
  </si>
  <si>
    <t xml:space="preserve">	
RLB0914-330KL</t>
  </si>
  <si>
    <t>Bourns</t>
  </si>
  <si>
    <t>https://www.digikey.com/en/products/detail/bourns-inc/RLB0914-330KL/2561360</t>
  </si>
  <si>
    <t xml:space="preserve">	Diode Schottky 5A DO-201AD</t>
  </si>
  <si>
    <t>1N5822-E3/73</t>
  </si>
  <si>
    <t>Vishay</t>
  </si>
  <si>
    <t>https://www.digikey.com/en/products/detail/vishay-general-semiconductor-diodes-division/1N5822-E3-73/2139982</t>
  </si>
  <si>
    <t>680µF Capacitor</t>
  </si>
  <si>
    <t>16ZL680MEFC10X16</t>
  </si>
  <si>
    <t>Rubycon</t>
  </si>
  <si>
    <t>https://www.digikey.co.uk/en/products/detail/rubycon/16ZL680MEFC10X16/3563708</t>
  </si>
  <si>
    <t>CAP ALUM 220UF 20% 25V RADIAL</t>
  </si>
  <si>
    <t xml:space="preserve">	EEU-FM1E221</t>
  </si>
  <si>
    <t xml:space="preserve">Panasonic </t>
  </si>
  <si>
    <t>https://www.digikey.co.uk/en/products/detail/panasonic-electronic-components/EEU-FM1E221/613744</t>
  </si>
  <si>
    <t>AC/DC DESKTOP ADAPTER 12V 60W</t>
  </si>
  <si>
    <t>23SW-00120500-S10B-US</t>
  </si>
  <si>
    <t>Ideal Power</t>
  </si>
  <si>
    <t xml:space="preserve"> https://www.digikey.co.uk/en/products/detail/ideal-power-ltd/23SW-00120500-S10B-US/12818208 </t>
  </si>
  <si>
    <t>Rotary encoders</t>
  </si>
  <si>
    <t>Rotary encoder</t>
  </si>
  <si>
    <t>ENA1J-B28-L00100L</t>
  </si>
  <si>
    <t>https://www.digikey.co.uk/en/products/detail/bourns-inc/ena1j-b28-l00100l/1089389</t>
  </si>
  <si>
    <t>Custom made board</t>
  </si>
  <si>
    <t>Aisler</t>
  </si>
  <si>
    <t>Custom made</t>
  </si>
  <si>
    <t>https://github.com/Open-2-Photon-Microscope/3-axis-controller/tree/main/board/board2</t>
  </si>
  <si>
    <r>
      <rPr>
        <rFont val="Calibri"/>
        <color rgb="FF000000"/>
        <sz val="12.0"/>
      </rPr>
      <t xml:space="preserve">Resistor TH 1000 </t>
    </r>
    <r>
      <rPr>
        <rFont val="Calibri"/>
        <color rgb="FF000000"/>
        <sz val="12.0"/>
      </rPr>
      <t>Ω</t>
    </r>
  </si>
  <si>
    <t>MOS2CT52R102G</t>
  </si>
  <si>
    <t>KOA Speer Electronics</t>
  </si>
  <si>
    <t>https://www.digikey.co.uk/en/products/detail/koa-speer-electronics-inc/MOS2CT52R102G/15276345</t>
  </si>
  <si>
    <t>Resistor TH 1800 Ω</t>
  </si>
  <si>
    <t>https://www.digikey.co.uk/en/products/detail/koa-speer-electronics-inc/MOS2CT52R182J/15276195</t>
  </si>
  <si>
    <t xml:space="preserve">Capacitor 22 nF </t>
  </si>
  <si>
    <t>C322C223K3G5TA</t>
  </si>
  <si>
    <t>Kemet</t>
  </si>
  <si>
    <t>https://www.digikey.co.uk/en/products/detail/kemet/C322C223K3G5TA/6656621</t>
  </si>
  <si>
    <t>Wire 1m 2.5mm2</t>
  </si>
  <si>
    <t>1 CORE ELECTRICAL CABLE SINGLE WIRE INSULATED 6491X CUT LENGTH 1.5/2.5/4/6/10mm2 | eBay</t>
  </si>
  <si>
    <t>Shrink tube 3:1, unlined 4.8mm 1.2m</t>
  </si>
  <si>
    <t>Heat Shrink 0.6mm - 50mm 2:1 &amp; 3:1 Various Colours Tubing Tube Sleeving | eBay</t>
  </si>
  <si>
    <t>Motors</t>
  </si>
  <si>
    <t>5V Stepper Motor with ULN2003 Driver Motor Driver Controller Board</t>
  </si>
  <si>
    <r>
      <rPr>
        <rFont val="Calibri"/>
        <color rgb="FF000000"/>
        <sz val="11.0"/>
      </rPr>
      <t xml:space="preserve">/!\ box design made for </t>
    </r>
    <r>
      <rPr>
        <rFont val="Calibri"/>
        <b/>
        <color rgb="FF000000"/>
        <sz val="11.0"/>
      </rPr>
      <t>35*31</t>
    </r>
    <r>
      <rPr>
        <rFont val="Calibri"/>
        <color rgb="FF000000"/>
        <sz val="11.0"/>
      </rPr>
      <t xml:space="preserve"> driver boards</t>
    </r>
  </si>
  <si>
    <t>https://www.ebay.co.uk/itm/403694902128?_trkparms=amclksrc%3DITM%26aid%3D1110006%26algo%3DHOMESPLICE.SIM%26ao%3D1%26asc%3D240657%26meid%3Df78300200e77421d9b3cf39bda806d64%26pid%3D101196%26rk%3D2%26rkt%3D9%26sd%3D191457771129%26itm%3D403694902128%26pmt%3D1%26noa%3D0%26pg%3D2047675%26algv%3DSimplAMLv5PairwiseWebWithBBEV2bAndUBSourceDemotionWithUltimatelyBoughtOfCoviewV1%26brand%3DUnbranded&amp;_trksid=p2047675.c101196.m2219&amp;amdata=cksum%3A403694902128f78300200e77421d9b3cf39bda806d64%7Cenc%3AAQAHAAABMIep8YrnpoI5Ip1Fr26ya5Zdwg2V78Yl01uYLsdPZcFTvxKxDts2M2LiSIpUM3yyPCg4I%252FI%252F%252BBr%252B3lbC%252BxYqInYGBmzIxc4EMw3YF0EDxTKyT33r2u1u%252F5qPky2zdVHWSXeOifyo0%252FibvGtiRgDglyeI13GDVG%252BQNoWi%252F%252Bxhi4yXQW12kyT9ugryy8IXWGiKHg9esEucAp6svQJFKEUA0c0qMcYv4RLV7npmEPUUQ3ye3E2ZSzT7TEZpwLTxr9om87YmW5mGB2Pbc2jHlRk5gTHmsjVkhv0qhVb52U4dQnUUPCeq8vuHqxI9BSCFic6zvsUhUa4RD5lMejME0V0g0pZ1yAQQPYnqRnDUD8QM6Z6qAQJokCCjeWDZQQT6EKaGXJC5WdZ9NN%252FVkFWeh3XiIn8%253D%7Campid%3APL_CLK%7Cclp%3A2047675</t>
  </si>
  <si>
    <t>https://www.mouser.co.uk/ProductDetail/ON-Semiconductor/1N5359BG?qs=y2kkmE52mdOH2DdJ0ygiPA%3D%3D&amp;vip=1&amp;gclid=Cj0KCQjw6KrtBRDLARIsAKzvQIG8LLV83hdKzFFUCWEDmxG3XcqZqaj67jLdHpQip-_EYUCvHJ7Kf2caArYREALw_wcB</t>
  </si>
  <si>
    <t>https://www.mouser.co.uk/ProductDetail/Ohmite/OX331KE?qs=sGAEpiMZZMvmQ%252BOLa8n%2FM%252B3bRynd2g4cXEN6gLXWUV0%3D</t>
  </si>
  <si>
    <t>Box</t>
  </si>
  <si>
    <t>PLA 3100, BLK, 1.75MM, .75KG</t>
  </si>
  <si>
    <t>JA3D-C1001407</t>
  </si>
  <si>
    <t>Jabil</t>
  </si>
  <si>
    <t>https://www.digikey.co.uk/en/products/detail/jabil-inc/JA3D-C1001407/16184068</t>
  </si>
  <si>
    <r>
      <rPr>
        <rFont val="Calibri"/>
        <color rgb="FF000000"/>
        <sz val="12.0"/>
      </rPr>
      <t xml:space="preserve">Screw M3; 6 mm long rod; </t>
    </r>
    <r>
      <rPr>
        <rFont val="Calibri"/>
        <color rgb="FF000000"/>
        <sz val="12.0"/>
      </rPr>
      <t>Ø</t>
    </r>
    <r>
      <rPr>
        <rFont val="Calibri"/>
        <color rgb="FF000000"/>
        <sz val="12.0"/>
      </rPr>
      <t>5 mm head</t>
    </r>
  </si>
  <si>
    <t>RM3X6MM 2701</t>
  </si>
  <si>
    <t>APM Hexseal</t>
  </si>
  <si>
    <t xml:space="preserve">https://www.digikey.com/en/products/detail/apm-hexseal/RM3X6MM-2701/612968 </t>
  </si>
  <si>
    <t>Nut M3</t>
  </si>
  <si>
    <t>MHNZ 003</t>
  </si>
  <si>
    <t>B&amp;F Fastener Supply</t>
  </si>
  <si>
    <t>https://www.digikey.co.uk/en/products/detail/b-f-fastener-supply/MHNZ-003/274973</t>
  </si>
  <si>
    <t>Total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</si>
</sst>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[$£-809]* #,##0.00_-;\-[$£-809]* #,##0.00_-;_-[$£-809]* &quot;-&quot;??_-;_-@"/>
    <numFmt numFmtId="165" formatCode="##,##0&quot; g&quot;"/>
  </numFmts>
  <fonts count="15">
    <font>
      <sz val="11.0"/>
      <color theme="1"/>
      <name val="Calibri"/>
      <scheme val="minor"/>
    </font>
    <font>
      <b/>
      <color theme="1"/>
      <name val="Calibri"/>
      <scheme val="minor"/>
    </font>
    <font/>
    <font>
      <sz val="12.0"/>
      <color rgb="FF000000"/>
      <name val="Calibri"/>
    </font>
    <font>
      <b/>
      <sz val="12.0"/>
      <color rgb="FF000000"/>
      <name val="Calibri"/>
    </font>
    <font>
      <sz val="11.0"/>
      <color rgb="FF00000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sz val="11.0"/>
      <color rgb="FF000000"/>
      <name val="Arial"/>
    </font>
    <font>
      <sz val="12.0"/>
      <color rgb="FF222222"/>
      <name val="Calibri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rgb="FFF7CAAC"/>
        <bgColor rgb="FFF7CAAC"/>
      </patternFill>
    </fill>
  </fills>
  <borders count="31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4" numFmtId="0" xfId="0" applyAlignment="1" applyBorder="1" applyFont="1">
      <alignment horizontal="center" shrinkToFit="0" vertical="center" wrapText="1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9" fillId="0" fontId="3" numFmtId="164" xfId="0" applyBorder="1" applyFont="1" applyNumberFormat="1"/>
    <xf borderId="10" fillId="0" fontId="3" numFmtId="164" xfId="0" applyBorder="1" applyFont="1" applyNumberFormat="1"/>
    <xf borderId="10" fillId="0" fontId="5" numFmtId="0" xfId="0" applyBorder="1" applyFont="1"/>
    <xf borderId="11" fillId="0" fontId="6" numFmtId="0" xfId="0" applyBorder="1" applyFont="1"/>
    <xf borderId="12" fillId="0" fontId="2" numFmtId="0" xfId="0" applyBorder="1" applyFont="1"/>
    <xf borderId="13" fillId="0" fontId="3" numFmtId="0" xfId="0" applyBorder="1" applyFont="1"/>
    <xf borderId="14" fillId="0" fontId="3" numFmtId="0" xfId="0" applyAlignment="1" applyBorder="1" applyFont="1">
      <alignment shrinkToFit="0" wrapText="1"/>
    </xf>
    <xf borderId="15" fillId="0" fontId="3" numFmtId="0" xfId="0" applyBorder="1" applyFont="1"/>
    <xf borderId="13" fillId="0" fontId="3" numFmtId="164" xfId="0" applyBorder="1" applyFont="1" applyNumberFormat="1"/>
    <xf borderId="14" fillId="0" fontId="3" numFmtId="164" xfId="0" applyBorder="1" applyFont="1" applyNumberFormat="1"/>
    <xf borderId="14" fillId="0" fontId="3" numFmtId="0" xfId="0" applyBorder="1" applyFont="1"/>
    <xf borderId="14" fillId="0" fontId="5" numFmtId="0" xfId="0" applyBorder="1" applyFont="1"/>
    <xf borderId="15" fillId="0" fontId="7" numFmtId="0" xfId="0" applyBorder="1" applyFont="1"/>
    <xf borderId="14" fillId="2" fontId="3" numFmtId="164" xfId="0" applyBorder="1" applyFill="1" applyFont="1" applyNumberFormat="1"/>
    <xf borderId="16" fillId="0" fontId="2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17" fillId="0" fontId="3" numFmtId="164" xfId="0" applyBorder="1" applyFont="1" applyNumberFormat="1"/>
    <xf borderId="18" fillId="0" fontId="3" numFmtId="164" xfId="0" applyBorder="1" applyFont="1" applyNumberFormat="1"/>
    <xf borderId="18" fillId="0" fontId="5" numFmtId="0" xfId="0" applyBorder="1" applyFont="1"/>
    <xf borderId="19" fillId="0" fontId="8" numFmtId="0" xfId="0" applyBorder="1" applyFont="1"/>
    <xf borderId="20" fillId="0" fontId="3" numFmtId="0" xfId="0" applyBorder="1" applyFont="1"/>
    <xf borderId="21" fillId="0" fontId="3" numFmtId="0" xfId="0" applyBorder="1" applyFont="1"/>
    <xf borderId="22" fillId="0" fontId="3" numFmtId="0" xfId="0" applyBorder="1" applyFont="1"/>
    <xf borderId="20" fillId="0" fontId="3" numFmtId="164" xfId="0" applyBorder="1" applyFont="1" applyNumberFormat="1"/>
    <xf borderId="21" fillId="0" fontId="3" numFmtId="164" xfId="0" applyBorder="1" applyFont="1" applyNumberFormat="1"/>
    <xf borderId="21" fillId="0" fontId="5" numFmtId="0" xfId="0" applyBorder="1" applyFont="1"/>
    <xf borderId="23" fillId="0" fontId="9" numFmtId="0" xfId="0" applyBorder="1" applyFont="1"/>
    <xf borderId="24" fillId="0" fontId="3" numFmtId="0" xfId="0" applyBorder="1" applyFont="1"/>
    <xf borderId="25" fillId="0" fontId="10" numFmtId="0" xfId="0" applyBorder="1" applyFont="1"/>
    <xf borderId="26" fillId="0" fontId="3" numFmtId="0" xfId="0" applyBorder="1" applyFont="1"/>
    <xf borderId="27" fillId="0" fontId="11" numFmtId="0" xfId="0" applyBorder="1" applyFont="1"/>
    <xf borderId="14" fillId="3" fontId="3" numFmtId="165" xfId="0" applyBorder="1" applyFill="1" applyFont="1" applyNumberFormat="1"/>
    <xf borderId="14" fillId="0" fontId="12" numFmtId="0" xfId="0" applyBorder="1" applyFont="1"/>
    <xf borderId="14" fillId="0" fontId="13" numFmtId="0" xfId="0" applyBorder="1" applyFont="1"/>
    <xf borderId="24" fillId="0" fontId="3" numFmtId="0" xfId="0" applyAlignment="1" applyBorder="1" applyFont="1">
      <alignment shrinkToFit="0" wrapText="1"/>
    </xf>
    <xf borderId="28" fillId="0" fontId="14" numFmtId="0" xfId="0" applyAlignment="1" applyBorder="1" applyFont="1">
      <alignment horizontal="center"/>
    </xf>
    <xf borderId="29" fillId="0" fontId="2" numFmtId="0" xfId="0" applyBorder="1" applyFont="1"/>
    <xf borderId="30" fillId="0" fontId="14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ebay.co.uk/itm/231531088723" TargetMode="External"/><Relationship Id="rId10" Type="http://schemas.openxmlformats.org/officeDocument/2006/relationships/hyperlink" Target="https://www.ebay.co.uk/itm/272529265054" TargetMode="External"/><Relationship Id="rId13" Type="http://schemas.openxmlformats.org/officeDocument/2006/relationships/hyperlink" Target="https://www.mouser.co.uk/ProductDetail/Ohmite/OX331KE?qs=sGAEpiMZZMvmQ%252BOLa8n%2FM%252B3bRynd2g4cXEN6gLXWUV0%3D" TargetMode="External"/><Relationship Id="rId12" Type="http://schemas.openxmlformats.org/officeDocument/2006/relationships/hyperlink" Target="https://www.mouser.co.uk/ProductDetail/ON-Semiconductor/1N5359BG?qs=y2kkmE52mdOH2DdJ0ygiPA%3D%3D&amp;vip=1&amp;gclid=Cj0KCQjw6KrtBRDLARIsAKzvQIG8LLV83hdKzFFUCWEDmxG3XcqZqaj67jLdHpQip-_EYUCvHJ7Kf2caArYREALw_wcB" TargetMode="External"/><Relationship Id="rId1" Type="http://schemas.openxmlformats.org/officeDocument/2006/relationships/hyperlink" Target="https://www.digikey.co.uk/en/products/detail/jst-sales-america-inc/B4B-XH-A-LF-SN/1651047" TargetMode="External"/><Relationship Id="rId2" Type="http://schemas.openxmlformats.org/officeDocument/2006/relationships/hyperlink" Target="https://www.digikey.co.uk/en/products/detail/jst-sales-america-inc/XHP-4/683353" TargetMode="External"/><Relationship Id="rId3" Type="http://schemas.openxmlformats.org/officeDocument/2006/relationships/hyperlink" Target="https://github.com/amchagas/BeeHive" TargetMode="External"/><Relationship Id="rId4" Type="http://schemas.openxmlformats.org/officeDocument/2006/relationships/hyperlink" Target="https://www.ebay.co.uk/itm/203534027865" TargetMode="External"/><Relationship Id="rId9" Type="http://schemas.openxmlformats.org/officeDocument/2006/relationships/hyperlink" Target="https://www.digikey.co.uk/en/products/detail/koa-speer-electronics-inc/MOS2CT52R182J/15276195" TargetMode="External"/><Relationship Id="rId15" Type="http://schemas.openxmlformats.org/officeDocument/2006/relationships/hyperlink" Target="https://www.digikey.com/en/products/detail/apm-hexseal/RM3X6MM-2701/612968" TargetMode="External"/><Relationship Id="rId14" Type="http://schemas.openxmlformats.org/officeDocument/2006/relationships/hyperlink" Target="https://www.digikey.co.uk/en/products/detail/jst-sales-america-inc/ASXHSXH22K254/9961919?s=N4IgTCBcDaICwFYEFo5jAZmQOQCIgF0BfIA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www.digikey.com/en/products/detail/bourns-inc/RLB0914-330KL/2561360" TargetMode="External"/><Relationship Id="rId6" Type="http://schemas.openxmlformats.org/officeDocument/2006/relationships/hyperlink" Target="https://www.digikey.com/en/products/detail/vishay-general-semiconductor-diodes-division/1N5822-E3-73/2139982" TargetMode="External"/><Relationship Id="rId7" Type="http://schemas.openxmlformats.org/officeDocument/2006/relationships/hyperlink" Target="https://www.digikey.co.uk/en/products/detail/jst-sales-america-inc/B4B-XH-A-LF-SN/1651047" TargetMode="External"/><Relationship Id="rId8" Type="http://schemas.openxmlformats.org/officeDocument/2006/relationships/hyperlink" Target="https://www.digikey.co.uk/en/products/detail/jst-sales-america-inc/XHP-4/6833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55.43"/>
    <col customWidth="1" min="4" max="4" width="24.86"/>
    <col customWidth="1" min="5" max="5" width="20.14"/>
    <col customWidth="1" min="6" max="8" width="10.71"/>
    <col customWidth="1" min="9" max="9" width="40.14"/>
    <col customWidth="1" min="10" max="10" width="107.29"/>
    <col customWidth="1" min="11" max="26" width="10.71"/>
  </cols>
  <sheetData>
    <row r="1">
      <c r="A1" s="1" t="s">
        <v>0</v>
      </c>
      <c r="B1" s="2"/>
      <c r="C1" s="3"/>
    </row>
    <row r="2">
      <c r="B2" s="4"/>
      <c r="C2" s="4"/>
      <c r="D2" s="4"/>
      <c r="E2" s="4"/>
      <c r="F2" s="4"/>
      <c r="G2" s="4"/>
      <c r="H2" s="4"/>
      <c r="I2" s="4"/>
      <c r="J2" s="4"/>
    </row>
    <row r="3">
      <c r="B3" s="4"/>
      <c r="C3" s="5" t="s">
        <v>1</v>
      </c>
      <c r="D3" s="6" t="s">
        <v>2</v>
      </c>
      <c r="E3" s="7" t="s">
        <v>3</v>
      </c>
      <c r="F3" s="8" t="s">
        <v>4</v>
      </c>
      <c r="G3" s="6" t="s">
        <v>5</v>
      </c>
      <c r="H3" s="6" t="s">
        <v>6</v>
      </c>
      <c r="I3" s="6" t="s">
        <v>7</v>
      </c>
      <c r="J3" s="7" t="s">
        <v>8</v>
      </c>
    </row>
    <row r="4">
      <c r="B4" s="9" t="s">
        <v>9</v>
      </c>
      <c r="C4" s="10" t="s">
        <v>10</v>
      </c>
      <c r="D4" s="11" t="s">
        <v>11</v>
      </c>
      <c r="E4" s="12" t="s">
        <v>12</v>
      </c>
      <c r="F4" s="13">
        <v>0.0117</v>
      </c>
      <c r="G4" s="14">
        <f t="shared" ref="G4:G31" si="1">F4*H4</f>
        <v>0.1053</v>
      </c>
      <c r="H4" s="11">
        <v>9.0</v>
      </c>
      <c r="I4" s="15"/>
      <c r="J4" s="16" t="s">
        <v>13</v>
      </c>
    </row>
    <row r="5">
      <c r="B5" s="17"/>
      <c r="C5" s="18" t="s">
        <v>14</v>
      </c>
      <c r="D5" s="19" t="s">
        <v>15</v>
      </c>
      <c r="E5" s="20" t="s">
        <v>12</v>
      </c>
      <c r="F5" s="21">
        <v>0.06</v>
      </c>
      <c r="G5" s="22">
        <f t="shared" si="1"/>
        <v>0.54</v>
      </c>
      <c r="H5" s="23">
        <v>9.0</v>
      </c>
      <c r="I5" s="24"/>
      <c r="J5" s="25" t="s">
        <v>16</v>
      </c>
    </row>
    <row r="6">
      <c r="B6" s="17"/>
      <c r="C6" s="18" t="s">
        <v>17</v>
      </c>
      <c r="D6" s="19"/>
      <c r="E6" s="20"/>
      <c r="F6" s="21">
        <v>25.0</v>
      </c>
      <c r="G6" s="26">
        <f t="shared" si="1"/>
        <v>25</v>
      </c>
      <c r="H6" s="23">
        <v>1.0</v>
      </c>
      <c r="I6" s="24" t="s">
        <v>18</v>
      </c>
      <c r="J6" s="25" t="s">
        <v>19</v>
      </c>
    </row>
    <row r="7">
      <c r="B7" s="17"/>
      <c r="C7" s="18" t="s">
        <v>20</v>
      </c>
      <c r="D7" s="19" t="s">
        <v>21</v>
      </c>
      <c r="E7" s="20" t="s">
        <v>21</v>
      </c>
      <c r="F7" s="21">
        <v>6.59</v>
      </c>
      <c r="G7" s="22">
        <f t="shared" si="1"/>
        <v>6.59</v>
      </c>
      <c r="H7" s="23">
        <v>1.0</v>
      </c>
      <c r="I7" s="24"/>
      <c r="J7" s="25" t="s">
        <v>22</v>
      </c>
    </row>
    <row r="8">
      <c r="B8" s="17"/>
      <c r="C8" s="18" t="s">
        <v>23</v>
      </c>
      <c r="D8" s="19" t="s">
        <v>24</v>
      </c>
      <c r="E8" s="20" t="s">
        <v>12</v>
      </c>
      <c r="F8" s="21">
        <v>0.54</v>
      </c>
      <c r="G8" s="22">
        <f t="shared" si="1"/>
        <v>16.2</v>
      </c>
      <c r="H8" s="23">
        <f>$H$22+$H$28</f>
        <v>30</v>
      </c>
      <c r="I8" s="24"/>
      <c r="J8" s="25" t="s">
        <v>25</v>
      </c>
    </row>
    <row r="9">
      <c r="B9" s="17"/>
      <c r="C9" s="18" t="s">
        <v>26</v>
      </c>
      <c r="D9" s="19" t="s">
        <v>27</v>
      </c>
      <c r="E9" s="20" t="s">
        <v>28</v>
      </c>
      <c r="F9" s="21">
        <f>3.75/99</f>
        <v>0.03787878788</v>
      </c>
      <c r="G9" s="22">
        <f t="shared" si="1"/>
        <v>0.07575757576</v>
      </c>
      <c r="H9" s="23">
        <v>2.0</v>
      </c>
      <c r="I9" s="24"/>
      <c r="J9" s="25" t="s">
        <v>29</v>
      </c>
    </row>
    <row r="10" ht="17.25" customHeight="1">
      <c r="B10" s="17"/>
      <c r="C10" s="18" t="s">
        <v>30</v>
      </c>
      <c r="D10" s="19" t="s">
        <v>31</v>
      </c>
      <c r="E10" s="20" t="s">
        <v>32</v>
      </c>
      <c r="F10" s="21">
        <v>0.43</v>
      </c>
      <c r="G10" s="22">
        <f t="shared" si="1"/>
        <v>0.43</v>
      </c>
      <c r="H10" s="23">
        <v>1.0</v>
      </c>
      <c r="I10" s="24"/>
      <c r="J10" s="25" t="s">
        <v>33</v>
      </c>
    </row>
    <row r="11">
      <c r="B11" s="17"/>
      <c r="C11" s="18" t="s">
        <v>34</v>
      </c>
      <c r="D11" s="19" t="s">
        <v>35</v>
      </c>
      <c r="E11" s="20" t="s">
        <v>36</v>
      </c>
      <c r="F11" s="21">
        <v>0.39</v>
      </c>
      <c r="G11" s="22">
        <f t="shared" si="1"/>
        <v>0.39</v>
      </c>
      <c r="H11" s="23">
        <v>1.0</v>
      </c>
      <c r="I11" s="24"/>
      <c r="J11" s="25" t="s">
        <v>37</v>
      </c>
    </row>
    <row r="12">
      <c r="B12" s="17"/>
      <c r="C12" s="18" t="s">
        <v>38</v>
      </c>
      <c r="D12" s="23" t="s">
        <v>39</v>
      </c>
      <c r="E12" s="20" t="s">
        <v>40</v>
      </c>
      <c r="F12" s="21">
        <v>0.63</v>
      </c>
      <c r="G12" s="22">
        <f t="shared" si="1"/>
        <v>0.63</v>
      </c>
      <c r="H12" s="23">
        <v>1.0</v>
      </c>
      <c r="I12" s="24"/>
      <c r="J12" s="25" t="s">
        <v>41</v>
      </c>
    </row>
    <row r="13">
      <c r="B13" s="17"/>
      <c r="C13" s="18" t="s">
        <v>42</v>
      </c>
      <c r="D13" s="23" t="s">
        <v>43</v>
      </c>
      <c r="E13" s="20" t="s">
        <v>44</v>
      </c>
      <c r="F13" s="21">
        <v>0.52</v>
      </c>
      <c r="G13" s="22">
        <f t="shared" si="1"/>
        <v>0.52</v>
      </c>
      <c r="H13" s="23">
        <v>1.0</v>
      </c>
      <c r="I13" s="24"/>
      <c r="J13" s="25" t="s">
        <v>45</v>
      </c>
    </row>
    <row r="14">
      <c r="B14" s="27"/>
      <c r="C14" s="28" t="s">
        <v>46</v>
      </c>
      <c r="D14" s="29" t="s">
        <v>47</v>
      </c>
      <c r="E14" s="30" t="s">
        <v>48</v>
      </c>
      <c r="F14" s="31">
        <v>15.96</v>
      </c>
      <c r="G14" s="32">
        <f t="shared" si="1"/>
        <v>15.96</v>
      </c>
      <c r="H14" s="29">
        <v>1.0</v>
      </c>
      <c r="I14" s="33"/>
      <c r="J14" s="34" t="s">
        <v>49</v>
      </c>
    </row>
    <row r="15">
      <c r="B15" s="9" t="s">
        <v>50</v>
      </c>
      <c r="C15" s="35" t="s">
        <v>51</v>
      </c>
      <c r="D15" s="36" t="s">
        <v>52</v>
      </c>
      <c r="E15" s="37" t="s">
        <v>32</v>
      </c>
      <c r="F15" s="38">
        <v>36.43</v>
      </c>
      <c r="G15" s="39">
        <f t="shared" si="1"/>
        <v>109.29</v>
      </c>
      <c r="H15" s="36">
        <v>3.0</v>
      </c>
      <c r="I15" s="40"/>
      <c r="J15" s="41" t="s">
        <v>53</v>
      </c>
    </row>
    <row r="16">
      <c r="B16" s="17"/>
      <c r="C16" s="18" t="s">
        <v>54</v>
      </c>
      <c r="D16" s="23" t="s">
        <v>21</v>
      </c>
      <c r="E16" s="42" t="s">
        <v>55</v>
      </c>
      <c r="F16" s="21">
        <f>33.21/6</f>
        <v>5.535</v>
      </c>
      <c r="G16" s="22">
        <f t="shared" si="1"/>
        <v>16.605</v>
      </c>
      <c r="H16" s="23">
        <v>3.0</v>
      </c>
      <c r="I16" s="24" t="s">
        <v>56</v>
      </c>
      <c r="J16" s="43" t="s">
        <v>57</v>
      </c>
    </row>
    <row r="17">
      <c r="B17" s="17"/>
      <c r="C17" s="18" t="s">
        <v>10</v>
      </c>
      <c r="D17" s="23" t="s">
        <v>11</v>
      </c>
      <c r="E17" s="42" t="s">
        <v>12</v>
      </c>
      <c r="F17" s="21">
        <v>0.0117</v>
      </c>
      <c r="G17" s="22">
        <f t="shared" si="1"/>
        <v>0.0702</v>
      </c>
      <c r="H17" s="23">
        <v>6.0</v>
      </c>
      <c r="I17" s="24"/>
      <c r="J17" s="43" t="s">
        <v>13</v>
      </c>
    </row>
    <row r="18">
      <c r="B18" s="17"/>
      <c r="C18" s="18" t="s">
        <v>14</v>
      </c>
      <c r="D18" s="23" t="s">
        <v>15</v>
      </c>
      <c r="E18" s="42" t="s">
        <v>12</v>
      </c>
      <c r="F18" s="21">
        <v>0.06</v>
      </c>
      <c r="G18" s="22">
        <f t="shared" si="1"/>
        <v>0.36</v>
      </c>
      <c r="H18" s="23">
        <v>6.0</v>
      </c>
      <c r="I18" s="24"/>
      <c r="J18" s="43" t="s">
        <v>16</v>
      </c>
    </row>
    <row r="19">
      <c r="B19" s="17"/>
      <c r="C19" s="18" t="s">
        <v>58</v>
      </c>
      <c r="D19" s="23" t="s">
        <v>59</v>
      </c>
      <c r="E19" s="42" t="s">
        <v>60</v>
      </c>
      <c r="F19" s="21">
        <v>0.06</v>
      </c>
      <c r="G19" s="22">
        <f t="shared" si="1"/>
        <v>0.72</v>
      </c>
      <c r="H19" s="23">
        <f>4*$H$16</f>
        <v>12</v>
      </c>
      <c r="I19" s="24"/>
      <c r="J19" s="43" t="s">
        <v>61</v>
      </c>
    </row>
    <row r="20">
      <c r="B20" s="17"/>
      <c r="C20" s="18" t="s">
        <v>62</v>
      </c>
      <c r="D20" s="23" t="s">
        <v>59</v>
      </c>
      <c r="E20" s="42" t="s">
        <v>60</v>
      </c>
      <c r="F20" s="21">
        <v>0.05</v>
      </c>
      <c r="G20" s="22">
        <f t="shared" si="1"/>
        <v>0.3</v>
      </c>
      <c r="H20" s="23">
        <f t="shared" ref="H20:H21" si="2">2*$H$16</f>
        <v>6</v>
      </c>
      <c r="I20" s="24"/>
      <c r="J20" s="43" t="s">
        <v>63</v>
      </c>
    </row>
    <row r="21" ht="15.75" customHeight="1">
      <c r="B21" s="17"/>
      <c r="C21" s="18" t="s">
        <v>64</v>
      </c>
      <c r="D21" s="23" t="s">
        <v>65</v>
      </c>
      <c r="E21" s="42" t="s">
        <v>66</v>
      </c>
      <c r="F21" s="21">
        <v>0.31</v>
      </c>
      <c r="G21" s="22">
        <f t="shared" si="1"/>
        <v>1.86</v>
      </c>
      <c r="H21" s="23">
        <f t="shared" si="2"/>
        <v>6</v>
      </c>
      <c r="I21" s="24"/>
      <c r="J21" s="43" t="s">
        <v>67</v>
      </c>
    </row>
    <row r="22" ht="15.75" customHeight="1">
      <c r="B22" s="17"/>
      <c r="C22" s="18" t="s">
        <v>23</v>
      </c>
      <c r="D22" s="23" t="s">
        <v>24</v>
      </c>
      <c r="E22" s="42" t="s">
        <v>12</v>
      </c>
      <c r="F22" s="21">
        <v>0.54</v>
      </c>
      <c r="G22" s="22">
        <f t="shared" si="1"/>
        <v>6.48</v>
      </c>
      <c r="H22" s="23">
        <f>4*$H$16</f>
        <v>12</v>
      </c>
      <c r="I22" s="24"/>
      <c r="J22" s="43" t="s">
        <v>25</v>
      </c>
    </row>
    <row r="23" ht="15.75" customHeight="1">
      <c r="B23" s="17"/>
      <c r="C23" s="18" t="s">
        <v>68</v>
      </c>
      <c r="D23" s="23" t="s">
        <v>21</v>
      </c>
      <c r="E23" s="42" t="s">
        <v>21</v>
      </c>
      <c r="F23" s="21">
        <v>2.5</v>
      </c>
      <c r="G23" s="22">
        <f t="shared" si="1"/>
        <v>2.5</v>
      </c>
      <c r="H23" s="23">
        <v>1.0</v>
      </c>
      <c r="I23" s="24"/>
      <c r="J23" s="43" t="s">
        <v>69</v>
      </c>
    </row>
    <row r="24" ht="15.75" customHeight="1">
      <c r="B24" s="27"/>
      <c r="C24" s="28" t="s">
        <v>70</v>
      </c>
      <c r="D24" s="29" t="s">
        <v>21</v>
      </c>
      <c r="E24" s="44" t="s">
        <v>21</v>
      </c>
      <c r="F24" s="31">
        <v>2.75</v>
      </c>
      <c r="G24" s="32">
        <f t="shared" si="1"/>
        <v>2.75</v>
      </c>
      <c r="H24" s="29">
        <v>1.0</v>
      </c>
      <c r="I24" s="33"/>
      <c r="J24" s="45" t="s">
        <v>71</v>
      </c>
    </row>
    <row r="25" ht="15.75" customHeight="1">
      <c r="B25" s="9" t="s">
        <v>72</v>
      </c>
      <c r="C25" s="35" t="s">
        <v>73</v>
      </c>
      <c r="D25" s="36" t="s">
        <v>21</v>
      </c>
      <c r="E25" s="37" t="s">
        <v>21</v>
      </c>
      <c r="F25" s="38">
        <f>15.39/5</f>
        <v>3.078</v>
      </c>
      <c r="G25" s="39">
        <f t="shared" si="1"/>
        <v>9.234</v>
      </c>
      <c r="H25" s="36">
        <v>3.0</v>
      </c>
      <c r="I25" s="40" t="s">
        <v>74</v>
      </c>
      <c r="J25" s="41" t="s">
        <v>75</v>
      </c>
    </row>
    <row r="26" ht="15.75" customHeight="1">
      <c r="B26" s="17"/>
      <c r="C26" s="18" t="s">
        <v>10</v>
      </c>
      <c r="D26" s="23" t="s">
        <v>11</v>
      </c>
      <c r="E26" s="42" t="s">
        <v>12</v>
      </c>
      <c r="F26" s="21">
        <v>0.0117</v>
      </c>
      <c r="G26" s="22">
        <f t="shared" si="1"/>
        <v>0.0351</v>
      </c>
      <c r="H26" s="23">
        <v>3.0</v>
      </c>
      <c r="I26" s="24"/>
      <c r="J26" s="43" t="s">
        <v>76</v>
      </c>
    </row>
    <row r="27" ht="15.75" customHeight="1">
      <c r="B27" s="17"/>
      <c r="C27" s="18" t="s">
        <v>14</v>
      </c>
      <c r="D27" s="23" t="s">
        <v>15</v>
      </c>
      <c r="E27" s="42" t="s">
        <v>12</v>
      </c>
      <c r="F27" s="21">
        <v>0.06</v>
      </c>
      <c r="G27" s="22">
        <f t="shared" si="1"/>
        <v>0.18</v>
      </c>
      <c r="H27" s="23">
        <v>3.0</v>
      </c>
      <c r="I27" s="24"/>
      <c r="J27" s="43" t="s">
        <v>77</v>
      </c>
    </row>
    <row r="28" ht="15.75" customHeight="1">
      <c r="B28" s="17"/>
      <c r="C28" s="18" t="s">
        <v>23</v>
      </c>
      <c r="D28" s="23" t="s">
        <v>24</v>
      </c>
      <c r="E28" s="42" t="s">
        <v>12</v>
      </c>
      <c r="F28" s="21">
        <v>0.54</v>
      </c>
      <c r="G28" s="22">
        <f t="shared" si="1"/>
        <v>9.72</v>
      </c>
      <c r="H28" s="23">
        <f>6*$H$25</f>
        <v>18</v>
      </c>
      <c r="I28" s="24"/>
      <c r="J28" s="43" t="s">
        <v>25</v>
      </c>
    </row>
    <row r="29" ht="16.5" customHeight="1">
      <c r="B29" s="9" t="s">
        <v>78</v>
      </c>
      <c r="C29" s="18" t="s">
        <v>79</v>
      </c>
      <c r="D29" s="23" t="s">
        <v>80</v>
      </c>
      <c r="E29" s="42" t="s">
        <v>81</v>
      </c>
      <c r="F29" s="21">
        <f> (18.34/750)</f>
        <v>0.02445333333</v>
      </c>
      <c r="G29" s="22">
        <f t="shared" si="1"/>
        <v>7.62944</v>
      </c>
      <c r="H29" s="46">
        <f>30+98+184</f>
        <v>312</v>
      </c>
      <c r="I29" s="47"/>
      <c r="J29" s="43" t="s">
        <v>82</v>
      </c>
    </row>
    <row r="30" ht="15.75" customHeight="1">
      <c r="B30" s="17"/>
      <c r="C30" s="18" t="s">
        <v>83</v>
      </c>
      <c r="D30" s="48" t="s">
        <v>84</v>
      </c>
      <c r="E30" s="49" t="s">
        <v>85</v>
      </c>
      <c r="F30" s="21">
        <v>0.35</v>
      </c>
      <c r="G30" s="22">
        <f t="shared" si="1"/>
        <v>9.8</v>
      </c>
      <c r="H30" s="23">
        <v>28.0</v>
      </c>
      <c r="I30" s="24"/>
      <c r="J30" s="43" t="s">
        <v>86</v>
      </c>
    </row>
    <row r="31" ht="15.75" customHeight="1">
      <c r="B31" s="27"/>
      <c r="C31" s="28" t="s">
        <v>87</v>
      </c>
      <c r="D31" s="29" t="s">
        <v>88</v>
      </c>
      <c r="E31" s="44" t="s">
        <v>89</v>
      </c>
      <c r="F31" s="31">
        <v>0.036</v>
      </c>
      <c r="G31" s="32">
        <f t="shared" si="1"/>
        <v>2.016</v>
      </c>
      <c r="H31" s="29">
        <v>56.0</v>
      </c>
      <c r="I31" s="33"/>
      <c r="J31" s="45" t="s">
        <v>90</v>
      </c>
    </row>
    <row r="32" ht="15.75" customHeight="1"/>
    <row r="33" ht="15.75" customHeight="1"/>
    <row r="34" ht="15.75" customHeight="1">
      <c r="E34" s="50" t="s">
        <v>91</v>
      </c>
      <c r="F34" s="51"/>
      <c r="G34" s="52">
        <f>SUM(G4:G31)</f>
        <v>245.9907976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C1"/>
    <mergeCell ref="B4:B14"/>
    <mergeCell ref="B15:B24"/>
    <mergeCell ref="B25:B28"/>
    <mergeCell ref="B29:B31"/>
    <mergeCell ref="E34:F34"/>
  </mergeCells>
  <hyperlinks>
    <hyperlink r:id="rId1" ref="J4"/>
    <hyperlink r:id="rId2" ref="J5"/>
    <hyperlink r:id="rId3" ref="J6"/>
    <hyperlink r:id="rId4" ref="J7"/>
    <hyperlink r:id="rId5" ref="J10"/>
    <hyperlink r:id="rId6" ref="J11"/>
    <hyperlink r:id="rId7" ref="J17"/>
    <hyperlink r:id="rId8" ref="J18"/>
    <hyperlink r:id="rId9" ref="J20"/>
    <hyperlink r:id="rId10" ref="J23"/>
    <hyperlink r:id="rId11" ref="J24"/>
    <hyperlink r:id="rId12" ref="J26"/>
    <hyperlink r:id="rId13" ref="J27"/>
    <hyperlink r:id="rId14" ref="J28"/>
    <hyperlink r:id="rId15" ref="J30"/>
  </hyperlinks>
  <printOptions/>
  <pageMargins bottom="0.75" footer="0.0" header="0.0" left="0.7" right="0.7" top="0.75"/>
  <pageSetup paperSize="9" orientation="portrait"/>
  <drawing r:id="rId1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2022-08-30T09:00:15Z</dcterms:created>
  <dc:creator>Admin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0x010100F7AF9FBC6A81E145A2E5606180907115</vt:lpwstr>
  </property>
</Properties>
</file>