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https://onewri.sharepoint.com/sites/GHGProtocolCoreTeam/Shared Documents/General/Support Services/Tools/GHGMI toolbox work/Deliverables/"/>
    </mc:Choice>
  </mc:AlternateContent>
  <xr:revisionPtr revIDLastSave="54" documentId="13_ncr:1_{EF1EEC50-07B7-4A0D-A8DD-D382C33E6C7A}" xr6:coauthVersionLast="47" xr6:coauthVersionMax="47" xr10:uidLastSave="{726ABA78-67DD-48FD-855C-BEBA6871C93C}"/>
  <bookViews>
    <workbookView xWindow="-28920" yWindow="-15" windowWidth="29040" windowHeight="15840" tabRatio="973" xr2:uid="{00000000-000D-0000-FFFF-FFFF00000000}"/>
  </bookViews>
  <sheets>
    <sheet name="Welcome!" sheetId="19" r:id="rId1"/>
    <sheet name="Table of Contents" sheetId="5" r:id="rId2"/>
    <sheet name="Stationary Combustion" sheetId="6" r:id="rId3"/>
    <sheet name="Mobile Combustion - Fuel Use" sheetId="11" r:id="rId4"/>
    <sheet name="Mobile Combustion - Distance" sheetId="12" r:id="rId5"/>
    <sheet name="Electricity US" sheetId="7" r:id="rId6"/>
    <sheet name="Electricity CN, TW, BR, TH, UK" sheetId="9" r:id="rId7"/>
    <sheet name="Mobile Combustion - Freight" sheetId="18" r:id="rId8"/>
    <sheet name="Mobile Combustion - Public" sheetId="14" r:id="rId9"/>
    <sheet name="Abbreviations and Conversions" sheetId="20" r:id="rId10"/>
    <sheet name="Revision History" sheetId="17" r:id="rId11"/>
  </sheets>
  <definedNames>
    <definedName name="_xlnm._FilterDatabase" localSheetId="4" hidden="1">'Mobile Combustion - Distance'!$A$17:$I$177</definedName>
    <definedName name="_xlnm._FilterDatabase" localSheetId="7" hidden="1">'Mobile Combustion - Freight'!$A$3:$Y$127</definedName>
    <definedName name="_xlnm._FilterDatabase" localSheetId="3" hidden="1">'Mobile Combustion - Fuel Use'!$B$44:$I$100</definedName>
    <definedName name="_xlnm._FilterDatabase" localSheetId="8" hidden="1">'Mobile Combustion - Public'!$C$5:$Q$36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1" l="1"/>
  <c r="D22" i="11"/>
  <c r="E21" i="11"/>
  <c r="D21" i="11"/>
  <c r="D35" i="11"/>
  <c r="E36" i="11"/>
  <c r="E35" i="11"/>
  <c r="D36" i="11"/>
  <c r="I6" i="6" l="1"/>
  <c r="F6" i="6"/>
  <c r="J6" i="6"/>
  <c r="D10" i="11"/>
  <c r="G43" i="20" l="1"/>
  <c r="J40" i="20" s="1"/>
  <c r="F43" i="20"/>
  <c r="J39" i="20" s="1"/>
  <c r="E43" i="20"/>
  <c r="J38" i="20" s="1"/>
  <c r="G42" i="20"/>
  <c r="I40" i="20" s="1"/>
  <c r="F42" i="20"/>
  <c r="I39" i="20" s="1"/>
  <c r="G41" i="20"/>
  <c r="H40" i="20" s="1"/>
  <c r="F41" i="20"/>
  <c r="H39" i="20" s="1"/>
  <c r="I38" i="20"/>
  <c r="H38" i="20"/>
  <c r="C28" i="20"/>
  <c r="C27" i="20"/>
  <c r="H26" i="20" s="1"/>
  <c r="F10" i="20"/>
  <c r="E10" i="20"/>
  <c r="G9" i="20"/>
  <c r="E9" i="20"/>
  <c r="C9" i="20"/>
  <c r="G8" i="20"/>
  <c r="F8" i="20"/>
  <c r="C8" i="20"/>
  <c r="F6" i="20"/>
  <c r="E6" i="20"/>
  <c r="E6" i="12"/>
  <c r="F71" i="6"/>
  <c r="F26" i="20" l="1"/>
  <c r="G26" i="20"/>
  <c r="E7" i="12" l="1"/>
  <c r="E8" i="12"/>
  <c r="E9" i="12"/>
  <c r="E10" i="12"/>
  <c r="E11" i="12"/>
  <c r="F76" i="6" l="1"/>
  <c r="F77" i="6"/>
  <c r="F78" i="6"/>
  <c r="F79" i="6"/>
  <c r="F80" i="6"/>
  <c r="F81" i="6"/>
  <c r="F82" i="6"/>
  <c r="F173" i="6" l="1"/>
  <c r="J189" i="6" l="1"/>
  <c r="I189" i="6"/>
  <c r="F189" i="6"/>
  <c r="J188" i="6"/>
  <c r="I188" i="6"/>
  <c r="F188" i="6"/>
  <c r="J187" i="6"/>
  <c r="I187" i="6"/>
  <c r="F187" i="6"/>
  <c r="J186" i="6"/>
  <c r="I186" i="6"/>
  <c r="F186" i="6"/>
  <c r="I185" i="6"/>
  <c r="F185" i="6"/>
  <c r="J185" i="6" s="1"/>
  <c r="J184" i="6"/>
  <c r="I184" i="6"/>
  <c r="F184" i="6"/>
  <c r="J183" i="6"/>
  <c r="I183" i="6"/>
  <c r="F183" i="6"/>
  <c r="J182" i="6"/>
  <c r="I182" i="6"/>
  <c r="F182" i="6"/>
  <c r="J181" i="6"/>
  <c r="I181" i="6"/>
  <c r="F181" i="6"/>
  <c r="J180" i="6"/>
  <c r="I180" i="6"/>
  <c r="F180" i="6"/>
  <c r="J179" i="6"/>
  <c r="I179" i="6"/>
  <c r="F179" i="6"/>
  <c r="J178" i="6"/>
  <c r="I178" i="6"/>
  <c r="F178" i="6"/>
  <c r="J177" i="6"/>
  <c r="I177" i="6"/>
  <c r="F177" i="6"/>
  <c r="J176" i="6"/>
  <c r="I176" i="6"/>
  <c r="J175" i="6"/>
  <c r="I175" i="6"/>
  <c r="F175" i="6"/>
  <c r="I174" i="6"/>
  <c r="F174" i="6"/>
  <c r="J174" i="6" s="1"/>
  <c r="J173" i="6"/>
  <c r="I173" i="6"/>
  <c r="J172" i="6"/>
  <c r="I172" i="6"/>
  <c r="F172" i="6"/>
  <c r="J171" i="6"/>
  <c r="I171" i="6"/>
  <c r="F171" i="6"/>
  <c r="J170" i="6"/>
  <c r="I170" i="6"/>
  <c r="F170" i="6"/>
  <c r="J169" i="6"/>
  <c r="I169" i="6"/>
  <c r="F169" i="6"/>
  <c r="J168" i="6"/>
  <c r="I168" i="6"/>
  <c r="F168" i="6"/>
  <c r="J167" i="6"/>
  <c r="I167" i="6"/>
  <c r="F167" i="6"/>
  <c r="J166" i="6"/>
  <c r="I166" i="6"/>
  <c r="F166" i="6"/>
  <c r="J165" i="6"/>
  <c r="I165" i="6"/>
  <c r="F165" i="6"/>
  <c r="J164" i="6"/>
  <c r="I164" i="6"/>
  <c r="F164" i="6"/>
  <c r="J163" i="6"/>
  <c r="I163" i="6"/>
  <c r="F163" i="6"/>
  <c r="J162" i="6"/>
  <c r="I162" i="6"/>
  <c r="F162" i="6"/>
  <c r="J161" i="6"/>
  <c r="I161" i="6"/>
  <c r="F161" i="6"/>
  <c r="J160" i="6"/>
  <c r="I160" i="6"/>
  <c r="F160" i="6"/>
  <c r="J159" i="6"/>
  <c r="I159" i="6"/>
  <c r="F159" i="6"/>
  <c r="J158" i="6"/>
  <c r="I158" i="6"/>
  <c r="F158" i="6"/>
  <c r="J157" i="6"/>
  <c r="I157" i="6"/>
  <c r="F157" i="6"/>
  <c r="J156" i="6"/>
  <c r="I156" i="6"/>
  <c r="F156" i="6"/>
  <c r="J155" i="6"/>
  <c r="I155" i="6"/>
  <c r="F155" i="6"/>
  <c r="J154" i="6"/>
  <c r="I154" i="6"/>
  <c r="F154" i="6"/>
  <c r="J153" i="6"/>
  <c r="I153" i="6"/>
  <c r="F153" i="6"/>
  <c r="J152" i="6"/>
  <c r="I152" i="6"/>
  <c r="F152" i="6"/>
  <c r="J151" i="6"/>
  <c r="F151" i="6"/>
  <c r="I151" i="6" s="1"/>
  <c r="J150" i="6"/>
  <c r="I150" i="6"/>
  <c r="F150" i="6"/>
  <c r="J149" i="6"/>
  <c r="F149" i="6"/>
  <c r="I149" i="6" s="1"/>
  <c r="I148" i="6"/>
  <c r="F148" i="6"/>
  <c r="J148" i="6" s="1"/>
  <c r="J147" i="6"/>
  <c r="F147" i="6"/>
  <c r="I147" i="6" s="1"/>
  <c r="J146" i="6"/>
  <c r="F146" i="6"/>
  <c r="I146" i="6" s="1"/>
  <c r="J145" i="6"/>
  <c r="F145" i="6"/>
  <c r="I145" i="6" s="1"/>
  <c r="J144" i="6"/>
  <c r="F144" i="6"/>
  <c r="I144" i="6" s="1"/>
  <c r="J143" i="6"/>
  <c r="F143" i="6"/>
  <c r="I143" i="6" s="1"/>
  <c r="J142" i="6"/>
  <c r="F142" i="6"/>
  <c r="I142" i="6" s="1"/>
  <c r="J141" i="6"/>
  <c r="F141" i="6"/>
  <c r="I141" i="6" s="1"/>
  <c r="J140" i="6"/>
  <c r="F140" i="6"/>
  <c r="I140" i="6" s="1"/>
  <c r="J139" i="6"/>
  <c r="F139" i="6"/>
  <c r="I139" i="6" s="1"/>
  <c r="J138" i="6"/>
  <c r="I138" i="6"/>
  <c r="F138" i="6"/>
  <c r="J137" i="6"/>
  <c r="I137" i="6"/>
  <c r="F137" i="6"/>
  <c r="J136" i="6"/>
  <c r="F136" i="6"/>
  <c r="I136" i="6" s="1"/>
  <c r="J124" i="6"/>
  <c r="I124" i="6"/>
  <c r="F124" i="6"/>
  <c r="J123" i="6"/>
  <c r="I123" i="6"/>
  <c r="F123" i="6"/>
  <c r="J122" i="6"/>
  <c r="I122" i="6"/>
  <c r="F122" i="6"/>
  <c r="J121" i="6"/>
  <c r="I121" i="6"/>
  <c r="F121" i="6"/>
  <c r="I120" i="6"/>
  <c r="F120" i="6"/>
  <c r="J120" i="6" s="1"/>
  <c r="J119" i="6"/>
  <c r="I119" i="6"/>
  <c r="F119" i="6"/>
  <c r="J118" i="6"/>
  <c r="I118" i="6"/>
  <c r="F118" i="6"/>
  <c r="J117" i="6"/>
  <c r="I117" i="6"/>
  <c r="F117" i="6"/>
  <c r="J116" i="6"/>
  <c r="I116" i="6"/>
  <c r="F116" i="6"/>
  <c r="J115" i="6"/>
  <c r="I115" i="6"/>
  <c r="F115" i="6"/>
  <c r="J114" i="6"/>
  <c r="I114" i="6"/>
  <c r="F114" i="6"/>
  <c r="J113" i="6"/>
  <c r="I113" i="6"/>
  <c r="F113" i="6"/>
  <c r="J112" i="6"/>
  <c r="I112" i="6"/>
  <c r="F112" i="6"/>
  <c r="J111" i="6"/>
  <c r="I111" i="6"/>
  <c r="J110" i="6"/>
  <c r="I110" i="6"/>
  <c r="F110" i="6"/>
  <c r="I109" i="6"/>
  <c r="F109" i="6"/>
  <c r="J109" i="6" s="1"/>
  <c r="J108" i="6"/>
  <c r="I108" i="6"/>
  <c r="F108" i="6"/>
  <c r="J107" i="6"/>
  <c r="I107" i="6"/>
  <c r="F107" i="6"/>
  <c r="J106" i="6"/>
  <c r="I106" i="6"/>
  <c r="F106" i="6"/>
  <c r="J105" i="6"/>
  <c r="I105" i="6"/>
  <c r="F105" i="6"/>
  <c r="J104" i="6"/>
  <c r="I104" i="6"/>
  <c r="F104" i="6"/>
  <c r="J103" i="6"/>
  <c r="I103" i="6"/>
  <c r="F103" i="6"/>
  <c r="J102" i="6"/>
  <c r="I102" i="6"/>
  <c r="F102" i="6"/>
  <c r="J101" i="6"/>
  <c r="I101" i="6"/>
  <c r="F101" i="6"/>
  <c r="J100" i="6"/>
  <c r="I100" i="6"/>
  <c r="F100" i="6"/>
  <c r="J99" i="6"/>
  <c r="I99" i="6"/>
  <c r="F99" i="6"/>
  <c r="J98" i="6"/>
  <c r="I98" i="6"/>
  <c r="F98" i="6"/>
  <c r="J97" i="6"/>
  <c r="I97" i="6"/>
  <c r="F97" i="6"/>
  <c r="J96" i="6"/>
  <c r="I96" i="6"/>
  <c r="F96" i="6"/>
  <c r="J95" i="6"/>
  <c r="I95" i="6"/>
  <c r="F95" i="6"/>
  <c r="J94" i="6"/>
  <c r="I94" i="6"/>
  <c r="F94" i="6"/>
  <c r="J93" i="6"/>
  <c r="I93" i="6"/>
  <c r="F93" i="6"/>
  <c r="J92" i="6"/>
  <c r="I92" i="6"/>
  <c r="F92" i="6"/>
  <c r="J91" i="6"/>
  <c r="I91" i="6"/>
  <c r="F91" i="6"/>
  <c r="J90" i="6"/>
  <c r="I90" i="6"/>
  <c r="F90" i="6"/>
  <c r="J89" i="6"/>
  <c r="I89" i="6"/>
  <c r="F89" i="6"/>
  <c r="J88" i="6"/>
  <c r="I88" i="6"/>
  <c r="F88" i="6"/>
  <c r="J87" i="6"/>
  <c r="I87" i="6"/>
  <c r="F87" i="6"/>
  <c r="J86" i="6"/>
  <c r="F86" i="6"/>
  <c r="I86" i="6" s="1"/>
  <c r="J85" i="6"/>
  <c r="I85" i="6"/>
  <c r="F85" i="6"/>
  <c r="J84" i="6"/>
  <c r="F84" i="6"/>
  <c r="I84" i="6" s="1"/>
  <c r="I83" i="6"/>
  <c r="F83" i="6"/>
  <c r="J83" i="6" s="1"/>
  <c r="J82" i="6"/>
  <c r="I82" i="6"/>
  <c r="J81" i="6"/>
  <c r="I81" i="6"/>
  <c r="J80" i="6"/>
  <c r="I80" i="6"/>
  <c r="J79" i="6"/>
  <c r="I79" i="6"/>
  <c r="J78" i="6"/>
  <c r="I78" i="6"/>
  <c r="J77" i="6"/>
  <c r="I77" i="6"/>
  <c r="J76" i="6"/>
  <c r="I76" i="6"/>
  <c r="J75" i="6"/>
  <c r="F75" i="6"/>
  <c r="I75" i="6" s="1"/>
  <c r="J74" i="6"/>
  <c r="F74" i="6"/>
  <c r="I74" i="6" s="1"/>
  <c r="J73" i="6"/>
  <c r="I73" i="6"/>
  <c r="F73" i="6"/>
  <c r="J72" i="6"/>
  <c r="I72" i="6"/>
  <c r="F72" i="6"/>
  <c r="J71" i="6"/>
  <c r="I71" i="6"/>
  <c r="J59" i="6"/>
  <c r="I59" i="6"/>
  <c r="F59" i="6"/>
  <c r="J58" i="6"/>
  <c r="I58" i="6"/>
  <c r="F58" i="6"/>
  <c r="J57" i="6"/>
  <c r="I57" i="6"/>
  <c r="F57" i="6"/>
  <c r="J56" i="6"/>
  <c r="I56" i="6"/>
  <c r="F56" i="6"/>
  <c r="I55" i="6"/>
  <c r="F55" i="6"/>
  <c r="J55" i="6" s="1"/>
  <c r="J54" i="6"/>
  <c r="I54" i="6"/>
  <c r="F54" i="6"/>
  <c r="J53" i="6"/>
  <c r="I53" i="6"/>
  <c r="F53" i="6"/>
  <c r="J52" i="6"/>
  <c r="I52" i="6"/>
  <c r="F52" i="6"/>
  <c r="J51" i="6"/>
  <c r="I51" i="6"/>
  <c r="F51" i="6"/>
  <c r="J50" i="6"/>
  <c r="I50" i="6"/>
  <c r="F50" i="6"/>
  <c r="J49" i="6"/>
  <c r="I49" i="6"/>
  <c r="F49" i="6"/>
  <c r="J48" i="6"/>
  <c r="I48" i="6"/>
  <c r="F48" i="6"/>
  <c r="J47" i="6"/>
  <c r="I47" i="6"/>
  <c r="F47" i="6"/>
  <c r="J46" i="6"/>
  <c r="I46" i="6"/>
  <c r="J45" i="6"/>
  <c r="I45" i="6"/>
  <c r="F45" i="6"/>
  <c r="I44" i="6"/>
  <c r="F44" i="6"/>
  <c r="J43" i="6"/>
  <c r="I43" i="6"/>
  <c r="F43" i="6"/>
  <c r="J42" i="6"/>
  <c r="I42" i="6"/>
  <c r="F42" i="6"/>
  <c r="J41" i="6"/>
  <c r="I41" i="6"/>
  <c r="F41" i="6"/>
  <c r="J40" i="6"/>
  <c r="I40" i="6"/>
  <c r="F40" i="6"/>
  <c r="J39" i="6"/>
  <c r="I39" i="6"/>
  <c r="F39" i="6"/>
  <c r="J38" i="6"/>
  <c r="I38" i="6"/>
  <c r="F38" i="6"/>
  <c r="J37" i="6"/>
  <c r="I37" i="6"/>
  <c r="F37" i="6"/>
  <c r="J36" i="6"/>
  <c r="I36" i="6"/>
  <c r="F36" i="6"/>
  <c r="J35" i="6"/>
  <c r="I35" i="6"/>
  <c r="F35" i="6"/>
  <c r="J34" i="6"/>
  <c r="I34" i="6"/>
  <c r="F34" i="6"/>
  <c r="J33" i="6"/>
  <c r="I33" i="6"/>
  <c r="F33" i="6"/>
  <c r="J32" i="6"/>
  <c r="I32" i="6"/>
  <c r="F32" i="6"/>
  <c r="J31" i="6"/>
  <c r="I31" i="6"/>
  <c r="F31" i="6"/>
  <c r="J30" i="6"/>
  <c r="I30" i="6"/>
  <c r="F30" i="6"/>
  <c r="J29" i="6"/>
  <c r="I29" i="6"/>
  <c r="F29" i="6"/>
  <c r="J28" i="6"/>
  <c r="I28" i="6"/>
  <c r="F28" i="6"/>
  <c r="J27" i="6"/>
  <c r="I27" i="6"/>
  <c r="F27" i="6"/>
  <c r="J26" i="6"/>
  <c r="I26" i="6"/>
  <c r="F26" i="6"/>
  <c r="J25" i="6"/>
  <c r="I25" i="6"/>
  <c r="F25" i="6"/>
  <c r="J24" i="6"/>
  <c r="I24" i="6"/>
  <c r="F24" i="6"/>
  <c r="J23" i="6"/>
  <c r="I23" i="6"/>
  <c r="F23" i="6"/>
  <c r="J22" i="6"/>
  <c r="I22" i="6"/>
  <c r="F22" i="6"/>
  <c r="J21" i="6"/>
  <c r="F21" i="6"/>
  <c r="I21" i="6" s="1"/>
  <c r="J20" i="6"/>
  <c r="I20" i="6"/>
  <c r="F20" i="6"/>
  <c r="J19" i="6"/>
  <c r="F19" i="6"/>
  <c r="I19" i="6" s="1"/>
  <c r="I18" i="6"/>
  <c r="F18" i="6"/>
  <c r="J18" i="6" s="1"/>
  <c r="J17" i="6"/>
  <c r="F17" i="6"/>
  <c r="I17" i="6" s="1"/>
  <c r="D9" i="11" s="1"/>
  <c r="J16" i="6"/>
  <c r="F16" i="6"/>
  <c r="I16" i="6" s="1"/>
  <c r="D8" i="11" s="1"/>
  <c r="J15" i="6"/>
  <c r="F15" i="6"/>
  <c r="I15" i="6" s="1"/>
  <c r="D7" i="11" s="1"/>
  <c r="J14" i="6"/>
  <c r="F14" i="6"/>
  <c r="I14" i="6" s="1"/>
  <c r="J13" i="6"/>
  <c r="F13" i="6"/>
  <c r="I13" i="6" s="1"/>
  <c r="J12" i="6"/>
  <c r="F12" i="6"/>
  <c r="I12" i="6" s="1"/>
  <c r="D4" i="11" s="1"/>
  <c r="J11" i="6"/>
  <c r="F11" i="6"/>
  <c r="I11" i="6" s="1"/>
  <c r="J10" i="6"/>
  <c r="F10" i="6"/>
  <c r="I10" i="6" s="1"/>
  <c r="D5" i="11" s="1"/>
  <c r="J9" i="6"/>
  <c r="F9" i="6"/>
  <c r="I9" i="6" s="1"/>
  <c r="D6" i="11" s="1"/>
  <c r="J8" i="6"/>
  <c r="I8" i="6"/>
  <c r="F8" i="6"/>
  <c r="J7" i="6"/>
  <c r="I7" i="6"/>
  <c r="F7" i="6"/>
  <c r="J44" i="6" l="1"/>
</calcChain>
</file>

<file path=xl/sharedStrings.xml><?xml version="1.0" encoding="utf-8"?>
<sst xmlns="http://schemas.openxmlformats.org/spreadsheetml/2006/main" count="3429" uniqueCount="730">
  <si>
    <t xml:space="preserve">Welcome! This workbook contains the cross-sector emission factors that can be used to estimate emissions from stationary combustion, purchased electricity, and mobile combustion. The Table of Contents worksheet contains sources of emission factors contained in subsequent worksheets, as well as identifies for which scope the emission factors should be used to calculate (i.e., scope 1, 2, or 3). 
This workbook also contains an Abbreviations and Conversions tab, where you can find common abbreviations used in GHG accounting as well as unit conversion factors. </t>
  </si>
  <si>
    <t xml:space="preserve">This tool was last modified in March 2024 with the support of the Greenhouse Gas Management Institute (www.ghginstitute.org). </t>
  </si>
  <si>
    <t>Calculation Tools Disclaimer</t>
  </si>
  <si>
    <t>Emission Factors from Cross-Sector Tools</t>
  </si>
  <si>
    <t>Last modified: March 13, 2024</t>
  </si>
  <si>
    <t xml:space="preserve">Only publicly-available EFs for the countries (U.S. and U.K.) and default EFs for all "Other" regions are covered for stationary and mobile combustion sources. This tool does not represent all available EFs by region or emission source.  </t>
  </si>
  <si>
    <t xml:space="preserve">Table of Contents </t>
  </si>
  <si>
    <t>SCOPE</t>
  </si>
  <si>
    <t xml:space="preserve">WORKBOOK TITLE </t>
  </si>
  <si>
    <t>TABLE</t>
  </si>
  <si>
    <t>GHG</t>
  </si>
  <si>
    <t>TABLE TITLE</t>
  </si>
  <si>
    <t>GEOGRAPHICAL REGION</t>
  </si>
  <si>
    <t>SOURCE</t>
  </si>
  <si>
    <t>Stationary Combustion</t>
  </si>
  <si>
    <r>
      <t>CO</t>
    </r>
    <r>
      <rPr>
        <vertAlign val="subscript"/>
        <sz val="9"/>
        <rFont val="Arial"/>
        <family val="2"/>
      </rPr>
      <t>2</t>
    </r>
  </si>
  <si>
    <r>
      <t>CO</t>
    </r>
    <r>
      <rPr>
        <vertAlign val="subscript"/>
        <sz val="9"/>
        <rFont val="Arial"/>
        <family val="2"/>
      </rPr>
      <t>2</t>
    </r>
    <r>
      <rPr>
        <sz val="9"/>
        <rFont val="Arial"/>
        <family val="2"/>
      </rPr>
      <t xml:space="preserve"> Emission Factors by Fuel</t>
    </r>
  </si>
  <si>
    <t>All</t>
  </si>
  <si>
    <t>2006 IPCC Guidelines for National Greenhouse Gas Inventories, Volume 2,
Energy, Chapter 2, Stationary Combustion, Table 2.4: http://www.ipcc-nggip.iges.or.jp/public/2006gl/vol2.html</t>
  </si>
  <si>
    <r>
      <t>CH</t>
    </r>
    <r>
      <rPr>
        <vertAlign val="subscript"/>
        <sz val="9"/>
        <rFont val="Arial"/>
        <family val="2"/>
      </rPr>
      <t>4</t>
    </r>
  </si>
  <si>
    <r>
      <t>CH</t>
    </r>
    <r>
      <rPr>
        <vertAlign val="subscript"/>
        <sz val="9"/>
        <rFont val="Arial"/>
        <family val="2"/>
      </rPr>
      <t>4</t>
    </r>
    <r>
      <rPr>
        <sz val="9"/>
        <rFont val="Arial"/>
        <family val="2"/>
      </rPr>
      <t xml:space="preserve"> Emission Factors by Fuel</t>
    </r>
  </si>
  <si>
    <r>
      <t>N</t>
    </r>
    <r>
      <rPr>
        <vertAlign val="subscript"/>
        <sz val="9"/>
        <rFont val="Arial"/>
        <family val="2"/>
      </rPr>
      <t>2</t>
    </r>
    <r>
      <rPr>
        <sz val="9"/>
        <rFont val="Arial"/>
        <family val="2"/>
      </rPr>
      <t>O</t>
    </r>
  </si>
  <si>
    <r>
      <t>N</t>
    </r>
    <r>
      <rPr>
        <vertAlign val="subscript"/>
        <sz val="9"/>
        <rFont val="Arial"/>
        <family val="2"/>
      </rPr>
      <t>2</t>
    </r>
    <r>
      <rPr>
        <sz val="9"/>
        <rFont val="Arial"/>
        <family val="2"/>
      </rPr>
      <t>O Emission Factors by Fuel</t>
    </r>
  </si>
  <si>
    <t>Mobile Combustion - Fuel Use</t>
  </si>
  <si>
    <r>
      <t>CO</t>
    </r>
    <r>
      <rPr>
        <vertAlign val="subscript"/>
        <sz val="9"/>
        <color theme="1"/>
        <rFont val="Arial"/>
        <family val="2"/>
      </rPr>
      <t>2</t>
    </r>
  </si>
  <si>
    <t>Other, U.S., and U.K</t>
  </si>
  <si>
    <r>
      <t>Other: CO</t>
    </r>
    <r>
      <rPr>
        <vertAlign val="subscript"/>
        <sz val="9"/>
        <color theme="1"/>
        <rFont val="Arial"/>
        <family val="2"/>
      </rPr>
      <t>2</t>
    </r>
    <r>
      <rPr>
        <sz val="9"/>
        <color theme="1"/>
        <rFont val="Arial"/>
        <family val="2"/>
      </rPr>
      <t xml:space="preserve"> by volume converted using default density values under Stationary Combustion. CO</t>
    </r>
    <r>
      <rPr>
        <vertAlign val="subscript"/>
        <sz val="9"/>
        <color theme="1"/>
        <rFont val="Arial"/>
        <family val="2"/>
      </rPr>
      <t>2</t>
    </r>
    <r>
      <rPr>
        <sz val="9"/>
        <color theme="1"/>
        <rFont val="Arial"/>
        <family val="2"/>
      </rPr>
      <t xml:space="preserve"> EFs sourced from 2006 IPCC Guidelines for National Greenhouse Gas Inventories, Volume 2, Energy, Chapter 2, Stationary Combustion, Table 2.4: http://www.ipcc-nggip.iges.or.jp/public/2006gl/vol2.html
U.S.: EPA Center for Corporate Climate Leadership Emission Factors for Greenhouse Gas Inventories (2024), Table 2: https://www.epa.gov/climateleadership/ghg-emission-factors-hub
U.K.: UK Government GHG Conversion Factors for Company Reporting (2023). Worksheets: Fuels and Outside of scopes. https://www.gov.uk/government/publications/greenhouse-gas-reporting-conversion-factors-2023</t>
    </r>
  </si>
  <si>
    <r>
      <t>CH</t>
    </r>
    <r>
      <rPr>
        <vertAlign val="subscript"/>
        <sz val="9"/>
        <rFont val="Arial"/>
        <family val="2"/>
      </rPr>
      <t>4</t>
    </r>
    <r>
      <rPr>
        <sz val="9"/>
        <rFont val="Arial"/>
        <family val="2"/>
      </rPr>
      <t>, N</t>
    </r>
    <r>
      <rPr>
        <vertAlign val="subscript"/>
        <sz val="9"/>
        <rFont val="Arial"/>
        <family val="2"/>
      </rPr>
      <t>2</t>
    </r>
    <r>
      <rPr>
        <sz val="9"/>
        <rFont val="Arial"/>
        <family val="2"/>
      </rPr>
      <t>O</t>
    </r>
  </si>
  <si>
    <r>
      <t>CH</t>
    </r>
    <r>
      <rPr>
        <vertAlign val="subscript"/>
        <sz val="9"/>
        <rFont val="Arial"/>
        <family val="2"/>
      </rPr>
      <t>4</t>
    </r>
    <r>
      <rPr>
        <sz val="9"/>
        <rFont val="Arial"/>
        <family val="2"/>
      </rPr>
      <t xml:space="preserve"> and N</t>
    </r>
    <r>
      <rPr>
        <vertAlign val="subscript"/>
        <sz val="9"/>
        <rFont val="Arial"/>
        <family val="2"/>
      </rPr>
      <t>2</t>
    </r>
    <r>
      <rPr>
        <sz val="9"/>
        <rFont val="Arial"/>
        <family val="2"/>
      </rPr>
      <t>O Emission Factors by Fuel and Vehicle Type</t>
    </r>
  </si>
  <si>
    <t>Other, U.S., and U.K.</t>
  </si>
  <si>
    <t>Other: 2006 IPCC Guidelines for National Greenhouse Gas Inventories, Volume 2,
Energy, Chapter 3, Mobile Combustion, Table 3.4.1 for Rail and others from Table 3.3.1: http://www.ipcc-nggip.iges.or.jp/public/2006gl/vol2.html
U.S.: EPA Center for Corporate Climate Leadership Emission Factors for Greenhouse Gas Inventories (2024), Table 5: https://www.epa.gov/climateleadership/ghg-emission-factors-hub
U.K.: UK Government GHG Conversion Factors for Company Reporting (2023), Passenger Vehicles and Delivery Vehicles: https://www.gov.uk/government/publications/greenhouse-gas-reporting-conversion-factors-2023</t>
  </si>
  <si>
    <r>
      <rPr>
        <b/>
        <sz val="9"/>
        <color theme="1"/>
        <rFont val="Arial"/>
        <family val="2"/>
      </rPr>
      <t xml:space="preserve">Note: </t>
    </r>
    <r>
      <rPr>
        <sz val="9"/>
        <color theme="1"/>
        <rFont val="Arial"/>
        <family val="2"/>
      </rPr>
      <t xml:space="preserve">The factors listed in the tables above may also be used in </t>
    </r>
    <r>
      <rPr>
        <b/>
        <sz val="9"/>
        <color theme="1"/>
        <rFont val="Arial"/>
        <family val="2"/>
      </rPr>
      <t xml:space="preserve">Scope 3 </t>
    </r>
    <r>
      <rPr>
        <sz val="9"/>
        <color theme="1"/>
        <rFont val="Arial"/>
        <family val="2"/>
      </rPr>
      <t>accounting for transport-related emissions calculation methods (e.g., fuel-based or distance-based calculation methods), when activity data is available. However, these factors do not include well-to-tank emissions and only represent combustion emissions (i.e., tank-to-wheel).</t>
    </r>
  </si>
  <si>
    <t>Mobile Combustion - Distance</t>
  </si>
  <si>
    <t>Reference</t>
  </si>
  <si>
    <t>N/A</t>
  </si>
  <si>
    <t>Average Fuel Economy per Vehicle Type</t>
  </si>
  <si>
    <t>U.S.</t>
  </si>
  <si>
    <t>Average miles per gallon (mpg) values from the U.S. Department of Transportation, Federal Highway Administration, Highway Statistics 2021 (January 2024), Table VM-1.</t>
  </si>
  <si>
    <r>
      <t>CH</t>
    </r>
    <r>
      <rPr>
        <vertAlign val="subscript"/>
        <sz val="9"/>
        <rFont val="Arial"/>
        <family val="2"/>
      </rPr>
      <t>4</t>
    </r>
    <r>
      <rPr>
        <sz val="9"/>
        <rFont val="Arial"/>
        <family val="2"/>
      </rPr>
      <t xml:space="preserve"> and N</t>
    </r>
    <r>
      <rPr>
        <vertAlign val="subscript"/>
        <sz val="9"/>
        <rFont val="Arial"/>
        <family val="2"/>
      </rPr>
      <t>2</t>
    </r>
    <r>
      <rPr>
        <sz val="9"/>
        <rFont val="Arial"/>
        <family val="2"/>
      </rPr>
      <t>O Emission Factors for U.S. and Other Regions by Vehicle Distance</t>
    </r>
  </si>
  <si>
    <t>Other and U.S.</t>
  </si>
  <si>
    <t>Other: 2006 IPCC Guidelines for National Greenhouse Gas Inventories, Volume 2,
Energy, Chapter 3, Mobile Combustion, Table 3.2.4: http://www.ipcc-nggip.iges.or.jp/public/2006gl/vol2.html
U.S.: EPA Center for Corporate Climate Leadership Emission Factors for Greenhouse Gas Inventories (2024), Tables 3 and 4: https://www.epa.gov/climateleadership/ghg-emission-factors-hub</t>
  </si>
  <si>
    <r>
      <t>CO</t>
    </r>
    <r>
      <rPr>
        <vertAlign val="subscript"/>
        <sz val="9"/>
        <rFont val="Arial"/>
        <family val="2"/>
      </rPr>
      <t>2</t>
    </r>
    <r>
      <rPr>
        <sz val="9"/>
        <rFont val="Arial"/>
        <family val="2"/>
      </rPr>
      <t>, CH</t>
    </r>
    <r>
      <rPr>
        <vertAlign val="subscript"/>
        <sz val="9"/>
        <rFont val="Arial"/>
        <family val="2"/>
      </rPr>
      <t>4</t>
    </r>
    <r>
      <rPr>
        <sz val="9"/>
        <rFont val="Arial"/>
        <family val="2"/>
      </rPr>
      <t>, N</t>
    </r>
    <r>
      <rPr>
        <vertAlign val="subscript"/>
        <sz val="9"/>
        <rFont val="Arial"/>
        <family val="2"/>
      </rPr>
      <t>2</t>
    </r>
    <r>
      <rPr>
        <sz val="9"/>
        <rFont val="Arial"/>
        <family val="2"/>
      </rPr>
      <t>O Emission Factors for U.K. by Vehicle Distance</t>
    </r>
  </si>
  <si>
    <t>U.K.</t>
  </si>
  <si>
    <t>U.K.: UK Government GHG Conversion Factors for Company Reporting (2023), Passenger Vehicles and Delivery Vehicles: https://www.gov.uk/government/publications/greenhouse-gas-reporting-conversion-factors-2023</t>
  </si>
  <si>
    <r>
      <rPr>
        <b/>
        <sz val="9"/>
        <rFont val="Arial"/>
        <family val="2"/>
      </rPr>
      <t xml:space="preserve">Note: </t>
    </r>
    <r>
      <rPr>
        <sz val="9"/>
        <rFont val="Arial"/>
        <family val="2"/>
      </rPr>
      <t xml:space="preserve">The factors listed in the tables above may also be used in </t>
    </r>
    <r>
      <rPr>
        <b/>
        <sz val="9"/>
        <rFont val="Arial"/>
        <family val="2"/>
      </rPr>
      <t xml:space="preserve">Scope 3 </t>
    </r>
    <r>
      <rPr>
        <sz val="9"/>
        <rFont val="Arial"/>
        <family val="2"/>
      </rPr>
      <t>accounting for transport-related emissions calculation methods (e.g., fuel-based or distance-based calculation methods), when activity data is available. However, these factors do not include well-to-tank emissions and only represent combustion emissions (i.e., tank-to-wheel).</t>
    </r>
  </si>
  <si>
    <t>Electricity US</t>
  </si>
  <si>
    <t>1 - 12</t>
  </si>
  <si>
    <r>
      <t>CO</t>
    </r>
    <r>
      <rPr>
        <vertAlign val="subscript"/>
        <sz val="9"/>
        <rFont val="Arial"/>
        <family val="2"/>
      </rPr>
      <t>2</t>
    </r>
    <r>
      <rPr>
        <sz val="9"/>
        <rFont val="Arial"/>
        <family val="2"/>
      </rPr>
      <t>, CH</t>
    </r>
    <r>
      <rPr>
        <vertAlign val="subscript"/>
        <sz val="9"/>
        <rFont val="Arial"/>
        <family val="2"/>
      </rPr>
      <t>4</t>
    </r>
    <r>
      <rPr>
        <sz val="9"/>
        <rFont val="Arial"/>
        <family val="2"/>
      </rPr>
      <t>, N</t>
    </r>
    <r>
      <rPr>
        <vertAlign val="subscript"/>
        <sz val="9"/>
        <rFont val="Arial"/>
        <family val="2"/>
      </rPr>
      <t>2</t>
    </r>
    <r>
      <rPr>
        <sz val="9"/>
        <rFont val="Arial"/>
        <family val="2"/>
      </rPr>
      <t>O</t>
    </r>
  </si>
  <si>
    <r>
      <t>Years 2022-2005 US Regional Electricity Emission Factors for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t>
    </r>
  </si>
  <si>
    <t xml:space="preserve">US EPA eGRID Database. http://www.epa.gov/cleanenergy/energy-resources/egrid/index.html </t>
  </si>
  <si>
    <t>Electricity CN, TW, BR, TH, UK</t>
  </si>
  <si>
    <t>Electricity Emission Factors for China</t>
  </si>
  <si>
    <t>China</t>
  </si>
  <si>
    <t>2023 Chinese national average emission factor, Ministry of Ecology and Environment of the People's Republic of China: https://www.mee.gov.cn/xxgk2018/xxgk/xxgk06/202302/t20230207_1015569.html</t>
  </si>
  <si>
    <r>
      <t>CO</t>
    </r>
    <r>
      <rPr>
        <vertAlign val="subscript"/>
        <sz val="9"/>
        <rFont val="Arial"/>
        <family val="2"/>
      </rPr>
      <t>2</t>
    </r>
    <r>
      <rPr>
        <sz val="9"/>
        <rFont val="Arial"/>
        <family val="2"/>
      </rPr>
      <t>e</t>
    </r>
  </si>
  <si>
    <t>Electricity Emission Factors for Taiwan</t>
  </si>
  <si>
    <t>Taiwan</t>
  </si>
  <si>
    <t>Bureau of Energy, Ministry of Economic Affairs in Taiwan. https://www.moeaea.gov.tw/ECW/English/content/Content.aspx?menu_id=24200</t>
  </si>
  <si>
    <t>Electricity Emission Factors for Brazil</t>
  </si>
  <si>
    <t>Brazil</t>
  </si>
  <si>
    <t>Fator médio - Inventários corporativos; Ministry of Science, Technology, and Innovation. https://www.gov.br/mcti/pt-br/acompanhe-o-mcti/sirene/dados-e-ferramentas/fatores-de-emissao</t>
  </si>
  <si>
    <t>Electricity Emission Factors for Thailand</t>
  </si>
  <si>
    <t>Thailand</t>
  </si>
  <si>
    <r>
      <t>Energy Policy and Planning Office, Ministry of Energy, Thailand. Table 9.1-15: CO</t>
    </r>
    <r>
      <rPr>
        <vertAlign val="subscript"/>
        <sz val="9"/>
        <rFont val="Arial"/>
        <family val="2"/>
      </rPr>
      <t>2</t>
    </r>
    <r>
      <rPr>
        <sz val="9"/>
        <rFont val="Arial"/>
        <family val="2"/>
      </rPr>
      <t xml:space="preserve"> Emission per kWh: https://www.eppo.go.th/index.php/en/en-energystatistics/co2-statistic</t>
    </r>
  </si>
  <si>
    <t>Electricity Emission Factors for U.K.</t>
  </si>
  <si>
    <t>UK Government GHG Conversion Factors for Company Reporting (2023), UK electricity: https://www.gov.uk/government/publications/greenhouse-gas-reporting-conversion-factors-2023</t>
  </si>
  <si>
    <r>
      <rPr>
        <b/>
        <sz val="9"/>
        <rFont val="Arial"/>
        <family val="2"/>
      </rPr>
      <t xml:space="preserve">Note: </t>
    </r>
    <r>
      <rPr>
        <sz val="9"/>
        <rFont val="Arial"/>
        <family val="2"/>
      </rPr>
      <t>Under a new licensing agreement with the IEA, we are no longer able to provide a single list of the electricity emissions factors from the IEA's database "CO</t>
    </r>
    <r>
      <rPr>
        <vertAlign val="subscript"/>
        <sz val="9"/>
        <rFont val="Arial"/>
        <family val="2"/>
      </rPr>
      <t xml:space="preserve">2 </t>
    </r>
    <r>
      <rPr>
        <sz val="9"/>
        <rFont val="Arial"/>
        <family val="2"/>
      </rPr>
      <t>emissions form Fuel Combustion." These emissions factors are available for purchase at: https://www.iea.org/data-and-statistics/data-product/emissions-factors-2023</t>
    </r>
  </si>
  <si>
    <t>Mobile Combustion - Freight</t>
  </si>
  <si>
    <r>
      <t>CO</t>
    </r>
    <r>
      <rPr>
        <vertAlign val="subscript"/>
        <sz val="9"/>
        <rFont val="Arial"/>
        <family val="2"/>
      </rPr>
      <t>2</t>
    </r>
    <r>
      <rPr>
        <sz val="9"/>
        <rFont val="Arial"/>
        <family val="2"/>
      </rPr>
      <t xml:space="preserve"> Emission Factors by Weight or Vehicle Distance (i.e., Freight Transport)</t>
    </r>
  </si>
  <si>
    <t>U.S. and U.K.</t>
  </si>
  <si>
    <t>U.S.: EPA Center for Corporate Climate Leadership Emission Factors for Greenhouse Gas Inventories (2024), Table 8: https://www.epa.gov/climateleadership/ghg-emission-factors-hub
U.K.: Freight Flights from UK Government GHG Conversion Factors for Company Reporting (2022), Freighting Goods: https://www.gov.uk/government/publications/greenhouse-gas-reporting-conversion-factors-2022 
U.K.: Other Factors from UK Government GHG Conversion Factors for Company Reporting (2023), Freighting Goods: https://www.gov.uk/government/publications/greenhouse-gas-reporting-conversion-factors-2023</t>
  </si>
  <si>
    <r>
      <t>CH</t>
    </r>
    <r>
      <rPr>
        <vertAlign val="subscript"/>
        <sz val="9"/>
        <rFont val="Arial"/>
        <family val="2"/>
      </rPr>
      <t>4</t>
    </r>
    <r>
      <rPr>
        <sz val="9"/>
        <rFont val="Arial"/>
        <family val="2"/>
      </rPr>
      <t xml:space="preserve"> and N</t>
    </r>
    <r>
      <rPr>
        <vertAlign val="subscript"/>
        <sz val="9"/>
        <rFont val="Arial"/>
        <family val="2"/>
      </rPr>
      <t>2</t>
    </r>
    <r>
      <rPr>
        <sz val="9"/>
        <rFont val="Arial"/>
        <family val="2"/>
      </rPr>
      <t>O Emission Factors by Weight or Vehicle Distance (i.e., Freight Transport)</t>
    </r>
  </si>
  <si>
    <r>
      <rPr>
        <b/>
        <sz val="9"/>
        <rFont val="Arial"/>
        <family val="2"/>
      </rPr>
      <t>Note</t>
    </r>
    <r>
      <rPr>
        <sz val="9"/>
        <rFont val="Arial"/>
        <family val="2"/>
      </rPr>
      <t xml:space="preserve">: The factors above are not proper for mobile combustion emissions calculation in </t>
    </r>
    <r>
      <rPr>
        <b/>
        <sz val="9"/>
        <rFont val="Arial"/>
        <family val="2"/>
      </rPr>
      <t>scope 1</t>
    </r>
    <r>
      <rPr>
        <sz val="9"/>
        <rFont val="Arial"/>
        <family val="2"/>
      </rPr>
      <t>.</t>
    </r>
  </si>
  <si>
    <r>
      <rPr>
        <b/>
        <sz val="9"/>
        <rFont val="Arial"/>
        <family val="2"/>
      </rPr>
      <t>Disclaimer</t>
    </r>
    <r>
      <rPr>
        <sz val="9"/>
        <rFont val="Arial"/>
        <family val="2"/>
      </rPr>
      <t>: U.K. values for air transport in Tables 1 and 2 are sourced from the UK Government GHG Conversion Factors for Company Reporting (2022) to reflect current state of travel. The latest publication (2023) has a change in methodology and reflects the impact of COVID-19 on air transport utilization. All other factors in the Table 1 are from the 2023 publication.</t>
    </r>
  </si>
  <si>
    <t>Mobile Combustion - Public</t>
  </si>
  <si>
    <r>
      <t>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Emission Factors by Passenger or Vehicle Distance (i.e., Public Transport)</t>
    </r>
  </si>
  <si>
    <t>U.S.: EPA Center for Corporate Climate Leadership Emission Factors for Greenhouse Gas Inventories (2024), Table 10: https://www.epa.gov/climateleadership/ghg-emission-factors-hub
U.K.: Flights from UK Government GHG Conversion Factors for Company Reporting (2022), Business travel- air: https://www.gov.uk/government/publications/greenhouse-gas-reporting-conversion-factors-2022
U.K.: Other Factors from UK Government GHG Conversion Factors for Company Reporting (2023), Business travel- sea, Business travel- land: https://www.gov.uk/government/publications/greenhouse-gas-reporting-conversion-factors-2023</t>
  </si>
  <si>
    <r>
      <rPr>
        <b/>
        <sz val="9"/>
        <rFont val="Arial"/>
        <family val="2"/>
      </rPr>
      <t>Note:</t>
    </r>
    <r>
      <rPr>
        <sz val="9"/>
        <rFont val="Arial"/>
        <family val="2"/>
      </rPr>
      <t xml:space="preserve"> The factors above are not proper for mobile combustion emissions calculation in </t>
    </r>
    <r>
      <rPr>
        <b/>
        <sz val="9"/>
        <rFont val="Arial"/>
        <family val="2"/>
      </rPr>
      <t>scope 1.</t>
    </r>
    <r>
      <rPr>
        <sz val="9"/>
        <rFont val="Arial"/>
        <family val="2"/>
      </rPr>
      <t xml:space="preserve">
</t>
    </r>
    <r>
      <rPr>
        <b/>
        <sz val="9"/>
        <rFont val="Arial"/>
        <family val="2"/>
      </rPr>
      <t>Disclaimer</t>
    </r>
    <r>
      <rPr>
        <sz val="9"/>
        <rFont val="Arial"/>
        <family val="2"/>
      </rPr>
      <t>: U.K. values for air transport in Table 1 are sourced from the UK Government GHG Conversion Factors for Company Reporting (2022) to reflect current state of travel. The latest publication (2023) has a change in methodology and reflects the impact of COVID-19 on air transport utilization. All other factors in the Table 1 are from the 2023 publication.</t>
    </r>
  </si>
  <si>
    <t>Abbreviations and Conversions</t>
  </si>
  <si>
    <t>Abbreviations</t>
  </si>
  <si>
    <t>SI Prefixes</t>
  </si>
  <si>
    <t>Energy Conversions</t>
  </si>
  <si>
    <t>Adapted from UK Government GHG Conversion Factors for Company Reporting (2023) https://www.gov.uk/government/publications/greenhouse-gas-reporting-conversion-factors-2023</t>
  </si>
  <si>
    <t>Volume Conversions</t>
  </si>
  <si>
    <t>Weight/Mass Conversions</t>
  </si>
  <si>
    <t>Length/Distance Conversions</t>
  </si>
  <si>
    <r>
      <t>The tables below provide default values for fuels. If country-specific or supplier-specific values are available, it is preferred to use those instead. Lower Heating Value (LHV) is also referred to as Net Calorific Value (NCV) and refers to the amount of thermal energy produced by the combustion of a fuel. CO</t>
    </r>
    <r>
      <rPr>
        <vertAlign val="subscript"/>
        <sz val="9"/>
        <rFont val="Arial"/>
        <family val="2"/>
      </rPr>
      <t>2</t>
    </r>
    <r>
      <rPr>
        <sz val="9"/>
        <rFont val="Arial"/>
        <family val="2"/>
      </rPr>
      <t xml:space="preserve"> emission factors are also provided for each fuel for different measurement bases. The EFs below are consistent with the 2006 IPCC Guidelines for National Inventories, where applicable. The 2006 IPCC Guidelines also provide uncertainty range for the EFs.</t>
    </r>
  </si>
  <si>
    <r>
      <t>Table 1. CO</t>
    </r>
    <r>
      <rPr>
        <b/>
        <vertAlign val="subscript"/>
        <sz val="12"/>
        <rFont val="Arial"/>
        <family val="2"/>
      </rPr>
      <t>2</t>
    </r>
    <r>
      <rPr>
        <b/>
        <sz val="12"/>
        <rFont val="Arial"/>
        <family val="2"/>
      </rPr>
      <t xml:space="preserve"> Emission Factors by Fuel</t>
    </r>
  </si>
  <si>
    <t>Fuel</t>
  </si>
  <si>
    <r>
      <t>CO</t>
    </r>
    <r>
      <rPr>
        <b/>
        <vertAlign val="subscript"/>
        <sz val="9"/>
        <rFont val="Arial"/>
        <family val="2"/>
      </rPr>
      <t>2</t>
    </r>
    <r>
      <rPr>
        <b/>
        <sz val="9"/>
        <rFont val="Arial"/>
        <family val="2"/>
      </rPr>
      <t xml:space="preserve"> emission factors for fuel consumption data that have been supplied on different measurement bases</t>
    </r>
  </si>
  <si>
    <t>Lower Heating Value (LHV) (or NCV)</t>
  </si>
  <si>
    <t>Energy basis</t>
  </si>
  <si>
    <t>Mass basis</t>
  </si>
  <si>
    <r>
      <t>Fuel density information</t>
    </r>
    <r>
      <rPr>
        <b/>
        <vertAlign val="superscript"/>
        <sz val="9"/>
        <rFont val="Arial"/>
        <family val="2"/>
      </rPr>
      <t>1</t>
    </r>
  </si>
  <si>
    <t>Liquid basis</t>
  </si>
  <si>
    <t>Gas basis</t>
  </si>
  <si>
    <t>TJ/Gg</t>
  </si>
  <si>
    <r>
      <t>kg CO</t>
    </r>
    <r>
      <rPr>
        <b/>
        <vertAlign val="subscript"/>
        <sz val="9"/>
        <rFont val="Arial"/>
        <family val="2"/>
      </rPr>
      <t>2</t>
    </r>
    <r>
      <rPr>
        <b/>
        <sz val="9"/>
        <rFont val="Arial"/>
        <family val="2"/>
      </rPr>
      <t>/TJ</t>
    </r>
  </si>
  <si>
    <r>
      <t>kg CO</t>
    </r>
    <r>
      <rPr>
        <b/>
        <vertAlign val="subscript"/>
        <sz val="9"/>
        <rFont val="Arial"/>
        <family val="2"/>
      </rPr>
      <t>2</t>
    </r>
    <r>
      <rPr>
        <b/>
        <sz val="9"/>
        <rFont val="Arial"/>
        <family val="2"/>
      </rPr>
      <t>/tonne</t>
    </r>
  </si>
  <si>
    <t>Of liquids (kg/litre fuel)</t>
  </si>
  <si>
    <r>
      <t>Of gases (kg/m</t>
    </r>
    <r>
      <rPr>
        <b/>
        <vertAlign val="superscript"/>
        <sz val="9"/>
        <rFont val="Arial"/>
        <family val="2"/>
      </rPr>
      <t>3</t>
    </r>
    <r>
      <rPr>
        <b/>
        <sz val="9"/>
        <rFont val="Arial"/>
        <family val="2"/>
      </rPr>
      <t xml:space="preserve"> of fuel)</t>
    </r>
  </si>
  <si>
    <r>
      <t>kg CO</t>
    </r>
    <r>
      <rPr>
        <b/>
        <vertAlign val="subscript"/>
        <sz val="9"/>
        <rFont val="Arial"/>
        <family val="2"/>
      </rPr>
      <t>2</t>
    </r>
    <r>
      <rPr>
        <b/>
        <sz val="9"/>
        <rFont val="Arial"/>
        <family val="2"/>
      </rPr>
      <t>/litre</t>
    </r>
  </si>
  <si>
    <r>
      <t>kg CO</t>
    </r>
    <r>
      <rPr>
        <b/>
        <vertAlign val="subscript"/>
        <sz val="9"/>
        <rFont val="Arial"/>
        <family val="2"/>
      </rPr>
      <t>2</t>
    </r>
    <r>
      <rPr>
        <b/>
        <sz val="9"/>
        <rFont val="Arial"/>
        <family val="2"/>
      </rPr>
      <t>/m</t>
    </r>
    <r>
      <rPr>
        <b/>
        <vertAlign val="superscript"/>
        <sz val="9"/>
        <rFont val="Arial"/>
        <family val="2"/>
      </rPr>
      <t>3</t>
    </r>
  </si>
  <si>
    <t>Oil products</t>
  </si>
  <si>
    <t>Crude oil</t>
  </si>
  <si>
    <t>Orimulsion</t>
  </si>
  <si>
    <t>Natural Gas Liquids</t>
  </si>
  <si>
    <r>
      <t>Motor gasoline</t>
    </r>
    <r>
      <rPr>
        <vertAlign val="superscript"/>
        <sz val="9"/>
        <rFont val="Arial"/>
        <family val="2"/>
      </rPr>
      <t>2</t>
    </r>
  </si>
  <si>
    <t>Aviation gasoline</t>
  </si>
  <si>
    <t>Jet gasoline</t>
  </si>
  <si>
    <t>Jet kerosene</t>
  </si>
  <si>
    <t>Other kerosene</t>
  </si>
  <si>
    <t>Shale oil</t>
  </si>
  <si>
    <r>
      <t>Gas/Diesel oil</t>
    </r>
    <r>
      <rPr>
        <vertAlign val="superscript"/>
        <sz val="9"/>
        <rFont val="Arial"/>
        <family val="2"/>
      </rPr>
      <t>2</t>
    </r>
  </si>
  <si>
    <r>
      <t>Residual fuel oil</t>
    </r>
    <r>
      <rPr>
        <vertAlign val="superscript"/>
        <sz val="9"/>
        <rFont val="Arial"/>
        <family val="2"/>
      </rPr>
      <t>3</t>
    </r>
  </si>
  <si>
    <t>Liquified Petroleum Gases</t>
  </si>
  <si>
    <t>Ethane</t>
  </si>
  <si>
    <t>Naphtha</t>
  </si>
  <si>
    <t>Bitumen</t>
  </si>
  <si>
    <t>Lubricants</t>
  </si>
  <si>
    <t>Petroleum coke</t>
  </si>
  <si>
    <t>Refinery feedstocks</t>
  </si>
  <si>
    <t>Refinery gas</t>
  </si>
  <si>
    <t>Paraffin waxes</t>
  </si>
  <si>
    <t>White Spirit/SBP</t>
  </si>
  <si>
    <t>Other petroleum products</t>
  </si>
  <si>
    <t>Coal products</t>
  </si>
  <si>
    <t>Anthracite</t>
  </si>
  <si>
    <t>Coking coal</t>
  </si>
  <si>
    <t>Other bituminous coal</t>
  </si>
  <si>
    <t>Sub bituminous coal</t>
  </si>
  <si>
    <t>Lignite</t>
  </si>
  <si>
    <t>Oil shale and tar sands</t>
  </si>
  <si>
    <t>Brown coal briquettes</t>
  </si>
  <si>
    <t>Patent fuel</t>
  </si>
  <si>
    <t>Coke oven coke</t>
  </si>
  <si>
    <t>Lignite coke</t>
  </si>
  <si>
    <t>Gas coke</t>
  </si>
  <si>
    <t>Coal tar</t>
  </si>
  <si>
    <t>Gas works gas</t>
  </si>
  <si>
    <t>Coke oven gas</t>
  </si>
  <si>
    <t>Blast furnace gas</t>
  </si>
  <si>
    <t>Oxygen steel furnace gas</t>
  </si>
  <si>
    <t>Natural gas</t>
  </si>
  <si>
    <r>
      <t>Natural gas</t>
    </r>
    <r>
      <rPr>
        <vertAlign val="superscript"/>
        <sz val="9"/>
        <rFont val="Arial"/>
        <family val="2"/>
      </rPr>
      <t>4</t>
    </r>
  </si>
  <si>
    <t>Other wastes</t>
  </si>
  <si>
    <t>Municipal waste (Non biomass fraction)</t>
  </si>
  <si>
    <t>Industrial wastes</t>
  </si>
  <si>
    <t>NA</t>
  </si>
  <si>
    <t>Waste oils</t>
  </si>
  <si>
    <t>Biomass</t>
  </si>
  <si>
    <t>Wood or Wood waste</t>
  </si>
  <si>
    <t>Sulphite lyes (Black liquor)</t>
  </si>
  <si>
    <t>Other primary solid biomass fuels</t>
  </si>
  <si>
    <t>Charcoal</t>
  </si>
  <si>
    <t>Biogasoline</t>
  </si>
  <si>
    <t>Biodiesels</t>
  </si>
  <si>
    <t>Other liquid biofuels</t>
  </si>
  <si>
    <t>Landfill gas</t>
  </si>
  <si>
    <t>Sludge gas</t>
  </si>
  <si>
    <t>Other biogas</t>
  </si>
  <si>
    <t>Municipal wastes (Biomass fraction)</t>
  </si>
  <si>
    <t>Peat</t>
  </si>
  <si>
    <r>
      <rPr>
        <b/>
        <vertAlign val="superscript"/>
        <sz val="9"/>
        <rFont val="Arial"/>
        <family val="2"/>
      </rPr>
      <t xml:space="preserve">1 </t>
    </r>
    <r>
      <rPr>
        <sz val="9"/>
        <rFont val="Arial"/>
        <family val="2"/>
      </rPr>
      <t>Density was converted from API Gravity Factor US EPA 1990-2021 Inventory, Table A-29: Carbon Content Coefficients and Underlying Data for Petroleum Products. API gravity is an arbitrary scale expressing the specific gravity (i.e., the ratio of the mass of a substance to the mass of an equal volume of water) of liquid petroleum products. Degrees API = (141.5 / specific gravity at 60 degrees F) – 131.5. For more information on API Gravity, see https://ghgprotocol.org/sites/default/files/2023-02/Stationary_Combustion_Guidance_final_1_0.pdf. For other Crude Oil API Gravity by Country, refer to Chapter 2 of the 2000 IPCC Good Practice Guidance: https://www.ipcc-nggip.iges.or.jp/public/gp/english/2_Energy.pdf</t>
    </r>
  </si>
  <si>
    <r>
      <rPr>
        <vertAlign val="superscript"/>
        <sz val="9"/>
        <color theme="1"/>
        <rFont val="Arial"/>
        <family val="2"/>
      </rPr>
      <t>2</t>
    </r>
    <r>
      <rPr>
        <sz val="9"/>
        <color theme="1"/>
        <rFont val="Arial"/>
        <family val="2"/>
      </rPr>
      <t xml:space="preserve"> Motor gasoline and diesel density data are from the National Archives Code of Federal Regulations: https://www.ecfr.gov/current/title-40/chapter-I/subchapter-C/part-98/subpart-MM (Table MM-1). Values converted from tonne/bbl to tonne/L.</t>
    </r>
  </si>
  <si>
    <r>
      <rPr>
        <vertAlign val="superscript"/>
        <sz val="9"/>
        <rFont val="Arial"/>
        <family val="2"/>
      </rPr>
      <t>3</t>
    </r>
    <r>
      <rPr>
        <sz val="9"/>
        <rFont val="Arial"/>
        <family val="2"/>
      </rPr>
      <t xml:space="preserve"> Other density values for residual fuel oil no. 6 can be found in the National Archives Code of Federal Regulations: https://www.ecfr.gov/current/title-40/chapter-I/subchapter-C/part-98/subpart-MM</t>
    </r>
  </si>
  <si>
    <r>
      <rPr>
        <vertAlign val="superscript"/>
        <sz val="9"/>
        <color theme="1"/>
        <rFont val="Arial"/>
        <family val="2"/>
      </rPr>
      <t>4</t>
    </r>
    <r>
      <rPr>
        <sz val="9"/>
        <color theme="1"/>
        <rFont val="Arial"/>
        <family val="2"/>
      </rPr>
      <t xml:space="preserve"> Natural gas value is from the API Compendium, Table 3-8: Densities, Higher Heating Values, and Carbon Contents for Various Fuels: https://www.api.org/~/media/files/policy/esg/ghg/2021-api-ghg-compendium-110921.pdf</t>
    </r>
  </si>
  <si>
    <r>
      <rPr>
        <b/>
        <sz val="9"/>
        <color theme="1"/>
        <rFont val="Arial"/>
        <family val="2"/>
      </rPr>
      <t xml:space="preserve">Note: </t>
    </r>
    <r>
      <rPr>
        <sz val="9"/>
        <color theme="1"/>
        <rFont val="Arial"/>
        <family val="2"/>
      </rPr>
      <t>The above CO</t>
    </r>
    <r>
      <rPr>
        <vertAlign val="subscript"/>
        <sz val="9"/>
        <color theme="1"/>
        <rFont val="Arial"/>
        <family val="2"/>
      </rPr>
      <t>2</t>
    </r>
    <r>
      <rPr>
        <sz val="9"/>
        <color theme="1"/>
        <rFont val="Arial"/>
        <family val="2"/>
      </rPr>
      <t xml:space="preserve"> emission factors are "cross-sector," meaning they can be used by reporting entities from any sector (e.g., manufacturing, energy). </t>
    </r>
  </si>
  <si>
    <r>
      <t>Table 2. CH</t>
    </r>
    <r>
      <rPr>
        <b/>
        <vertAlign val="subscript"/>
        <sz val="12"/>
        <rFont val="Arial"/>
        <family val="2"/>
      </rPr>
      <t xml:space="preserve">4 </t>
    </r>
    <r>
      <rPr>
        <b/>
        <sz val="12"/>
        <rFont val="Arial"/>
        <family val="2"/>
      </rPr>
      <t>Emission Factors by Fuel</t>
    </r>
  </si>
  <si>
    <r>
      <t>CH</t>
    </r>
    <r>
      <rPr>
        <b/>
        <vertAlign val="subscript"/>
        <sz val="9"/>
        <rFont val="Arial"/>
        <family val="2"/>
      </rPr>
      <t>4</t>
    </r>
    <r>
      <rPr>
        <b/>
        <sz val="9"/>
        <rFont val="Arial"/>
        <family val="2"/>
      </rPr>
      <t xml:space="preserve"> emission factors for fuel consumption data that have been supplied on different measurement bases</t>
    </r>
  </si>
  <si>
    <r>
      <t>kg CH</t>
    </r>
    <r>
      <rPr>
        <b/>
        <vertAlign val="subscript"/>
        <sz val="9"/>
        <rFont val="Arial"/>
        <family val="2"/>
      </rPr>
      <t>4</t>
    </r>
    <r>
      <rPr>
        <b/>
        <sz val="9"/>
        <rFont val="Arial"/>
        <family val="2"/>
      </rPr>
      <t>/TJ</t>
    </r>
  </si>
  <si>
    <r>
      <t>kg CH</t>
    </r>
    <r>
      <rPr>
        <b/>
        <vertAlign val="subscript"/>
        <sz val="9"/>
        <rFont val="Arial"/>
        <family val="2"/>
      </rPr>
      <t>4</t>
    </r>
    <r>
      <rPr>
        <b/>
        <sz val="9"/>
        <rFont val="Arial"/>
        <family val="2"/>
      </rPr>
      <t>/tonne</t>
    </r>
  </si>
  <si>
    <r>
      <t>kg CH</t>
    </r>
    <r>
      <rPr>
        <b/>
        <vertAlign val="subscript"/>
        <sz val="9"/>
        <rFont val="Arial"/>
        <family val="2"/>
      </rPr>
      <t>4</t>
    </r>
    <r>
      <rPr>
        <b/>
        <sz val="9"/>
        <rFont val="Arial"/>
        <family val="2"/>
      </rPr>
      <t>/ litre</t>
    </r>
  </si>
  <si>
    <r>
      <t>kg CH</t>
    </r>
    <r>
      <rPr>
        <b/>
        <vertAlign val="subscript"/>
        <sz val="9"/>
        <rFont val="Arial"/>
        <family val="2"/>
      </rPr>
      <t>4</t>
    </r>
    <r>
      <rPr>
        <b/>
        <sz val="9"/>
        <rFont val="Arial"/>
        <family val="2"/>
      </rPr>
      <t>/m</t>
    </r>
    <r>
      <rPr>
        <b/>
        <vertAlign val="superscript"/>
        <sz val="9"/>
        <rFont val="Arial"/>
        <family val="2"/>
      </rPr>
      <t>3</t>
    </r>
  </si>
  <si>
    <r>
      <t>Motor gasoline/Petrol</t>
    </r>
    <r>
      <rPr>
        <vertAlign val="superscript"/>
        <sz val="9"/>
        <rFont val="Arial"/>
        <family val="2"/>
      </rPr>
      <t>2</t>
    </r>
  </si>
  <si>
    <t>Gas/Diesel oil</t>
  </si>
  <si>
    <t>Residual fuel oil</t>
  </si>
  <si>
    <r>
      <rPr>
        <b/>
        <vertAlign val="superscript"/>
        <sz val="9"/>
        <rFont val="Arial"/>
        <family val="2"/>
      </rPr>
      <t xml:space="preserve">1 </t>
    </r>
    <r>
      <rPr>
        <sz val="9"/>
        <rFont val="Arial"/>
        <family val="2"/>
      </rPr>
      <t>Density was converted from API Gravity Factor US EPA 1990-2022 Inventory, Table A-32: Carbon Content Coefficients and Underlying Data for Petroleum Products. API gravity is an arbitrary scale expressing the specific gravity (i.e., the ratio of the mass of a substance to the mass of an equal volume of water) of liquid petroleum products. Degrees API = (141.5 / specific gravity at 60 degrees F) – 131.5. For more information on API Gravity,  see https://ghgprotocol.org/sites/default/files/2023-02/Stationary_Combustion_Guidance_final_1_0.pdf. For other Crude Oil API Gravity by Country, refer to Chapter 2 of the 2000 IPCC Good Practice Guidance: https://www.ipcc-nggip.iges.or.jp/public/gp/english/2_Energy.pdf</t>
    </r>
  </si>
  <si>
    <r>
      <rPr>
        <vertAlign val="superscript"/>
        <sz val="9"/>
        <color theme="1"/>
        <rFont val="Arial"/>
        <family val="2"/>
      </rPr>
      <t>2</t>
    </r>
    <r>
      <rPr>
        <sz val="9"/>
        <color theme="1"/>
        <rFont val="Arial"/>
        <family val="2"/>
      </rPr>
      <t xml:space="preserve"> Motor gasoline and diesel density data are from the National Archives Code of Federal Regulations: https://www.ecfr.gov/current/title-40/chapter-I/subchapter-C/part-98/subpart-MM (Gasoline—Other) </t>
    </r>
  </si>
  <si>
    <r>
      <rPr>
        <b/>
        <sz val="9"/>
        <color theme="1"/>
        <rFont val="Arial"/>
        <family val="2"/>
      </rPr>
      <t>Note:</t>
    </r>
    <r>
      <rPr>
        <sz val="9"/>
        <color theme="1"/>
        <rFont val="Arial"/>
        <family val="2"/>
      </rPr>
      <t xml:space="preserve"> These emission factors are specific to "Institutional" operations as opposed to "Energy" or "Manufacturing" operations, which are other categories treated by the IPCC.</t>
    </r>
  </si>
  <si>
    <r>
      <t>Table 3. N</t>
    </r>
    <r>
      <rPr>
        <b/>
        <vertAlign val="subscript"/>
        <sz val="12"/>
        <rFont val="Arial"/>
        <family val="2"/>
      </rPr>
      <t>2</t>
    </r>
    <r>
      <rPr>
        <b/>
        <sz val="12"/>
        <rFont val="Arial"/>
        <family val="2"/>
      </rPr>
      <t>O Emission Factors by Fuel</t>
    </r>
  </si>
  <si>
    <r>
      <t>N</t>
    </r>
    <r>
      <rPr>
        <b/>
        <vertAlign val="subscript"/>
        <sz val="9"/>
        <rFont val="Arial"/>
        <family val="2"/>
      </rPr>
      <t>2</t>
    </r>
    <r>
      <rPr>
        <b/>
        <sz val="9"/>
        <rFont val="Arial"/>
        <family val="2"/>
      </rPr>
      <t>O emission factors for fuel consumption data that have been supplied on different measurement bases</t>
    </r>
  </si>
  <si>
    <r>
      <t>kg N</t>
    </r>
    <r>
      <rPr>
        <b/>
        <vertAlign val="subscript"/>
        <sz val="9"/>
        <rFont val="Arial"/>
        <family val="2"/>
      </rPr>
      <t>2</t>
    </r>
    <r>
      <rPr>
        <b/>
        <sz val="9"/>
        <rFont val="Arial"/>
        <family val="2"/>
      </rPr>
      <t>O/TJ</t>
    </r>
  </si>
  <si>
    <r>
      <t>kg N</t>
    </r>
    <r>
      <rPr>
        <b/>
        <vertAlign val="subscript"/>
        <sz val="9"/>
        <rFont val="Arial"/>
        <family val="2"/>
      </rPr>
      <t>2</t>
    </r>
    <r>
      <rPr>
        <b/>
        <sz val="9"/>
        <rFont val="Arial"/>
        <family val="2"/>
      </rPr>
      <t>O/tonne</t>
    </r>
  </si>
  <si>
    <r>
      <t>kg N</t>
    </r>
    <r>
      <rPr>
        <b/>
        <vertAlign val="subscript"/>
        <sz val="9"/>
        <rFont val="Arial"/>
        <family val="2"/>
      </rPr>
      <t>2</t>
    </r>
    <r>
      <rPr>
        <b/>
        <sz val="9"/>
        <rFont val="Arial"/>
        <family val="2"/>
      </rPr>
      <t>O/ litre</t>
    </r>
  </si>
  <si>
    <r>
      <t>kg N</t>
    </r>
    <r>
      <rPr>
        <b/>
        <vertAlign val="subscript"/>
        <sz val="9"/>
        <rFont val="Arial"/>
        <family val="2"/>
      </rPr>
      <t>2</t>
    </r>
    <r>
      <rPr>
        <b/>
        <sz val="9"/>
        <rFont val="Arial"/>
        <family val="2"/>
      </rPr>
      <t>O/m</t>
    </r>
    <r>
      <rPr>
        <b/>
        <vertAlign val="superscript"/>
        <sz val="9"/>
        <rFont val="Arial"/>
        <family val="2"/>
      </rPr>
      <t>3</t>
    </r>
  </si>
  <si>
    <r>
      <t>The tables below provide emission factors for fuel used in mobile combustion sources. Fuel use data are most accurate for calculating CO</t>
    </r>
    <r>
      <rPr>
        <vertAlign val="subscript"/>
        <sz val="9"/>
        <rFont val="Arial"/>
        <family val="2"/>
      </rPr>
      <t>2</t>
    </r>
    <r>
      <rPr>
        <sz val="9"/>
        <rFont val="Arial"/>
        <family val="2"/>
      </rPr>
      <t xml:space="preserve"> emissions, while distance-traveled data are most accurate for calculating CH</t>
    </r>
    <r>
      <rPr>
        <vertAlign val="subscript"/>
        <sz val="9"/>
        <rFont val="Arial"/>
        <family val="2"/>
      </rPr>
      <t>4</t>
    </r>
    <r>
      <rPr>
        <sz val="9"/>
        <rFont val="Arial"/>
        <family val="2"/>
      </rPr>
      <t xml:space="preserve"> and N</t>
    </r>
    <r>
      <rPr>
        <vertAlign val="subscript"/>
        <sz val="9"/>
        <rFont val="Arial"/>
        <family val="2"/>
      </rPr>
      <t>2</t>
    </r>
    <r>
      <rPr>
        <sz val="9"/>
        <rFont val="Arial"/>
        <family val="2"/>
      </rPr>
      <t>O emissions. For transport emission sources, the recommended approach is to collect both fuel use and distance data. Where one type of data is unavailable, vehicle fuel economy information (e.g., MPG) can be used to convert between these data types. For non U.S. or U.K. countries, if more specific emission factors are not available, the ‘Other’ region can be considered. Emission factors from "Other" region are based on LHV (or NCV). Reporting organizations should consistently use the same calorific value within an inventory.</t>
    </r>
  </si>
  <si>
    <t>Region</t>
  </si>
  <si>
    <r>
      <t>Fossil CO</t>
    </r>
    <r>
      <rPr>
        <b/>
        <vertAlign val="subscript"/>
        <sz val="9"/>
        <rFont val="Arial"/>
        <family val="2"/>
      </rPr>
      <t>2</t>
    </r>
    <r>
      <rPr>
        <b/>
        <sz val="9"/>
        <rFont val="Arial"/>
        <family val="2"/>
      </rPr>
      <t xml:space="preserve"> EF</t>
    </r>
  </si>
  <si>
    <r>
      <t>Biogenic CO</t>
    </r>
    <r>
      <rPr>
        <b/>
        <vertAlign val="subscript"/>
        <sz val="9"/>
        <rFont val="Arial"/>
        <family val="2"/>
      </rPr>
      <t>2</t>
    </r>
    <r>
      <rPr>
        <b/>
        <sz val="9"/>
        <rFont val="Arial"/>
        <family val="2"/>
      </rPr>
      <t xml:space="preserve"> EF</t>
    </r>
  </si>
  <si>
    <t>EF Unit</t>
  </si>
  <si>
    <r>
      <t>Other</t>
    </r>
    <r>
      <rPr>
        <vertAlign val="superscript"/>
        <sz val="9"/>
        <rFont val="Arial"/>
        <family val="2"/>
      </rPr>
      <t>1</t>
    </r>
  </si>
  <si>
    <t>Jet Kerosene</t>
  </si>
  <si>
    <t>kg/L</t>
  </si>
  <si>
    <t>Aviation Gasoline</t>
  </si>
  <si>
    <t>Motor Gasoline/Petrol</t>
  </si>
  <si>
    <t>On-Road Diesel Fuel</t>
  </si>
  <si>
    <t>Residual Fuel Oil</t>
  </si>
  <si>
    <t>Liquefied Petroleum Gases (LPG)</t>
  </si>
  <si>
    <t>Compressed Natural Gas (CNG)</t>
  </si>
  <si>
    <r>
      <t>kg/m</t>
    </r>
    <r>
      <rPr>
        <vertAlign val="superscript"/>
        <sz val="9"/>
        <rFont val="Arial"/>
        <family val="2"/>
      </rPr>
      <t>3</t>
    </r>
  </si>
  <si>
    <t>US</t>
  </si>
  <si>
    <t>Kerosene - Type Jet Fuel</t>
  </si>
  <si>
    <t>kg/US Gallon</t>
  </si>
  <si>
    <t>Motor Gasoline</t>
  </si>
  <si>
    <t>Diesel Fuel</t>
  </si>
  <si>
    <r>
      <t>Residual Fuel Oil</t>
    </r>
    <r>
      <rPr>
        <vertAlign val="superscript"/>
        <sz val="9"/>
        <rFont val="Arial"/>
        <family val="2"/>
      </rPr>
      <t>2</t>
    </r>
  </si>
  <si>
    <t>kg/scf</t>
  </si>
  <si>
    <t>Liquefied Natural Gas (LNG)</t>
  </si>
  <si>
    <t>Ethanol (100%)</t>
  </si>
  <si>
    <t>Biodiesel (100%)</t>
  </si>
  <si>
    <t>E85 Ethanol/Gasoline*</t>
  </si>
  <si>
    <t>B20 Biodiesel/Diesel*</t>
  </si>
  <si>
    <t>UK</t>
  </si>
  <si>
    <t>Aviation spirit (Aviation Gasoline)</t>
  </si>
  <si>
    <t>Aviation turbine fuel (Jet Fuel)</t>
  </si>
  <si>
    <t>Diesel (100% mineral diesel)</t>
  </si>
  <si>
    <t>Fuel oil (Residual Fuel Oil)</t>
  </si>
  <si>
    <t>Petrol (100% mineral petrol) (Motor Gasoline)</t>
  </si>
  <si>
    <t>Processed fuel oils - residual oil</t>
  </si>
  <si>
    <t>Natural gas (100% mineral blend)</t>
  </si>
  <si>
    <r>
      <t>Bioethanol</t>
    </r>
    <r>
      <rPr>
        <vertAlign val="superscript"/>
        <sz val="9"/>
        <rFont val="Arial"/>
        <family val="2"/>
      </rPr>
      <t>3</t>
    </r>
  </si>
  <si>
    <r>
      <t>Biodiesel ME</t>
    </r>
    <r>
      <rPr>
        <vertAlign val="superscript"/>
        <sz val="9"/>
        <rFont val="Arial"/>
        <family val="2"/>
      </rPr>
      <t>3</t>
    </r>
  </si>
  <si>
    <r>
      <rPr>
        <vertAlign val="superscript"/>
        <sz val="9"/>
        <color theme="1"/>
        <rFont val="Arial"/>
        <family val="2"/>
      </rPr>
      <t>1 '</t>
    </r>
    <r>
      <rPr>
        <sz val="9"/>
        <color theme="1"/>
        <rFont val="Arial"/>
        <family val="2"/>
      </rPr>
      <t xml:space="preserve">Other' region EFs are from the </t>
    </r>
    <r>
      <rPr>
        <u/>
        <sz val="9"/>
        <color theme="1"/>
        <rFont val="Arial"/>
        <family val="2"/>
      </rPr>
      <t>Stationary Combustion</t>
    </r>
    <r>
      <rPr>
        <sz val="9"/>
        <color theme="1"/>
        <rFont val="Arial"/>
        <family val="2"/>
      </rPr>
      <t xml:space="preserve"> worksheet (values from liquid basis and gas basis columns).</t>
    </r>
  </si>
  <si>
    <r>
      <rPr>
        <vertAlign val="superscript"/>
        <sz val="9"/>
        <rFont val="Arial"/>
        <family val="2"/>
      </rPr>
      <t>2</t>
    </r>
    <r>
      <rPr>
        <sz val="9"/>
        <rFont val="Arial"/>
        <family val="2"/>
      </rPr>
      <t xml:space="preserve"> This value corresponds to Residual Fuel Oil No. 6.</t>
    </r>
  </si>
  <si>
    <r>
      <t>3 UK DEFRA only presented values in CO</t>
    </r>
    <r>
      <rPr>
        <vertAlign val="subscript"/>
        <sz val="9"/>
        <rFont val="Arial"/>
        <family val="2"/>
      </rPr>
      <t>2</t>
    </r>
    <r>
      <rPr>
        <sz val="9"/>
        <rFont val="Arial"/>
        <family val="2"/>
      </rPr>
      <t>e, using GWP-100 from the IPCC's Fifth Assessment Report (AR5). CH</t>
    </r>
    <r>
      <rPr>
        <vertAlign val="subscript"/>
        <sz val="9"/>
        <rFont val="Arial"/>
        <family val="2"/>
      </rPr>
      <t>4</t>
    </r>
    <r>
      <rPr>
        <sz val="9"/>
        <rFont val="Arial"/>
        <family val="2"/>
      </rPr>
      <t xml:space="preserve"> and N</t>
    </r>
    <r>
      <rPr>
        <vertAlign val="subscript"/>
        <sz val="9"/>
        <rFont val="Arial"/>
        <family val="2"/>
      </rPr>
      <t>2</t>
    </r>
    <r>
      <rPr>
        <sz val="9"/>
        <rFont val="Arial"/>
        <family val="2"/>
      </rPr>
      <t xml:space="preserve">O values presented in this table were reverse calculated using the same GWP values in order to be provided per individual GHG. </t>
    </r>
  </si>
  <si>
    <r>
      <rPr>
        <b/>
        <sz val="9"/>
        <rFont val="Arial"/>
        <family val="2"/>
      </rPr>
      <t>*Note:</t>
    </r>
    <r>
      <rPr>
        <sz val="9"/>
        <rFont val="Arial"/>
        <family val="2"/>
      </rPr>
      <t xml:space="preserve"> EFs for biofuel blends (E85 Ethanol/Gasoline and B20 Biodiesel/Diesel) were calculated with corresponding EFs of pure fuels and percentage composition within the blend (e.g., 85% Ethanol EF and 15% Motor Gasoline EF). Commonly used alternative fuel names are provided in parenthesis.</t>
    </r>
  </si>
  <si>
    <r>
      <t>Table 2.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O Emission Factors by Fuel and Vehicle Type</t>
    </r>
  </si>
  <si>
    <t>Transport Type</t>
  </si>
  <si>
    <t>Vehicle/Engine Type</t>
  </si>
  <si>
    <r>
      <t>CH</t>
    </r>
    <r>
      <rPr>
        <b/>
        <vertAlign val="subscript"/>
        <sz val="11"/>
        <rFont val="Arial"/>
        <family val="2"/>
      </rPr>
      <t>4</t>
    </r>
    <r>
      <rPr>
        <b/>
        <sz val="11"/>
        <rFont val="Arial"/>
        <family val="2"/>
      </rPr>
      <t xml:space="preserve"> EF</t>
    </r>
  </si>
  <si>
    <r>
      <t>N</t>
    </r>
    <r>
      <rPr>
        <b/>
        <vertAlign val="subscript"/>
        <sz val="11"/>
        <rFont val="Arial"/>
        <family val="2"/>
      </rPr>
      <t>2</t>
    </r>
    <r>
      <rPr>
        <b/>
        <sz val="11"/>
        <rFont val="Arial"/>
        <family val="2"/>
      </rPr>
      <t>O EF</t>
    </r>
  </si>
  <si>
    <t>EF</t>
  </si>
  <si>
    <t>EF Unit Numerator</t>
  </si>
  <si>
    <t>Other</t>
  </si>
  <si>
    <t>Sub-bituminous Coal</t>
  </si>
  <si>
    <t>Rail</t>
  </si>
  <si>
    <t>kg/TJ</t>
  </si>
  <si>
    <t>Diesel</t>
  </si>
  <si>
    <t>Agriculture Equipment</t>
  </si>
  <si>
    <t>Forestry Equipment</t>
  </si>
  <si>
    <t>Industry Equipment</t>
  </si>
  <si>
    <t>Household Equipment</t>
  </si>
  <si>
    <t>4 stroke</t>
  </si>
  <si>
    <t>2 stroke</t>
  </si>
  <si>
    <t>Ship and Boat</t>
  </si>
  <si>
    <t>g/US Gallon</t>
  </si>
  <si>
    <t>Locomotives</t>
  </si>
  <si>
    <t>Jet Fuel</t>
  </si>
  <si>
    <t>Aircraft</t>
  </si>
  <si>
    <r>
      <t>Agricultural Equipment</t>
    </r>
    <r>
      <rPr>
        <vertAlign val="superscript"/>
        <sz val="9"/>
        <rFont val="Arial"/>
        <family val="2"/>
      </rPr>
      <t>1</t>
    </r>
  </si>
  <si>
    <t>Off-Road Trucks</t>
  </si>
  <si>
    <t>LPG</t>
  </si>
  <si>
    <r>
      <t>Construction Equipment</t>
    </r>
    <r>
      <rPr>
        <vertAlign val="superscript"/>
        <sz val="9"/>
        <rFont val="Arial"/>
        <family val="2"/>
      </rPr>
      <t>2</t>
    </r>
  </si>
  <si>
    <t>Lawn and Garden Equipment</t>
  </si>
  <si>
    <t>Airport Equipment</t>
  </si>
  <si>
    <t>Industrial/Commercial Equipment</t>
  </si>
  <si>
    <t>Logging Equipment</t>
  </si>
  <si>
    <t>Railroad Equipment</t>
  </si>
  <si>
    <t>Recreational Equipment</t>
  </si>
  <si>
    <r>
      <rPr>
        <vertAlign val="superscript"/>
        <sz val="9"/>
        <rFont val="Arial"/>
        <family val="2"/>
      </rPr>
      <t>1</t>
    </r>
    <r>
      <rPr>
        <sz val="9"/>
        <rFont val="Arial"/>
        <family val="2"/>
      </rPr>
      <t xml:space="preserve"> Includes equipment, such as tractors and combines, as well as fuel consumption from trucks that are used off-road in agriculture.</t>
    </r>
  </si>
  <si>
    <r>
      <rPr>
        <vertAlign val="superscript"/>
        <sz val="9"/>
        <rFont val="Arial"/>
        <family val="2"/>
      </rPr>
      <t>2</t>
    </r>
    <r>
      <rPr>
        <sz val="9"/>
        <rFont val="Arial"/>
        <family val="2"/>
      </rPr>
      <t xml:space="preserve"> Includes equipment, such as cranes, dumpers, and excavators, as well as fuel consumption from trucks that are used off-road in construction. </t>
    </r>
  </si>
  <si>
    <r>
      <rPr>
        <b/>
        <sz val="9"/>
        <rFont val="Arial"/>
        <family val="2"/>
      </rPr>
      <t>Note</t>
    </r>
    <r>
      <rPr>
        <sz val="9"/>
        <rFont val="Arial"/>
        <family val="2"/>
      </rPr>
      <t>: Energy-basis EFs (kg/TJ) are LHV (NCV).</t>
    </r>
  </si>
  <si>
    <r>
      <t>The tables below provide emission factors for distance traveled in mobile combustion sources. Fuel use data are most accurate for calculating CO</t>
    </r>
    <r>
      <rPr>
        <vertAlign val="subscript"/>
        <sz val="9"/>
        <rFont val="Arial"/>
        <family val="2"/>
      </rPr>
      <t>2</t>
    </r>
    <r>
      <rPr>
        <sz val="9"/>
        <rFont val="Arial"/>
        <family val="2"/>
      </rPr>
      <t xml:space="preserve"> emissions, while distance-traveled data are most accurate for calculating CH</t>
    </r>
    <r>
      <rPr>
        <vertAlign val="subscript"/>
        <sz val="9"/>
        <rFont val="Arial"/>
        <family val="2"/>
      </rPr>
      <t>4</t>
    </r>
    <r>
      <rPr>
        <sz val="9"/>
        <rFont val="Arial"/>
        <family val="2"/>
      </rPr>
      <t xml:space="preserve"> and N</t>
    </r>
    <r>
      <rPr>
        <vertAlign val="subscript"/>
        <sz val="9"/>
        <rFont val="Arial"/>
        <family val="2"/>
      </rPr>
      <t>2</t>
    </r>
    <r>
      <rPr>
        <sz val="9"/>
        <rFont val="Arial"/>
        <family val="2"/>
      </rPr>
      <t>O emissions. For transport emission sources, the recommended approach is to collect both fuel use and distance data. Where one type of data is unavailable, vehicle fuel economy information (e.g., MPG) can be used to convert between these data types. For non US or UK countries, if more specific emission factors are not available, the ‘Other’ region can be considered.</t>
    </r>
  </si>
  <si>
    <t>Reference Table: Average Fuel Economy per Vehicle Type</t>
  </si>
  <si>
    <t>Example: Distance travelled and fuel efficiency are known values (in different units). Fuel consumption is calculated.</t>
  </si>
  <si>
    <t>Vehicle Type</t>
  </si>
  <si>
    <t>Average Fuel Economy</t>
  </si>
  <si>
    <t>mpg</t>
  </si>
  <si>
    <t>km/L</t>
  </si>
  <si>
    <t>Distance Travelled</t>
  </si>
  <si>
    <t>Fuel Economy</t>
  </si>
  <si>
    <t>Passenger Cars</t>
  </si>
  <si>
    <t>5525 km</t>
  </si>
  <si>
    <t>19.3 km/L</t>
  </si>
  <si>
    <t>0.518 L/km</t>
  </si>
  <si>
    <t>Motorcycles</t>
  </si>
  <si>
    <t>Diesel Buses (Diesel Heavy-Duty Vehicles)</t>
  </si>
  <si>
    <t>Other 2-axle, 4-Tire Vehicles</t>
  </si>
  <si>
    <t>Fuel Consumption</t>
  </si>
  <si>
    <t>Single unit 2-Axle 6-Tire or More Trucks</t>
  </si>
  <si>
    <t>286.27 litres</t>
  </si>
  <si>
    <t>Combination Trucks</t>
  </si>
  <si>
    <r>
      <rPr>
        <b/>
        <sz val="9"/>
        <rFont val="Arial"/>
        <family val="2"/>
      </rPr>
      <t xml:space="preserve">Note: </t>
    </r>
    <r>
      <rPr>
        <sz val="9"/>
        <rFont val="Arial"/>
        <family val="2"/>
      </rPr>
      <t>Only use the average fuel economy if the fuel economy for each specific vehicle is unavailable.</t>
    </r>
  </si>
  <si>
    <t>Average mpg values from the U.S. Department of Transportation, Federal Highway Administration, Highway Statistics 2021 (January 2024), Table VM-1. Values were converted to kilometer per litre (km/L).</t>
  </si>
  <si>
    <r>
      <t>Table 1. CH</t>
    </r>
    <r>
      <rPr>
        <b/>
        <vertAlign val="subscript"/>
        <sz val="12"/>
        <color theme="1"/>
        <rFont val="Arial"/>
        <family val="2"/>
      </rPr>
      <t>4</t>
    </r>
    <r>
      <rPr>
        <b/>
        <sz val="12"/>
        <color theme="1"/>
        <rFont val="Arial"/>
        <family val="2"/>
      </rPr>
      <t xml:space="preserve"> and N</t>
    </r>
    <r>
      <rPr>
        <b/>
        <vertAlign val="subscript"/>
        <sz val="12"/>
        <color theme="1"/>
        <rFont val="Arial"/>
        <family val="2"/>
      </rPr>
      <t>2</t>
    </r>
    <r>
      <rPr>
        <b/>
        <sz val="12"/>
        <color theme="1"/>
        <rFont val="Arial"/>
        <family val="2"/>
      </rPr>
      <t>O Emission Factors for U.S. and Other Regions by Vehicle Distance</t>
    </r>
  </si>
  <si>
    <t>Vehicle</t>
  </si>
  <si>
    <t>Vehicle Year</t>
  </si>
  <si>
    <t>Bus</t>
  </si>
  <si>
    <t>Methanol</t>
  </si>
  <si>
    <t>g/km</t>
  </si>
  <si>
    <t>CNG</t>
  </si>
  <si>
    <t>Ethanol</t>
  </si>
  <si>
    <t xml:space="preserve">Light Duty Vehicles </t>
  </si>
  <si>
    <t>0.215 - 0.725</t>
  </si>
  <si>
    <t>0.027 - 0.07</t>
  </si>
  <si>
    <t>0.027 - 0.045</t>
  </si>
  <si>
    <t>0.012 - 0.047</t>
  </si>
  <si>
    <t>Heavy Duty Vehicles</t>
  </si>
  <si>
    <t>LNG</t>
  </si>
  <si>
    <t>Passenger Car</t>
  </si>
  <si>
    <t xml:space="preserve"> 1973-1974  </t>
  </si>
  <si>
    <t>Gasoline</t>
  </si>
  <si>
    <t>g/mile</t>
  </si>
  <si>
    <t xml:space="preserve"> 1976-1977 </t>
  </si>
  <si>
    <t xml:space="preserve"> 1978-1979 </t>
  </si>
  <si>
    <t>1984-1993</t>
  </si>
  <si>
    <t>1960-1982</t>
  </si>
  <si>
    <t>1983-2006</t>
  </si>
  <si>
    <t>2007-2020</t>
  </si>
  <si>
    <t>Light-Duty Cars</t>
  </si>
  <si>
    <t>Biodiesel</t>
  </si>
  <si>
    <t>Light-Duty Trucks</t>
  </si>
  <si>
    <t>1973-1974</t>
  </si>
  <si>
    <t>1977-1978</t>
  </si>
  <si>
    <t>1979-1980</t>
  </si>
  <si>
    <t>1987-1993</t>
  </si>
  <si>
    <t>Medium-Duty Trucks</t>
  </si>
  <si>
    <t>Medium-Duty Vehicles</t>
  </si>
  <si>
    <t>1960-2006</t>
  </si>
  <si>
    <t xml:space="preserve"> ≤1980</t>
  </si>
  <si>
    <t>1981-1984</t>
  </si>
  <si>
    <t>1985-1986</t>
  </si>
  <si>
    <t>1988-1989</t>
  </si>
  <si>
    <t>1990-1995</t>
  </si>
  <si>
    <t>Heavy-Duty Vehicles</t>
  </si>
  <si>
    <t>Heavy-Duty Trucks</t>
  </si>
  <si>
    <t>1960-1995</t>
  </si>
  <si>
    <t>1996-2005</t>
  </si>
  <si>
    <t>2006-2020</t>
  </si>
  <si>
    <r>
      <rPr>
        <vertAlign val="superscript"/>
        <sz val="9"/>
        <rFont val="Arial"/>
        <family val="2"/>
      </rPr>
      <t>1</t>
    </r>
    <r>
      <rPr>
        <sz val="9"/>
        <rFont val="Arial"/>
        <family val="2"/>
      </rPr>
      <t xml:space="preserve"> Values originally provided in mg/km and were converted to g/km.</t>
    </r>
  </si>
  <si>
    <r>
      <rPr>
        <b/>
        <sz val="9"/>
        <color theme="1"/>
        <rFont val="Arial"/>
        <family val="2"/>
      </rPr>
      <t>NOTE:</t>
    </r>
    <r>
      <rPr>
        <sz val="9"/>
        <color theme="1"/>
        <rFont val="Arial"/>
        <family val="2"/>
      </rPr>
      <t xml:space="preserve"> The table below provides CO</t>
    </r>
    <r>
      <rPr>
        <vertAlign val="subscript"/>
        <sz val="9"/>
        <color theme="1"/>
        <rFont val="Arial"/>
        <family val="2"/>
      </rPr>
      <t xml:space="preserve">2 </t>
    </r>
    <r>
      <rPr>
        <sz val="9"/>
        <color theme="1"/>
        <rFont val="Arial"/>
        <family val="2"/>
      </rPr>
      <t>emission factors containing embedded assumptions regarding fuel efficiency (i.e., fuel economy) by vehicle size classes. For vehicles an organization has data in liters of fuel consumed, or fuel economy and vehicle distance, the CO</t>
    </r>
    <r>
      <rPr>
        <vertAlign val="subscript"/>
        <sz val="9"/>
        <color theme="1"/>
        <rFont val="Arial"/>
        <family val="2"/>
      </rPr>
      <t xml:space="preserve">2  </t>
    </r>
    <r>
      <rPr>
        <sz val="9"/>
        <color theme="1"/>
        <rFont val="Arial"/>
        <family val="2"/>
      </rPr>
      <t>EFs for fuel volume consumption should be applied, which provide more accurate emissions results and reduces uncertainty. If either fuel consumption or fuel efficiency is available, organizations should use CO</t>
    </r>
    <r>
      <rPr>
        <vertAlign val="subscript"/>
        <sz val="9"/>
        <color theme="1"/>
        <rFont val="Arial"/>
        <family val="2"/>
      </rPr>
      <t>2</t>
    </r>
    <r>
      <rPr>
        <sz val="9"/>
        <color theme="1"/>
        <rFont val="Arial"/>
        <family val="2"/>
      </rPr>
      <t xml:space="preserve"> EFs from Table 1 in </t>
    </r>
    <r>
      <rPr>
        <u/>
        <sz val="9"/>
        <color theme="1"/>
        <rFont val="Arial"/>
        <family val="2"/>
      </rPr>
      <t>Mobile Combustion - Fuel Use</t>
    </r>
    <r>
      <rPr>
        <sz val="9"/>
        <color theme="1"/>
        <rFont val="Arial"/>
        <family val="2"/>
      </rPr>
      <t xml:space="preserve"> to reduce uncertainty.</t>
    </r>
  </si>
  <si>
    <r>
      <t>Table 2. CO</t>
    </r>
    <r>
      <rPr>
        <b/>
        <vertAlign val="subscript"/>
        <sz val="12"/>
        <color theme="1"/>
        <rFont val="Arial"/>
        <family val="2"/>
      </rPr>
      <t>2</t>
    </r>
    <r>
      <rPr>
        <b/>
        <sz val="12"/>
        <color theme="1"/>
        <rFont val="Arial"/>
        <family val="2"/>
      </rPr>
      <t>, CH</t>
    </r>
    <r>
      <rPr>
        <b/>
        <vertAlign val="subscript"/>
        <sz val="12"/>
        <color theme="1"/>
        <rFont val="Arial"/>
        <family val="2"/>
      </rPr>
      <t>4</t>
    </r>
    <r>
      <rPr>
        <b/>
        <sz val="12"/>
        <color theme="1"/>
        <rFont val="Arial"/>
        <family val="2"/>
      </rPr>
      <t>, N</t>
    </r>
    <r>
      <rPr>
        <b/>
        <vertAlign val="subscript"/>
        <sz val="12"/>
        <color theme="1"/>
        <rFont val="Arial"/>
        <family val="2"/>
      </rPr>
      <t>2</t>
    </r>
    <r>
      <rPr>
        <b/>
        <sz val="12"/>
        <color theme="1"/>
        <rFont val="Arial"/>
        <family val="2"/>
      </rPr>
      <t>O Emission Factors for U.K. by Vehicle Distance</t>
    </r>
  </si>
  <si>
    <t>Size</t>
  </si>
  <si>
    <t>% Weight Laden</t>
  </si>
  <si>
    <r>
      <t>CO</t>
    </r>
    <r>
      <rPr>
        <b/>
        <vertAlign val="subscript"/>
        <sz val="9"/>
        <color theme="1"/>
        <rFont val="Arial"/>
        <family val="2"/>
      </rPr>
      <t>2</t>
    </r>
    <r>
      <rPr>
        <b/>
        <sz val="9"/>
        <color theme="1"/>
        <rFont val="Arial"/>
        <family val="2"/>
      </rPr>
      <t xml:space="preserve"> EF (kg/km)</t>
    </r>
  </si>
  <si>
    <r>
      <rPr>
        <b/>
        <vertAlign val="subscript"/>
        <sz val="9"/>
        <color theme="1"/>
        <rFont val="Arial"/>
        <family val="2"/>
      </rPr>
      <t xml:space="preserve"> </t>
    </r>
    <r>
      <rPr>
        <b/>
        <sz val="9"/>
        <color theme="1"/>
        <rFont val="Arial"/>
        <family val="2"/>
      </rPr>
      <t>CH</t>
    </r>
    <r>
      <rPr>
        <b/>
        <vertAlign val="subscript"/>
        <sz val="9"/>
        <color theme="1"/>
        <rFont val="Arial"/>
        <family val="2"/>
      </rPr>
      <t>4</t>
    </r>
    <r>
      <rPr>
        <b/>
        <sz val="9"/>
        <color theme="1"/>
        <rFont val="Arial"/>
        <family val="2"/>
      </rPr>
      <t xml:space="preserve"> EF (g/km)</t>
    </r>
  </si>
  <si>
    <r>
      <t>N</t>
    </r>
    <r>
      <rPr>
        <b/>
        <vertAlign val="subscript"/>
        <sz val="9"/>
        <color theme="1"/>
        <rFont val="Arial"/>
        <family val="2"/>
      </rPr>
      <t>2</t>
    </r>
    <r>
      <rPr>
        <b/>
        <sz val="9"/>
        <color theme="1"/>
        <rFont val="Arial"/>
        <family val="2"/>
      </rPr>
      <t>O EF (g/km)</t>
    </r>
  </si>
  <si>
    <t>Small car, &lt;1.4 litre</t>
  </si>
  <si>
    <t>Petrol</t>
  </si>
  <si>
    <t>Medium car, 1.4 - 2.0 litres</t>
  </si>
  <si>
    <t>Large car, &gt;2.0 litres</t>
  </si>
  <si>
    <t>Average car</t>
  </si>
  <si>
    <t>Small car, &lt;1.7 litre</t>
  </si>
  <si>
    <t>Medium car, 1.7 - 2.0 litres</t>
  </si>
  <si>
    <t>Hybrid</t>
  </si>
  <si>
    <t>Vans</t>
  </si>
  <si>
    <t>Class I, ≤1.305 tonnes</t>
  </si>
  <si>
    <t>Class II, &gt;1.305 to ≤1.74 tonnes</t>
  </si>
  <si>
    <t>Class III, &gt;1.74 to ≤3.5 tonnes</t>
  </si>
  <si>
    <t>Average (up to 3.5 tonnes)</t>
  </si>
  <si>
    <t>Unknown</t>
  </si>
  <si>
    <t>Motorbike</t>
  </si>
  <si>
    <t>Small, ≤125 cc</t>
  </si>
  <si>
    <t>All fuels</t>
  </si>
  <si>
    <t>Medium, &gt;125 and ≤500 cc</t>
  </si>
  <si>
    <t>Large, &gt;500 cc</t>
  </si>
  <si>
    <t>Average</t>
  </si>
  <si>
    <r>
      <t>HGV</t>
    </r>
    <r>
      <rPr>
        <vertAlign val="superscript"/>
        <sz val="9"/>
        <rFont val="Arial"/>
        <family val="2"/>
      </rPr>
      <t>4</t>
    </r>
    <r>
      <rPr>
        <sz val="9"/>
        <rFont val="Arial"/>
        <family val="2"/>
      </rPr>
      <t xml:space="preserve"> - Rigid</t>
    </r>
  </si>
  <si>
    <t>3.5 - 7.5 tonnes</t>
  </si>
  <si>
    <t>0% Weight Laden</t>
  </si>
  <si>
    <t>HGV - Rigid</t>
  </si>
  <si>
    <t>50% Weight Laden</t>
  </si>
  <si>
    <t>100% Weight Laden</t>
  </si>
  <si>
    <t>Average Laden</t>
  </si>
  <si>
    <t>7.5 - 17 tonnes</t>
  </si>
  <si>
    <t>&gt;17 tonnes</t>
  </si>
  <si>
    <r>
      <t>Average</t>
    </r>
    <r>
      <rPr>
        <vertAlign val="superscript"/>
        <sz val="9"/>
        <rFont val="Arial"/>
        <family val="2"/>
      </rPr>
      <t>1</t>
    </r>
  </si>
  <si>
    <t>HGV - Articulated</t>
  </si>
  <si>
    <t>3.5 - 33 tonnes</t>
  </si>
  <si>
    <t xml:space="preserve"> &gt;33 tonnes</t>
  </si>
  <si>
    <t>&gt;33 tonnes</t>
  </si>
  <si>
    <r>
      <t>Average</t>
    </r>
    <r>
      <rPr>
        <vertAlign val="superscript"/>
        <sz val="9"/>
        <rFont val="\"/>
      </rPr>
      <t>2</t>
    </r>
  </si>
  <si>
    <t>HGV - Type Unknown</t>
  </si>
  <si>
    <r>
      <t>Average</t>
    </r>
    <r>
      <rPr>
        <vertAlign val="superscript"/>
        <sz val="9"/>
        <rFont val="Arial"/>
        <family val="2"/>
      </rPr>
      <t>3</t>
    </r>
  </si>
  <si>
    <r>
      <rPr>
        <vertAlign val="superscript"/>
        <sz val="9"/>
        <rFont val="Arial"/>
        <family val="2"/>
      </rPr>
      <t>1</t>
    </r>
    <r>
      <rPr>
        <sz val="9"/>
        <rFont val="Arial"/>
        <family val="2"/>
      </rPr>
      <t xml:space="preserve"> This is referred to as "all rigids" in original source.</t>
    </r>
  </si>
  <si>
    <r>
      <rPr>
        <vertAlign val="superscript"/>
        <sz val="9"/>
        <rFont val="Arial"/>
        <family val="2"/>
      </rPr>
      <t>2</t>
    </r>
    <r>
      <rPr>
        <sz val="9"/>
        <rFont val="Arial"/>
        <family val="2"/>
      </rPr>
      <t xml:space="preserve"> This is referred to as "all artics" in original source.</t>
    </r>
  </si>
  <si>
    <r>
      <rPr>
        <vertAlign val="superscript"/>
        <sz val="9"/>
        <rFont val="Arial"/>
        <family val="2"/>
      </rPr>
      <t>3</t>
    </r>
    <r>
      <rPr>
        <sz val="9"/>
        <rFont val="Arial"/>
        <family val="2"/>
      </rPr>
      <t xml:space="preserve"> This is referred to as "all HGVs" in original source.</t>
    </r>
  </si>
  <si>
    <r>
      <rPr>
        <vertAlign val="superscript"/>
        <sz val="9"/>
        <rFont val="Arial"/>
        <family val="2"/>
      </rPr>
      <t>4</t>
    </r>
    <r>
      <rPr>
        <sz val="9"/>
        <rFont val="Arial"/>
        <family val="2"/>
      </rPr>
      <t xml:space="preserve"> HGV = Heavy-goods vehicle.</t>
    </r>
  </si>
  <si>
    <r>
      <rPr>
        <b/>
        <sz val="9"/>
        <color theme="1"/>
        <rFont val="Arial"/>
        <family val="2"/>
      </rPr>
      <t>Note</t>
    </r>
    <r>
      <rPr>
        <sz val="9"/>
        <color theme="1"/>
        <rFont val="Arial"/>
        <family val="2"/>
      </rPr>
      <t>: All HGV values are for non-refrigerated vehicles. Refer to original source for EF values for refrigerated vehicles. UK DEFRA only presented values in CO</t>
    </r>
    <r>
      <rPr>
        <vertAlign val="subscript"/>
        <sz val="9"/>
        <color theme="1"/>
        <rFont val="Arial"/>
        <family val="2"/>
      </rPr>
      <t>2</t>
    </r>
    <r>
      <rPr>
        <sz val="9"/>
        <color theme="1"/>
        <rFont val="Arial"/>
        <family val="2"/>
      </rPr>
      <t>e, using GWP-100 from the IPCC's Fifth Assessment Report (AR5). CH</t>
    </r>
    <r>
      <rPr>
        <vertAlign val="subscript"/>
        <sz val="9"/>
        <color theme="1"/>
        <rFont val="Arial"/>
        <family val="2"/>
      </rPr>
      <t>4</t>
    </r>
    <r>
      <rPr>
        <sz val="9"/>
        <color theme="1"/>
        <rFont val="Arial"/>
        <family val="2"/>
      </rPr>
      <t xml:space="preserve"> and N</t>
    </r>
    <r>
      <rPr>
        <vertAlign val="subscript"/>
        <sz val="9"/>
        <color theme="1"/>
        <rFont val="Arial"/>
        <family val="2"/>
      </rPr>
      <t>2</t>
    </r>
    <r>
      <rPr>
        <sz val="9"/>
        <color theme="1"/>
        <rFont val="Arial"/>
        <family val="2"/>
      </rPr>
      <t xml:space="preserve">O values presented in this table were reverse calculated using the same GWP values in order to be provided per individual GHG. </t>
    </r>
  </si>
  <si>
    <t>The tables below provide United States electricity grid average emission output rates per year, per subregion. These emission factors can be used to estimate emissions from electricity purchased from the grid (location-based approach for scope 2 emissions). For technical information, please reference the US EPA Technical Guide: https://www.epa.gov/system/files/documents/2023-01/eGRID2021_technical_guide.pdf</t>
  </si>
  <si>
    <r>
      <t>Table 1.  Year 2022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</si>
  <si>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t xml:space="preserve">eGRID subregion name </t>
  </si>
  <si>
    <t xml:space="preserve">Original data </t>
  </si>
  <si>
    <r>
      <t>eGRID subregion annual CO</t>
    </r>
    <r>
      <rPr>
        <b/>
        <vertAlign val="subscript"/>
        <sz val="9"/>
        <rFont val="Arial"/>
        <family val="2"/>
      </rPr>
      <t>2</t>
    </r>
    <r>
      <rPr>
        <b/>
        <sz val="9"/>
        <rFont val="Arial"/>
        <family val="2"/>
      </rPr>
      <t xml:space="preserve"> output emission rate (lb/MWh)</t>
    </r>
  </si>
  <si>
    <r>
      <t>eGRID subregion annual CH</t>
    </r>
    <r>
      <rPr>
        <b/>
        <vertAlign val="subscript"/>
        <sz val="9"/>
        <rFont val="Arial"/>
        <family val="2"/>
      </rPr>
      <t>4</t>
    </r>
    <r>
      <rPr>
        <b/>
        <sz val="9"/>
        <rFont val="Arial"/>
        <family val="2"/>
      </rPr>
      <t xml:space="preserve"> output emission rate (lb/GWh)</t>
    </r>
  </si>
  <si>
    <r>
      <t>eGRID subregion annual N</t>
    </r>
    <r>
      <rPr>
        <b/>
        <vertAlign val="subscript"/>
        <sz val="9"/>
        <rFont val="Arial"/>
        <family val="2"/>
      </rPr>
      <t>2</t>
    </r>
    <r>
      <rPr>
        <b/>
        <sz val="9"/>
        <rFont val="Arial"/>
        <family val="2"/>
      </rPr>
      <t>O output emission rate (lb/GWh)</t>
    </r>
  </si>
  <si>
    <t>ASCC Alaska Grid</t>
  </si>
  <si>
    <t>ASCC Miscellaneous</t>
  </si>
  <si>
    <t>WECC Southwest</t>
  </si>
  <si>
    <t>WECC California</t>
  </si>
  <si>
    <t>ERCOT All</t>
  </si>
  <si>
    <t>FRCC All</t>
  </si>
  <si>
    <t>HICC Miscellaneous</t>
  </si>
  <si>
    <t>HICC Oahu</t>
  </si>
  <si>
    <t>MRO East</t>
  </si>
  <si>
    <t>MRO West</t>
  </si>
  <si>
    <t>NPCC New England</t>
  </si>
  <si>
    <t>WECC Northwest</t>
  </si>
  <si>
    <t>NPCC NYC/Westchester</t>
  </si>
  <si>
    <t>NPCC Long Island</t>
  </si>
  <si>
    <t>NPCC Upstate NY</t>
  </si>
  <si>
    <t>Puerto Rico Miscellaneous</t>
  </si>
  <si>
    <t>RFC East</t>
  </si>
  <si>
    <t>RFC Michigan</t>
  </si>
  <si>
    <t>RFC West</t>
  </si>
  <si>
    <t>WECC Rockies</t>
  </si>
  <si>
    <t>SPP North</t>
  </si>
  <si>
    <t>SPP South</t>
  </si>
  <si>
    <t>SERC Mississippi Valley</t>
  </si>
  <si>
    <t>SERC Midwest</t>
  </si>
  <si>
    <t>SERC South</t>
  </si>
  <si>
    <t>SERC Tennessee Valley</t>
  </si>
  <si>
    <t>SERC Virginia/Carolina</t>
  </si>
  <si>
    <r>
      <t>Table 2.  Year 2021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</si>
  <si>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3.  Year 2020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</si>
  <si>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4.  Year 2019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</si>
  <si>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5.  Year 2018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</si>
  <si>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6.  Year 2016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</si>
  <si>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7. Year 2014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</si>
  <si>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8. Year 2012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</si>
  <si>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9. Year 2010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</si>
  <si>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10. Year 2009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</si>
  <si>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11. Year 2007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</si>
  <si>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r>
      <t>Table 12. Year 2005 US Regional Electricity Emission Factors for CO</t>
    </r>
    <r>
      <rPr>
        <b/>
        <vertAlign val="subscript"/>
        <sz val="12"/>
        <rFont val="Arial"/>
        <family val="2"/>
      </rPr>
      <t>2</t>
    </r>
    <r>
      <rPr>
        <b/>
        <sz val="12"/>
        <rFont val="Arial"/>
        <family val="2"/>
      </rPr>
      <t>, CH</t>
    </r>
    <r>
      <rPr>
        <b/>
        <vertAlign val="subscript"/>
        <sz val="12"/>
        <rFont val="Arial"/>
        <family val="2"/>
      </rPr>
      <t>4</t>
    </r>
    <r>
      <rPr>
        <b/>
        <sz val="12"/>
        <rFont val="Arial"/>
        <family val="2"/>
      </rPr>
      <t xml:space="preserve"> and N</t>
    </r>
    <r>
      <rPr>
        <b/>
        <vertAlign val="subscript"/>
        <sz val="12"/>
        <rFont val="Arial"/>
        <family val="2"/>
      </rPr>
      <t>2</t>
    </r>
    <r>
      <rPr>
        <b/>
        <sz val="12"/>
        <rFont val="Arial"/>
        <family val="2"/>
      </rPr>
      <t xml:space="preserve">O </t>
    </r>
  </si>
  <si>
    <t>ASCC - Alaska Grid</t>
  </si>
  <si>
    <t>ASCC - Miscellaneous</t>
  </si>
  <si>
    <t>ASCC - Subregion unknown</t>
  </si>
  <si>
    <t>ERCOT - All</t>
  </si>
  <si>
    <t>FRCC - All</t>
  </si>
  <si>
    <t>HICC - Subregion unknown</t>
  </si>
  <si>
    <t>MRO - Subregion unknown</t>
  </si>
  <si>
    <t>NPCC - Subregion unknown</t>
  </si>
  <si>
    <t>RFC - Subregion unknown</t>
  </si>
  <si>
    <t>SERC - Subregion unknown</t>
  </si>
  <si>
    <t>SPP - Subregion unknown</t>
  </si>
  <si>
    <t>WECC - Subregion unknown</t>
  </si>
  <si>
    <t>The tables below provide grid average emission factors for China, Taiwan, Brazil, Thailand, and U.K. These emission factors can be used to estimate emissions from electricity purchased from the respective national grid.</t>
  </si>
  <si>
    <t>Table 1. Chinese Electricity National Average</t>
  </si>
  <si>
    <t>Year</t>
  </si>
  <si>
    <r>
      <t>Emission factor tCO</t>
    </r>
    <r>
      <rPr>
        <b/>
        <vertAlign val="subscript"/>
        <sz val="9"/>
        <rFont val="Arial"/>
        <family val="2"/>
      </rPr>
      <t>2</t>
    </r>
    <r>
      <rPr>
        <b/>
        <sz val="9"/>
        <rFont val="Arial"/>
        <family val="2"/>
      </rPr>
      <t>/MWh</t>
    </r>
  </si>
  <si>
    <r>
      <rPr>
        <b/>
        <sz val="9"/>
        <rFont val="Arial"/>
        <family val="2"/>
      </rPr>
      <t>Note</t>
    </r>
    <r>
      <rPr>
        <sz val="9"/>
        <rFont val="Arial"/>
        <family val="2"/>
      </rPr>
      <t>: Original source does not provide EFs for non-CO</t>
    </r>
    <r>
      <rPr>
        <vertAlign val="subscript"/>
        <sz val="9"/>
        <rFont val="Arial"/>
        <family val="2"/>
      </rPr>
      <t>2</t>
    </r>
    <r>
      <rPr>
        <sz val="9"/>
        <rFont val="Arial"/>
        <family val="2"/>
      </rPr>
      <t xml:space="preserve"> gases.</t>
    </r>
  </si>
  <si>
    <t>Table 2. Electricity Emission Factors for Taiwan</t>
  </si>
  <si>
    <r>
      <t>Emission factor 
kgCO</t>
    </r>
    <r>
      <rPr>
        <b/>
        <vertAlign val="subscript"/>
        <sz val="9"/>
        <rFont val="Arial"/>
        <family val="2"/>
      </rPr>
      <t>2</t>
    </r>
    <r>
      <rPr>
        <b/>
        <sz val="9"/>
        <rFont val="Arial"/>
        <family val="2"/>
      </rPr>
      <t>e/kWh</t>
    </r>
  </si>
  <si>
    <r>
      <rPr>
        <b/>
        <sz val="9"/>
        <rFont val="Arial"/>
        <family val="2"/>
      </rPr>
      <t xml:space="preserve">Note: </t>
    </r>
    <r>
      <rPr>
        <sz val="9"/>
        <rFont val="Arial"/>
        <family val="2"/>
      </rPr>
      <t>The original source for the above EFs for Taiwan does not indicate which GWP was used to convert gases to CO</t>
    </r>
    <r>
      <rPr>
        <vertAlign val="subscript"/>
        <sz val="9"/>
        <rFont val="Arial"/>
        <family val="2"/>
      </rPr>
      <t>2</t>
    </r>
    <r>
      <rPr>
        <sz val="9"/>
        <rFont val="Arial"/>
        <family val="2"/>
      </rPr>
      <t>e. Note that the above values are given in CO</t>
    </r>
    <r>
      <rPr>
        <vertAlign val="subscript"/>
        <sz val="9"/>
        <rFont val="Arial"/>
        <family val="2"/>
      </rPr>
      <t>2</t>
    </r>
    <r>
      <rPr>
        <sz val="9"/>
        <rFont val="Arial"/>
        <family val="2"/>
      </rPr>
      <t xml:space="preserve">e, and are not disaggregated by gas. </t>
    </r>
  </si>
  <si>
    <t>Table 3. Electricity Emission Factors for Brazil</t>
  </si>
  <si>
    <r>
      <t>Emission factor</t>
    </r>
    <r>
      <rPr>
        <b/>
        <vertAlign val="superscript"/>
        <sz val="9"/>
        <rFont val="Arial"/>
        <family val="2"/>
      </rPr>
      <t>1</t>
    </r>
    <r>
      <rPr>
        <b/>
        <sz val="9"/>
        <rFont val="Arial"/>
        <family val="2"/>
      </rPr>
      <t xml:space="preserve"> tCO</t>
    </r>
    <r>
      <rPr>
        <b/>
        <vertAlign val="subscript"/>
        <sz val="9"/>
        <rFont val="Arial"/>
        <family val="2"/>
      </rPr>
      <t>2</t>
    </r>
    <r>
      <rPr>
        <b/>
        <sz val="9"/>
        <rFont val="Arial"/>
        <family val="2"/>
      </rPr>
      <t>/MWh</t>
    </r>
  </si>
  <si>
    <r>
      <rPr>
        <vertAlign val="superscript"/>
        <sz val="9"/>
        <rFont val="Arial"/>
        <family val="2"/>
      </rPr>
      <t>1</t>
    </r>
    <r>
      <rPr>
        <sz val="9"/>
        <rFont val="Arial"/>
        <family val="2"/>
      </rPr>
      <t xml:space="preserve"> Annual average values</t>
    </r>
  </si>
  <si>
    <r>
      <rPr>
        <b/>
        <sz val="9"/>
        <rFont val="Arial"/>
        <family val="2"/>
      </rPr>
      <t>Note:</t>
    </r>
    <r>
      <rPr>
        <sz val="9"/>
        <rFont val="Arial"/>
        <family val="2"/>
      </rPr>
      <t xml:space="preserve"> Pre-2016 EFs are not provided because Amazon's State had an independent grid system until its connection to the national grid in May 2015. EFs for the isolated Amazon grid pre-2016 are available at: https://eaesp.fgv.br/centros/centro-estudos-sustentabilidade/projetos/programa-brasileiro-ghg-protocol. Original source did not provide EFs for non-CO</t>
    </r>
    <r>
      <rPr>
        <vertAlign val="subscript"/>
        <sz val="9"/>
        <rFont val="Arial"/>
        <family val="2"/>
      </rPr>
      <t>2</t>
    </r>
    <r>
      <rPr>
        <sz val="9"/>
        <rFont val="Arial"/>
        <family val="2"/>
      </rPr>
      <t xml:space="preserve"> gases.</t>
    </r>
  </si>
  <si>
    <t>Table 4. Electricity Emission Factors for Thailand</t>
  </si>
  <si>
    <r>
      <t>CO</t>
    </r>
    <r>
      <rPr>
        <b/>
        <vertAlign val="subscript"/>
        <sz val="9"/>
        <color rgb="FF000000"/>
        <rFont val="Arial"/>
        <family val="2"/>
      </rPr>
      <t>2</t>
    </r>
    <r>
      <rPr>
        <b/>
        <sz val="9"/>
        <color rgb="FF000000"/>
        <rFont val="Arial"/>
        <family val="2"/>
      </rPr>
      <t xml:space="preserve"> (kg/kWh)</t>
    </r>
  </si>
  <si>
    <r>
      <rPr>
        <b/>
        <sz val="9"/>
        <rFont val="Arial"/>
        <family val="2"/>
      </rPr>
      <t>Note:</t>
    </r>
    <r>
      <rPr>
        <sz val="9"/>
        <rFont val="Arial"/>
        <family val="2"/>
      </rPr>
      <t xml:space="preserve"> Source publishes EFs for generation and consumption. The above values are generation factors, not consumption. Consumption factors published by the source include transmission and distribution (T&amp;D) emissions, which shouldn't be included in scope 2 estimations. Original source did not provide EFs for non-CO</t>
    </r>
    <r>
      <rPr>
        <vertAlign val="subscript"/>
        <sz val="9"/>
        <rFont val="Arial"/>
        <family val="2"/>
      </rPr>
      <t>2</t>
    </r>
    <r>
      <rPr>
        <sz val="9"/>
        <rFont val="Arial"/>
        <family val="2"/>
      </rPr>
      <t xml:space="preserve"> gases.</t>
    </r>
  </si>
  <si>
    <t>Table 5. Electricity Emission Factors for U.K.</t>
  </si>
  <si>
    <r>
      <t>CO</t>
    </r>
    <r>
      <rPr>
        <b/>
        <vertAlign val="subscript"/>
        <sz val="9"/>
        <rFont val="Arial"/>
        <family val="2"/>
      </rPr>
      <t xml:space="preserve">2 </t>
    </r>
    <r>
      <rPr>
        <b/>
        <sz val="9"/>
        <rFont val="Arial"/>
        <family val="2"/>
      </rPr>
      <t>(kg/kWh)</t>
    </r>
  </si>
  <si>
    <r>
      <t>CH</t>
    </r>
    <r>
      <rPr>
        <b/>
        <vertAlign val="subscript"/>
        <sz val="9"/>
        <rFont val="Arial"/>
        <family val="2"/>
      </rPr>
      <t xml:space="preserve">4 </t>
    </r>
    <r>
      <rPr>
        <b/>
        <sz val="9"/>
        <rFont val="Arial"/>
        <family val="2"/>
      </rPr>
      <t>(kg/kWh)</t>
    </r>
  </si>
  <si>
    <r>
      <t>N</t>
    </r>
    <r>
      <rPr>
        <b/>
        <vertAlign val="subscript"/>
        <sz val="9"/>
        <rFont val="Arial"/>
        <family val="2"/>
      </rPr>
      <t>2</t>
    </r>
    <r>
      <rPr>
        <b/>
        <sz val="9"/>
        <rFont val="Arial"/>
        <family val="2"/>
      </rPr>
      <t>O (kg/kWh)</t>
    </r>
  </si>
  <si>
    <r>
      <rPr>
        <b/>
        <sz val="9"/>
        <rFont val="Arial"/>
        <family val="2"/>
      </rPr>
      <t>Note:</t>
    </r>
    <r>
      <rPr>
        <sz val="9"/>
        <rFont val="Arial"/>
        <family val="2"/>
      </rPr>
      <t xml:space="preserve"> UK DEFRA only presented values in CO</t>
    </r>
    <r>
      <rPr>
        <vertAlign val="subscript"/>
        <sz val="9"/>
        <rFont val="Arial"/>
        <family val="2"/>
      </rPr>
      <t>2</t>
    </r>
    <r>
      <rPr>
        <sz val="9"/>
        <rFont val="Arial"/>
        <family val="2"/>
      </rPr>
      <t>e, using GWP-100 from the IPCC's Fifth Assessment Report (AR5). CH</t>
    </r>
    <r>
      <rPr>
        <vertAlign val="subscript"/>
        <sz val="9"/>
        <rFont val="Arial"/>
        <family val="2"/>
      </rPr>
      <t>4</t>
    </r>
    <r>
      <rPr>
        <sz val="9"/>
        <rFont val="Arial"/>
        <family val="2"/>
      </rPr>
      <t xml:space="preserve"> and N</t>
    </r>
    <r>
      <rPr>
        <vertAlign val="subscript"/>
        <sz val="9"/>
        <rFont val="Arial"/>
        <family val="2"/>
      </rPr>
      <t>2</t>
    </r>
    <r>
      <rPr>
        <sz val="9"/>
        <rFont val="Arial"/>
        <family val="2"/>
      </rPr>
      <t xml:space="preserve">O values presented in this table were reverse calculated using the same GWP values in order to be provided per individual GHG. </t>
    </r>
  </si>
  <si>
    <t>The tables below provide EFs freight transportation mobile combustion sources by vehicles not owned or controlled by a reporting organization. These EFs should be used when organizations only have mass (or volume) of goods transported and distance travelled activity data. Vehicle-distance EFs are appropriate to use when the entire mode of transportation was dedicated to transporting the reporting organization's goods. U.K. values for air transport in Tables 1 and 2 are sourced from the UK Government GHG Conversion Factors for Company Reporting (2022) to reflect current state of travel. The latest publication (2023) has a change in methodology and reflects the impact of COVID-19 in air transport utilization. All other factors in the tables below are from the 2023 publication.</t>
  </si>
  <si>
    <r>
      <t>Table 1. CO</t>
    </r>
    <r>
      <rPr>
        <b/>
        <vertAlign val="subscript"/>
        <sz val="12"/>
        <color theme="1"/>
        <rFont val="Arial"/>
        <family val="2"/>
      </rPr>
      <t>2</t>
    </r>
    <r>
      <rPr>
        <b/>
        <sz val="12"/>
        <color theme="1"/>
        <rFont val="Arial"/>
        <family val="2"/>
      </rPr>
      <t xml:space="preserve"> Emission Factors by Weight or Vehicle Distance (i.e., Freight Transport)</t>
    </r>
  </si>
  <si>
    <t>Type</t>
  </si>
  <si>
    <t>Weight Class</t>
  </si>
  <si>
    <r>
      <t>CO</t>
    </r>
    <r>
      <rPr>
        <b/>
        <vertAlign val="subscript"/>
        <sz val="9"/>
        <color theme="1"/>
        <rFont val="Arial"/>
        <family val="2"/>
      </rPr>
      <t>2</t>
    </r>
    <r>
      <rPr>
        <b/>
        <sz val="9"/>
        <color theme="1"/>
        <rFont val="Arial"/>
        <family val="2"/>
      </rPr>
      <t xml:space="preserve"> EF</t>
    </r>
  </si>
  <si>
    <t>Weight-Distance Basis</t>
  </si>
  <si>
    <t>Freight flights</t>
  </si>
  <si>
    <t>Domestic, between UK airports</t>
  </si>
  <si>
    <t>kg/tonne-kilometer</t>
  </si>
  <si>
    <r>
      <t>Short-haul</t>
    </r>
    <r>
      <rPr>
        <vertAlign val="superscript"/>
        <sz val="9"/>
        <rFont val="Arial"/>
        <family val="2"/>
      </rPr>
      <t>1</t>
    </r>
    <r>
      <rPr>
        <sz val="9"/>
        <rFont val="Arial"/>
        <family val="2"/>
      </rPr>
      <t>, up to 3700km distance</t>
    </r>
  </si>
  <si>
    <r>
      <t>Long-haul</t>
    </r>
    <r>
      <rPr>
        <vertAlign val="superscript"/>
        <sz val="9"/>
        <rFont val="Arial"/>
        <family val="2"/>
      </rPr>
      <t>1</t>
    </r>
    <r>
      <rPr>
        <sz val="9"/>
        <rFont val="Arial"/>
        <family val="2"/>
      </rPr>
      <t>, over 3700km distance</t>
    </r>
  </si>
  <si>
    <r>
      <t>International</t>
    </r>
    <r>
      <rPr>
        <vertAlign val="superscript"/>
        <sz val="9"/>
        <rFont val="Arial"/>
        <family val="2"/>
      </rPr>
      <t>2</t>
    </r>
    <r>
      <rPr>
        <sz val="9"/>
        <rFont val="Arial"/>
        <family val="2"/>
      </rPr>
      <t>, over 3700km distance</t>
    </r>
  </si>
  <si>
    <t>Freight train</t>
  </si>
  <si>
    <r>
      <t>Average</t>
    </r>
    <r>
      <rPr>
        <vertAlign val="superscript"/>
        <sz val="9"/>
        <rFont val="Arial"/>
        <family val="2"/>
      </rPr>
      <t>2</t>
    </r>
  </si>
  <si>
    <r>
      <t>Average</t>
    </r>
    <r>
      <rPr>
        <vertAlign val="superscript"/>
        <sz val="9"/>
        <rFont val="Arial"/>
        <family val="2"/>
      </rPr>
      <t>4</t>
    </r>
  </si>
  <si>
    <t>Sea tanker</t>
  </si>
  <si>
    <t>Crude tanker</t>
  </si>
  <si>
    <t>200,000+ dwt</t>
  </si>
  <si>
    <t>120,000–199,999 dwt</t>
  </si>
  <si>
    <t>80,000–119,999 dwt</t>
  </si>
  <si>
    <t>60,000–79,999 dwt</t>
  </si>
  <si>
    <t>10,000–59,999 dwt</t>
  </si>
  <si>
    <t>0–9999 dwt</t>
  </si>
  <si>
    <t>Cargo ship</t>
  </si>
  <si>
    <t>Bulk carrier</t>
  </si>
  <si>
    <t>100,000–199,999 dwt</t>
  </si>
  <si>
    <t>60,000–99,999 dwt</t>
  </si>
  <si>
    <t>35,000–59,999 dwt</t>
  </si>
  <si>
    <t>10,000–34,999 dwt</t>
  </si>
  <si>
    <t>Container ship</t>
  </si>
  <si>
    <t>8000+ TEU</t>
  </si>
  <si>
    <t>5000–7999 TEU</t>
  </si>
  <si>
    <t>3000–4999 TEU</t>
  </si>
  <si>
    <t>2000–2999 TEU</t>
  </si>
  <si>
    <t>1000–1999 TEU</t>
  </si>
  <si>
    <t>0–999 TEU</t>
  </si>
  <si>
    <t>Vehicle transport</t>
  </si>
  <si>
    <t>4000+ CEU</t>
  </si>
  <si>
    <t>0–3999 CEU</t>
  </si>
  <si>
    <t>Large RoPax ferry</t>
  </si>
  <si>
    <r>
      <t>Medium-Duty Truck</t>
    </r>
    <r>
      <rPr>
        <vertAlign val="superscript"/>
        <sz val="9"/>
        <rFont val="Arial"/>
        <family val="2"/>
      </rPr>
      <t>5</t>
    </r>
  </si>
  <si>
    <t>kg/short ton-mile</t>
  </si>
  <si>
    <r>
      <t>Heavy-Duty Truck</t>
    </r>
    <r>
      <rPr>
        <vertAlign val="superscript"/>
        <sz val="9"/>
        <rFont val="Arial"/>
        <family val="2"/>
      </rPr>
      <t>5</t>
    </r>
  </si>
  <si>
    <t>Waterborne Craft</t>
  </si>
  <si>
    <t>Vehicle-Distance Basis</t>
  </si>
  <si>
    <t>Medium-Duty Truck</t>
  </si>
  <si>
    <t>kg/vehicle-mile</t>
  </si>
  <si>
    <t>Heavy-Duty Truck</t>
  </si>
  <si>
    <r>
      <t>Passenger Car</t>
    </r>
    <r>
      <rPr>
        <vertAlign val="superscript"/>
        <sz val="9"/>
        <rFont val="Arial"/>
        <family val="2"/>
      </rPr>
      <t>6</t>
    </r>
  </si>
  <si>
    <r>
      <t>Light-Duty Truck</t>
    </r>
    <r>
      <rPr>
        <vertAlign val="superscript"/>
        <sz val="9"/>
        <rFont val="Arial"/>
        <family val="2"/>
      </rPr>
      <t>7</t>
    </r>
  </si>
  <si>
    <r>
      <rPr>
        <vertAlign val="superscript"/>
        <sz val="9"/>
        <rFont val="Arial"/>
        <family val="2"/>
      </rPr>
      <t>1</t>
    </r>
    <r>
      <rPr>
        <sz val="9"/>
        <rFont val="Arial"/>
        <family val="2"/>
      </rPr>
      <t xml:space="preserve"> Flight type relative to travel to/from the UK.</t>
    </r>
  </si>
  <si>
    <r>
      <rPr>
        <vertAlign val="superscript"/>
        <sz val="9"/>
        <rFont val="Arial"/>
        <family val="2"/>
      </rPr>
      <t>2</t>
    </r>
    <r>
      <rPr>
        <sz val="9"/>
        <rFont val="Arial"/>
        <family val="2"/>
      </rPr>
      <t xml:space="preserve"> International flights to/from non-UK countries</t>
    </r>
  </si>
  <si>
    <r>
      <rPr>
        <vertAlign val="superscript"/>
        <sz val="9"/>
        <rFont val="Arial"/>
        <family val="2"/>
      </rPr>
      <t xml:space="preserve">2 </t>
    </r>
    <r>
      <rPr>
        <sz val="9"/>
        <rFont val="Arial"/>
        <family val="2"/>
      </rPr>
      <t>This is referred to as "all rigids" in original source.</t>
    </r>
  </si>
  <si>
    <r>
      <rPr>
        <vertAlign val="superscript"/>
        <sz val="9"/>
        <rFont val="Arial"/>
        <family val="2"/>
      </rPr>
      <t>3</t>
    </r>
    <r>
      <rPr>
        <sz val="9"/>
        <rFont val="Arial"/>
        <family val="2"/>
      </rPr>
      <t xml:space="preserve"> This is referred to as "all artics" in original source.</t>
    </r>
  </si>
  <si>
    <r>
      <rPr>
        <vertAlign val="superscript"/>
        <sz val="9"/>
        <rFont val="Arial"/>
        <family val="2"/>
      </rPr>
      <t>4</t>
    </r>
    <r>
      <rPr>
        <sz val="9"/>
        <rFont val="Arial"/>
        <family val="2"/>
      </rPr>
      <t xml:space="preserve"> This is referred to as "all HGVs" in original source.</t>
    </r>
  </si>
  <si>
    <r>
      <rPr>
        <vertAlign val="superscript"/>
        <sz val="9"/>
        <rFont val="Arial"/>
        <family val="2"/>
      </rPr>
      <t>5</t>
    </r>
    <r>
      <rPr>
        <sz val="9"/>
        <rFont val="Arial"/>
        <family val="2"/>
      </rPr>
      <t xml:space="preserve"> Medium- and Heavy-Duty Truck: includes Combination Trucks and single frame trucks that have 2-Axles and at least 6 tires or a gross vehicle weight rating exceeding 10,000 lbs.</t>
    </r>
  </si>
  <si>
    <r>
      <rPr>
        <vertAlign val="superscript"/>
        <sz val="9"/>
        <rFont val="Arial"/>
        <family val="2"/>
      </rPr>
      <t>6</t>
    </r>
    <r>
      <rPr>
        <sz val="9"/>
        <rFont val="Arial"/>
        <family val="2"/>
      </rPr>
      <t xml:space="preserve"> Passenger car: includes passenger cars, minivans, SUVs, and small pickup trucks (vehicles with wheelbase less than 121 inches). </t>
    </r>
  </si>
  <si>
    <r>
      <rPr>
        <vertAlign val="superscript"/>
        <sz val="9"/>
        <rFont val="Arial"/>
        <family val="2"/>
      </rPr>
      <t xml:space="preserve">7 </t>
    </r>
    <r>
      <rPr>
        <sz val="9"/>
        <rFont val="Arial"/>
        <family val="2"/>
      </rPr>
      <t>Light-duty truck: includes full-size pickup trucks, full-size vans, and extended-length SUVs (vehicles with wheelbase greater than 121 inches).</t>
    </r>
  </si>
  <si>
    <r>
      <rPr>
        <b/>
        <sz val="9"/>
        <rFont val="Arial"/>
        <family val="2"/>
      </rPr>
      <t>Note:</t>
    </r>
    <r>
      <rPr>
        <sz val="9"/>
        <rFont val="Arial"/>
        <family val="2"/>
      </rPr>
      <t xml:space="preserve"> The above CO</t>
    </r>
    <r>
      <rPr>
        <vertAlign val="subscript"/>
        <sz val="9"/>
        <rFont val="Arial"/>
        <family val="2"/>
      </rPr>
      <t>2</t>
    </r>
    <r>
      <rPr>
        <sz val="9"/>
        <rFont val="Arial"/>
        <family val="2"/>
      </rPr>
      <t xml:space="preserve"> values associated with air travel do not include RFI. </t>
    </r>
  </si>
  <si>
    <r>
      <t>Table 2. CH</t>
    </r>
    <r>
      <rPr>
        <b/>
        <vertAlign val="subscript"/>
        <sz val="12"/>
        <color theme="1"/>
        <rFont val="Arial"/>
        <family val="2"/>
      </rPr>
      <t>4</t>
    </r>
    <r>
      <rPr>
        <b/>
        <sz val="12"/>
        <color theme="1"/>
        <rFont val="Arial"/>
        <family val="2"/>
      </rPr>
      <t xml:space="preserve"> and N</t>
    </r>
    <r>
      <rPr>
        <b/>
        <vertAlign val="subscript"/>
        <sz val="12"/>
        <color theme="1"/>
        <rFont val="Arial"/>
        <family val="2"/>
      </rPr>
      <t>2</t>
    </r>
    <r>
      <rPr>
        <b/>
        <sz val="12"/>
        <color theme="1"/>
        <rFont val="Arial"/>
        <family val="2"/>
      </rPr>
      <t>O Emission Factors by Weight or Vehicle Distance (i.e., Freight Transport)</t>
    </r>
  </si>
  <si>
    <t>Vehicle Class</t>
  </si>
  <si>
    <r>
      <t>Domestic</t>
    </r>
    <r>
      <rPr>
        <vertAlign val="superscript"/>
        <sz val="9"/>
        <rFont val="Arial"/>
        <family val="2"/>
      </rPr>
      <t xml:space="preserve">1 </t>
    </r>
    <r>
      <rPr>
        <sz val="9"/>
        <rFont val="Arial"/>
        <family val="2"/>
      </rPr>
      <t>- between UK airports</t>
    </r>
  </si>
  <si>
    <t>g/tonne-kilometer</t>
  </si>
  <si>
    <r>
      <t>Short-haul</t>
    </r>
    <r>
      <rPr>
        <vertAlign val="superscript"/>
        <sz val="9"/>
        <rFont val="Arial"/>
        <family val="2"/>
      </rPr>
      <t>1</t>
    </r>
    <r>
      <rPr>
        <sz val="9"/>
        <rFont val="Arial"/>
        <family val="2"/>
      </rPr>
      <t xml:space="preserve"> - up to 3700km distance</t>
    </r>
  </si>
  <si>
    <r>
      <t>Long-haul</t>
    </r>
    <r>
      <rPr>
        <vertAlign val="superscript"/>
        <sz val="9"/>
        <rFont val="Arial"/>
        <family val="2"/>
      </rPr>
      <t>1</t>
    </r>
    <r>
      <rPr>
        <sz val="9"/>
        <rFont val="Arial"/>
        <family val="2"/>
      </rPr>
      <t xml:space="preserve"> - over 3700km distance</t>
    </r>
  </si>
  <si>
    <r>
      <t>International</t>
    </r>
    <r>
      <rPr>
        <vertAlign val="superscript"/>
        <sz val="9"/>
        <rFont val="Arial"/>
        <family val="2"/>
      </rPr>
      <t>1</t>
    </r>
    <r>
      <rPr>
        <sz val="9"/>
        <rFont val="Arial"/>
        <family val="2"/>
      </rPr>
      <t xml:space="preserve"> - over 3700km distance</t>
    </r>
  </si>
  <si>
    <t>≤1.305 tonnes</t>
  </si>
  <si>
    <t xml:space="preserve"> 1.305 - 1.74 tonnes</t>
  </si>
  <si>
    <t>1.74 - 3.5 tonnes</t>
  </si>
  <si>
    <t>&lt; 1.305 tonnes</t>
  </si>
  <si>
    <t>1.305 - 1.74 tonnes</t>
  </si>
  <si>
    <t>≤3.5 tonnes</t>
  </si>
  <si>
    <t>Engine Size Unknown</t>
  </si>
  <si>
    <r>
      <t>Engine Size Unknown</t>
    </r>
    <r>
      <rPr>
        <vertAlign val="superscript"/>
        <sz val="9"/>
        <rFont val="Arial"/>
        <family val="2"/>
      </rPr>
      <t>2</t>
    </r>
  </si>
  <si>
    <r>
      <t>Engine Size Unknown</t>
    </r>
    <r>
      <rPr>
        <vertAlign val="superscript"/>
        <sz val="9"/>
        <rFont val="Arial"/>
        <family val="2"/>
      </rPr>
      <t>3</t>
    </r>
  </si>
  <si>
    <r>
      <t>Engine Size Unknown</t>
    </r>
    <r>
      <rPr>
        <vertAlign val="superscript"/>
        <sz val="9"/>
        <rFont val="Arial"/>
        <family val="2"/>
      </rPr>
      <t>4</t>
    </r>
  </si>
  <si>
    <t>g/short ton-mile</t>
  </si>
  <si>
    <t>g/vehicle-mile</t>
  </si>
  <si>
    <r>
      <rPr>
        <b/>
        <sz val="9"/>
        <rFont val="Arial"/>
        <family val="2"/>
      </rPr>
      <t>Note</t>
    </r>
    <r>
      <rPr>
        <sz val="9"/>
        <rFont val="Arial"/>
        <family val="2"/>
      </rPr>
      <t>: UK DEFRA only presented values in CO</t>
    </r>
    <r>
      <rPr>
        <vertAlign val="subscript"/>
        <sz val="9"/>
        <rFont val="Arial"/>
        <family val="2"/>
      </rPr>
      <t>2</t>
    </r>
    <r>
      <rPr>
        <sz val="9"/>
        <rFont val="Arial"/>
        <family val="2"/>
      </rPr>
      <t>e, using GWP-100 from the IPCC's Fifth Assessment Report (AR5) and Fourth Assessment Report (AR4) in its 2022 publication. CH</t>
    </r>
    <r>
      <rPr>
        <vertAlign val="subscript"/>
        <sz val="9"/>
        <rFont val="Arial"/>
        <family val="2"/>
      </rPr>
      <t>4</t>
    </r>
    <r>
      <rPr>
        <sz val="9"/>
        <rFont val="Arial"/>
        <family val="2"/>
      </rPr>
      <t xml:space="preserve"> and N</t>
    </r>
    <r>
      <rPr>
        <vertAlign val="subscript"/>
        <sz val="9"/>
        <rFont val="Arial"/>
        <family val="2"/>
      </rPr>
      <t>2</t>
    </r>
    <r>
      <rPr>
        <sz val="9"/>
        <rFont val="Arial"/>
        <family val="2"/>
      </rPr>
      <t>O values presented in this table were reverse calculated using the same GWP values in order to be provided per individual GHG. Values were converted from kg to g.</t>
    </r>
  </si>
  <si>
    <t>The table below provides EFs for public transportation combustion sources (i.e., vehicles not owned or controlled by a reporting organization). These EFs should be used when organizations only have distance-travelled activity data. Vehicle distance EFs are appropriate to use when the entire mode of transportation was dedicated to transporting the reporting organization's employees (i.e., commuting or business travel). U.K. values for air travel are sourced from the UK Government GHG Conversion Factors for Company Reporting (2022) to reflect current state of travel. The latest publication (2023) has a change in methodology and reflects the impact of COVID-19 in air transport utilization. All other factors in the table below are from the 2023 publication.</t>
  </si>
  <si>
    <r>
      <t>Table 1. CO</t>
    </r>
    <r>
      <rPr>
        <b/>
        <vertAlign val="subscript"/>
        <sz val="12"/>
        <color theme="1"/>
        <rFont val="Arial"/>
        <family val="2"/>
      </rPr>
      <t>2</t>
    </r>
    <r>
      <rPr>
        <b/>
        <sz val="12"/>
        <color theme="1"/>
        <rFont val="Arial"/>
        <family val="2"/>
      </rPr>
      <t>, CH</t>
    </r>
    <r>
      <rPr>
        <b/>
        <vertAlign val="subscript"/>
        <sz val="12"/>
        <color theme="1"/>
        <rFont val="Arial"/>
        <family val="2"/>
      </rPr>
      <t>4</t>
    </r>
    <r>
      <rPr>
        <b/>
        <sz val="12"/>
        <color theme="1"/>
        <rFont val="Arial"/>
        <family val="2"/>
      </rPr>
      <t>,</t>
    </r>
    <r>
      <rPr>
        <b/>
        <vertAlign val="subscript"/>
        <sz val="12"/>
        <color theme="1"/>
        <rFont val="Arial"/>
        <family val="2"/>
      </rPr>
      <t xml:space="preserve"> </t>
    </r>
    <r>
      <rPr>
        <b/>
        <sz val="12"/>
        <color theme="1"/>
        <rFont val="Arial"/>
        <family val="2"/>
      </rPr>
      <t>and N</t>
    </r>
    <r>
      <rPr>
        <b/>
        <vertAlign val="subscript"/>
        <sz val="12"/>
        <color theme="1"/>
        <rFont val="Arial"/>
        <family val="2"/>
      </rPr>
      <t>2</t>
    </r>
    <r>
      <rPr>
        <b/>
        <sz val="12"/>
        <color theme="1"/>
        <rFont val="Arial"/>
        <family val="2"/>
      </rPr>
      <t>O Emission Factors by Passenger or Vehicle Distance (i.e., Public Transport)</t>
    </r>
  </si>
  <si>
    <t>Class</t>
  </si>
  <si>
    <r>
      <t>CO</t>
    </r>
    <r>
      <rPr>
        <b/>
        <vertAlign val="subscript"/>
        <sz val="11"/>
        <rFont val="Arial"/>
        <family val="2"/>
      </rPr>
      <t>2</t>
    </r>
    <r>
      <rPr>
        <b/>
        <sz val="11"/>
        <rFont val="Arial"/>
        <family val="2"/>
      </rPr>
      <t xml:space="preserve"> EF</t>
    </r>
  </si>
  <si>
    <t>Unit
Numerator</t>
  </si>
  <si>
    <t>Passenger-Distance</t>
  </si>
  <si>
    <r>
      <t>Air - Domestic</t>
    </r>
    <r>
      <rPr>
        <vertAlign val="superscript"/>
        <sz val="9"/>
        <rFont val="Arial"/>
        <family val="2"/>
      </rPr>
      <t>1,2</t>
    </r>
  </si>
  <si>
    <r>
      <t>Average Passenger</t>
    </r>
    <r>
      <rPr>
        <vertAlign val="superscript"/>
        <sz val="9"/>
        <rFont val="Arial"/>
        <family val="2"/>
      </rPr>
      <t>3</t>
    </r>
  </si>
  <si>
    <t>kg/passenger-kilometer</t>
  </si>
  <si>
    <t>g/passenger-kilometer</t>
  </si>
  <si>
    <r>
      <t>Air - Short Haul</t>
    </r>
    <r>
      <rPr>
        <vertAlign val="superscript"/>
        <sz val="9"/>
        <rFont val="Arial"/>
        <family val="2"/>
      </rPr>
      <t>1</t>
    </r>
    <r>
      <rPr>
        <sz val="9"/>
        <rFont val="Arial"/>
        <family val="2"/>
      </rPr>
      <t>, up to 3700km distance</t>
    </r>
  </si>
  <si>
    <t>Economy Class</t>
  </si>
  <si>
    <t>Business Class</t>
  </si>
  <si>
    <r>
      <t>Air - Long Haul</t>
    </r>
    <r>
      <rPr>
        <vertAlign val="superscript"/>
        <sz val="9"/>
        <rFont val="Arial"/>
        <family val="2"/>
      </rPr>
      <t>1</t>
    </r>
    <r>
      <rPr>
        <sz val="9"/>
        <rFont val="Arial"/>
        <family val="2"/>
      </rPr>
      <t>, over 3700km distance</t>
    </r>
  </si>
  <si>
    <t>Premium Economy Class</t>
  </si>
  <si>
    <t>First Class</t>
  </si>
  <si>
    <r>
      <t>Air - International</t>
    </r>
    <r>
      <rPr>
        <vertAlign val="superscript"/>
        <sz val="9"/>
        <rFont val="Arial"/>
        <family val="2"/>
      </rPr>
      <t>1</t>
    </r>
  </si>
  <si>
    <t>Economy class</t>
  </si>
  <si>
    <t>Premium economy class</t>
  </si>
  <si>
    <t>Business class</t>
  </si>
  <si>
    <t>First class</t>
  </si>
  <si>
    <t>Light Rail and Tram</t>
  </si>
  <si>
    <t>National Rail</t>
  </si>
  <si>
    <t>Taxi</t>
  </si>
  <si>
    <r>
      <t>Local Bus</t>
    </r>
    <r>
      <rPr>
        <vertAlign val="superscript"/>
        <sz val="9"/>
        <rFont val="Arial"/>
        <family val="2"/>
      </rPr>
      <t>4</t>
    </r>
  </si>
  <si>
    <t>Coach</t>
  </si>
  <si>
    <t>Average Local Bus</t>
  </si>
  <si>
    <t>Average Ferry</t>
  </si>
  <si>
    <t>Air Travel - Short Haul</t>
  </si>
  <si>
    <t xml:space="preserve"> &lt; 300 miles</t>
  </si>
  <si>
    <t>kg/passenger-mile</t>
  </si>
  <si>
    <t>g/passenger-mile</t>
  </si>
  <si>
    <t>Air - Medium Haul</t>
  </si>
  <si>
    <t>&gt;= 300 miles and &lt; 2300 miles</t>
  </si>
  <si>
    <t>Air - Long Haul</t>
  </si>
  <si>
    <t>&gt;= 2300 miles</t>
  </si>
  <si>
    <t>Intercity Rail</t>
  </si>
  <si>
    <r>
      <t>Northeast Corridor</t>
    </r>
    <r>
      <rPr>
        <vertAlign val="superscript"/>
        <sz val="9"/>
        <rFont val="Arial"/>
        <family val="2"/>
      </rPr>
      <t>5</t>
    </r>
  </si>
  <si>
    <r>
      <t>Other Routes</t>
    </r>
    <r>
      <rPr>
        <vertAlign val="superscript"/>
        <sz val="9"/>
        <rFont val="Arial"/>
        <family val="2"/>
      </rPr>
      <t>6</t>
    </r>
  </si>
  <si>
    <t xml:space="preserve">Intercity Rail </t>
  </si>
  <si>
    <r>
      <t>National Average</t>
    </r>
    <r>
      <rPr>
        <vertAlign val="superscript"/>
        <sz val="9"/>
        <rFont val="Arial"/>
        <family val="2"/>
      </rPr>
      <t>7</t>
    </r>
  </si>
  <si>
    <t>Commuter Rail</t>
  </si>
  <si>
    <t>Transit Rail</t>
  </si>
  <si>
    <t>Subway, Tram</t>
  </si>
  <si>
    <t>Vehicle-Distance</t>
  </si>
  <si>
    <r>
      <t>Passenger Car</t>
    </r>
    <r>
      <rPr>
        <vertAlign val="superscript"/>
        <sz val="9"/>
        <rFont val="Arial"/>
        <family val="2"/>
      </rPr>
      <t>8</t>
    </r>
  </si>
  <si>
    <r>
      <t>Light-Duty Truck</t>
    </r>
    <r>
      <rPr>
        <vertAlign val="superscript"/>
        <sz val="9"/>
        <rFont val="Arial"/>
        <family val="2"/>
      </rPr>
      <t>9</t>
    </r>
  </si>
  <si>
    <t>Motorcycle</t>
  </si>
  <si>
    <r>
      <rPr>
        <vertAlign val="superscript"/>
        <sz val="9"/>
        <rFont val="Arial"/>
        <family val="2"/>
      </rPr>
      <t xml:space="preserve">1 </t>
    </r>
    <r>
      <rPr>
        <sz val="9"/>
        <rFont val="Arial"/>
        <family val="2"/>
      </rPr>
      <t xml:space="preserve">Domestic, Short-, and Long-haul flight types relative to travel to/from the UK. International flights are considered to/from non-UK airports. </t>
    </r>
  </si>
  <si>
    <r>
      <rPr>
        <vertAlign val="superscript"/>
        <sz val="9"/>
        <rFont val="Arial"/>
        <family val="2"/>
      </rPr>
      <t xml:space="preserve">2 </t>
    </r>
    <r>
      <rPr>
        <sz val="9"/>
        <rFont val="Arial"/>
        <family val="2"/>
      </rPr>
      <t xml:space="preserve"> Applicable to flights between UK airports.</t>
    </r>
  </si>
  <si>
    <r>
      <rPr>
        <vertAlign val="superscript"/>
        <sz val="9"/>
        <rFont val="Arial"/>
        <family val="2"/>
      </rPr>
      <t>3</t>
    </r>
    <r>
      <rPr>
        <sz val="9"/>
        <rFont val="Arial"/>
        <family val="2"/>
      </rPr>
      <t xml:space="preserve"> Applicable to when seating class is unknown. </t>
    </r>
  </si>
  <si>
    <r>
      <rPr>
        <vertAlign val="superscript"/>
        <sz val="9"/>
        <rFont val="Arial"/>
        <family val="2"/>
      </rPr>
      <t>4</t>
    </r>
    <r>
      <rPr>
        <sz val="9"/>
        <rFont val="Arial"/>
        <family val="2"/>
      </rPr>
      <t xml:space="preserve"> The original source publishes a separate value for London-specific transport.</t>
    </r>
  </si>
  <si>
    <r>
      <rPr>
        <vertAlign val="superscript"/>
        <sz val="9"/>
        <rFont val="Arial"/>
        <family val="2"/>
      </rPr>
      <t>5</t>
    </r>
    <r>
      <rPr>
        <sz val="9"/>
        <rFont val="Arial"/>
        <family val="2"/>
      </rPr>
      <t xml:space="preserve"> Intercity rail: Amtrak long-distance rail between major cities. Northeast Corridor extends from Boston to Washington D.C. Other Routes are all routes outside the Northeast Corridor.</t>
    </r>
  </si>
  <si>
    <r>
      <rPr>
        <vertAlign val="superscript"/>
        <sz val="9"/>
        <rFont val="Arial"/>
        <family val="2"/>
      </rPr>
      <t>6</t>
    </r>
    <r>
      <rPr>
        <sz val="9"/>
        <rFont val="Arial"/>
        <family val="2"/>
      </rPr>
      <t xml:space="preserve"> Commuter rail: rail service between a central city and adjacent suburbs (also called regional rail or suburban rail).</t>
    </r>
  </si>
  <si>
    <r>
      <rPr>
        <vertAlign val="superscript"/>
        <sz val="9"/>
        <rFont val="Arial"/>
        <family val="2"/>
      </rPr>
      <t>7</t>
    </r>
    <r>
      <rPr>
        <sz val="9"/>
        <rFont val="Arial"/>
        <family val="2"/>
      </rPr>
      <t xml:space="preserve"> Transit rail: rail typically within an urban center, such as subways, elevated railways, metropolitan railways (metro), streetcars, trolley cars, and tramways.</t>
    </r>
  </si>
  <si>
    <r>
      <rPr>
        <vertAlign val="superscript"/>
        <sz val="9"/>
        <rFont val="Arial"/>
        <family val="2"/>
      </rPr>
      <t>8</t>
    </r>
    <r>
      <rPr>
        <sz val="9"/>
        <rFont val="Arial"/>
        <family val="2"/>
      </rPr>
      <t xml:space="preserve"> Passenger car: includes passenger cars, minivans, SUVs, and small pickup trucks (vehicles with wheelbase less than 121 inches).</t>
    </r>
  </si>
  <si>
    <r>
      <rPr>
        <vertAlign val="superscript"/>
        <sz val="9"/>
        <rFont val="Arial"/>
        <family val="2"/>
      </rPr>
      <t>9</t>
    </r>
    <r>
      <rPr>
        <sz val="9"/>
        <rFont val="Arial"/>
        <family val="2"/>
      </rPr>
      <t xml:space="preserve"> Light-duty truck: includes full-size pickup trucks, full-size vans, and extended-length SUVs (vehicles with wheelbase greater than 121 inches).</t>
    </r>
  </si>
  <si>
    <r>
      <rPr>
        <b/>
        <sz val="9"/>
        <rFont val="Arial"/>
        <family val="2"/>
      </rPr>
      <t>Note</t>
    </r>
    <r>
      <rPr>
        <sz val="9"/>
        <rFont val="Arial"/>
        <family val="2"/>
      </rPr>
      <t>: Values for U.S. Air Travel are from UK Government GHG Conversion Factors for Company Reporting (2022) as published by U.S. EPA (2024). UK DEFRA only presented values in CO</t>
    </r>
    <r>
      <rPr>
        <vertAlign val="subscript"/>
        <sz val="9"/>
        <rFont val="Arial"/>
        <family val="2"/>
      </rPr>
      <t>2</t>
    </r>
    <r>
      <rPr>
        <sz val="9"/>
        <rFont val="Arial"/>
        <family val="2"/>
      </rPr>
      <t>e, using GWP-100 from the IPCC's Fifth Assessment Report (AR5) and Fourth Assessment Report (AR4) in its 2022 publication. CH</t>
    </r>
    <r>
      <rPr>
        <vertAlign val="subscript"/>
        <sz val="9"/>
        <rFont val="Arial"/>
        <family val="2"/>
      </rPr>
      <t>4</t>
    </r>
    <r>
      <rPr>
        <sz val="9"/>
        <rFont val="Arial"/>
        <family val="2"/>
      </rPr>
      <t xml:space="preserve"> and N</t>
    </r>
    <r>
      <rPr>
        <vertAlign val="subscript"/>
        <sz val="9"/>
        <rFont val="Arial"/>
        <family val="2"/>
      </rPr>
      <t>2</t>
    </r>
    <r>
      <rPr>
        <sz val="9"/>
        <rFont val="Arial"/>
        <family val="2"/>
      </rPr>
      <t>O values presented in this table were reverse calculated using the same GWP values in order to be provided per individual GHG. Values were converted from kg to g. The above CO</t>
    </r>
    <r>
      <rPr>
        <vertAlign val="subscript"/>
        <sz val="9"/>
        <rFont val="Arial"/>
        <family val="2"/>
      </rPr>
      <t>2</t>
    </r>
    <r>
      <rPr>
        <sz val="9"/>
        <rFont val="Arial"/>
        <family val="2"/>
      </rPr>
      <t xml:space="preserve"> values associated with air travel do not include RFI.</t>
    </r>
  </si>
  <si>
    <t xml:space="preserve">The following tables contain conversion factors for a variety of units. Start units are located in the left column, while end units are located in the upper header row. Convert the start unit to the end unit by multiplying it by the value located within the intersecting cell. These tables were adapted from the UK DEFRA Conversion Factors: https://www.gov.uk/government/publications/greenhouse-gas-reporting-conversion-factors-2023
Table 5 provides a list of common abbreviations used in GHG accounting. Table 6 provides a summary of SI prefixes. </t>
  </si>
  <si>
    <t>Table 1. Energy Conversions</t>
  </si>
  <si>
    <t>Units</t>
  </si>
  <si>
    <t>GJ</t>
  </si>
  <si>
    <t>kWh</t>
  </si>
  <si>
    <t>MWh</t>
  </si>
  <si>
    <t>GWh</t>
  </si>
  <si>
    <t>Btu</t>
  </si>
  <si>
    <t>therm</t>
  </si>
  <si>
    <t>Table 2. Volume Conversions</t>
  </si>
  <si>
    <t>L</t>
  </si>
  <si>
    <r>
      <t>m</t>
    </r>
    <r>
      <rPr>
        <b/>
        <vertAlign val="superscript"/>
        <sz val="9"/>
        <color theme="1"/>
        <rFont val="Arial"/>
        <family val="2"/>
      </rPr>
      <t>3</t>
    </r>
  </si>
  <si>
    <t>cu ft</t>
  </si>
  <si>
    <t>UK gal</t>
  </si>
  <si>
    <t>US gal</t>
  </si>
  <si>
    <t>bbl</t>
  </si>
  <si>
    <t>Table 3. Weight/Mass Conversions</t>
  </si>
  <si>
    <t>g</t>
  </si>
  <si>
    <t>kg</t>
  </si>
  <si>
    <t>mt</t>
  </si>
  <si>
    <t>UK ton</t>
  </si>
  <si>
    <t>US ton</t>
  </si>
  <si>
    <t>lb</t>
  </si>
  <si>
    <t>Table 4. Length/Distance Conversions</t>
  </si>
  <si>
    <t>m</t>
  </si>
  <si>
    <t>ft</t>
  </si>
  <si>
    <t>in</t>
  </si>
  <si>
    <t>cm</t>
  </si>
  <si>
    <t>yd</t>
  </si>
  <si>
    <t>mi</t>
  </si>
  <si>
    <t>km</t>
  </si>
  <si>
    <t>nmi</t>
  </si>
  <si>
    <t>Table 5. Abbreviations</t>
  </si>
  <si>
    <t>Table 6. SI Prefixes</t>
  </si>
  <si>
    <t>Abbreviation</t>
  </si>
  <si>
    <t>Meaning</t>
  </si>
  <si>
    <t>Number</t>
  </si>
  <si>
    <t>Factor</t>
  </si>
  <si>
    <t>Symbol</t>
  </si>
  <si>
    <t xml:space="preserve">barrel (U.S. petroleum) </t>
  </si>
  <si>
    <t>tera</t>
  </si>
  <si>
    <r>
      <t>10</t>
    </r>
    <r>
      <rPr>
        <vertAlign val="superscript"/>
        <sz val="9"/>
        <rFont val="Arial"/>
        <family val="2"/>
      </rPr>
      <t>12</t>
    </r>
  </si>
  <si>
    <t>T</t>
  </si>
  <si>
    <t>British thermal units</t>
  </si>
  <si>
    <t>giga</t>
  </si>
  <si>
    <r>
      <t>10</t>
    </r>
    <r>
      <rPr>
        <vertAlign val="superscript"/>
        <sz val="9"/>
        <rFont val="Arial"/>
        <family val="2"/>
      </rPr>
      <t>9</t>
    </r>
  </si>
  <si>
    <t>G</t>
  </si>
  <si>
    <t>CEU</t>
  </si>
  <si>
    <t>Car equivalent unit</t>
  </si>
  <si>
    <t>mega</t>
  </si>
  <si>
    <r>
      <t>10</t>
    </r>
    <r>
      <rPr>
        <vertAlign val="superscript"/>
        <sz val="9"/>
        <rFont val="Arial"/>
        <family val="2"/>
      </rPr>
      <t>6</t>
    </r>
  </si>
  <si>
    <t>M</t>
  </si>
  <si>
    <t>centimeters</t>
  </si>
  <si>
    <t>kilo</t>
  </si>
  <si>
    <r>
      <t>10</t>
    </r>
    <r>
      <rPr>
        <vertAlign val="superscript"/>
        <sz val="9"/>
        <rFont val="Arial"/>
        <family val="2"/>
      </rPr>
      <t>3</t>
    </r>
  </si>
  <si>
    <t>k</t>
  </si>
  <si>
    <t>cubic feet</t>
  </si>
  <si>
    <t>hecto</t>
  </si>
  <si>
    <r>
      <t>10</t>
    </r>
    <r>
      <rPr>
        <vertAlign val="superscript"/>
        <sz val="9"/>
        <rFont val="Arial"/>
        <family val="2"/>
      </rPr>
      <t>2</t>
    </r>
  </si>
  <si>
    <t>h</t>
  </si>
  <si>
    <t>dwt</t>
  </si>
  <si>
    <t xml:space="preserve">deadweight tonnage </t>
  </si>
  <si>
    <t>deca</t>
  </si>
  <si>
    <r>
      <t>10</t>
    </r>
    <r>
      <rPr>
        <vertAlign val="superscript"/>
        <sz val="9"/>
        <rFont val="Arial"/>
        <family val="2"/>
      </rPr>
      <t>1</t>
    </r>
  </si>
  <si>
    <t>da</t>
  </si>
  <si>
    <t>feet</t>
  </si>
  <si>
    <t>deci</t>
  </si>
  <si>
    <r>
      <t>10</t>
    </r>
    <r>
      <rPr>
        <vertAlign val="superscript"/>
        <sz val="9"/>
        <rFont val="Arial"/>
        <family val="2"/>
      </rPr>
      <t>-1</t>
    </r>
  </si>
  <si>
    <t>d</t>
  </si>
  <si>
    <t>grams</t>
  </si>
  <si>
    <t>centi</t>
  </si>
  <si>
    <r>
      <t>10</t>
    </r>
    <r>
      <rPr>
        <vertAlign val="superscript"/>
        <sz val="9"/>
        <rFont val="Arial"/>
        <family val="2"/>
      </rPr>
      <t>-2</t>
    </r>
  </si>
  <si>
    <t>c</t>
  </si>
  <si>
    <t>Gg</t>
  </si>
  <si>
    <t xml:space="preserve">Gigagrams </t>
  </si>
  <si>
    <t>milli</t>
  </si>
  <si>
    <r>
      <t>10</t>
    </r>
    <r>
      <rPr>
        <vertAlign val="superscript"/>
        <sz val="9"/>
        <rFont val="Arial"/>
        <family val="2"/>
      </rPr>
      <t>-3</t>
    </r>
  </si>
  <si>
    <t>Gigajoule</t>
  </si>
  <si>
    <t>micro</t>
  </si>
  <si>
    <r>
      <t>10</t>
    </r>
    <r>
      <rPr>
        <vertAlign val="superscript"/>
        <sz val="9"/>
        <rFont val="Arial"/>
        <family val="2"/>
      </rPr>
      <t>-6</t>
    </r>
  </si>
  <si>
    <t>Gigawatt hours</t>
  </si>
  <si>
    <t>nano</t>
  </si>
  <si>
    <r>
      <t>10</t>
    </r>
    <r>
      <rPr>
        <vertAlign val="superscript"/>
        <sz val="9"/>
        <rFont val="Arial"/>
        <family val="2"/>
      </rPr>
      <t>-9</t>
    </r>
  </si>
  <si>
    <t>n</t>
  </si>
  <si>
    <t>GCV</t>
  </si>
  <si>
    <t>Gross calorific value</t>
  </si>
  <si>
    <t>pico</t>
  </si>
  <si>
    <r>
      <t>10</t>
    </r>
    <r>
      <rPr>
        <vertAlign val="superscript"/>
        <sz val="9"/>
        <rFont val="Arial"/>
        <family val="2"/>
      </rPr>
      <t>-12</t>
    </r>
  </si>
  <si>
    <t>p</t>
  </si>
  <si>
    <t>HGV</t>
  </si>
  <si>
    <t>Heavy goods vehicle</t>
  </si>
  <si>
    <t>HHV</t>
  </si>
  <si>
    <t>Higher heating value</t>
  </si>
  <si>
    <t>inch</t>
  </si>
  <si>
    <t>kilograms</t>
  </si>
  <si>
    <t>kilometers</t>
  </si>
  <si>
    <t>kilowatt hour</t>
  </si>
  <si>
    <t>litres</t>
  </si>
  <si>
    <t>pound</t>
  </si>
  <si>
    <t>LHV</t>
  </si>
  <si>
    <t>Lower heating value</t>
  </si>
  <si>
    <t>meter</t>
  </si>
  <si>
    <r>
      <t>m</t>
    </r>
    <r>
      <rPr>
        <vertAlign val="superscript"/>
        <sz val="9"/>
        <rFont val="Arial"/>
        <family val="2"/>
      </rPr>
      <t>3</t>
    </r>
  </si>
  <si>
    <t>cubic meters</t>
  </si>
  <si>
    <t>miles</t>
  </si>
  <si>
    <t>mg</t>
  </si>
  <si>
    <t>milligram</t>
  </si>
  <si>
    <t>metric ton, tonne</t>
  </si>
  <si>
    <t>Megawatt hour</t>
  </si>
  <si>
    <t>NCV</t>
  </si>
  <si>
    <t>Net calorific value</t>
  </si>
  <si>
    <t>nautical miles (international)</t>
  </si>
  <si>
    <t>scf</t>
  </si>
  <si>
    <t>standard cubic foot</t>
  </si>
  <si>
    <t>TJ</t>
  </si>
  <si>
    <t>Terajoules</t>
  </si>
  <si>
    <t>gallon (U.K.)</t>
  </si>
  <si>
    <t xml:space="preserve">U.K. long ton </t>
  </si>
  <si>
    <t>gallon (U.S.)</t>
  </si>
  <si>
    <t>U.S. short ton</t>
  </si>
  <si>
    <t>yard</t>
  </si>
  <si>
    <t>Revision History</t>
  </si>
  <si>
    <t>Version</t>
  </si>
  <si>
    <t>Revision Date</t>
  </si>
  <si>
    <t>Updated By</t>
  </si>
  <si>
    <t>Description</t>
  </si>
  <si>
    <t>1.0</t>
  </si>
  <si>
    <t>GHG Protocol</t>
  </si>
  <si>
    <t>Initial release</t>
  </si>
  <si>
    <t>2.0</t>
  </si>
  <si>
    <t>March, 2024</t>
  </si>
  <si>
    <t>Greenhouse Gas Management Institute &amp; GHG Protocol</t>
  </si>
  <si>
    <t>Updated EFs to most recently published datasets. Added additional EFs and Abbreviations and Conversions tab.</t>
  </si>
  <si>
    <r>
      <t>This tool contains a compilation of emission factors (EFs) for CO</t>
    </r>
    <r>
      <rPr>
        <vertAlign val="subscript"/>
        <sz val="9"/>
        <color theme="1"/>
        <rFont val="Arial"/>
        <family val="2"/>
      </rPr>
      <t>2</t>
    </r>
    <r>
      <rPr>
        <sz val="9"/>
        <color theme="1"/>
        <rFont val="Arial"/>
        <family val="2"/>
      </rPr>
      <t>, CH</t>
    </r>
    <r>
      <rPr>
        <vertAlign val="subscript"/>
        <sz val="9"/>
        <color theme="1"/>
        <rFont val="Arial"/>
        <family val="2"/>
      </rPr>
      <t>4</t>
    </r>
    <r>
      <rPr>
        <sz val="9"/>
        <color theme="1"/>
        <rFont val="Arial"/>
        <family val="2"/>
      </rPr>
      <t>, and N</t>
    </r>
    <r>
      <rPr>
        <vertAlign val="subscript"/>
        <sz val="9"/>
        <color theme="1"/>
        <rFont val="Arial"/>
        <family val="2"/>
      </rPr>
      <t>2</t>
    </r>
    <r>
      <rPr>
        <sz val="9"/>
        <color theme="1"/>
        <rFont val="Arial"/>
        <family val="2"/>
      </rPr>
      <t xml:space="preserve">O that can be used with the cross-sector tools available at GHG Protocol's Calculation Tools and Guidance home page: </t>
    </r>
    <r>
      <rPr>
        <u/>
        <sz val="9"/>
        <color theme="1"/>
        <rFont val="Arial"/>
        <family val="2"/>
      </rPr>
      <t>ghgprotocol.org/calculation-tools-and-guidance</t>
    </r>
    <r>
      <rPr>
        <sz val="9"/>
        <color theme="1"/>
        <rFont val="Arial"/>
        <family val="2"/>
      </rPr>
      <t>. This tool is intended for use as a reference, and all users are encouraged to refer to original publication sources for up-to-date and any additional EFs that may be relevant for their emission sources. Note that some EF values presented in this workbook do not exactly match the source from which they were derived. This is because most EF values in this workbook were rounded to three significant figures for presentation purposes.</t>
    </r>
  </si>
  <si>
    <t>These spreadsheets and associated materials have been prepared with a high degree of expertise and professionalism, and it is believed that they provide a useful and accurate approach for calculating greenhouse gas emissions. However, the organizations involved in their development collectively and individually, do not warrant these spreadsheets for any purpose, nor do they make any representations regarding their fitness for any use or purpose whatsoever.
Each user agrees to decide if, when, and how to use these spreadsheets and does so at his or her sole risk. When using the tools provided on the GHG Protocol website, you agree that you are not entitled to rely on any information generated using these worksheets. You further agree to hold WRI, WBCSD, and any of their partners in the creation of the tools, harmless for loss you might suffer arising out of: any inaccuracies in numbers generated by the worksheets or variation between predictions and your actual results. Under no circumstances shall WRI, WBCSD, or any of their partners that helped create the tools, be liable for any damages, including incidental, special or consequential damages, arising from the use of these spreadsheets or an inability to use them.
If you distribute these tools through any means other than the GHG Protocol website at www.ghgprotocol.org, you should check the website to ensure the tool being provided is the latest version available, and provide information to users on how to check for updates and revisions to the tools.</t>
  </si>
  <si>
    <r>
      <rPr>
        <sz val="11"/>
        <rFont val="Arial"/>
        <family val="2"/>
      </rPr>
      <t xml:space="preserve">For any inquiries, please contact the Greenhouse Gas Protocol </t>
    </r>
    <r>
      <rPr>
        <u/>
        <sz val="11"/>
        <color theme="10"/>
        <rFont val="Arial"/>
        <family val="2"/>
      </rPr>
      <t>Technical Support Form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</si>
</sst>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1" formatCode="_(* #,##0_);_(* \(#,##0\);_(* &quot;-&quot;_);_(@_)"/>
    <numFmt numFmtId="44" formatCode="_(&quot;$&quot;* #,##0.00_);_(&quot;$&quot;* \(#,##0.00\);_(&quot;$&quot;* &quot;-&quot;??_);_(@_)"/>
    <numFmt numFmtId="43" formatCode="_(* #,##0.00_);_(* \(#,##0.00\);_(* &quot;-&quot;??_);_(@_)"/>
    <numFmt numFmtId="164" formatCode="_(* #,##0.0_);_(* \(#,##0.0\);_(* &quot;-&quot;??_);_(@_)"/>
    <numFmt numFmtId="165" formatCode="#,##0_)"/>
    <numFmt numFmtId="166" formatCode="###0.00_)"/>
    <numFmt numFmtId="167" formatCode="0.0_W"/>
    <numFmt numFmtId="168" formatCode="#,##0.0000"/>
    <numFmt numFmtId="169" formatCode="0.000"/>
    <numFmt numFmtId="170" formatCode="0.00000"/>
    <numFmt numFmtId="171" formatCode="0.0000"/>
    <numFmt numFmtId="172" formatCode="_(* #,##0_);_(* \(#,##0\);_(* &quot;-&quot;??_);_(@_)"/>
    <numFmt numFmtId="173" formatCode="0.0"/>
    <numFmt numFmtId="174" formatCode="0.0%"/>
    <numFmt numFmtId="175" formatCode="_(* #,##0.000_);_(* \(#,##0.000\);_(* &quot;-&quot;??_);_(@_)"/>
    <numFmt numFmtId="176" formatCode="#,##0.000"/>
    <numFmt numFmtId="177" formatCode="[$-409]mmmm\ d\,\ yyyy;@"/>
    <numFmt numFmtId="178" formatCode="_(* #,##0.00000000000000_);_(* \(#,##0.00000000000000\);_(* &quot;-&quot;??_);_(@_)"/>
    <numFmt numFmtId="179" formatCode="0.000E+00"/>
    <numFmt numFmtId="180" formatCode="_(* #,##0.000000_);_(* \(#,##0.000000\);_(* &quot;-&quot;??_);_(@_)"/>
    <numFmt numFmtId="181" formatCode="_(* #,##0.000000000_);_(* \(#,##0.000000000\);_(* &quot;-&quot;??_);_(@_)"/>
    <numFmt numFmtId="182" formatCode="_(* #,##0.000000000000_);_(* \(#,##0.000000000000\);_(* &quot;-&quot;??_);_(@_)"/>
    <numFmt numFmtId="183" formatCode="0.000000"/>
    <numFmt numFmtId="184" formatCode="0.0000000"/>
    <numFmt numFmtId="185" formatCode="#,##0.0"/>
  </numFmts>
  <fonts count="66">
    <font>
      <sz val="10"/>
      <name val="Arial"/>
    </font>
    <font>
      <sz val="10"/>
      <name val="Arial"/>
      <family val="2"/>
    </font>
    <font>
      <sz val="10"/>
      <name val="Arial"/>
      <family val="2"/>
    </font>
    <font>
      <sz val="9"/>
      <name val="Arial"/>
      <family val="2"/>
    </font>
    <font>
      <sz val="9"/>
      <name val="Times New Roman"/>
      <family val="1"/>
    </font>
    <font>
      <b/>
      <sz val="9"/>
      <name val="Times New Roman"/>
      <family val="1"/>
    </font>
    <font>
      <sz val="12"/>
      <name val="Helv"/>
    </font>
    <font>
      <b/>
      <sz val="12"/>
      <name val="Helv"/>
    </font>
    <font>
      <sz val="9"/>
      <name val="Helv"/>
    </font>
    <font>
      <vertAlign val="superscript"/>
      <sz val="12"/>
      <name val="Helv"/>
    </font>
    <font>
      <sz val="10"/>
      <name val="Helv"/>
    </font>
    <font>
      <b/>
      <sz val="12"/>
      <name val="Times New Roman"/>
      <family val="1"/>
    </font>
    <font>
      <b/>
      <sz val="9"/>
      <name val="Helv"/>
    </font>
    <font>
      <sz val="8.5"/>
      <name val="Helv"/>
    </font>
    <font>
      <b/>
      <sz val="10"/>
      <name val="Helv"/>
    </font>
    <font>
      <sz val="1"/>
      <name val="Arial"/>
      <family val="2"/>
    </font>
    <font>
      <sz val="8"/>
      <name val="Helv"/>
      <family val="2"/>
    </font>
    <font>
      <b/>
      <sz val="14"/>
      <name val="Helv"/>
    </font>
    <font>
      <sz val="10"/>
      <name val="Arial"/>
      <family val="2"/>
    </font>
    <font>
      <sz val="8"/>
      <name val="Arial"/>
      <family val="2"/>
    </font>
    <font>
      <b/>
      <sz val="9"/>
      <name val="Arial"/>
      <family val="2"/>
    </font>
    <font>
      <b/>
      <vertAlign val="subscript"/>
      <sz val="9"/>
      <name val="Arial"/>
      <family val="2"/>
    </font>
    <font>
      <b/>
      <sz val="12"/>
      <name val="Arial"/>
      <family val="2"/>
    </font>
    <font>
      <sz val="10"/>
      <name val="Arial"/>
      <family val="2"/>
    </font>
    <font>
      <u/>
      <sz val="10"/>
      <color theme="10"/>
      <name val="Arial"/>
      <family val="2"/>
    </font>
    <font>
      <sz val="8.5"/>
      <color theme="1"/>
      <name val="Arial"/>
      <family val="2"/>
    </font>
    <font>
      <b/>
      <vertAlign val="superscript"/>
      <sz val="9"/>
      <name val="Arial"/>
      <family val="2"/>
    </font>
    <font>
      <b/>
      <sz val="9"/>
      <color rgb="FF000000"/>
      <name val="宋体"/>
      <family val="3"/>
      <charset val="134"/>
    </font>
    <font>
      <sz val="9"/>
      <color rgb="FFFF0000"/>
      <name val="Arial"/>
      <family val="2"/>
    </font>
    <font>
      <sz val="9"/>
      <color theme="1"/>
      <name val="Arial"/>
      <family val="2"/>
    </font>
    <font>
      <b/>
      <sz val="9"/>
      <color theme="1"/>
      <name val="Arial"/>
      <family val="2"/>
    </font>
    <font>
      <sz val="9"/>
      <color rgb="FF000000"/>
      <name val="Arial"/>
      <family val="2"/>
    </font>
    <font>
      <vertAlign val="subscript"/>
      <sz val="9"/>
      <name val="Arial"/>
      <family val="2"/>
    </font>
    <font>
      <u/>
      <sz val="9"/>
      <color theme="10"/>
      <name val="Arial"/>
      <family val="2"/>
    </font>
    <font>
      <sz val="9"/>
      <color theme="0"/>
      <name val="Arial"/>
      <family val="2"/>
    </font>
    <font>
      <b/>
      <sz val="9"/>
      <color rgb="FF000000"/>
      <name val="Arial"/>
      <family val="2"/>
    </font>
    <font>
      <b/>
      <vertAlign val="subscript"/>
      <sz val="9"/>
      <color rgb="FF000000"/>
      <name val="Arial"/>
      <family val="2"/>
    </font>
    <font>
      <b/>
      <vertAlign val="subscript"/>
      <sz val="12"/>
      <name val="Arial"/>
      <family val="2"/>
    </font>
    <font>
      <sz val="9"/>
      <color indexed="23"/>
      <name val="Arial"/>
      <family val="2"/>
    </font>
    <font>
      <vertAlign val="superscript"/>
      <sz val="9"/>
      <name val="Arial"/>
      <family val="2"/>
    </font>
    <font>
      <b/>
      <sz val="9"/>
      <color indexed="23"/>
      <name val="Arial"/>
      <family val="2"/>
    </font>
    <font>
      <b/>
      <i/>
      <u/>
      <sz val="9"/>
      <name val="Arial"/>
      <family val="2"/>
    </font>
    <font>
      <sz val="9"/>
      <color theme="4"/>
      <name val="Arial"/>
      <family val="2"/>
    </font>
    <font>
      <vertAlign val="superscript"/>
      <sz val="9"/>
      <color theme="1"/>
      <name val="Arial"/>
      <family val="2"/>
    </font>
    <font>
      <b/>
      <sz val="9"/>
      <color theme="1" tint="4.9989318521683403E-2"/>
      <name val="Arial"/>
      <family val="2"/>
    </font>
    <font>
      <i/>
      <sz val="9"/>
      <color rgb="FFFF0000"/>
      <name val="Arial"/>
      <family val="2"/>
    </font>
    <font>
      <i/>
      <sz val="9"/>
      <name val="Arial"/>
      <family val="2"/>
    </font>
    <font>
      <b/>
      <sz val="12"/>
      <color theme="1" tint="0.249977111117893"/>
      <name val="Arial"/>
      <family val="2"/>
    </font>
    <font>
      <vertAlign val="subscript"/>
      <sz val="9"/>
      <color theme="1"/>
      <name val="Arial"/>
      <family val="2"/>
    </font>
    <font>
      <u/>
      <sz val="9"/>
      <color theme="1"/>
      <name val="Arial"/>
      <family val="2"/>
    </font>
    <font>
      <b/>
      <sz val="12"/>
      <color theme="1"/>
      <name val="Arial"/>
      <family val="2"/>
    </font>
    <font>
      <b/>
      <vertAlign val="subscript"/>
      <sz val="12"/>
      <color theme="1"/>
      <name val="Arial"/>
      <family val="2"/>
    </font>
    <font>
      <b/>
      <vertAlign val="subscript"/>
      <sz val="9"/>
      <color theme="1"/>
      <name val="Arial"/>
      <family val="2"/>
    </font>
    <font>
      <sz val="9"/>
      <color rgb="FF053D5F"/>
      <name val="Arial"/>
      <family val="2"/>
    </font>
    <font>
      <b/>
      <vertAlign val="superscript"/>
      <sz val="9"/>
      <color theme="1"/>
      <name val="Arial"/>
      <family val="2"/>
    </font>
    <font>
      <b/>
      <sz val="10"/>
      <name val="Arial"/>
      <family val="2"/>
    </font>
    <font>
      <b/>
      <sz val="14"/>
      <color rgb="FF00C6B9"/>
      <name val="Arial"/>
      <family val="2"/>
    </font>
    <font>
      <vertAlign val="superscript"/>
      <sz val="9"/>
      <name val="\"/>
    </font>
    <font>
      <sz val="11"/>
      <name val="Arial"/>
      <family val="2"/>
    </font>
    <font>
      <b/>
      <sz val="11"/>
      <name val="Arial"/>
      <family val="2"/>
    </font>
    <font>
      <b/>
      <vertAlign val="subscript"/>
      <sz val="11"/>
      <name val="Arial"/>
      <family val="2"/>
    </font>
    <font>
      <u/>
      <sz val="10"/>
      <color rgb="FF002060"/>
      <name val="Arial"/>
      <family val="2"/>
    </font>
    <font>
      <sz val="12"/>
      <color theme="1"/>
      <name val="Calibri"/>
      <family val="2"/>
      <scheme val="minor"/>
    </font>
    <font>
      <sz val="9"/>
      <name val="Symbol"/>
      <family val="1"/>
      <charset val="2"/>
    </font>
    <font>
      <b/>
      <sz val="9"/>
      <color theme="0"/>
      <name val="Arial"/>
      <family val="2"/>
    </font>
    <font>
      <u/>
      <sz val="11"/>
      <color theme="10"/>
      <name val="Arial"/>
      <family val="2"/>
    </font>
  </fonts>
  <fills count="1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2"/>
        <bgColor indexed="9"/>
      </patternFill>
    </fill>
    <fill>
      <patternFill patternType="darkTrellis"/>
    </fill>
    <fill>
      <patternFill patternType="solid">
        <fgColor indexed="22"/>
        <bgColor indexed="55"/>
      </patternFill>
    </fill>
    <fill>
      <patternFill patternType="solid">
        <fgColor theme="3" tint="0.59999389629810485"/>
        <bgColor indexed="64"/>
      </patternFill>
    </fill>
    <fill>
      <patternFill patternType="solid">
        <fgColor theme="0"/>
        <bgColor rgb="FF000000"/>
      </patternFill>
    </fill>
    <fill>
      <patternFill patternType="solid">
        <fgColor indexed="9"/>
        <bgColor indexed="64"/>
      </patternFill>
    </fill>
    <fill>
      <patternFill patternType="solid">
        <fgColor theme="0" tint="-4.9989318521683403E-2"/>
        <bgColor indexed="64"/>
      </patternFill>
    </fill>
    <fill>
      <patternFill patternType="solid">
        <fgColor rgb="FF00C6B9"/>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3" tint="-0.249977111117893"/>
        <bgColor indexed="64"/>
      </patternFill>
    </fill>
  </fills>
  <borders count="112">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3"/>
      </left>
      <right/>
      <top style="medium">
        <color indexed="63"/>
      </top>
      <bottom/>
      <diagonal/>
    </border>
    <border>
      <left/>
      <right style="medium">
        <color indexed="63"/>
      </right>
      <top style="medium">
        <color indexed="63"/>
      </top>
      <bottom/>
      <diagonal/>
    </border>
    <border>
      <left style="medium">
        <color indexed="63"/>
      </left>
      <right style="medium">
        <color indexed="63"/>
      </right>
      <top style="medium">
        <color indexed="63"/>
      </top>
      <bottom/>
      <diagonal/>
    </border>
    <border>
      <left style="medium">
        <color indexed="63"/>
      </left>
      <right/>
      <top style="medium">
        <color indexed="63"/>
      </top>
      <bottom style="medium">
        <color indexed="63"/>
      </bottom>
      <diagonal/>
    </border>
    <border>
      <left/>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top/>
      <bottom style="medium">
        <color indexed="63"/>
      </bottom>
      <diagonal/>
    </border>
    <border>
      <left/>
      <right style="medium">
        <color indexed="63"/>
      </right>
      <top/>
      <bottom style="medium">
        <color indexed="63"/>
      </bottom>
      <diagonal/>
    </border>
    <border>
      <left style="medium">
        <color indexed="63"/>
      </left>
      <right style="medium">
        <color indexed="63"/>
      </right>
      <top/>
      <bottom style="medium">
        <color indexed="63"/>
      </bottom>
      <diagonal/>
    </border>
    <border>
      <left/>
      <right/>
      <top/>
      <bottom style="medium">
        <color indexed="63"/>
      </bottom>
      <diagonal/>
    </border>
    <border>
      <left/>
      <right/>
      <top style="medium">
        <color indexed="63"/>
      </top>
      <bottom/>
      <diagonal/>
    </border>
    <border>
      <left style="medium">
        <color indexed="63"/>
      </left>
      <right style="medium">
        <color indexed="63"/>
      </right>
      <top style="medium">
        <color indexed="63"/>
      </top>
      <bottom style="medium">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thin">
        <color theme="0" tint="-0.14999847407452621"/>
      </right>
      <top/>
      <bottom/>
      <diagonal/>
    </border>
    <border>
      <left style="thin">
        <color theme="0" tint="-0.14999847407452621"/>
      </left>
      <right style="thin">
        <color theme="0" tint="-0.149998474074526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top/>
      <bottom/>
      <diagonal/>
    </border>
    <border>
      <left style="medium">
        <color theme="1"/>
      </left>
      <right style="medium">
        <color indexed="64"/>
      </right>
      <top style="medium">
        <color indexed="64"/>
      </top>
      <bottom style="medium">
        <color theme="1"/>
      </bottom>
      <diagonal/>
    </border>
    <border>
      <left style="medium">
        <color indexed="19"/>
      </left>
      <right style="medium">
        <color indexed="19"/>
      </right>
      <top style="medium">
        <color indexed="19"/>
      </top>
      <bottom style="medium">
        <color indexed="19"/>
      </bottom>
      <diagonal/>
    </border>
    <border>
      <left style="medium">
        <color indexed="19"/>
      </left>
      <right style="hair">
        <color indexed="19"/>
      </right>
      <top style="medium">
        <color indexed="19"/>
      </top>
      <bottom style="hair">
        <color indexed="19"/>
      </bottom>
      <diagonal/>
    </border>
    <border>
      <left style="hair">
        <color indexed="19"/>
      </left>
      <right style="hair">
        <color indexed="19"/>
      </right>
      <top style="medium">
        <color indexed="19"/>
      </top>
      <bottom/>
      <diagonal/>
    </border>
    <border>
      <left style="hair">
        <color indexed="19"/>
      </left>
      <right style="medium">
        <color indexed="19"/>
      </right>
      <top style="medium">
        <color indexed="19"/>
      </top>
      <bottom/>
      <diagonal/>
    </border>
    <border>
      <left style="medium">
        <color indexed="19"/>
      </left>
      <right style="hair">
        <color indexed="19"/>
      </right>
      <top style="hair">
        <color indexed="19"/>
      </top>
      <bottom style="hair">
        <color indexed="19"/>
      </bottom>
      <diagonal/>
    </border>
    <border>
      <left style="hair">
        <color indexed="19"/>
      </left>
      <right style="hair">
        <color indexed="19"/>
      </right>
      <top style="hair">
        <color indexed="19"/>
      </top>
      <bottom style="hair">
        <color indexed="19"/>
      </bottom>
      <diagonal/>
    </border>
    <border>
      <left style="hair">
        <color indexed="19"/>
      </left>
      <right style="medium">
        <color indexed="19"/>
      </right>
      <top style="hair">
        <color indexed="19"/>
      </top>
      <bottom style="hair">
        <color indexed="19"/>
      </bottom>
      <diagonal/>
    </border>
    <border>
      <left style="medium">
        <color indexed="19"/>
      </left>
      <right style="hair">
        <color indexed="19"/>
      </right>
      <top style="hair">
        <color indexed="19"/>
      </top>
      <bottom style="medium">
        <color indexed="19"/>
      </bottom>
      <diagonal/>
    </border>
    <border>
      <left style="hair">
        <color indexed="19"/>
      </left>
      <right style="hair">
        <color indexed="19"/>
      </right>
      <top style="hair">
        <color indexed="19"/>
      </top>
      <bottom style="medium">
        <color indexed="19"/>
      </bottom>
      <diagonal/>
    </border>
    <border>
      <left style="hair">
        <color indexed="19"/>
      </left>
      <right style="medium">
        <color indexed="19"/>
      </right>
      <top style="hair">
        <color indexed="19"/>
      </top>
      <bottom style="medium">
        <color indexed="19"/>
      </bottom>
      <diagonal/>
    </border>
    <border>
      <left style="medium">
        <color indexed="64"/>
      </left>
      <right style="medium">
        <color theme="1"/>
      </right>
      <top style="medium">
        <color indexed="64"/>
      </top>
      <bottom style="medium">
        <color theme="1"/>
      </bottom>
      <diagonal/>
    </border>
    <border>
      <left style="medium">
        <color indexed="64"/>
      </left>
      <right style="medium">
        <color theme="1"/>
      </right>
      <top/>
      <bottom style="medium">
        <color indexed="64"/>
      </bottom>
      <diagonal/>
    </border>
    <border>
      <left style="medium">
        <color theme="1"/>
      </left>
      <right style="medium">
        <color indexed="64"/>
      </right>
      <top/>
      <bottom style="medium">
        <color indexed="64"/>
      </bottom>
      <diagonal/>
    </border>
    <border>
      <left/>
      <right style="medium">
        <color theme="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medium">
        <color theme="1" tint="0.14999847407452621"/>
      </right>
      <top/>
      <bottom style="medium">
        <color theme="1" tint="0.14999847407452621"/>
      </bottom>
      <diagonal/>
    </border>
    <border>
      <left style="medium">
        <color theme="1" tint="0.14999847407452621"/>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style="medium">
        <color theme="1" tint="0.14999847407452621"/>
      </right>
      <top/>
      <bottom style="medium">
        <color theme="1" tint="0.14999847407452621"/>
      </bottom>
      <diagonal/>
    </border>
    <border>
      <left/>
      <right style="medium">
        <color theme="1"/>
      </right>
      <top style="medium">
        <color theme="1" tint="0.14999847407452621"/>
      </top>
      <bottom style="medium">
        <color theme="1" tint="0.14999847407452621"/>
      </bottom>
      <diagonal/>
    </border>
    <border>
      <left style="medium">
        <color theme="1"/>
      </left>
      <right/>
      <top style="medium">
        <color theme="1" tint="0.14999847407452621"/>
      </top>
      <bottom style="medium">
        <color theme="1" tint="0.149998474074526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theme="1" tint="0.14999847407452621"/>
      </left>
      <right/>
      <top/>
      <bottom style="medium">
        <color indexed="64"/>
      </bottom>
      <diagonal/>
    </border>
    <border>
      <left/>
      <right style="medium">
        <color theme="1" tint="0.14999847407452621"/>
      </right>
      <top/>
      <bottom style="medium">
        <color indexed="64"/>
      </bottom>
      <diagonal/>
    </border>
    <border>
      <left/>
      <right style="medium">
        <color theme="1" tint="0.14999847407452621"/>
      </right>
      <top style="medium">
        <color indexed="64"/>
      </top>
      <bottom/>
      <diagonal/>
    </border>
    <border>
      <left style="medium">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medium">
        <color theme="1" tint="0.14999847407452621"/>
      </right>
      <top style="thin">
        <color theme="1" tint="0.14999847407452621"/>
      </top>
      <bottom style="thin">
        <color theme="1" tint="0.14999847407452621"/>
      </bottom>
      <diagonal/>
    </border>
    <border>
      <left style="medium">
        <color theme="1" tint="0.14999847407452621"/>
      </left>
      <right/>
      <top style="thin">
        <color theme="1" tint="0.14999847407452621"/>
      </top>
      <bottom/>
      <diagonal/>
    </border>
    <border>
      <left/>
      <right style="medium">
        <color theme="1" tint="0.14999847407452621"/>
      </right>
      <top style="thin">
        <color theme="1" tint="0.14999847407452621"/>
      </top>
      <bottom/>
      <diagonal/>
    </border>
    <border>
      <left style="medium">
        <color theme="1" tint="0.14999847407452621"/>
      </left>
      <right/>
      <top/>
      <bottom style="thin">
        <color theme="1" tint="0.14999847407452621"/>
      </bottom>
      <diagonal/>
    </border>
    <border>
      <left/>
      <right style="medium">
        <color theme="1" tint="0.14999847407452621"/>
      </right>
      <top/>
      <bottom style="thin">
        <color theme="1" tint="0.14999847407452621"/>
      </bottom>
      <diagonal/>
    </border>
    <border>
      <left style="medium">
        <color theme="1" tint="0.14999847407452621"/>
      </left>
      <right/>
      <top style="thin">
        <color theme="1" tint="0.14999847407452621"/>
      </top>
      <bottom style="medium">
        <color theme="1" tint="0.14999847407452621"/>
      </bottom>
      <diagonal/>
    </border>
    <border>
      <left/>
      <right style="medium">
        <color theme="1" tint="0.14999847407452621"/>
      </right>
      <top style="thin">
        <color theme="1" tint="0.14999847407452621"/>
      </top>
      <bottom style="medium">
        <color theme="1" tint="0.14999847407452621"/>
      </bottom>
      <diagonal/>
    </border>
    <border>
      <left style="medium">
        <color indexed="64"/>
      </left>
      <right/>
      <top style="medium">
        <color indexed="64"/>
      </top>
      <bottom style="medium">
        <color theme="1" tint="0.14999847407452621"/>
      </bottom>
      <diagonal/>
    </border>
    <border>
      <left/>
      <right/>
      <top style="medium">
        <color indexed="64"/>
      </top>
      <bottom style="medium">
        <color theme="1" tint="0.14999847407452621"/>
      </bottom>
      <diagonal/>
    </border>
    <border>
      <left/>
      <right style="medium">
        <color indexed="64"/>
      </right>
      <top style="medium">
        <color indexed="64"/>
      </top>
      <bottom style="medium">
        <color theme="1" tint="0.14999847407452621"/>
      </bottom>
      <diagonal/>
    </border>
    <border>
      <left style="medium">
        <color indexed="64"/>
      </left>
      <right/>
      <top style="medium">
        <color theme="1" tint="0.14999847407452621"/>
      </top>
      <bottom/>
      <diagonal/>
    </border>
    <border>
      <left/>
      <right style="medium">
        <color indexed="64"/>
      </right>
      <top style="medium">
        <color theme="1" tint="0.14999847407452621"/>
      </top>
      <bottom style="medium">
        <color theme="1" tint="0.14999847407452621"/>
      </bottom>
      <diagonal/>
    </border>
    <border>
      <left style="medium">
        <color indexed="64"/>
      </left>
      <right/>
      <top/>
      <bottom style="medium">
        <color theme="1" tint="0.14999847407452621"/>
      </bottom>
      <diagonal/>
    </border>
    <border>
      <left style="medium">
        <color indexed="64"/>
      </left>
      <right/>
      <top style="medium">
        <color theme="1" tint="0.14999847407452621"/>
      </top>
      <bottom style="medium">
        <color theme="1" tint="0.14999847407452621"/>
      </bottom>
      <diagonal/>
    </border>
    <border>
      <left/>
      <right style="medium">
        <color indexed="64"/>
      </right>
      <top style="medium">
        <color theme="1" tint="0.14999847407452621"/>
      </top>
      <bottom/>
      <diagonal/>
    </border>
    <border>
      <left/>
      <right style="medium">
        <color indexed="64"/>
      </right>
      <top/>
      <bottom style="medium">
        <color theme="1" tint="0.14999847407452621"/>
      </bottom>
      <diagonal/>
    </border>
    <border>
      <left style="medium">
        <color theme="1" tint="0.14999847407452621"/>
      </left>
      <right/>
      <top style="medium">
        <color indexed="64"/>
      </top>
      <bottom style="medium">
        <color theme="1" tint="0.14999847407452621"/>
      </bottom>
      <diagonal/>
    </border>
    <border>
      <left style="medium">
        <color indexed="64"/>
      </left>
      <right style="medium">
        <color theme="1"/>
      </right>
      <top style="medium">
        <color indexed="64"/>
      </top>
      <bottom style="medium">
        <color indexed="64"/>
      </bottom>
      <diagonal/>
    </border>
    <border>
      <left style="medium">
        <color theme="1"/>
      </left>
      <right style="medium">
        <color theme="1"/>
      </right>
      <top style="medium">
        <color indexed="64"/>
      </top>
      <bottom style="medium">
        <color indexed="64"/>
      </bottom>
      <diagonal/>
    </border>
    <border>
      <left style="medium">
        <color theme="1"/>
      </left>
      <right style="medium">
        <color indexed="64"/>
      </right>
      <top style="medium">
        <color indexed="64"/>
      </top>
      <bottom style="medium">
        <color indexed="64"/>
      </bottom>
      <diagonal/>
    </border>
  </borders>
  <cellStyleXfs count="65">
    <xf numFmtId="0" fontId="0" fillId="0" borderId="0"/>
    <xf numFmtId="49" fontId="4" fillId="0" borderId="30" applyNumberFormat="0" applyFont="0" applyFill="0" applyBorder="0" applyProtection="0">
      <alignment horizontal="left" vertical="center" indent="2"/>
    </xf>
    <xf numFmtId="49" fontId="4" fillId="0" borderId="31" applyNumberFormat="0" applyFont="0" applyFill="0" applyBorder="0" applyProtection="0">
      <alignment horizontal="left" vertical="center" indent="5"/>
    </xf>
    <xf numFmtId="4" fontId="5" fillId="0" borderId="32" applyFill="0" applyBorder="0" applyProtection="0">
      <alignment horizontal="right" vertical="center"/>
    </xf>
    <xf numFmtId="0" fontId="6" fillId="0" borderId="0">
      <alignment horizontal="center" vertical="center" wrapText="1"/>
    </xf>
    <xf numFmtId="3" fontId="2" fillId="0" borderId="0" applyFont="0" applyFill="0" applyBorder="0" applyAlignment="0" applyProtection="0"/>
    <xf numFmtId="0" fontId="7" fillId="0" borderId="0">
      <alignment horizontal="left" vertical="center" wrapText="1"/>
    </xf>
    <xf numFmtId="164" fontId="2" fillId="0" borderId="0" applyFont="0" applyFill="0" applyBorder="0" applyAlignment="0" applyProtection="0"/>
    <xf numFmtId="3" fontId="8" fillId="0" borderId="33" applyAlignment="0">
      <alignment horizontal="right" vertical="center"/>
    </xf>
    <xf numFmtId="165" fontId="8" fillId="0" borderId="33">
      <alignment horizontal="right" vertical="center"/>
    </xf>
    <xf numFmtId="49" fontId="9" fillId="0" borderId="33">
      <alignment horizontal="left" vertical="center"/>
    </xf>
    <xf numFmtId="166" fontId="10" fillId="0" borderId="33" applyNumberFormat="0" applyFill="0">
      <alignment horizontal="right"/>
    </xf>
    <xf numFmtId="167" fontId="10" fillId="0" borderId="33">
      <alignment horizontal="right"/>
    </xf>
    <xf numFmtId="0" fontId="2" fillId="0" borderId="0" applyFont="0" applyFill="0" applyBorder="0" applyAlignment="0" applyProtection="0"/>
    <xf numFmtId="2" fontId="2" fillId="0" borderId="0" applyFont="0" applyFill="0" applyBorder="0" applyAlignment="0" applyProtection="0"/>
    <xf numFmtId="0" fontId="11" fillId="0" borderId="0" applyNumberFormat="0" applyFill="0" applyBorder="0" applyAlignment="0" applyProtection="0"/>
    <xf numFmtId="0" fontId="12" fillId="0" borderId="33">
      <alignment horizontal="left"/>
    </xf>
    <xf numFmtId="0" fontId="12" fillId="0" borderId="34">
      <alignment horizontal="right" vertical="center"/>
    </xf>
    <xf numFmtId="0" fontId="13" fillId="0" borderId="33">
      <alignment horizontal="left" vertical="center"/>
    </xf>
    <xf numFmtId="0" fontId="10" fillId="0" borderId="33">
      <alignment horizontal="left" vertical="center"/>
    </xf>
    <xf numFmtId="0" fontId="14" fillId="0" borderId="33">
      <alignment horizontal="left"/>
    </xf>
    <xf numFmtId="0" fontId="14" fillId="4" borderId="0">
      <alignment horizontal="centerContinuous" wrapText="1"/>
    </xf>
    <xf numFmtId="49" fontId="14" fillId="4" borderId="35">
      <alignment horizontal="left" vertical="center"/>
    </xf>
    <xf numFmtId="0" fontId="14" fillId="4" borderId="0">
      <alignment horizontal="centerContinuous" vertical="center" wrapText="1"/>
    </xf>
    <xf numFmtId="41" fontId="15" fillId="0" borderId="0" applyFon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44" fontId="15" fillId="0" borderId="0" applyFont="0" applyFill="0" applyBorder="0" applyAlignment="0" applyProtection="0"/>
    <xf numFmtId="0" fontId="1" fillId="0" borderId="0"/>
    <xf numFmtId="4" fontId="4" fillId="0" borderId="30" applyFill="0" applyBorder="0" applyProtection="0">
      <alignment horizontal="right" vertical="center"/>
    </xf>
    <xf numFmtId="49" fontId="5" fillId="0" borderId="30" applyNumberFormat="0" applyFill="0" applyBorder="0" applyProtection="0">
      <alignment horizontal="left" vertical="center"/>
    </xf>
    <xf numFmtId="0" fontId="4" fillId="0" borderId="30" applyNumberFormat="0" applyFill="0" applyAlignment="0" applyProtection="0"/>
    <xf numFmtId="0" fontId="16" fillId="3" borderId="0" applyNumberFormat="0" applyFont="0" applyBorder="0" applyAlignment="0" applyProtection="0"/>
    <xf numFmtId="168" fontId="4" fillId="5" borderId="30" applyNumberFormat="0" applyFont="0" applyBorder="0" applyAlignment="0" applyProtection="0">
      <alignment horizontal="right" vertical="center"/>
    </xf>
    <xf numFmtId="3" fontId="8" fillId="0" borderId="0">
      <alignment horizontal="left" vertical="center"/>
    </xf>
    <xf numFmtId="0" fontId="6" fillId="0" borderId="0">
      <alignment horizontal="left" vertical="center"/>
    </xf>
    <xf numFmtId="0" fontId="16" fillId="0" borderId="0">
      <alignment horizontal="right"/>
    </xf>
    <xf numFmtId="49" fontId="16" fillId="0" borderId="0">
      <alignment horizontal="center"/>
    </xf>
    <xf numFmtId="0" fontId="9" fillId="0" borderId="0">
      <alignment horizontal="right"/>
    </xf>
    <xf numFmtId="0" fontId="16" fillId="0" borderId="0">
      <alignment horizontal="left"/>
    </xf>
    <xf numFmtId="0" fontId="4" fillId="0" borderId="0"/>
    <xf numFmtId="49" fontId="8" fillId="0" borderId="0">
      <alignment horizontal="left" vertical="center"/>
    </xf>
    <xf numFmtId="49" fontId="9" fillId="0" borderId="33">
      <alignment horizontal="left" vertical="center"/>
    </xf>
    <xf numFmtId="49" fontId="6" fillId="0" borderId="33" applyFill="0">
      <alignment horizontal="left" vertical="center"/>
    </xf>
    <xf numFmtId="166" fontId="8" fillId="0" borderId="0" applyNumberFormat="0">
      <alignment horizontal="right"/>
    </xf>
    <xf numFmtId="0" fontId="12" fillId="6" borderId="0">
      <alignment horizontal="centerContinuous" vertical="center" wrapText="1"/>
    </xf>
    <xf numFmtId="0" fontId="12" fillId="0" borderId="36">
      <alignment horizontal="left" vertical="center"/>
    </xf>
    <xf numFmtId="0" fontId="17" fillId="0" borderId="0">
      <alignment horizontal="left" vertical="top"/>
    </xf>
    <xf numFmtId="0" fontId="14" fillId="0" borderId="0">
      <alignment horizontal="left"/>
    </xf>
    <xf numFmtId="0" fontId="7" fillId="0" borderId="0">
      <alignment horizontal="left"/>
    </xf>
    <xf numFmtId="0" fontId="10" fillId="0" borderId="0">
      <alignment horizontal="left"/>
    </xf>
    <xf numFmtId="0" fontId="17" fillId="0" borderId="0">
      <alignment horizontal="left" vertical="top"/>
    </xf>
    <xf numFmtId="0" fontId="7" fillId="0" borderId="0">
      <alignment horizontal="left"/>
    </xf>
    <xf numFmtId="0" fontId="10" fillId="0" borderId="0">
      <alignment horizontal="left"/>
    </xf>
    <xf numFmtId="49" fontId="8" fillId="0" borderId="33">
      <alignment horizontal="left"/>
    </xf>
    <xf numFmtId="0" fontId="12" fillId="0" borderId="34">
      <alignment horizontal="left"/>
    </xf>
    <xf numFmtId="0" fontId="14" fillId="0" borderId="0">
      <alignment horizontal="left" vertical="center"/>
    </xf>
    <xf numFmtId="49" fontId="16" fillId="0" borderId="33">
      <alignment horizontal="left"/>
    </xf>
    <xf numFmtId="0" fontId="4" fillId="0" borderId="0"/>
    <xf numFmtId="43" fontId="18" fillId="0" borderId="0" applyFont="0" applyFill="0" applyBorder="0" applyAlignment="0" applyProtection="0"/>
    <xf numFmtId="9" fontId="23" fillId="0" borderId="0" applyFont="0" applyFill="0" applyBorder="0" applyAlignment="0" applyProtection="0"/>
    <xf numFmtId="44" fontId="1" fillId="0" borderId="0" applyFont="0" applyFill="0" applyBorder="0" applyAlignment="0" applyProtection="0"/>
    <xf numFmtId="0" fontId="24" fillId="0" borderId="0" applyNumberFormat="0" applyFill="0" applyBorder="0" applyAlignment="0" applyProtection="0"/>
    <xf numFmtId="0" fontId="62" fillId="0" borderId="0"/>
    <xf numFmtId="43" fontId="62" fillId="0" borderId="0" applyFont="0" applyFill="0" applyBorder="0" applyAlignment="0" applyProtection="0"/>
  </cellStyleXfs>
  <cellXfs count="745">
    <xf numFmtId="0" fontId="0" fillId="0" borderId="0" xfId="0"/>
    <xf numFmtId="0" fontId="3" fillId="0" borderId="0" xfId="0" applyFont="1"/>
    <xf numFmtId="0" fontId="3" fillId="0" borderId="0" xfId="28" applyFont="1" applyAlignment="1">
      <alignment horizontal="left" vertical="center" wrapText="1"/>
    </xf>
    <xf numFmtId="0" fontId="3" fillId="0" borderId="0" xfId="28" applyFont="1"/>
    <xf numFmtId="0" fontId="20" fillId="0" borderId="0" xfId="28" applyFont="1"/>
    <xf numFmtId="0" fontId="3" fillId="0" borderId="0" xfId="28" applyFont="1" applyAlignment="1">
      <alignment horizontal="center"/>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3" fillId="0" borderId="0" xfId="28" applyFont="1" applyAlignment="1">
      <alignment horizontal="center" vertical="center"/>
    </xf>
    <xf numFmtId="0" fontId="3" fillId="0" borderId="0" xfId="0" applyFont="1" applyAlignment="1">
      <alignment vertical="center" wrapText="1"/>
    </xf>
    <xf numFmtId="0" fontId="3" fillId="0" borderId="0" xfId="28" applyFont="1" applyAlignment="1">
      <alignment vertical="center" wrapText="1"/>
    </xf>
    <xf numFmtId="0" fontId="46" fillId="2" borderId="0" xfId="0" applyFont="1" applyFill="1"/>
    <xf numFmtId="0" fontId="3" fillId="9" borderId="0" xfId="0" applyFont="1" applyFill="1"/>
    <xf numFmtId="0" fontId="46" fillId="9" borderId="0" xfId="0" applyFont="1" applyFill="1"/>
    <xf numFmtId="0" fontId="3" fillId="0" borderId="0" xfId="28" applyFont="1" applyAlignment="1">
      <alignment horizontal="center" vertical="center" wrapText="1"/>
    </xf>
    <xf numFmtId="0" fontId="3" fillId="2" borderId="0" xfId="28" applyFont="1" applyFill="1" applyAlignment="1">
      <alignment horizontal="center" vertical="center"/>
    </xf>
    <xf numFmtId="0" fontId="42" fillId="2" borderId="0" xfId="28" applyFont="1" applyFill="1" applyAlignment="1">
      <alignment horizontal="center" vertical="center"/>
    </xf>
    <xf numFmtId="0" fontId="42" fillId="0" borderId="0" xfId="28" applyFont="1" applyAlignment="1">
      <alignment horizontal="center" vertical="center"/>
    </xf>
    <xf numFmtId="0" fontId="42" fillId="2" borderId="0" xfId="28" applyFont="1" applyFill="1" applyAlignment="1">
      <alignment horizontal="right" vertical="center"/>
    </xf>
    <xf numFmtId="0" fontId="3" fillId="2" borderId="0" xfId="28" applyFont="1" applyFill="1" applyAlignment="1">
      <alignment horizontal="right" vertical="center"/>
    </xf>
    <xf numFmtId="0" fontId="3" fillId="2" borderId="0" xfId="28" applyFont="1" applyFill="1" applyAlignment="1">
      <alignment horizontal="left" vertical="top"/>
    </xf>
    <xf numFmtId="0" fontId="3" fillId="0" borderId="0" xfId="28" applyFont="1" applyAlignment="1">
      <alignment horizontal="left" vertical="center"/>
    </xf>
    <xf numFmtId="0" fontId="28" fillId="0" borderId="0" xfId="28" applyFont="1" applyAlignment="1">
      <alignment horizontal="center" vertical="center"/>
    </xf>
    <xf numFmtId="164" fontId="3" fillId="0" borderId="0" xfId="59" applyNumberFormat="1" applyFont="1" applyFill="1" applyBorder="1"/>
    <xf numFmtId="43" fontId="3" fillId="0" borderId="0" xfId="28" applyNumberFormat="1" applyFont="1" applyAlignment="1">
      <alignment horizontal="center" vertical="center"/>
    </xf>
    <xf numFmtId="0" fontId="3" fillId="0" borderId="0" xfId="0" applyFont="1" applyAlignment="1">
      <alignment horizontal="left"/>
    </xf>
    <xf numFmtId="0" fontId="3" fillId="0" borderId="0" xfId="28" applyFont="1" applyAlignment="1">
      <alignment horizontal="right"/>
    </xf>
    <xf numFmtId="0" fontId="20" fillId="0" borderId="0" xfId="28" applyFont="1" applyAlignment="1">
      <alignment horizontal="center" vertical="center"/>
    </xf>
    <xf numFmtId="169" fontId="42" fillId="0" borderId="0" xfId="28" applyNumberFormat="1" applyFont="1" applyAlignment="1">
      <alignment horizontal="right"/>
    </xf>
    <xf numFmtId="0" fontId="3" fillId="0" borderId="0" xfId="0" applyFont="1" applyAlignment="1">
      <alignment horizontal="right"/>
    </xf>
    <xf numFmtId="0" fontId="3" fillId="2" borderId="0" xfId="0" applyFont="1" applyFill="1"/>
    <xf numFmtId="49" fontId="1" fillId="0" borderId="54" xfId="28" applyNumberFormat="1" applyBorder="1" applyAlignment="1">
      <alignment vertical="center"/>
    </xf>
    <xf numFmtId="0" fontId="1" fillId="0" borderId="55" xfId="28" applyBorder="1" applyAlignment="1">
      <alignment vertical="center"/>
    </xf>
    <xf numFmtId="0" fontId="1" fillId="0" borderId="56" xfId="28" applyBorder="1" applyAlignment="1">
      <alignment vertical="center" wrapText="1"/>
    </xf>
    <xf numFmtId="49" fontId="1" fillId="0" borderId="57" xfId="28" applyNumberFormat="1" applyBorder="1" applyAlignment="1">
      <alignment vertical="center"/>
    </xf>
    <xf numFmtId="177" fontId="1" fillId="0" borderId="58" xfId="28" applyNumberFormat="1" applyBorder="1" applyAlignment="1">
      <alignment vertical="center"/>
    </xf>
    <xf numFmtId="0" fontId="1" fillId="0" borderId="58" xfId="28" applyBorder="1" applyAlignment="1">
      <alignment vertical="center"/>
    </xf>
    <xf numFmtId="0" fontId="1" fillId="0" borderId="59" xfId="28" applyBorder="1" applyAlignment="1">
      <alignment vertical="center" wrapText="1"/>
    </xf>
    <xf numFmtId="49" fontId="19" fillId="0" borderId="60" xfId="28" applyNumberFormat="1" applyFont="1" applyBorder="1" applyAlignment="1">
      <alignment vertical="center"/>
    </xf>
    <xf numFmtId="177" fontId="19" fillId="0" borderId="61" xfId="28" applyNumberFormat="1" applyFont="1" applyBorder="1" applyAlignment="1">
      <alignment vertical="center"/>
    </xf>
    <xf numFmtId="0" fontId="19" fillId="0" borderId="61" xfId="28" applyFont="1" applyBorder="1" applyAlignment="1">
      <alignment vertical="center"/>
    </xf>
    <xf numFmtId="0" fontId="19" fillId="0" borderId="62" xfId="28" applyFont="1" applyBorder="1" applyAlignment="1">
      <alignment vertical="center" wrapText="1"/>
    </xf>
    <xf numFmtId="0" fontId="1" fillId="0" borderId="58" xfId="28" applyBorder="1" applyAlignment="1">
      <alignment vertical="center" wrapText="1"/>
    </xf>
    <xf numFmtId="0" fontId="56" fillId="0" borderId="0" xfId="0" applyFont="1"/>
    <xf numFmtId="169" fontId="28" fillId="0" borderId="0" xfId="28" applyNumberFormat="1" applyFont="1" applyAlignment="1">
      <alignment horizontal="right" vertical="center"/>
    </xf>
    <xf numFmtId="0" fontId="42" fillId="0" borderId="0" xfId="28" applyFont="1" applyAlignment="1">
      <alignment horizontal="right" vertical="center"/>
    </xf>
    <xf numFmtId="171" fontId="42" fillId="0" borderId="0" xfId="28" applyNumberFormat="1" applyFont="1" applyAlignment="1">
      <alignment horizontal="right" vertical="center"/>
    </xf>
    <xf numFmtId="0" fontId="3" fillId="2" borderId="0" xfId="28" applyFont="1" applyFill="1" applyAlignment="1">
      <alignment horizontal="left" vertical="center"/>
    </xf>
    <xf numFmtId="0" fontId="3" fillId="0" borderId="0" xfId="0" applyFont="1" applyAlignment="1">
      <alignment horizontal="left" vertical="center" wrapText="1"/>
    </xf>
    <xf numFmtId="0" fontId="1" fillId="0" borderId="0" xfId="0" applyFont="1" applyProtection="1">
      <protection locked="0"/>
    </xf>
    <xf numFmtId="0" fontId="0" fillId="0" borderId="0" xfId="0" applyProtection="1">
      <protection locked="0"/>
    </xf>
    <xf numFmtId="0" fontId="58" fillId="0" borderId="0" xfId="0" applyFont="1" applyProtection="1">
      <protection locked="0"/>
    </xf>
    <xf numFmtId="0" fontId="58" fillId="0" borderId="0" xfId="0" applyFont="1" applyAlignment="1" applyProtection="1">
      <alignment horizontal="left" vertical="top" wrapText="1"/>
      <protection locked="0"/>
    </xf>
    <xf numFmtId="0" fontId="58" fillId="0" borderId="0" xfId="0" applyFont="1" applyAlignment="1" applyProtection="1">
      <alignment vertical="top" wrapText="1"/>
      <protection locked="0"/>
    </xf>
    <xf numFmtId="0" fontId="0" fillId="0" borderId="0" xfId="0" applyAlignment="1" applyProtection="1">
      <alignment wrapText="1"/>
      <protection locked="0"/>
    </xf>
    <xf numFmtId="0" fontId="58" fillId="0" borderId="0" xfId="0" applyFont="1" applyAlignment="1" applyProtection="1">
      <alignment horizontal="center"/>
      <protection locked="0"/>
    </xf>
    <xf numFmtId="0" fontId="58" fillId="0" borderId="0" xfId="0" applyFont="1" applyAlignment="1" applyProtection="1">
      <alignment wrapText="1"/>
      <protection locked="0"/>
    </xf>
    <xf numFmtId="0" fontId="59" fillId="0" borderId="0" xfId="0" applyFont="1" applyAlignment="1" applyProtection="1">
      <alignment wrapText="1"/>
      <protection locked="0"/>
    </xf>
    <xf numFmtId="0" fontId="47" fillId="0" borderId="0" xfId="0" applyFont="1" applyProtection="1">
      <protection locked="0"/>
    </xf>
    <xf numFmtId="0" fontId="3" fillId="0" borderId="0" xfId="0" applyFont="1" applyAlignment="1" applyProtection="1">
      <alignment horizontal="center" vertical="center"/>
      <protection locked="0"/>
    </xf>
    <xf numFmtId="0" fontId="20" fillId="0" borderId="0" xfId="0" applyFont="1" applyAlignment="1" applyProtection="1">
      <alignment horizontal="center" vertical="center" wrapText="1"/>
      <protection locked="0"/>
    </xf>
    <xf numFmtId="0" fontId="3" fillId="0" borderId="0" xfId="0" applyFont="1" applyAlignment="1" applyProtection="1">
      <alignment horizontal="left" vertical="top"/>
      <protection locked="0"/>
    </xf>
    <xf numFmtId="0" fontId="3" fillId="0" borderId="0" xfId="0" applyFont="1" applyAlignment="1" applyProtection="1">
      <alignment horizontal="center" vertical="top"/>
      <protection locked="0"/>
    </xf>
    <xf numFmtId="0" fontId="3" fillId="0" borderId="0" xfId="0" applyFont="1" applyProtection="1">
      <protection locked="0"/>
    </xf>
    <xf numFmtId="0" fontId="29" fillId="0" borderId="0" xfId="0" applyFont="1" applyProtection="1">
      <protection locked="0"/>
    </xf>
    <xf numFmtId="0" fontId="3" fillId="0" borderId="0" xfId="0" applyFont="1" applyAlignment="1" applyProtection="1">
      <alignment wrapText="1"/>
      <protection locked="0"/>
    </xf>
    <xf numFmtId="0" fontId="44" fillId="11" borderId="30" xfId="0" applyFont="1" applyFill="1" applyBorder="1" applyAlignment="1" applyProtection="1">
      <alignment horizontal="center" vertical="center"/>
      <protection locked="0"/>
    </xf>
    <xf numFmtId="0" fontId="44" fillId="11" borderId="30" xfId="0" applyFont="1" applyFill="1" applyBorder="1" applyAlignment="1" applyProtection="1">
      <alignment horizontal="center" vertical="center" wrapText="1"/>
      <protection locked="0"/>
    </xf>
    <xf numFmtId="0" fontId="44" fillId="11" borderId="43" xfId="0" applyFont="1" applyFill="1" applyBorder="1" applyAlignment="1" applyProtection="1">
      <alignment horizontal="center" vertical="center" wrapText="1"/>
      <protection locked="0"/>
    </xf>
    <xf numFmtId="0" fontId="3" fillId="0" borderId="30" xfId="0" applyFont="1" applyBorder="1" applyAlignment="1" applyProtection="1">
      <alignment horizontal="center" vertical="center"/>
      <protection locked="0"/>
    </xf>
    <xf numFmtId="0" fontId="3" fillId="0" borderId="30" xfId="0" applyFont="1" applyBorder="1" applyAlignment="1" applyProtection="1">
      <alignment vertical="center" wrapText="1"/>
      <protection locked="0"/>
    </xf>
    <xf numFmtId="0" fontId="3" fillId="0" borderId="30" xfId="0" applyFont="1" applyBorder="1" applyAlignment="1" applyProtection="1">
      <alignment horizontal="center" vertical="center" wrapText="1"/>
      <protection locked="0"/>
    </xf>
    <xf numFmtId="0" fontId="29" fillId="0" borderId="30" xfId="0" applyFont="1" applyBorder="1" applyAlignment="1" applyProtection="1">
      <alignment horizontal="center" vertical="center"/>
      <protection locked="0"/>
    </xf>
    <xf numFmtId="0" fontId="3" fillId="10" borderId="0" xfId="0" applyFont="1" applyFill="1" applyAlignment="1" applyProtection="1">
      <alignment horizontal="left" vertical="center" wrapText="1"/>
      <protection locked="0"/>
    </xf>
    <xf numFmtId="0" fontId="3" fillId="10" borderId="0" xfId="0" applyFont="1" applyFill="1" applyAlignment="1" applyProtection="1">
      <alignment horizontal="center" vertical="center" wrapText="1"/>
      <protection locked="0"/>
    </xf>
    <xf numFmtId="49" fontId="3" fillId="0" borderId="30" xfId="0" applyNumberFormat="1" applyFont="1" applyBorder="1" applyAlignment="1" applyProtection="1">
      <alignment horizontal="center" vertical="center"/>
      <protection locked="0"/>
    </xf>
    <xf numFmtId="0" fontId="3" fillId="0" borderId="37" xfId="0" applyFont="1" applyBorder="1" applyAlignment="1" applyProtection="1">
      <alignment horizontal="center" vertical="center"/>
      <protection locked="0"/>
    </xf>
    <xf numFmtId="0" fontId="3" fillId="0" borderId="37" xfId="0" applyFont="1" applyBorder="1" applyAlignment="1" applyProtection="1">
      <alignment horizontal="center" vertical="center" wrapText="1"/>
      <protection locked="0"/>
    </xf>
    <xf numFmtId="0" fontId="3" fillId="0" borderId="0" xfId="0" applyFont="1" applyAlignment="1" applyProtection="1">
      <alignment horizont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center" vertical="center" wrapText="1"/>
      <protection locked="0"/>
    </xf>
    <xf numFmtId="0" fontId="20" fillId="0" borderId="0" xfId="0" applyFont="1" applyProtection="1">
      <protection locked="0"/>
    </xf>
    <xf numFmtId="43" fontId="3" fillId="0" borderId="0" xfId="59" applyFont="1" applyFill="1" applyProtection="1">
      <protection locked="0"/>
    </xf>
    <xf numFmtId="0" fontId="38" fillId="0" borderId="0" xfId="0" applyFont="1" applyProtection="1">
      <protection locked="0"/>
    </xf>
    <xf numFmtId="0" fontId="20" fillId="12" borderId="15" xfId="0" applyFont="1" applyFill="1" applyBorder="1" applyAlignment="1" applyProtection="1">
      <alignment horizontal="center" vertical="center" wrapText="1"/>
      <protection locked="0"/>
    </xf>
    <xf numFmtId="0" fontId="20" fillId="12" borderId="22" xfId="0" applyFont="1" applyFill="1" applyBorder="1" applyAlignment="1" applyProtection="1">
      <alignment horizontal="center" vertical="center" wrapText="1"/>
      <protection locked="0"/>
    </xf>
    <xf numFmtId="0" fontId="20" fillId="12" borderId="23" xfId="0" applyFont="1" applyFill="1" applyBorder="1" applyAlignment="1" applyProtection="1">
      <alignment horizontal="center" wrapText="1"/>
      <protection locked="0"/>
    </xf>
    <xf numFmtId="0" fontId="20" fillId="12" borderId="17" xfId="0" applyFont="1" applyFill="1" applyBorder="1" applyAlignment="1" applyProtection="1">
      <alignment horizontal="center" vertical="center" wrapText="1"/>
      <protection locked="0"/>
    </xf>
    <xf numFmtId="43" fontId="20" fillId="12" borderId="17" xfId="59" applyFont="1" applyFill="1" applyBorder="1" applyAlignment="1" applyProtection="1">
      <alignment horizontal="center" vertical="center" wrapText="1"/>
      <protection locked="0"/>
    </xf>
    <xf numFmtId="0" fontId="20" fillId="12" borderId="26" xfId="0" applyFont="1" applyFill="1" applyBorder="1" applyAlignment="1" applyProtection="1">
      <alignment horizontal="center" vertical="center"/>
      <protection locked="0"/>
    </xf>
    <xf numFmtId="0" fontId="20" fillId="12" borderId="27" xfId="0" applyFont="1" applyFill="1" applyBorder="1" applyAlignment="1" applyProtection="1">
      <alignment horizontal="center" vertical="center" wrapText="1"/>
      <protection locked="0"/>
    </xf>
    <xf numFmtId="0" fontId="20" fillId="12" borderId="25" xfId="0" applyFont="1" applyFill="1" applyBorder="1" applyAlignment="1" applyProtection="1">
      <alignment horizontal="center" vertical="center"/>
      <protection locked="0"/>
    </xf>
    <xf numFmtId="0" fontId="3" fillId="0" borderId="22" xfId="0" applyFont="1" applyBorder="1" applyProtection="1">
      <protection locked="0"/>
    </xf>
    <xf numFmtId="0" fontId="3" fillId="0" borderId="23" xfId="0" applyFont="1" applyBorder="1" applyAlignment="1" applyProtection="1">
      <alignment horizontal="center" vertical="center"/>
      <protection locked="0"/>
    </xf>
    <xf numFmtId="172" fontId="3" fillId="0" borderId="17" xfId="59" applyNumberFormat="1" applyFont="1" applyBorder="1" applyProtection="1">
      <protection locked="0"/>
    </xf>
    <xf numFmtId="43" fontId="3" fillId="0" borderId="17" xfId="59" applyFont="1" applyFill="1" applyBorder="1" applyAlignment="1" applyProtection="1">
      <alignment horizontal="center"/>
      <protection locked="0"/>
    </xf>
    <xf numFmtId="2" fontId="38" fillId="0" borderId="28" xfId="0" applyNumberFormat="1" applyFont="1" applyBorder="1" applyProtection="1">
      <protection locked="0"/>
    </xf>
    <xf numFmtId="0" fontId="38" fillId="0" borderId="28" xfId="0" applyFont="1" applyBorder="1" applyProtection="1">
      <protection locked="0"/>
    </xf>
    <xf numFmtId="169" fontId="3" fillId="0" borderId="17" xfId="0" applyNumberFormat="1" applyFont="1" applyBorder="1" applyProtection="1">
      <protection locked="0"/>
    </xf>
    <xf numFmtId="169" fontId="3" fillId="0" borderId="16" xfId="0" applyNumberFormat="1" applyFont="1" applyBorder="1" applyProtection="1">
      <protection locked="0"/>
    </xf>
    <xf numFmtId="172" fontId="3" fillId="0" borderId="23" xfId="59" applyNumberFormat="1" applyFont="1" applyBorder="1" applyProtection="1">
      <protection locked="0"/>
    </xf>
    <xf numFmtId="43" fontId="3" fillId="0" borderId="23" xfId="59" applyFont="1" applyFill="1" applyBorder="1" applyAlignment="1" applyProtection="1">
      <alignment horizontal="center"/>
      <protection locked="0"/>
    </xf>
    <xf numFmtId="169" fontId="3" fillId="0" borderId="23" xfId="0" applyNumberFormat="1" applyFont="1" applyBorder="1" applyProtection="1">
      <protection locked="0"/>
    </xf>
    <xf numFmtId="169" fontId="3" fillId="0" borderId="22" xfId="0" applyNumberFormat="1" applyFont="1" applyBorder="1" applyProtection="1">
      <protection locked="0"/>
    </xf>
    <xf numFmtId="2" fontId="38" fillId="0" borderId="0" xfId="0" applyNumberFormat="1" applyFont="1" applyProtection="1">
      <protection locked="0"/>
    </xf>
    <xf numFmtId="173" fontId="3" fillId="0" borderId="23" xfId="0" applyNumberFormat="1" applyFont="1" applyBorder="1" applyAlignment="1" applyProtection="1">
      <alignment horizontal="center" vertical="center"/>
      <protection locked="0"/>
    </xf>
    <xf numFmtId="0" fontId="3" fillId="0" borderId="25" xfId="0" applyFont="1" applyBorder="1" applyProtection="1">
      <protection locked="0"/>
    </xf>
    <xf numFmtId="0" fontId="3" fillId="0" borderId="26" xfId="0" applyFont="1" applyBorder="1" applyAlignment="1" applyProtection="1">
      <alignment horizontal="center" vertical="center"/>
      <protection locked="0"/>
    </xf>
    <xf numFmtId="172" fontId="3" fillId="0" borderId="26" xfId="59" applyNumberFormat="1" applyFont="1" applyBorder="1" applyProtection="1">
      <protection locked="0"/>
    </xf>
    <xf numFmtId="43" fontId="3" fillId="0" borderId="26" xfId="59" applyFont="1" applyFill="1" applyBorder="1" applyAlignment="1" applyProtection="1">
      <alignment horizontal="center"/>
      <protection locked="0"/>
    </xf>
    <xf numFmtId="0" fontId="38" fillId="0" borderId="27" xfId="0" applyFont="1" applyBorder="1" applyProtection="1">
      <protection locked="0"/>
    </xf>
    <xf numFmtId="169" fontId="3" fillId="0" borderId="26" xfId="0" applyNumberFormat="1" applyFont="1" applyBorder="1" applyProtection="1">
      <protection locked="0"/>
    </xf>
    <xf numFmtId="169" fontId="3" fillId="0" borderId="25" xfId="0" applyNumberFormat="1" applyFont="1" applyBorder="1" applyProtection="1">
      <protection locked="0"/>
    </xf>
    <xf numFmtId="0" fontId="3" fillId="0" borderId="18" xfId="0" applyFont="1" applyBorder="1" applyAlignment="1" applyProtection="1">
      <alignment horizontal="center" vertical="center"/>
      <protection locked="0"/>
    </xf>
    <xf numFmtId="0" fontId="3" fillId="0" borderId="20" xfId="0" applyFont="1" applyBorder="1" applyProtection="1">
      <protection locked="0"/>
    </xf>
    <xf numFmtId="0" fontId="3" fillId="0" borderId="29" xfId="0" applyFont="1" applyBorder="1" applyAlignment="1" applyProtection="1">
      <alignment horizontal="center" vertical="center"/>
      <protection locked="0"/>
    </xf>
    <xf numFmtId="172" fontId="3" fillId="0" borderId="29" xfId="59" applyNumberFormat="1" applyFont="1" applyBorder="1" applyProtection="1">
      <protection locked="0"/>
    </xf>
    <xf numFmtId="43" fontId="3" fillId="0" borderId="29" xfId="59" applyFont="1" applyFill="1" applyBorder="1" applyAlignment="1" applyProtection="1">
      <alignment horizontal="center"/>
      <protection locked="0"/>
    </xf>
    <xf numFmtId="0" fontId="38" fillId="0" borderId="19" xfId="0" applyFont="1" applyBorder="1" applyProtection="1">
      <protection locked="0"/>
    </xf>
    <xf numFmtId="169" fontId="3" fillId="0" borderId="29" xfId="0" applyNumberFormat="1" applyFont="1" applyBorder="1" applyProtection="1">
      <protection locked="0"/>
    </xf>
    <xf numFmtId="169" fontId="3" fillId="0" borderId="20" xfId="0" applyNumberFormat="1" applyFont="1" applyBorder="1" applyProtection="1">
      <protection locked="0"/>
    </xf>
    <xf numFmtId="0" fontId="3" fillId="0" borderId="16" xfId="0" applyFont="1" applyBorder="1" applyProtection="1">
      <protection locked="0"/>
    </xf>
    <xf numFmtId="0" fontId="3" fillId="0" borderId="17" xfId="0" applyFont="1" applyBorder="1" applyAlignment="1" applyProtection="1">
      <alignment horizontal="center" vertical="center"/>
      <protection locked="0"/>
    </xf>
    <xf numFmtId="43" fontId="3" fillId="0" borderId="23" xfId="59" applyFont="1" applyFill="1" applyBorder="1" applyAlignment="1" applyProtection="1">
      <alignment horizontal="right"/>
      <protection locked="0"/>
    </xf>
    <xf numFmtId="0" fontId="28" fillId="0" borderId="0" xfId="0" applyFont="1" applyAlignment="1" applyProtection="1">
      <alignment vertical="center"/>
      <protection locked="0"/>
    </xf>
    <xf numFmtId="43" fontId="3" fillId="0" borderId="0" xfId="59" applyFont="1" applyAlignment="1" applyProtection="1">
      <alignment horizontal="right"/>
      <protection locked="0"/>
    </xf>
    <xf numFmtId="43" fontId="3" fillId="0" borderId="0" xfId="59" applyFont="1" applyProtection="1">
      <protection locked="0"/>
    </xf>
    <xf numFmtId="0" fontId="28" fillId="0" borderId="0" xfId="0" applyFont="1" applyProtection="1">
      <protection locked="0"/>
    </xf>
    <xf numFmtId="0" fontId="20" fillId="12" borderId="24" xfId="0" applyFont="1" applyFill="1" applyBorder="1" applyAlignment="1" applyProtection="1">
      <alignment horizontal="center" vertical="center"/>
      <protection locked="0"/>
    </xf>
    <xf numFmtId="0" fontId="3" fillId="0" borderId="17" xfId="0" applyFont="1" applyBorder="1" applyProtection="1">
      <protection locked="0"/>
    </xf>
    <xf numFmtId="43" fontId="3" fillId="0" borderId="23" xfId="59" applyFont="1" applyFill="1" applyBorder="1" applyProtection="1">
      <protection locked="0"/>
    </xf>
    <xf numFmtId="0" fontId="3" fillId="0" borderId="23" xfId="0" applyFont="1" applyBorder="1" applyProtection="1">
      <protection locked="0"/>
    </xf>
    <xf numFmtId="0" fontId="3" fillId="0" borderId="22" xfId="0" applyFont="1" applyBorder="1" applyAlignment="1" applyProtection="1">
      <alignment vertical="center"/>
      <protection locked="0"/>
    </xf>
    <xf numFmtId="0" fontId="3" fillId="0" borderId="23" xfId="0" applyFont="1" applyBorder="1" applyAlignment="1" applyProtection="1">
      <alignment vertical="center"/>
      <protection locked="0"/>
    </xf>
    <xf numFmtId="43" fontId="3" fillId="0" borderId="23" xfId="59" applyFont="1" applyFill="1" applyBorder="1" applyAlignment="1" applyProtection="1">
      <alignment vertical="center"/>
      <protection locked="0"/>
    </xf>
    <xf numFmtId="0" fontId="3" fillId="0" borderId="0" xfId="0" applyFont="1" applyAlignment="1" applyProtection="1">
      <alignment vertical="center"/>
      <protection locked="0"/>
    </xf>
    <xf numFmtId="0" fontId="3" fillId="0" borderId="26" xfId="0" applyFont="1" applyBorder="1" applyProtection="1">
      <protection locked="0"/>
    </xf>
    <xf numFmtId="43" fontId="3" fillId="0" borderId="26" xfId="59" applyFont="1" applyFill="1" applyBorder="1" applyProtection="1">
      <protection locked="0"/>
    </xf>
    <xf numFmtId="0" fontId="3" fillId="0" borderId="29" xfId="0" applyFont="1" applyBorder="1" applyProtection="1">
      <protection locked="0"/>
    </xf>
    <xf numFmtId="43" fontId="3" fillId="0" borderId="29" xfId="59" applyFont="1" applyFill="1" applyBorder="1" applyProtection="1">
      <protection locked="0"/>
    </xf>
    <xf numFmtId="43" fontId="3" fillId="0" borderId="17" xfId="59" applyFont="1" applyFill="1" applyBorder="1" applyProtection="1">
      <protection locked="0"/>
    </xf>
    <xf numFmtId="43" fontId="3" fillId="0" borderId="23" xfId="59" applyFont="1" applyBorder="1" applyProtection="1">
      <protection locked="0"/>
    </xf>
    <xf numFmtId="175" fontId="3" fillId="0" borderId="23" xfId="59" applyNumberFormat="1" applyFont="1" applyBorder="1" applyProtection="1">
      <protection locked="0"/>
    </xf>
    <xf numFmtId="43" fontId="3" fillId="0" borderId="26" xfId="59" applyFont="1" applyBorder="1" applyProtection="1">
      <protection locked="0"/>
    </xf>
    <xf numFmtId="43" fontId="3" fillId="0" borderId="29" xfId="59" applyFont="1" applyBorder="1" applyProtection="1">
      <protection locked="0"/>
    </xf>
    <xf numFmtId="43" fontId="3" fillId="0" borderId="17" xfId="59" applyFont="1" applyBorder="1" applyProtection="1">
      <protection locked="0"/>
    </xf>
    <xf numFmtId="43" fontId="3" fillId="0" borderId="23" xfId="59" applyFont="1" applyBorder="1" applyAlignment="1" applyProtection="1">
      <alignment horizontal="right"/>
      <protection locked="0"/>
    </xf>
    <xf numFmtId="0" fontId="3" fillId="0" borderId="0" xfId="0" applyFont="1" applyAlignment="1" applyProtection="1">
      <alignment vertical="top" wrapText="1"/>
      <protection locked="0"/>
    </xf>
    <xf numFmtId="4" fontId="20" fillId="7" borderId="1" xfId="0" quotePrefix="1" applyNumberFormat="1" applyFont="1" applyFill="1" applyBorder="1" applyAlignment="1" applyProtection="1">
      <alignment horizontal="center" vertical="center" wrapText="1"/>
      <protection locked="0"/>
    </xf>
    <xf numFmtId="4" fontId="20" fillId="7" borderId="7" xfId="0" quotePrefix="1" applyNumberFormat="1" applyFont="1" applyFill="1" applyBorder="1" applyAlignment="1" applyProtection="1">
      <alignment horizontal="center" vertical="center" wrapText="1"/>
      <protection locked="0"/>
    </xf>
    <xf numFmtId="0" fontId="3" fillId="0" borderId="40" xfId="0" applyFont="1" applyBorder="1" applyProtection="1">
      <protection locked="0"/>
    </xf>
    <xf numFmtId="4" fontId="3" fillId="0" borderId="8" xfId="0" applyNumberFormat="1" applyFont="1" applyBorder="1" applyAlignment="1" applyProtection="1">
      <alignment horizontal="right"/>
      <protection locked="0"/>
    </xf>
    <xf numFmtId="4" fontId="3" fillId="0" borderId="39" xfId="0" applyNumberFormat="1" applyFont="1" applyBorder="1" applyAlignment="1" applyProtection="1">
      <alignment horizontal="right"/>
      <protection locked="0"/>
    </xf>
    <xf numFmtId="0" fontId="3" fillId="0" borderId="3" xfId="0" applyFont="1" applyBorder="1" applyProtection="1">
      <protection locked="0"/>
    </xf>
    <xf numFmtId="4" fontId="3" fillId="0" borderId="4" xfId="0" applyNumberFormat="1" applyFont="1" applyBorder="1" applyAlignment="1" applyProtection="1">
      <alignment horizontal="right"/>
      <protection locked="0"/>
    </xf>
    <xf numFmtId="0" fontId="3" fillId="0" borderId="5" xfId="0" applyFont="1" applyBorder="1" applyProtection="1">
      <protection locked="0"/>
    </xf>
    <xf numFmtId="4" fontId="25" fillId="0" borderId="0" xfId="0" applyNumberFormat="1" applyFont="1" applyProtection="1">
      <protection locked="0"/>
    </xf>
    <xf numFmtId="0" fontId="3" fillId="0" borderId="38" xfId="0" applyFont="1" applyBorder="1" applyProtection="1">
      <protection locked="0"/>
    </xf>
    <xf numFmtId="4" fontId="3" fillId="0" borderId="3" xfId="0" applyNumberFormat="1" applyFont="1" applyBorder="1" applyAlignment="1" applyProtection="1">
      <alignment horizontal="right"/>
      <protection locked="0"/>
    </xf>
    <xf numFmtId="0" fontId="3" fillId="0" borderId="8" xfId="0" applyFont="1" applyBorder="1" applyProtection="1">
      <protection locked="0"/>
    </xf>
    <xf numFmtId="0" fontId="3" fillId="0" borderId="9" xfId="0" applyFont="1" applyBorder="1" applyProtection="1">
      <protection locked="0"/>
    </xf>
    <xf numFmtId="4" fontId="3" fillId="0" borderId="5" xfId="0" applyNumberFormat="1" applyFont="1" applyBorder="1" applyAlignment="1" applyProtection="1">
      <alignment horizontal="right"/>
      <protection locked="0"/>
    </xf>
    <xf numFmtId="4" fontId="3" fillId="0" borderId="9" xfId="0" applyNumberFormat="1" applyFont="1" applyBorder="1" applyAlignment="1" applyProtection="1">
      <alignment horizontal="right"/>
      <protection locked="0"/>
    </xf>
    <xf numFmtId="4" fontId="3" fillId="0" borderId="7" xfId="0" applyNumberFormat="1" applyFont="1" applyBorder="1" applyAlignment="1" applyProtection="1">
      <alignment horizontal="right"/>
      <protection locked="0"/>
    </xf>
    <xf numFmtId="4" fontId="3" fillId="0" borderId="0" xfId="0" applyNumberFormat="1" applyFont="1" applyAlignment="1" applyProtection="1">
      <alignment horizontal="right"/>
      <protection locked="0"/>
    </xf>
    <xf numFmtId="0" fontId="0" fillId="0" borderId="4" xfId="0" applyBorder="1" applyProtection="1">
      <protection locked="0"/>
    </xf>
    <xf numFmtId="0" fontId="3" fillId="0" borderId="4" xfId="0" applyFont="1" applyBorder="1" applyProtection="1">
      <protection locked="0"/>
    </xf>
    <xf numFmtId="0" fontId="3" fillId="0" borderId="7" xfId="0" applyFont="1" applyBorder="1" applyProtection="1">
      <protection locked="0"/>
    </xf>
    <xf numFmtId="0" fontId="3" fillId="2" borderId="4" xfId="0" applyFont="1" applyFill="1" applyBorder="1" applyProtection="1">
      <protection locked="0"/>
    </xf>
    <xf numFmtId="4" fontId="3" fillId="2" borderId="3" xfId="0" applyNumberFormat="1" applyFont="1" applyFill="1" applyBorder="1" applyAlignment="1" applyProtection="1">
      <alignment horizontal="right"/>
      <protection locked="0"/>
    </xf>
    <xf numFmtId="4" fontId="3" fillId="2" borderId="8" xfId="0" applyNumberFormat="1" applyFont="1" applyFill="1" applyBorder="1" applyAlignment="1" applyProtection="1">
      <alignment horizontal="right"/>
      <protection locked="0"/>
    </xf>
    <xf numFmtId="4" fontId="3" fillId="2" borderId="4" xfId="0" applyNumberFormat="1" applyFont="1" applyFill="1" applyBorder="1" applyAlignment="1" applyProtection="1">
      <alignment horizontal="right"/>
      <protection locked="0"/>
    </xf>
    <xf numFmtId="4" fontId="3" fillId="8" borderId="3" xfId="0" applyNumberFormat="1" applyFont="1" applyFill="1" applyBorder="1" applyAlignment="1" applyProtection="1">
      <alignment horizontal="right"/>
      <protection locked="0"/>
    </xf>
    <xf numFmtId="4" fontId="3" fillId="8" borderId="8" xfId="0" applyNumberFormat="1" applyFont="1" applyFill="1" applyBorder="1" applyAlignment="1" applyProtection="1">
      <alignment horizontal="right"/>
      <protection locked="0"/>
    </xf>
    <xf numFmtId="4" fontId="3" fillId="8" borderId="4" xfId="0" applyNumberFormat="1" applyFont="1" applyFill="1" applyBorder="1" applyAlignment="1" applyProtection="1">
      <alignment horizontal="right"/>
      <protection locked="0"/>
    </xf>
    <xf numFmtId="4" fontId="3" fillId="0" borderId="40" xfId="0" applyNumberFormat="1" applyFont="1" applyBorder="1" applyAlignment="1" applyProtection="1">
      <alignment horizontal="right"/>
      <protection locked="0"/>
    </xf>
    <xf numFmtId="4" fontId="3" fillId="0" borderId="38" xfId="0" applyNumberFormat="1" applyFont="1" applyBorder="1" applyAlignment="1" applyProtection="1">
      <alignment horizontal="right"/>
      <protection locked="0"/>
    </xf>
    <xf numFmtId="0" fontId="3" fillId="0" borderId="13" xfId="0" applyFont="1" applyBorder="1" applyProtection="1">
      <protection locked="0"/>
    </xf>
    <xf numFmtId="0" fontId="3" fillId="0" borderId="14" xfId="0" applyFont="1" applyBorder="1" applyProtection="1">
      <protection locked="0"/>
    </xf>
    <xf numFmtId="0" fontId="3" fillId="0" borderId="0" xfId="0" quotePrefix="1" applyFont="1" applyProtection="1">
      <protection locked="0"/>
    </xf>
    <xf numFmtId="0" fontId="3" fillId="0" borderId="0" xfId="28" applyFont="1" applyProtection="1">
      <protection locked="0"/>
    </xf>
    <xf numFmtId="0" fontId="27" fillId="2" borderId="0" xfId="28" applyFont="1" applyFill="1" applyAlignment="1" applyProtection="1">
      <alignment horizontal="left" vertical="top" wrapText="1"/>
      <protection locked="0"/>
    </xf>
    <xf numFmtId="169" fontId="3" fillId="0" borderId="0" xfId="28" applyNumberFormat="1" applyFont="1" applyAlignment="1" applyProtection="1">
      <alignment horizontal="left" wrapText="1"/>
      <protection locked="0"/>
    </xf>
    <xf numFmtId="0" fontId="31" fillId="0" borderId="0" xfId="28" applyFont="1" applyAlignment="1" applyProtection="1">
      <alignment horizontal="left" wrapText="1"/>
      <protection locked="0"/>
    </xf>
    <xf numFmtId="0" fontId="20" fillId="7" borderId="63" xfId="0" applyFont="1" applyFill="1" applyBorder="1" applyAlignment="1" applyProtection="1">
      <alignment horizontal="center" vertical="center"/>
      <protection locked="0"/>
    </xf>
    <xf numFmtId="0" fontId="20" fillId="7" borderId="52" xfId="28" applyFont="1" applyFill="1" applyBorder="1" applyAlignment="1" applyProtection="1">
      <alignment horizontal="center" vertical="center" wrapText="1"/>
      <protection locked="0"/>
    </xf>
    <xf numFmtId="0" fontId="29" fillId="0" borderId="64" xfId="0" applyFont="1" applyBorder="1" applyAlignment="1" applyProtection="1">
      <alignment horizontal="center"/>
      <protection locked="0"/>
    </xf>
    <xf numFmtId="0" fontId="29" fillId="0" borderId="65" xfId="0" applyFont="1" applyBorder="1" applyAlignment="1" applyProtection="1">
      <alignment horizontal="center"/>
      <protection locked="0"/>
    </xf>
    <xf numFmtId="0" fontId="20" fillId="7" borderId="47" xfId="0" applyFont="1" applyFill="1" applyBorder="1" applyAlignment="1" applyProtection="1">
      <alignment horizontal="center" vertical="center"/>
      <protection locked="0"/>
    </xf>
    <xf numFmtId="0" fontId="20" fillId="7" borderId="47" xfId="28" applyFont="1" applyFill="1" applyBorder="1" applyAlignment="1" applyProtection="1">
      <alignment horizontal="center" vertical="center" wrapText="1"/>
      <protection locked="0"/>
    </xf>
    <xf numFmtId="0" fontId="29" fillId="0" borderId="50" xfId="0" applyFont="1" applyBorder="1" applyAlignment="1" applyProtection="1">
      <alignment horizontal="center"/>
      <protection locked="0"/>
    </xf>
    <xf numFmtId="174" fontId="3" fillId="0" borderId="0" xfId="60" applyNumberFormat="1" applyFont="1" applyProtection="1">
      <protection locked="0"/>
    </xf>
    <xf numFmtId="0" fontId="29" fillId="0" borderId="50" xfId="28" applyFont="1" applyBorder="1" applyAlignment="1" applyProtection="1">
      <alignment horizontal="center"/>
      <protection locked="0"/>
    </xf>
    <xf numFmtId="0" fontId="30" fillId="0" borderId="0" xfId="0" applyFont="1" applyProtection="1">
      <protection locked="0"/>
    </xf>
    <xf numFmtId="0" fontId="31" fillId="0" borderId="0" xfId="0" applyFont="1" applyProtection="1">
      <protection locked="0"/>
    </xf>
    <xf numFmtId="169" fontId="29" fillId="0" borderId="50" xfId="28" applyNumberFormat="1" applyFont="1" applyBorder="1" applyAlignment="1" applyProtection="1">
      <alignment horizontal="center"/>
      <protection locked="0"/>
    </xf>
    <xf numFmtId="0" fontId="29" fillId="0" borderId="49" xfId="0" applyFont="1" applyBorder="1" applyAlignment="1" applyProtection="1">
      <alignment horizontal="center"/>
      <protection locked="0"/>
    </xf>
    <xf numFmtId="0" fontId="29" fillId="0" borderId="49" xfId="28" applyFont="1" applyBorder="1" applyAlignment="1" applyProtection="1">
      <alignment horizontal="center"/>
      <protection locked="0"/>
    </xf>
    <xf numFmtId="0" fontId="3" fillId="0" borderId="50" xfId="28" applyFont="1" applyBorder="1" applyAlignment="1" applyProtection="1">
      <alignment horizontal="center"/>
      <protection locked="0"/>
    </xf>
    <xf numFmtId="0" fontId="3" fillId="0" borderId="49" xfId="28" applyFont="1" applyBorder="1" applyAlignment="1" applyProtection="1">
      <alignment horizontal="center"/>
      <protection locked="0"/>
    </xf>
    <xf numFmtId="0" fontId="33" fillId="0" borderId="0" xfId="62" applyFont="1" applyProtection="1">
      <protection locked="0"/>
    </xf>
    <xf numFmtId="0" fontId="34" fillId="0" borderId="0" xfId="28" applyFont="1" applyProtection="1">
      <protection locked="0"/>
    </xf>
    <xf numFmtId="0" fontId="35" fillId="7" borderId="47" xfId="0" applyFont="1" applyFill="1" applyBorder="1" applyAlignment="1" applyProtection="1">
      <alignment horizontal="center" vertical="center" wrapText="1" readingOrder="1"/>
      <protection locked="0"/>
    </xf>
    <xf numFmtId="0" fontId="31" fillId="0" borderId="50" xfId="0" applyFont="1" applyBorder="1" applyAlignment="1" applyProtection="1">
      <alignment horizontal="center" vertical="center" wrapText="1" readingOrder="1"/>
      <protection locked="0"/>
    </xf>
    <xf numFmtId="169" fontId="31" fillId="0" borderId="50" xfId="0" applyNumberFormat="1" applyFont="1" applyBorder="1" applyAlignment="1" applyProtection="1">
      <alignment horizontal="center" wrapText="1" readingOrder="1"/>
      <protection locked="0"/>
    </xf>
    <xf numFmtId="9" fontId="3" fillId="0" borderId="0" xfId="60" applyFont="1" applyProtection="1">
      <protection locked="0"/>
    </xf>
    <xf numFmtId="0" fontId="31" fillId="0" borderId="49" xfId="0" applyFont="1" applyBorder="1" applyAlignment="1" applyProtection="1">
      <alignment horizontal="center" vertical="center" wrapText="1" readingOrder="1"/>
      <protection locked="0"/>
    </xf>
    <xf numFmtId="169" fontId="31" fillId="0" borderId="49" xfId="0" applyNumberFormat="1" applyFont="1" applyBorder="1" applyAlignment="1" applyProtection="1">
      <alignment horizontal="center" wrapText="1" readingOrder="1"/>
      <protection locked="0"/>
    </xf>
    <xf numFmtId="0" fontId="1" fillId="0" borderId="0" xfId="0" applyFont="1" applyAlignment="1" applyProtection="1">
      <alignment vertical="top" wrapText="1"/>
      <protection locked="0"/>
    </xf>
    <xf numFmtId="0" fontId="1" fillId="0" borderId="0" xfId="0" applyFont="1" applyAlignment="1" applyProtection="1">
      <alignment horizontal="right" vertical="top" wrapText="1"/>
      <protection locked="0"/>
    </xf>
    <xf numFmtId="0" fontId="3" fillId="0" borderId="0" xfId="28" applyFont="1" applyAlignment="1" applyProtection="1">
      <alignment horizontal="right"/>
      <protection locked="0"/>
    </xf>
    <xf numFmtId="0" fontId="41" fillId="0" borderId="0" xfId="28" applyFont="1" applyAlignment="1" applyProtection="1">
      <alignment horizontal="right" wrapText="1"/>
      <protection locked="0"/>
    </xf>
    <xf numFmtId="0" fontId="41" fillId="0" borderId="0" xfId="28" applyFont="1" applyAlignment="1" applyProtection="1">
      <alignment wrapText="1"/>
      <protection locked="0"/>
    </xf>
    <xf numFmtId="2" fontId="3" fillId="0" borderId="0" xfId="28" applyNumberFormat="1" applyFont="1" applyAlignment="1" applyProtection="1">
      <alignment horizontal="right"/>
      <protection locked="0"/>
    </xf>
    <xf numFmtId="0" fontId="28" fillId="0" borderId="0" xfId="28" applyFont="1" applyAlignment="1" applyProtection="1">
      <alignment horizontal="right"/>
      <protection locked="0"/>
    </xf>
    <xf numFmtId="0" fontId="28" fillId="0" borderId="0" xfId="28" applyFont="1" applyProtection="1">
      <protection locked="0"/>
    </xf>
    <xf numFmtId="0" fontId="29" fillId="0" borderId="41" xfId="28" applyFont="1" applyBorder="1" applyAlignment="1" applyProtection="1">
      <alignment vertical="center"/>
      <protection locked="0"/>
    </xf>
    <xf numFmtId="0" fontId="29" fillId="0" borderId="42" xfId="28" applyFont="1" applyBorder="1" applyAlignment="1" applyProtection="1">
      <alignment vertical="center"/>
      <protection locked="0"/>
    </xf>
    <xf numFmtId="0" fontId="29" fillId="0" borderId="0" xfId="28" applyFont="1" applyAlignment="1" applyProtection="1">
      <alignment vertical="center"/>
      <protection locked="0"/>
    </xf>
    <xf numFmtId="0" fontId="29" fillId="0" borderId="0" xfId="28" applyFont="1" applyAlignment="1" applyProtection="1">
      <alignment horizontal="right" vertical="center"/>
      <protection locked="0"/>
    </xf>
    <xf numFmtId="0" fontId="3" fillId="0" borderId="0" xfId="28" applyFont="1" applyAlignment="1" applyProtection="1">
      <alignment vertical="center"/>
      <protection locked="0"/>
    </xf>
    <xf numFmtId="0" fontId="3" fillId="0" borderId="0" xfId="28" applyFont="1" applyAlignment="1" applyProtection="1">
      <alignment horizontal="left" vertical="center" wrapText="1"/>
      <protection locked="0"/>
    </xf>
    <xf numFmtId="0" fontId="3" fillId="0" borderId="0" xfId="28" applyFont="1" applyAlignment="1" applyProtection="1">
      <alignment vertical="center" wrapText="1"/>
      <protection locked="0"/>
    </xf>
    <xf numFmtId="0" fontId="3" fillId="0" borderId="0" xfId="28" applyFont="1" applyAlignment="1" applyProtection="1">
      <alignment horizontal="right" vertical="center" wrapText="1"/>
      <protection locked="0"/>
    </xf>
    <xf numFmtId="170" fontId="3" fillId="0" borderId="17" xfId="0" applyNumberFormat="1" applyFont="1" applyBorder="1" applyProtection="1">
      <protection locked="0"/>
    </xf>
    <xf numFmtId="170" fontId="3" fillId="0" borderId="23" xfId="0" applyNumberFormat="1" applyFont="1" applyBorder="1" applyProtection="1">
      <protection locked="0"/>
    </xf>
    <xf numFmtId="170" fontId="3" fillId="0" borderId="23" xfId="0" applyNumberFormat="1" applyFont="1" applyBorder="1" applyAlignment="1" applyProtection="1">
      <alignment vertical="center"/>
      <protection locked="0"/>
    </xf>
    <xf numFmtId="170" fontId="3" fillId="0" borderId="26" xfId="0" applyNumberFormat="1" applyFont="1" applyBorder="1" applyProtection="1">
      <protection locked="0"/>
    </xf>
    <xf numFmtId="170" fontId="3" fillId="0" borderId="29" xfId="0" applyNumberFormat="1" applyFont="1" applyBorder="1" applyProtection="1">
      <protection locked="0"/>
    </xf>
    <xf numFmtId="0" fontId="1" fillId="0" borderId="0" xfId="28"/>
    <xf numFmtId="0" fontId="3" fillId="0" borderId="0" xfId="28" applyFont="1" applyAlignment="1" applyProtection="1">
      <alignment horizontal="left" vertical="center"/>
      <protection locked="0"/>
    </xf>
    <xf numFmtId="169" fontId="3" fillId="0" borderId="0" xfId="28" applyNumberFormat="1" applyFont="1" applyAlignment="1" applyProtection="1">
      <alignment horizontal="center"/>
      <protection locked="0"/>
    </xf>
    <xf numFmtId="0" fontId="1" fillId="0" borderId="0" xfId="28" applyAlignment="1">
      <alignment vertical="center"/>
    </xf>
    <xf numFmtId="0" fontId="0" fillId="0" borderId="0" xfId="0" applyAlignment="1">
      <alignment vertical="center"/>
    </xf>
    <xf numFmtId="0" fontId="30" fillId="13" borderId="51" xfId="28" applyFont="1" applyFill="1" applyBorder="1" applyAlignment="1">
      <alignment horizontal="center" vertical="center" wrapText="1"/>
    </xf>
    <xf numFmtId="0" fontId="30" fillId="13" borderId="0" xfId="28" applyFont="1" applyFill="1" applyAlignment="1">
      <alignment horizontal="center" vertical="center" wrapText="1"/>
    </xf>
    <xf numFmtId="0" fontId="30" fillId="13" borderId="66" xfId="28" applyFont="1" applyFill="1" applyBorder="1" applyAlignment="1">
      <alignment horizontal="center" vertical="center" wrapText="1"/>
    </xf>
    <xf numFmtId="0" fontId="3" fillId="10" borderId="70" xfId="28" applyFont="1" applyFill="1" applyBorder="1" applyAlignment="1" applyProtection="1">
      <alignment vertical="center"/>
      <protection locked="0"/>
    </xf>
    <xf numFmtId="0" fontId="3" fillId="0" borderId="70" xfId="28" applyFont="1" applyBorder="1" applyAlignment="1" applyProtection="1">
      <alignment vertical="center"/>
      <protection locked="0"/>
    </xf>
    <xf numFmtId="0" fontId="3" fillId="0" borderId="71" xfId="28" applyFont="1" applyBorder="1" applyAlignment="1" applyProtection="1">
      <alignment vertical="center"/>
      <protection locked="0"/>
    </xf>
    <xf numFmtId="0" fontId="20" fillId="13" borderId="75" xfId="28" applyFont="1" applyFill="1" applyBorder="1" applyAlignment="1" applyProtection="1">
      <alignment horizontal="center" vertical="center" wrapText="1"/>
      <protection locked="0"/>
    </xf>
    <xf numFmtId="0" fontId="20" fillId="13" borderId="76" xfId="28" applyFont="1" applyFill="1" applyBorder="1" applyAlignment="1" applyProtection="1">
      <alignment horizontal="center" vertical="center" wrapText="1"/>
      <protection locked="0"/>
    </xf>
    <xf numFmtId="0" fontId="20" fillId="13" borderId="77" xfId="28" applyFont="1" applyFill="1" applyBorder="1" applyAlignment="1" applyProtection="1">
      <alignment horizontal="center" vertical="center" wrapText="1"/>
      <protection locked="0"/>
    </xf>
    <xf numFmtId="0" fontId="20" fillId="13" borderId="67" xfId="28" applyFont="1" applyFill="1" applyBorder="1" applyAlignment="1" applyProtection="1">
      <alignment horizontal="center" vertical="center"/>
      <protection locked="0"/>
    </xf>
    <xf numFmtId="173" fontId="3" fillId="0" borderId="69" xfId="0" applyNumberFormat="1" applyFont="1" applyBorder="1" applyAlignment="1">
      <alignment horizontal="center"/>
    </xf>
    <xf numFmtId="173" fontId="3" fillId="0" borderId="71" xfId="0" applyNumberFormat="1" applyFont="1" applyBorder="1" applyAlignment="1">
      <alignment horizontal="center"/>
    </xf>
    <xf numFmtId="173" fontId="3" fillId="0" borderId="71" xfId="0" applyNumberFormat="1" applyFont="1" applyBorder="1" applyAlignment="1">
      <alignment horizontal="center" vertical="center"/>
    </xf>
    <xf numFmtId="173" fontId="3" fillId="0" borderId="74" xfId="0" applyNumberFormat="1" applyFont="1" applyBorder="1" applyAlignment="1">
      <alignment horizontal="center"/>
    </xf>
    <xf numFmtId="0" fontId="3" fillId="0" borderId="78" xfId="0" applyFont="1" applyBorder="1" applyAlignment="1">
      <alignment horizontal="center"/>
    </xf>
    <xf numFmtId="0" fontId="3" fillId="0" borderId="79" xfId="0" applyFont="1" applyBorder="1" applyAlignment="1">
      <alignment horizontal="center"/>
    </xf>
    <xf numFmtId="0" fontId="3" fillId="0" borderId="79" xfId="0" applyFont="1" applyBorder="1" applyAlignment="1">
      <alignment horizontal="center" vertical="center"/>
    </xf>
    <xf numFmtId="0" fontId="3" fillId="0" borderId="80" xfId="0" applyFont="1" applyBorder="1" applyAlignment="1">
      <alignment horizontal="center"/>
    </xf>
    <xf numFmtId="0" fontId="20" fillId="11" borderId="69" xfId="28" applyFont="1" applyFill="1" applyBorder="1" applyAlignment="1">
      <alignment horizontal="center" vertical="center"/>
    </xf>
    <xf numFmtId="0" fontId="3" fillId="10" borderId="0" xfId="28" applyFont="1" applyFill="1" applyAlignment="1">
      <alignment horizontal="center" vertical="center"/>
    </xf>
    <xf numFmtId="0" fontId="3" fillId="0" borderId="0" xfId="28" applyFont="1" applyAlignment="1">
      <alignment horizontal="right" vertical="center"/>
    </xf>
    <xf numFmtId="169" fontId="3" fillId="9" borderId="0" xfId="59" quotePrefix="1" applyNumberFormat="1" applyFont="1" applyFill="1" applyBorder="1" applyAlignment="1">
      <alignment horizontal="right" vertical="center"/>
    </xf>
    <xf numFmtId="171" fontId="3" fillId="2" borderId="0" xfId="28" applyNumberFormat="1" applyFont="1" applyFill="1" applyAlignment="1">
      <alignment horizontal="right" vertical="center"/>
    </xf>
    <xf numFmtId="171" fontId="3" fillId="9" borderId="0" xfId="59" quotePrefix="1" applyNumberFormat="1" applyFont="1" applyFill="1" applyBorder="1" applyAlignment="1">
      <alignment horizontal="right" vertical="center"/>
    </xf>
    <xf numFmtId="0" fontId="3" fillId="0" borderId="0" xfId="59" applyNumberFormat="1" applyFont="1" applyFill="1" applyBorder="1" applyAlignment="1">
      <alignment horizontal="right" vertical="center"/>
    </xf>
    <xf numFmtId="0" fontId="3" fillId="0" borderId="0" xfId="59" applyNumberFormat="1" applyFont="1" applyBorder="1" applyAlignment="1">
      <alignment horizontal="right" vertical="center"/>
    </xf>
    <xf numFmtId="0" fontId="3" fillId="0" borderId="67" xfId="28" applyFont="1" applyBorder="1" applyAlignment="1">
      <alignment horizontal="center" vertical="center"/>
    </xf>
    <xf numFmtId="0" fontId="3" fillId="2" borderId="68" xfId="28" applyFont="1" applyFill="1" applyBorder="1" applyAlignment="1">
      <alignment horizontal="center" vertical="center"/>
    </xf>
    <xf numFmtId="0" fontId="3" fillId="10" borderId="68" xfId="28" applyFont="1" applyFill="1" applyBorder="1" applyAlignment="1">
      <alignment horizontal="center" vertical="center"/>
    </xf>
    <xf numFmtId="0" fontId="3" fillId="0" borderId="68" xfId="28" applyFont="1" applyBorder="1" applyAlignment="1">
      <alignment horizontal="center" vertical="center"/>
    </xf>
    <xf numFmtId="0" fontId="3" fillId="0" borderId="68" xfId="28" applyFont="1" applyBorder="1" applyAlignment="1">
      <alignment horizontal="right" vertical="center"/>
    </xf>
    <xf numFmtId="0" fontId="3" fillId="0" borderId="69" xfId="28" applyFont="1" applyBorder="1" applyAlignment="1">
      <alignment horizontal="right" vertical="center"/>
    </xf>
    <xf numFmtId="0" fontId="3" fillId="0" borderId="70" xfId="28" applyFont="1" applyBorder="1" applyAlignment="1">
      <alignment horizontal="center" vertical="center"/>
    </xf>
    <xf numFmtId="0" fontId="3" fillId="0" borderId="71" xfId="28" applyFont="1" applyBorder="1" applyAlignment="1">
      <alignment horizontal="right" vertical="center"/>
    </xf>
    <xf numFmtId="0" fontId="3" fillId="2" borderId="70" xfId="28" applyFont="1" applyFill="1" applyBorder="1" applyAlignment="1">
      <alignment horizontal="center" vertical="center"/>
    </xf>
    <xf numFmtId="0" fontId="3" fillId="2" borderId="71" xfId="28" applyFont="1" applyFill="1" applyBorder="1" applyAlignment="1">
      <alignment horizontal="right" vertical="center"/>
    </xf>
    <xf numFmtId="0" fontId="3" fillId="2" borderId="72" xfId="28" applyFont="1" applyFill="1" applyBorder="1" applyAlignment="1">
      <alignment horizontal="center" vertical="center"/>
    </xf>
    <xf numFmtId="0" fontId="3" fillId="2" borderId="73" xfId="28" applyFont="1" applyFill="1" applyBorder="1" applyAlignment="1">
      <alignment horizontal="center" vertical="center"/>
    </xf>
    <xf numFmtId="0" fontId="3" fillId="0" borderId="73" xfId="28" applyFont="1" applyBorder="1" applyAlignment="1">
      <alignment horizontal="center" vertical="center"/>
    </xf>
    <xf numFmtId="0" fontId="3" fillId="2" borderId="73" xfId="28" applyFont="1" applyFill="1" applyBorder="1" applyAlignment="1">
      <alignment horizontal="right" vertical="center"/>
    </xf>
    <xf numFmtId="0" fontId="3" fillId="2" borderId="74" xfId="28" applyFont="1" applyFill="1" applyBorder="1" applyAlignment="1">
      <alignment horizontal="right" vertical="center"/>
    </xf>
    <xf numFmtId="0" fontId="3" fillId="0" borderId="67" xfId="28" applyFont="1" applyBorder="1" applyAlignment="1">
      <alignment horizontal="right" vertical="center"/>
    </xf>
    <xf numFmtId="0" fontId="3" fillId="0" borderId="70" xfId="28" applyFont="1" applyBorder="1" applyAlignment="1">
      <alignment horizontal="right" vertical="center"/>
    </xf>
    <xf numFmtId="169" fontId="3" fillId="9" borderId="70" xfId="59" quotePrefix="1" applyNumberFormat="1" applyFont="1" applyFill="1" applyBorder="1" applyAlignment="1">
      <alignment horizontal="right" vertical="center"/>
    </xf>
    <xf numFmtId="0" fontId="3" fillId="2" borderId="70" xfId="28" applyFont="1" applyFill="1" applyBorder="1" applyAlignment="1">
      <alignment horizontal="right" vertical="center"/>
    </xf>
    <xf numFmtId="171" fontId="3" fillId="2" borderId="70" xfId="28" applyNumberFormat="1" applyFont="1" applyFill="1" applyBorder="1" applyAlignment="1">
      <alignment horizontal="right" vertical="center"/>
    </xf>
    <xf numFmtId="171" fontId="3" fillId="9" borderId="70" xfId="59" quotePrefix="1" applyNumberFormat="1" applyFont="1" applyFill="1" applyBorder="1" applyAlignment="1">
      <alignment horizontal="right" vertical="center"/>
    </xf>
    <xf numFmtId="169" fontId="3" fillId="2" borderId="70" xfId="28" applyNumberFormat="1" applyFont="1" applyFill="1" applyBorder="1" applyAlignment="1">
      <alignment horizontal="right" vertical="center"/>
    </xf>
    <xf numFmtId="0" fontId="3" fillId="0" borderId="70" xfId="59" applyNumberFormat="1" applyFont="1" applyFill="1" applyBorder="1" applyAlignment="1">
      <alignment horizontal="right" vertical="center"/>
    </xf>
    <xf numFmtId="0" fontId="3" fillId="0" borderId="70" xfId="59" applyNumberFormat="1" applyFont="1" applyBorder="1" applyAlignment="1">
      <alignment horizontal="right" vertical="center"/>
    </xf>
    <xf numFmtId="0" fontId="3" fillId="2" borderId="72" xfId="28" applyFont="1" applyFill="1" applyBorder="1" applyAlignment="1">
      <alignment horizontal="right" vertical="center"/>
    </xf>
    <xf numFmtId="0" fontId="3" fillId="2" borderId="67" xfId="28" applyFont="1" applyFill="1" applyBorder="1" applyAlignment="1">
      <alignment horizontal="center" vertical="center"/>
    </xf>
    <xf numFmtId="171" fontId="3" fillId="0" borderId="69" xfId="28" applyNumberFormat="1" applyFont="1" applyBorder="1" applyAlignment="1">
      <alignment horizontal="right" vertical="center"/>
    </xf>
    <xf numFmtId="171" fontId="3" fillId="0" borderId="71" xfId="28" applyNumberFormat="1" applyFont="1" applyBorder="1" applyAlignment="1">
      <alignment horizontal="right" vertical="center"/>
    </xf>
    <xf numFmtId="171" fontId="3" fillId="2" borderId="71" xfId="28" applyNumberFormat="1" applyFont="1" applyFill="1" applyBorder="1" applyAlignment="1">
      <alignment horizontal="right" vertical="center"/>
    </xf>
    <xf numFmtId="170" fontId="3" fillId="0" borderId="71" xfId="28" applyNumberFormat="1" applyFont="1" applyBorder="1" applyAlignment="1">
      <alignment horizontal="right" vertical="center"/>
    </xf>
    <xf numFmtId="171" fontId="3" fillId="0" borderId="74" xfId="28" applyNumberFormat="1" applyFont="1" applyBorder="1" applyAlignment="1">
      <alignment horizontal="right" vertical="center"/>
    </xf>
    <xf numFmtId="169" fontId="3" fillId="0" borderId="78" xfId="28" applyNumberFormat="1" applyFont="1" applyBorder="1" applyAlignment="1">
      <alignment horizontal="right" vertical="center"/>
    </xf>
    <xf numFmtId="169" fontId="3" fillId="0" borderId="79" xfId="28" applyNumberFormat="1" applyFont="1" applyBorder="1" applyAlignment="1">
      <alignment horizontal="right" vertical="center"/>
    </xf>
    <xf numFmtId="169" fontId="3" fillId="0" borderId="80" xfId="28" applyNumberFormat="1" applyFont="1" applyBorder="1" applyAlignment="1">
      <alignment horizontal="right" vertical="center"/>
    </xf>
    <xf numFmtId="171" fontId="3" fillId="0" borderId="78" xfId="28" applyNumberFormat="1" applyFont="1" applyBorder="1" applyAlignment="1">
      <alignment horizontal="right" vertical="center"/>
    </xf>
    <xf numFmtId="171" fontId="3" fillId="0" borderId="79" xfId="28" applyNumberFormat="1" applyFont="1" applyBorder="1" applyAlignment="1">
      <alignment horizontal="right" vertical="center"/>
    </xf>
    <xf numFmtId="170" fontId="3" fillId="0" borderId="79" xfId="28" applyNumberFormat="1" applyFont="1" applyBorder="1" applyAlignment="1">
      <alignment horizontal="right" vertical="center"/>
    </xf>
    <xf numFmtId="171" fontId="3" fillId="2" borderId="79" xfId="28" applyNumberFormat="1" applyFont="1" applyFill="1" applyBorder="1" applyAlignment="1">
      <alignment horizontal="right" vertical="center"/>
    </xf>
    <xf numFmtId="0" fontId="3" fillId="0" borderId="79" xfId="28" applyFont="1" applyBorder="1" applyAlignment="1">
      <alignment horizontal="right" vertical="center"/>
    </xf>
    <xf numFmtId="178" fontId="3" fillId="0" borderId="79" xfId="0" applyNumberFormat="1" applyFont="1" applyBorder="1"/>
    <xf numFmtId="0" fontId="3" fillId="0" borderId="80" xfId="28" applyFont="1" applyBorder="1" applyAlignment="1">
      <alignment horizontal="right" vertical="center"/>
    </xf>
    <xf numFmtId="0" fontId="30" fillId="13" borderId="79" xfId="28" applyFont="1" applyFill="1" applyBorder="1" applyAlignment="1">
      <alignment horizontal="center" vertical="center" wrapText="1"/>
    </xf>
    <xf numFmtId="0" fontId="30" fillId="13" borderId="50" xfId="28" applyFont="1" applyFill="1" applyBorder="1" applyAlignment="1">
      <alignment horizontal="center" vertical="center" wrapText="1"/>
    </xf>
    <xf numFmtId="0" fontId="3" fillId="0" borderId="67" xfId="28" applyFont="1" applyBorder="1"/>
    <xf numFmtId="0" fontId="3" fillId="10" borderId="68" xfId="28" applyFont="1" applyFill="1" applyBorder="1" applyAlignment="1">
      <alignment horizontal="center"/>
    </xf>
    <xf numFmtId="0" fontId="3" fillId="0" borderId="68" xfId="28" applyFont="1" applyBorder="1" applyAlignment="1">
      <alignment horizontal="right"/>
    </xf>
    <xf numFmtId="0" fontId="3" fillId="0" borderId="70" xfId="28" applyFont="1" applyBorder="1"/>
    <xf numFmtId="0" fontId="3" fillId="0" borderId="72" xfId="28" applyFont="1" applyBorder="1"/>
    <xf numFmtId="0" fontId="3" fillId="0" borderId="73" xfId="28" applyFont="1" applyBorder="1" applyAlignment="1">
      <alignment horizontal="right"/>
    </xf>
    <xf numFmtId="0" fontId="30" fillId="13" borderId="77" xfId="28" applyFont="1" applyFill="1" applyBorder="1" applyAlignment="1">
      <alignment horizontal="center" vertical="center" wrapText="1"/>
    </xf>
    <xf numFmtId="0" fontId="30" fillId="13" borderId="81" xfId="28" applyFont="1" applyFill="1" applyBorder="1" applyAlignment="1">
      <alignment horizontal="center" vertical="center" wrapText="1"/>
    </xf>
    <xf numFmtId="2" fontId="30" fillId="13" borderId="82" xfId="28" applyNumberFormat="1" applyFont="1" applyFill="1" applyBorder="1" applyAlignment="1">
      <alignment horizontal="center" vertical="center" wrapText="1"/>
    </xf>
    <xf numFmtId="0" fontId="3" fillId="12" borderId="23" xfId="0" applyFont="1" applyFill="1" applyBorder="1" applyAlignment="1" applyProtection="1">
      <alignment horizontal="center" vertical="center"/>
      <protection locked="0"/>
    </xf>
    <xf numFmtId="0" fontId="3" fillId="12" borderId="23" xfId="0" applyFont="1" applyFill="1" applyBorder="1" applyAlignment="1" applyProtection="1">
      <alignment horizontal="center"/>
      <protection locked="0"/>
    </xf>
    <xf numFmtId="0" fontId="3" fillId="10" borderId="0" xfId="28" applyFont="1" applyFill="1"/>
    <xf numFmtId="0" fontId="3" fillId="0" borderId="68" xfId="28" applyFont="1" applyBorder="1"/>
    <xf numFmtId="0" fontId="3" fillId="10" borderId="73" xfId="28" applyFont="1" applyFill="1" applyBorder="1"/>
    <xf numFmtId="0" fontId="3" fillId="0" borderId="70" xfId="28" applyFont="1" applyBorder="1" applyAlignment="1">
      <alignment vertical="center"/>
    </xf>
    <xf numFmtId="0" fontId="20" fillId="13" borderId="75" xfId="28" applyFont="1" applyFill="1" applyBorder="1" applyAlignment="1" applyProtection="1">
      <alignment horizontal="center" vertical="center"/>
      <protection locked="0"/>
    </xf>
    <xf numFmtId="0" fontId="61" fillId="0" borderId="30" xfId="62" applyFont="1" applyBorder="1" applyAlignment="1" applyProtection="1">
      <alignment horizontal="center" vertical="center"/>
      <protection locked="0"/>
    </xf>
    <xf numFmtId="0" fontId="61" fillId="0" borderId="30" xfId="62" applyFont="1" applyBorder="1" applyAlignment="1" applyProtection="1">
      <alignment horizontal="center" vertical="center" wrapText="1" readingOrder="1"/>
      <protection locked="0"/>
    </xf>
    <xf numFmtId="0" fontId="61" fillId="0" borderId="30" xfId="62" applyFont="1" applyBorder="1" applyAlignment="1" applyProtection="1">
      <alignment horizontal="center" vertical="center" wrapText="1"/>
      <protection locked="0"/>
    </xf>
    <xf numFmtId="0" fontId="20" fillId="11" borderId="38" xfId="63" applyFont="1" applyFill="1" applyBorder="1" applyAlignment="1">
      <alignment horizontal="right"/>
    </xf>
    <xf numFmtId="0" fontId="20" fillId="11" borderId="8" xfId="63" applyFont="1" applyFill="1" applyBorder="1" applyAlignment="1">
      <alignment horizontal="right"/>
    </xf>
    <xf numFmtId="0" fontId="20" fillId="11" borderId="9" xfId="63" applyFont="1" applyFill="1" applyBorder="1" applyAlignment="1">
      <alignment horizontal="right"/>
    </xf>
    <xf numFmtId="179" fontId="3" fillId="0" borderId="6" xfId="63" applyNumberFormat="1" applyFont="1" applyBorder="1" applyAlignment="1">
      <alignment horizontal="center" vertical="center"/>
    </xf>
    <xf numFmtId="0" fontId="30" fillId="11" borderId="8" xfId="63" applyFont="1" applyFill="1" applyBorder="1" applyAlignment="1">
      <alignment horizontal="right"/>
    </xf>
    <xf numFmtId="171" fontId="29" fillId="14" borderId="0" xfId="63" applyNumberFormat="1" applyFont="1" applyFill="1" applyAlignment="1">
      <alignment vertical="center" wrapText="1"/>
    </xf>
    <xf numFmtId="169" fontId="29" fillId="0" borderId="0" xfId="63" applyNumberFormat="1" applyFont="1" applyAlignment="1">
      <alignment horizontal="center"/>
    </xf>
    <xf numFmtId="169" fontId="29" fillId="0" borderId="4" xfId="63" applyNumberFormat="1" applyFont="1" applyBorder="1" applyAlignment="1">
      <alignment horizontal="center"/>
    </xf>
    <xf numFmtId="3" fontId="29" fillId="0" borderId="0" xfId="63" applyNumberFormat="1" applyFont="1" applyAlignment="1">
      <alignment horizontal="center" wrapText="1"/>
    </xf>
    <xf numFmtId="171" fontId="29" fillId="14" borderId="0" xfId="63" applyNumberFormat="1" applyFont="1" applyFill="1" applyAlignment="1">
      <alignment vertical="center"/>
    </xf>
    <xf numFmtId="169" fontId="29" fillId="0" borderId="0" xfId="63" applyNumberFormat="1" applyFont="1" applyAlignment="1">
      <alignment horizontal="center" wrapText="1"/>
    </xf>
    <xf numFmtId="0" fontId="30" fillId="11" borderId="9" xfId="63" applyFont="1" applyFill="1" applyBorder="1" applyAlignment="1">
      <alignment horizontal="right"/>
    </xf>
    <xf numFmtId="169" fontId="29" fillId="0" borderId="6" xfId="63" applyNumberFormat="1" applyFont="1" applyBorder="1" applyAlignment="1">
      <alignment horizontal="center" wrapText="1"/>
    </xf>
    <xf numFmtId="169" fontId="29" fillId="0" borderId="6" xfId="63" applyNumberFormat="1" applyFont="1" applyBorder="1" applyAlignment="1">
      <alignment horizontal="center"/>
    </xf>
    <xf numFmtId="1" fontId="29" fillId="0" borderId="6" xfId="63" applyNumberFormat="1" applyFont="1" applyBorder="1" applyAlignment="1">
      <alignment horizontal="center"/>
    </xf>
    <xf numFmtId="171" fontId="29" fillId="14" borderId="7" xfId="63" applyNumberFormat="1" applyFont="1" applyFill="1" applyBorder="1" applyAlignment="1">
      <alignment vertical="center"/>
    </xf>
    <xf numFmtId="0" fontId="20" fillId="14" borderId="0" xfId="63" applyFont="1" applyFill="1" applyAlignment="1">
      <alignment horizontal="center" wrapText="1"/>
    </xf>
    <xf numFmtId="0" fontId="3" fillId="0" borderId="0" xfId="63" applyFont="1" applyAlignment="1">
      <alignment horizontal="center"/>
    </xf>
    <xf numFmtId="179" fontId="3" fillId="0" borderId="0" xfId="63" applyNumberFormat="1" applyFont="1" applyAlignment="1">
      <alignment horizontal="center"/>
    </xf>
    <xf numFmtId="169" fontId="3" fillId="0" borderId="4" xfId="63" applyNumberFormat="1" applyFont="1" applyBorder="1" applyAlignment="1">
      <alignment horizontal="center"/>
    </xf>
    <xf numFmtId="3" fontId="3" fillId="0" borderId="0" xfId="63" applyNumberFormat="1" applyFont="1" applyAlignment="1">
      <alignment horizontal="right" wrapText="1"/>
    </xf>
    <xf numFmtId="171" fontId="3" fillId="14" borderId="0" xfId="63" applyNumberFormat="1" applyFont="1" applyFill="1" applyAlignment="1">
      <alignment vertical="center"/>
    </xf>
    <xf numFmtId="169" fontId="3" fillId="0" borderId="0" xfId="63" applyNumberFormat="1" applyFont="1" applyAlignment="1">
      <alignment horizontal="center"/>
    </xf>
    <xf numFmtId="179" fontId="3" fillId="0" borderId="0" xfId="63" applyNumberFormat="1" applyFont="1" applyAlignment="1">
      <alignment horizontal="right" wrapText="1"/>
    </xf>
    <xf numFmtId="3" fontId="3" fillId="0" borderId="0" xfId="63" applyNumberFormat="1" applyFont="1" applyAlignment="1">
      <alignment horizontal="center"/>
    </xf>
    <xf numFmtId="3" fontId="3" fillId="0" borderId="4" xfId="63" applyNumberFormat="1" applyFont="1" applyBorder="1" applyAlignment="1">
      <alignment horizontal="center"/>
    </xf>
    <xf numFmtId="179" fontId="3" fillId="0" borderId="0" xfId="64" applyNumberFormat="1" applyFont="1" applyFill="1" applyAlignment="1">
      <alignment horizontal="right" wrapText="1"/>
    </xf>
    <xf numFmtId="3" fontId="3" fillId="0" borderId="0" xfId="63" applyNumberFormat="1" applyFont="1" applyAlignment="1">
      <alignment horizontal="right" vertical="center" wrapText="1"/>
    </xf>
    <xf numFmtId="169" fontId="3" fillId="0" borderId="6" xfId="63" applyNumberFormat="1" applyFont="1" applyBorder="1" applyAlignment="1">
      <alignment horizontal="right" wrapText="1"/>
    </xf>
    <xf numFmtId="169" fontId="3" fillId="0" borderId="6" xfId="63" applyNumberFormat="1" applyFont="1" applyBorder="1" applyAlignment="1">
      <alignment horizontal="center"/>
    </xf>
    <xf numFmtId="179" fontId="3" fillId="0" borderId="6" xfId="63" applyNumberFormat="1" applyFont="1" applyBorder="1" applyAlignment="1">
      <alignment horizontal="center"/>
    </xf>
    <xf numFmtId="171" fontId="3" fillId="14" borderId="7" xfId="63" applyNumberFormat="1" applyFont="1" applyFill="1" applyBorder="1" applyAlignment="1">
      <alignment vertical="center"/>
    </xf>
    <xf numFmtId="168" fontId="29" fillId="14" borderId="0" xfId="63" applyNumberFormat="1" applyFont="1" applyFill="1" applyAlignment="1">
      <alignment vertical="center" wrapText="1"/>
    </xf>
    <xf numFmtId="169" fontId="29" fillId="0" borderId="0" xfId="63" applyNumberFormat="1" applyFont="1"/>
    <xf numFmtId="1" fontId="29" fillId="0" borderId="0" xfId="63" applyNumberFormat="1" applyFont="1"/>
    <xf numFmtId="179" fontId="29" fillId="0" borderId="0" xfId="63" applyNumberFormat="1" applyFont="1" applyAlignment="1">
      <alignment horizontal="center"/>
    </xf>
    <xf numFmtId="0" fontId="29" fillId="0" borderId="0" xfId="63" applyFont="1" applyAlignment="1">
      <alignment horizontal="center"/>
    </xf>
    <xf numFmtId="179" fontId="29" fillId="0" borderId="4" xfId="63" applyNumberFormat="1" applyFont="1" applyBorder="1" applyAlignment="1">
      <alignment horizontal="center"/>
    </xf>
    <xf numFmtId="176" fontId="29" fillId="0" borderId="0" xfId="63" applyNumberFormat="1" applyFont="1" applyAlignment="1">
      <alignment horizontal="center" wrapText="1"/>
    </xf>
    <xf numFmtId="169" fontId="29" fillId="0" borderId="0" xfId="63" applyNumberFormat="1" applyFont="1" applyAlignment="1">
      <alignment horizontal="center" vertical="center"/>
    </xf>
    <xf numFmtId="0" fontId="53" fillId="14" borderId="0" xfId="63" applyFont="1" applyFill="1"/>
    <xf numFmtId="1" fontId="29" fillId="0" borderId="0" xfId="63" applyNumberFormat="1" applyFont="1" applyAlignment="1">
      <alignment horizontal="center" vertical="center"/>
    </xf>
    <xf numFmtId="3" fontId="29" fillId="0" borderId="0" xfId="63" applyNumberFormat="1" applyFont="1" applyAlignment="1">
      <alignment horizontal="center"/>
    </xf>
    <xf numFmtId="3" fontId="29" fillId="0" borderId="0" xfId="63" applyNumberFormat="1" applyFont="1"/>
    <xf numFmtId="3" fontId="29" fillId="0" borderId="6" xfId="63" applyNumberFormat="1" applyFont="1" applyBorder="1" applyAlignment="1">
      <alignment horizontal="center" wrapText="1"/>
    </xf>
    <xf numFmtId="3" fontId="29" fillId="0" borderId="6" xfId="63" applyNumberFormat="1" applyFont="1" applyBorder="1" applyAlignment="1">
      <alignment horizontal="center"/>
    </xf>
    <xf numFmtId="3" fontId="29" fillId="0" borderId="6" xfId="63" applyNumberFormat="1" applyFont="1" applyBorder="1"/>
    <xf numFmtId="0" fontId="0" fillId="0" borderId="0" xfId="0" applyAlignment="1">
      <alignment horizontal="left" vertical="center" wrapText="1"/>
    </xf>
    <xf numFmtId="0" fontId="20" fillId="11" borderId="9" xfId="63" applyFont="1" applyFill="1" applyBorder="1" applyAlignment="1">
      <alignment horizontal="center"/>
    </xf>
    <xf numFmtId="0" fontId="20" fillId="11" borderId="6" xfId="63" applyFont="1" applyFill="1" applyBorder="1" applyAlignment="1">
      <alignment horizontal="center" wrapText="1"/>
    </xf>
    <xf numFmtId="0" fontId="20" fillId="11" borderId="6" xfId="63" applyFont="1" applyFill="1" applyBorder="1" applyAlignment="1">
      <alignment horizontal="center"/>
    </xf>
    <xf numFmtId="0" fontId="30" fillId="11" borderId="9" xfId="63" applyFont="1" applyFill="1" applyBorder="1" applyAlignment="1">
      <alignment horizontal="center"/>
    </xf>
    <xf numFmtId="0" fontId="30" fillId="11" borderId="6" xfId="63" applyFont="1" applyFill="1" applyBorder="1" applyAlignment="1">
      <alignment horizontal="center" wrapText="1"/>
    </xf>
    <xf numFmtId="0" fontId="30" fillId="11" borderId="6" xfId="63" applyFont="1" applyFill="1" applyBorder="1" applyAlignment="1">
      <alignment horizontal="center"/>
    </xf>
    <xf numFmtId="0" fontId="30" fillId="11" borderId="7" xfId="63" applyFont="1" applyFill="1" applyBorder="1" applyAlignment="1">
      <alignment horizontal="center"/>
    </xf>
    <xf numFmtId="0" fontId="20" fillId="11" borderId="75" xfId="63" applyFont="1" applyFill="1" applyBorder="1" applyAlignment="1">
      <alignment horizontal="center"/>
    </xf>
    <xf numFmtId="0" fontId="20" fillId="11" borderId="77" xfId="63" applyFont="1" applyFill="1" applyBorder="1" applyAlignment="1">
      <alignment horizontal="center"/>
    </xf>
    <xf numFmtId="0" fontId="20" fillId="11" borderId="76" xfId="63" applyFont="1" applyFill="1" applyBorder="1" applyAlignment="1">
      <alignment horizontal="center"/>
    </xf>
    <xf numFmtId="0" fontId="3" fillId="0" borderId="70" xfId="63" applyFont="1" applyBorder="1"/>
    <xf numFmtId="49" fontId="3" fillId="0" borderId="0" xfId="63" applyNumberFormat="1" applyFont="1" applyAlignment="1">
      <alignment horizontal="center"/>
    </xf>
    <xf numFmtId="0" fontId="3" fillId="0" borderId="71" xfId="63" applyFont="1" applyBorder="1" applyAlignment="1">
      <alignment horizontal="center" vertical="center"/>
    </xf>
    <xf numFmtId="0" fontId="63" fillId="0" borderId="71" xfId="63" applyFont="1" applyBorder="1" applyAlignment="1">
      <alignment horizontal="center" vertical="center"/>
    </xf>
    <xf numFmtId="0" fontId="3" fillId="0" borderId="72" xfId="63" applyFont="1" applyBorder="1"/>
    <xf numFmtId="49" fontId="3" fillId="0" borderId="73" xfId="63" applyNumberFormat="1" applyFont="1" applyBorder="1" applyAlignment="1">
      <alignment horizontal="center"/>
    </xf>
    <xf numFmtId="0" fontId="3" fillId="0" borderId="74" xfId="63" applyFont="1" applyBorder="1" applyAlignment="1">
      <alignment horizontal="center" vertical="center"/>
    </xf>
    <xf numFmtId="0" fontId="3" fillId="0" borderId="67" xfId="63" applyFont="1" applyBorder="1"/>
    <xf numFmtId="49" fontId="3" fillId="0" borderId="68" xfId="63" applyNumberFormat="1" applyFont="1" applyBorder="1" applyAlignment="1">
      <alignment horizontal="center"/>
    </xf>
    <xf numFmtId="0" fontId="3" fillId="0" borderId="69" xfId="63" applyFont="1" applyBorder="1" applyAlignment="1">
      <alignment horizontal="center" vertical="center"/>
    </xf>
    <xf numFmtId="164" fontId="0" fillId="0" borderId="0" xfId="59" applyNumberFormat="1" applyFont="1" applyBorder="1" applyAlignment="1">
      <alignment vertical="center"/>
    </xf>
    <xf numFmtId="43" fontId="0" fillId="0" borderId="0" xfId="59" applyFont="1" applyBorder="1" applyAlignment="1">
      <alignment vertical="center"/>
    </xf>
    <xf numFmtId="175" fontId="0" fillId="0" borderId="0" xfId="59" applyNumberFormat="1" applyFont="1" applyBorder="1" applyAlignment="1">
      <alignment vertical="center"/>
    </xf>
    <xf numFmtId="172" fontId="0" fillId="0" borderId="68" xfId="59" applyNumberFormat="1" applyFont="1" applyBorder="1" applyAlignment="1">
      <alignment vertical="center"/>
    </xf>
    <xf numFmtId="172" fontId="0" fillId="0" borderId="0" xfId="59" applyNumberFormat="1" applyFont="1" applyBorder="1" applyAlignment="1">
      <alignment vertical="center"/>
    </xf>
    <xf numFmtId="180" fontId="1" fillId="0" borderId="0" xfId="59" applyNumberFormat="1" applyFont="1" applyBorder="1" applyAlignment="1">
      <alignment horizontal="right" vertical="center"/>
    </xf>
    <xf numFmtId="181" fontId="1" fillId="0" borderId="0" xfId="59" applyNumberFormat="1" applyFont="1" applyBorder="1" applyAlignment="1">
      <alignment horizontal="right" vertical="center"/>
    </xf>
    <xf numFmtId="182" fontId="1" fillId="0" borderId="73" xfId="59" applyNumberFormat="1" applyFont="1" applyBorder="1" applyAlignment="1">
      <alignment horizontal="right" vertical="center"/>
    </xf>
    <xf numFmtId="0" fontId="20" fillId="11" borderId="88" xfId="63" applyFont="1" applyFill="1" applyBorder="1" applyAlignment="1">
      <alignment horizontal="center"/>
    </xf>
    <xf numFmtId="0" fontId="20" fillId="11" borderId="89" xfId="63" applyFont="1" applyFill="1" applyBorder="1" applyAlignment="1">
      <alignment horizontal="center" wrapText="1"/>
    </xf>
    <xf numFmtId="0" fontId="3" fillId="0" borderId="71" xfId="63" applyFont="1" applyBorder="1" applyAlignment="1">
      <alignment wrapText="1"/>
    </xf>
    <xf numFmtId="0" fontId="3" fillId="2" borderId="70" xfId="0" applyFont="1" applyFill="1" applyBorder="1"/>
    <xf numFmtId="0" fontId="1" fillId="0" borderId="71" xfId="0" applyFont="1" applyBorder="1"/>
    <xf numFmtId="0" fontId="3" fillId="0" borderId="70" xfId="63" applyFont="1" applyBorder="1" applyAlignment="1">
      <alignment vertical="center"/>
    </xf>
    <xf numFmtId="0" fontId="3" fillId="0" borderId="74" xfId="63" applyFont="1" applyBorder="1" applyAlignment="1">
      <alignment wrapText="1"/>
    </xf>
    <xf numFmtId="0" fontId="55" fillId="11" borderId="53" xfId="28" applyFont="1" applyFill="1" applyBorder="1" applyAlignment="1">
      <alignment horizontal="center" vertical="center"/>
    </xf>
    <xf numFmtId="0" fontId="55" fillId="11" borderId="53" xfId="28" applyFont="1" applyFill="1" applyBorder="1" applyAlignment="1">
      <alignment horizontal="center" vertical="center" wrapText="1"/>
    </xf>
    <xf numFmtId="0" fontId="3" fillId="0" borderId="73" xfId="28" applyFont="1" applyBorder="1"/>
    <xf numFmtId="0" fontId="3" fillId="0" borderId="67" xfId="0" applyFont="1" applyBorder="1"/>
    <xf numFmtId="0" fontId="3" fillId="0" borderId="68" xfId="0" applyFont="1" applyBorder="1" applyAlignment="1">
      <alignment horizontal="right"/>
    </xf>
    <xf numFmtId="0" fontId="3" fillId="0" borderId="70" xfId="0" applyFont="1" applyBorder="1"/>
    <xf numFmtId="171" fontId="3" fillId="0" borderId="70" xfId="28" applyNumberFormat="1" applyFont="1" applyBorder="1" applyAlignment="1">
      <alignment horizontal="right" vertical="center"/>
    </xf>
    <xf numFmtId="173" fontId="3" fillId="0" borderId="72" xfId="28" applyNumberFormat="1" applyFont="1" applyBorder="1" applyAlignment="1">
      <alignment horizontal="right" vertical="center"/>
    </xf>
    <xf numFmtId="169" fontId="3" fillId="0" borderId="70" xfId="59" quotePrefix="1" applyNumberFormat="1" applyFont="1" applyFill="1" applyBorder="1" applyAlignment="1">
      <alignment horizontal="right" vertical="center"/>
    </xf>
    <xf numFmtId="169" fontId="3" fillId="0" borderId="0" xfId="59" quotePrefix="1" applyNumberFormat="1" applyFont="1" applyFill="1" applyBorder="1" applyAlignment="1">
      <alignment horizontal="right" vertical="center"/>
    </xf>
    <xf numFmtId="169" fontId="3" fillId="0" borderId="0" xfId="59" applyNumberFormat="1" applyFont="1" applyFill="1" applyBorder="1" applyAlignment="1">
      <alignment horizontal="right" vertical="center"/>
    </xf>
    <xf numFmtId="169" fontId="3" fillId="0" borderId="0" xfId="28" applyNumberFormat="1" applyFont="1" applyAlignment="1">
      <alignment horizontal="right" vertical="center"/>
    </xf>
    <xf numFmtId="2" fontId="3" fillId="0" borderId="70" xfId="28" applyNumberFormat="1" applyFont="1" applyBorder="1" applyAlignment="1" applyProtection="1">
      <alignment vertical="center"/>
      <protection locked="0"/>
    </xf>
    <xf numFmtId="169" fontId="3" fillId="0" borderId="70" xfId="28" applyNumberFormat="1" applyFont="1" applyBorder="1" applyAlignment="1" applyProtection="1">
      <alignment vertical="center"/>
      <protection locked="0"/>
    </xf>
    <xf numFmtId="169" fontId="3" fillId="10" borderId="70" xfId="28" applyNumberFormat="1" applyFont="1" applyFill="1" applyBorder="1" applyAlignment="1" applyProtection="1">
      <alignment vertical="center"/>
      <protection locked="0"/>
    </xf>
    <xf numFmtId="0" fontId="64" fillId="16" borderId="69" xfId="0" applyFont="1" applyFill="1" applyBorder="1" applyAlignment="1">
      <alignment horizontal="center" vertical="center" wrapText="1"/>
    </xf>
    <xf numFmtId="0" fontId="64" fillId="16" borderId="78" xfId="28" applyFont="1" applyFill="1" applyBorder="1" applyAlignment="1">
      <alignment horizontal="center" vertical="center"/>
    </xf>
    <xf numFmtId="0" fontId="20" fillId="11" borderId="90" xfId="0" applyFont="1" applyFill="1" applyBorder="1" applyAlignment="1">
      <alignment horizontal="center" wrapText="1"/>
    </xf>
    <xf numFmtId="43" fontId="3" fillId="0" borderId="91" xfId="59" applyFont="1" applyBorder="1" applyAlignment="1">
      <alignment horizontal="center" vertical="center"/>
    </xf>
    <xf numFmtId="0" fontId="3" fillId="0" borderId="92" xfId="28" applyFont="1" applyBorder="1" applyAlignment="1">
      <alignment horizontal="center" vertical="center"/>
    </xf>
    <xf numFmtId="0" fontId="3" fillId="0" borderId="93" xfId="28" applyFont="1" applyBorder="1" applyAlignment="1">
      <alignment horizontal="center" vertical="center"/>
    </xf>
    <xf numFmtId="0" fontId="3" fillId="0" borderId="94" xfId="28" applyFont="1" applyBorder="1" applyAlignment="1">
      <alignment horizontal="center" vertical="center"/>
    </xf>
    <xf numFmtId="0" fontId="3" fillId="0" borderId="95" xfId="28" applyFont="1" applyBorder="1" applyAlignment="1">
      <alignment horizontal="center" vertical="center"/>
    </xf>
    <xf numFmtId="0" fontId="3" fillId="0" borderId="96" xfId="28" applyFont="1" applyBorder="1" applyAlignment="1">
      <alignment horizontal="center" vertical="center"/>
    </xf>
    <xf numFmtId="0" fontId="3" fillId="0" borderId="68" xfId="28" applyFont="1" applyBorder="1" applyAlignment="1">
      <alignment horizontal="left" vertical="center"/>
    </xf>
    <xf numFmtId="0" fontId="3" fillId="0" borderId="68" xfId="28" applyFont="1" applyBorder="1" applyAlignment="1">
      <alignment horizontal="left"/>
    </xf>
    <xf numFmtId="171" fontId="3" fillId="0" borderId="67" xfId="28" applyNumberFormat="1" applyFont="1" applyBorder="1" applyAlignment="1">
      <alignment horizontal="right" vertical="center"/>
    </xf>
    <xf numFmtId="169" fontId="3" fillId="0" borderId="67" xfId="61" applyNumberFormat="1" applyFont="1" applyFill="1" applyBorder="1" applyAlignment="1">
      <alignment horizontal="right"/>
    </xf>
    <xf numFmtId="169" fontId="3" fillId="0" borderId="70" xfId="61" applyNumberFormat="1" applyFont="1" applyFill="1" applyBorder="1" applyAlignment="1">
      <alignment horizontal="right"/>
    </xf>
    <xf numFmtId="169" fontId="3" fillId="0" borderId="70" xfId="28" applyNumberFormat="1" applyFont="1" applyBorder="1" applyAlignment="1">
      <alignment horizontal="right"/>
    </xf>
    <xf numFmtId="169" fontId="3" fillId="2" borderId="70" xfId="28" quotePrefix="1" applyNumberFormat="1" applyFont="1" applyFill="1" applyBorder="1" applyAlignment="1">
      <alignment horizontal="right"/>
    </xf>
    <xf numFmtId="169" fontId="3" fillId="0" borderId="72" xfId="28" applyNumberFormat="1" applyFont="1" applyBorder="1" applyAlignment="1">
      <alignment horizontal="right"/>
    </xf>
    <xf numFmtId="169" fontId="3" fillId="0" borderId="67" xfId="28" applyNumberFormat="1" applyFont="1" applyBorder="1"/>
    <xf numFmtId="169" fontId="3" fillId="0" borderId="70" xfId="28" applyNumberFormat="1" applyFont="1" applyBorder="1"/>
    <xf numFmtId="171" fontId="3" fillId="0" borderId="68" xfId="28" applyNumberFormat="1" applyFont="1" applyBorder="1" applyAlignment="1">
      <alignment horizontal="right"/>
    </xf>
    <xf numFmtId="170" fontId="3" fillId="0" borderId="70" xfId="28" applyNumberFormat="1" applyFont="1" applyBorder="1" applyAlignment="1">
      <alignment horizontal="right" vertical="center"/>
    </xf>
    <xf numFmtId="0" fontId="30" fillId="13" borderId="4" xfId="28" applyFont="1" applyFill="1" applyBorder="1" applyAlignment="1">
      <alignment horizontal="center" vertical="center" wrapText="1"/>
    </xf>
    <xf numFmtId="0" fontId="3" fillId="0" borderId="102" xfId="28" applyFont="1" applyBorder="1" applyAlignment="1">
      <alignment horizontal="left" vertical="center"/>
    </xf>
    <xf numFmtId="0" fontId="3" fillId="0" borderId="106" xfId="28" applyFont="1" applyBorder="1" applyAlignment="1">
      <alignment horizontal="right" vertical="center"/>
    </xf>
    <xf numFmtId="0" fontId="3" fillId="0" borderId="3" xfId="28" applyFont="1" applyBorder="1" applyAlignment="1">
      <alignment horizontal="left" vertical="center"/>
    </xf>
    <xf numFmtId="0" fontId="3" fillId="0" borderId="0" xfId="28" applyFont="1" applyAlignment="1">
      <alignment horizontal="left"/>
    </xf>
    <xf numFmtId="0" fontId="3" fillId="10" borderId="0" xfId="28" applyFont="1" applyFill="1" applyAlignment="1">
      <alignment horizontal="center"/>
    </xf>
    <xf numFmtId="0" fontId="3" fillId="0" borderId="4" xfId="28" applyFont="1" applyBorder="1" applyAlignment="1">
      <alignment horizontal="right" vertical="center"/>
    </xf>
    <xf numFmtId="0" fontId="3" fillId="0" borderId="106" xfId="0" applyFont="1" applyBorder="1" applyAlignment="1">
      <alignment horizontal="right"/>
    </xf>
    <xf numFmtId="0" fontId="3" fillId="0" borderId="4" xfId="0" applyFont="1" applyBorder="1" applyAlignment="1">
      <alignment horizontal="right"/>
    </xf>
    <xf numFmtId="0" fontId="3" fillId="0" borderId="5" xfId="28" applyFont="1" applyBorder="1" applyAlignment="1">
      <alignment horizontal="left" vertical="center"/>
    </xf>
    <xf numFmtId="0" fontId="3" fillId="0" borderId="6" xfId="0" applyFont="1" applyBorder="1"/>
    <xf numFmtId="0" fontId="3" fillId="10" borderId="6" xfId="28" applyFont="1" applyFill="1" applyBorder="1" applyAlignment="1">
      <alignment horizontal="center"/>
    </xf>
    <xf numFmtId="0" fontId="3" fillId="0" borderId="88" xfId="0" applyFont="1" applyBorder="1"/>
    <xf numFmtId="0" fontId="3" fillId="0" borderId="6" xfId="0" applyFont="1" applyBorder="1" applyAlignment="1">
      <alignment horizontal="right"/>
    </xf>
    <xf numFmtId="0" fontId="3" fillId="0" borderId="7" xfId="0" applyFont="1" applyBorder="1" applyAlignment="1">
      <alignment horizontal="right"/>
    </xf>
    <xf numFmtId="0" fontId="20" fillId="13" borderId="40" xfId="28" applyFont="1" applyFill="1" applyBorder="1" applyAlignment="1" applyProtection="1">
      <alignment horizontal="center" vertical="center"/>
      <protection locked="0"/>
    </xf>
    <xf numFmtId="0" fontId="30" fillId="13" borderId="39" xfId="28" applyFont="1" applyFill="1" applyBorder="1" applyAlignment="1">
      <alignment horizontal="center" vertical="center" wrapText="1"/>
    </xf>
    <xf numFmtId="171" fontId="3" fillId="0" borderId="102" xfId="28" applyNumberFormat="1" applyFont="1" applyBorder="1" applyAlignment="1">
      <alignment horizontal="right" vertical="center"/>
    </xf>
    <xf numFmtId="171" fontId="3" fillId="0" borderId="3" xfId="28" applyNumberFormat="1" applyFont="1" applyBorder="1" applyAlignment="1">
      <alignment horizontal="right" vertical="center"/>
    </xf>
    <xf numFmtId="170" fontId="3" fillId="0" borderId="3" xfId="28" applyNumberFormat="1" applyFont="1" applyBorder="1" applyAlignment="1">
      <alignment horizontal="right" vertical="center"/>
    </xf>
    <xf numFmtId="0" fontId="3" fillId="0" borderId="3" xfId="28" applyFont="1" applyBorder="1" applyAlignment="1">
      <alignment horizontal="right" vertical="center"/>
    </xf>
    <xf numFmtId="0" fontId="3" fillId="0" borderId="3" xfId="0" applyFont="1" applyBorder="1"/>
    <xf numFmtId="0" fontId="3" fillId="0" borderId="5" xfId="0" applyFont="1" applyBorder="1"/>
    <xf numFmtId="0" fontId="30" fillId="13" borderId="105" xfId="28" applyFont="1" applyFill="1" applyBorder="1" applyAlignment="1">
      <alignment horizontal="center" vertical="center" wrapText="1"/>
    </xf>
    <xf numFmtId="0" fontId="3" fillId="0" borderId="102" xfId="28" applyFont="1" applyBorder="1"/>
    <xf numFmtId="0" fontId="3" fillId="0" borderId="106" xfId="28" applyFont="1" applyBorder="1" applyAlignment="1">
      <alignment horizontal="right"/>
    </xf>
    <xf numFmtId="0" fontId="3" fillId="0" borderId="3" xfId="28" applyFont="1" applyBorder="1"/>
    <xf numFmtId="0" fontId="3" fillId="0" borderId="4" xfId="28" applyFont="1" applyBorder="1" applyAlignment="1">
      <alignment horizontal="right"/>
    </xf>
    <xf numFmtId="0" fontId="3" fillId="0" borderId="107" xfId="28" applyFont="1" applyBorder="1" applyAlignment="1">
      <alignment horizontal="right"/>
    </xf>
    <xf numFmtId="0" fontId="3" fillId="0" borderId="5" xfId="28" applyFont="1" applyBorder="1"/>
    <xf numFmtId="0" fontId="3" fillId="0" borderId="7" xfId="28" applyFont="1" applyBorder="1" applyAlignment="1">
      <alignment horizontal="right"/>
    </xf>
    <xf numFmtId="169" fontId="3" fillId="0" borderId="40" xfId="28" applyNumberFormat="1" applyFont="1" applyBorder="1" applyAlignment="1">
      <alignment horizontal="right"/>
    </xf>
    <xf numFmtId="0" fontId="3" fillId="0" borderId="39" xfId="28" applyFont="1" applyBorder="1" applyAlignment="1">
      <alignment horizontal="right"/>
    </xf>
    <xf numFmtId="169" fontId="3" fillId="0" borderId="3" xfId="28" applyNumberFormat="1" applyFont="1" applyBorder="1" applyAlignment="1">
      <alignment horizontal="right"/>
    </xf>
    <xf numFmtId="169" fontId="3" fillId="0" borderId="5" xfId="28" applyNumberFormat="1" applyFont="1" applyBorder="1" applyAlignment="1">
      <alignment horizontal="right"/>
    </xf>
    <xf numFmtId="171" fontId="3" fillId="0" borderId="0" xfId="28" applyNumberFormat="1" applyFont="1" applyAlignment="1">
      <alignment horizontal="right"/>
    </xf>
    <xf numFmtId="0" fontId="3" fillId="0" borderId="3" xfId="28" applyFont="1" applyBorder="1" applyAlignment="1">
      <alignment vertical="center"/>
    </xf>
    <xf numFmtId="0" fontId="3" fillId="0" borderId="0" xfId="28" applyFont="1" applyAlignment="1">
      <alignment vertical="center"/>
    </xf>
    <xf numFmtId="0" fontId="3" fillId="0" borderId="6" xfId="28" applyFont="1" applyBorder="1"/>
    <xf numFmtId="0" fontId="3" fillId="10" borderId="6" xfId="28" applyFont="1" applyFill="1" applyBorder="1"/>
    <xf numFmtId="0" fontId="3" fillId="0" borderId="88" xfId="28" applyFont="1" applyBorder="1"/>
    <xf numFmtId="0" fontId="3" fillId="0" borderId="6" xfId="28" applyFont="1" applyBorder="1" applyAlignment="1">
      <alignment horizontal="right"/>
    </xf>
    <xf numFmtId="0" fontId="3" fillId="0" borderId="40" xfId="28" applyFont="1" applyBorder="1"/>
    <xf numFmtId="171" fontId="3" fillId="0" borderId="3" xfId="28" applyNumberFormat="1" applyFont="1" applyBorder="1"/>
    <xf numFmtId="2" fontId="3" fillId="0" borderId="5" xfId="28" applyNumberFormat="1" applyFont="1" applyBorder="1"/>
    <xf numFmtId="0" fontId="3" fillId="0" borderId="40" xfId="28" applyFont="1" applyBorder="1" applyAlignment="1">
      <alignment horizontal="right"/>
    </xf>
    <xf numFmtId="0" fontId="3" fillId="0" borderId="3" xfId="28" applyFont="1" applyBorder="1" applyAlignment="1">
      <alignment horizontal="right"/>
    </xf>
    <xf numFmtId="0" fontId="3" fillId="0" borderId="5" xfId="28" applyFont="1" applyBorder="1" applyAlignment="1">
      <alignment horizontal="right"/>
    </xf>
    <xf numFmtId="0" fontId="20" fillId="13" borderId="105" xfId="28" applyFont="1" applyFill="1" applyBorder="1" applyAlignment="1" applyProtection="1">
      <alignment horizontal="center" vertical="center" wrapText="1"/>
      <protection locked="0"/>
    </xf>
    <xf numFmtId="0" fontId="20" fillId="13" borderId="103" xfId="28" applyFont="1" applyFill="1" applyBorder="1" applyAlignment="1" applyProtection="1">
      <alignment horizontal="center" vertical="center" wrapText="1"/>
      <protection locked="0"/>
    </xf>
    <xf numFmtId="0" fontId="3" fillId="0" borderId="3" xfId="28" applyFont="1" applyBorder="1" applyAlignment="1" applyProtection="1">
      <alignment vertical="center"/>
      <protection locked="0"/>
    </xf>
    <xf numFmtId="0" fontId="3" fillId="10" borderId="0" xfId="28" applyFont="1" applyFill="1" applyAlignment="1" applyProtection="1">
      <alignment vertical="center"/>
      <protection locked="0"/>
    </xf>
    <xf numFmtId="0" fontId="3" fillId="0" borderId="4" xfId="28" applyFont="1" applyBorder="1" applyAlignment="1" applyProtection="1">
      <alignment horizontal="center" vertical="center"/>
      <protection locked="0"/>
    </xf>
    <xf numFmtId="2" fontId="3" fillId="0" borderId="0" xfId="28" applyNumberFormat="1" applyFont="1" applyAlignment="1" applyProtection="1">
      <alignment vertical="center"/>
      <protection locked="0"/>
    </xf>
    <xf numFmtId="0" fontId="3" fillId="0" borderId="5" xfId="28" applyFont="1" applyBorder="1" applyAlignment="1" applyProtection="1">
      <alignment vertical="center"/>
      <protection locked="0"/>
    </xf>
    <xf numFmtId="0" fontId="3" fillId="0" borderId="89" xfId="28" applyFont="1" applyBorder="1" applyAlignment="1" applyProtection="1">
      <alignment vertical="center"/>
      <protection locked="0"/>
    </xf>
    <xf numFmtId="169" fontId="3" fillId="0" borderId="88" xfId="28" applyNumberFormat="1" applyFont="1" applyBorder="1" applyAlignment="1" applyProtection="1">
      <alignment vertical="center"/>
      <protection locked="0"/>
    </xf>
    <xf numFmtId="0" fontId="3" fillId="0" borderId="6" xfId="28" applyFont="1" applyBorder="1" applyAlignment="1" applyProtection="1">
      <alignment vertical="center"/>
      <protection locked="0"/>
    </xf>
    <xf numFmtId="0" fontId="3" fillId="0" borderId="7" xfId="28" applyFont="1" applyBorder="1" applyAlignment="1" applyProtection="1">
      <alignment horizontal="center" vertical="center"/>
      <protection locked="0"/>
    </xf>
    <xf numFmtId="0" fontId="30" fillId="13" borderId="103" xfId="28" applyFont="1" applyFill="1" applyBorder="1" applyAlignment="1">
      <alignment horizontal="center" vertical="center" wrapText="1"/>
    </xf>
    <xf numFmtId="0" fontId="3" fillId="0" borderId="4" xfId="28" applyFont="1" applyBorder="1" applyAlignment="1" applyProtection="1">
      <alignment horizontal="right" vertical="center"/>
      <protection locked="0"/>
    </xf>
    <xf numFmtId="0" fontId="3" fillId="2" borderId="6" xfId="28" applyFont="1" applyFill="1" applyBorder="1" applyAlignment="1" applyProtection="1">
      <alignment vertical="center"/>
      <protection locked="0"/>
    </xf>
    <xf numFmtId="0" fontId="3" fillId="0" borderId="6" xfId="28" applyFont="1" applyBorder="1" applyAlignment="1" applyProtection="1">
      <alignment horizontal="right"/>
      <protection locked="0"/>
    </xf>
    <xf numFmtId="0" fontId="3" fillId="0" borderId="7" xfId="28" applyFont="1" applyBorder="1" applyAlignment="1" applyProtection="1">
      <alignment horizontal="right" vertical="center"/>
      <protection locked="0"/>
    </xf>
    <xf numFmtId="0" fontId="20" fillId="12" borderId="16" xfId="0" applyFont="1" applyFill="1" applyBorder="1" applyAlignment="1" applyProtection="1">
      <alignment horizontal="center" vertical="center" wrapText="1"/>
      <protection locked="0"/>
    </xf>
    <xf numFmtId="0" fontId="30" fillId="13" borderId="68" xfId="28" applyFont="1" applyFill="1" applyBorder="1" applyAlignment="1">
      <alignment horizontal="center" vertical="center" wrapText="1"/>
    </xf>
    <xf numFmtId="0" fontId="3" fillId="0" borderId="109" xfId="28" applyFont="1" applyBorder="1" applyAlignment="1" applyProtection="1">
      <alignment horizontal="center"/>
      <protection locked="0"/>
    </xf>
    <xf numFmtId="184" fontId="3" fillId="0" borderId="111" xfId="28" applyNumberFormat="1" applyFont="1" applyBorder="1" applyAlignment="1" applyProtection="1">
      <alignment horizontal="center"/>
      <protection locked="0"/>
    </xf>
    <xf numFmtId="170" fontId="3" fillId="0" borderId="110" xfId="28" applyNumberFormat="1" applyFont="1" applyBorder="1" applyAlignment="1" applyProtection="1">
      <alignment horizontal="center"/>
      <protection locked="0"/>
    </xf>
    <xf numFmtId="183" fontId="3" fillId="0" borderId="110" xfId="28" applyNumberFormat="1" applyFont="1" applyBorder="1" applyAlignment="1" applyProtection="1">
      <alignment horizontal="center"/>
      <protection locked="0"/>
    </xf>
    <xf numFmtId="0" fontId="3" fillId="0" borderId="0" xfId="28" applyFont="1" applyAlignment="1" applyProtection="1">
      <alignment vertical="top" wrapText="1"/>
      <protection locked="0"/>
    </xf>
    <xf numFmtId="43" fontId="20" fillId="12" borderId="40" xfId="59" applyFont="1" applyFill="1" applyBorder="1" applyAlignment="1" applyProtection="1">
      <alignment horizontal="center" vertical="center" wrapText="1"/>
      <protection locked="0"/>
    </xf>
    <xf numFmtId="0" fontId="20" fillId="12" borderId="5" xfId="0" applyFont="1" applyFill="1" applyBorder="1" applyAlignment="1" applyProtection="1">
      <alignment horizontal="center" vertical="center" wrapText="1"/>
      <protection locked="0"/>
    </xf>
    <xf numFmtId="0" fontId="20" fillId="12" borderId="7" xfId="0" applyFont="1" applyFill="1" applyBorder="1" applyAlignment="1" applyProtection="1">
      <alignment horizontal="center" vertical="center" wrapText="1"/>
      <protection locked="0"/>
    </xf>
    <xf numFmtId="0" fontId="3" fillId="2" borderId="0" xfId="28" applyFont="1" applyFill="1" applyAlignment="1" applyProtection="1">
      <alignment vertical="center"/>
      <protection locked="0"/>
    </xf>
    <xf numFmtId="0" fontId="3" fillId="10" borderId="6" xfId="28" applyFont="1" applyFill="1" applyBorder="1" applyAlignment="1" applyProtection="1">
      <alignment vertical="center"/>
      <protection locked="0"/>
    </xf>
    <xf numFmtId="2" fontId="3" fillId="0" borderId="3" xfId="28" applyNumberFormat="1" applyFont="1" applyBorder="1" applyAlignment="1" applyProtection="1">
      <alignment vertical="center"/>
      <protection locked="0"/>
    </xf>
    <xf numFmtId="171" fontId="3" fillId="0" borderId="50" xfId="28" applyNumberFormat="1" applyFont="1" applyBorder="1" applyAlignment="1" applyProtection="1">
      <alignment horizontal="center"/>
      <protection locked="0"/>
    </xf>
    <xf numFmtId="171" fontId="3" fillId="0" borderId="49" xfId="28" applyNumberFormat="1" applyFont="1" applyBorder="1" applyAlignment="1" applyProtection="1">
      <alignment horizontal="center"/>
      <protection locked="0"/>
    </xf>
    <xf numFmtId="4" fontId="29" fillId="0" borderId="8" xfId="0" applyNumberFormat="1" applyFont="1" applyBorder="1" applyProtection="1">
      <protection locked="0"/>
    </xf>
    <xf numFmtId="4" fontId="29" fillId="0" borderId="4" xfId="0" applyNumberFormat="1" applyFont="1" applyBorder="1" applyProtection="1">
      <protection locked="0"/>
    </xf>
    <xf numFmtId="4" fontId="29" fillId="0" borderId="9" xfId="0" applyNumberFormat="1" applyFont="1" applyBorder="1" applyProtection="1">
      <protection locked="0"/>
    </xf>
    <xf numFmtId="4" fontId="29" fillId="0" borderId="7" xfId="0" applyNumberFormat="1" applyFont="1" applyBorder="1" applyProtection="1">
      <protection locked="0"/>
    </xf>
    <xf numFmtId="185" fontId="3" fillId="0" borderId="8" xfId="0" applyNumberFormat="1" applyFont="1" applyBorder="1" applyAlignment="1" applyProtection="1">
      <alignment horizontal="right"/>
      <protection locked="0"/>
    </xf>
    <xf numFmtId="185" fontId="29" fillId="0" borderId="8" xfId="0" applyNumberFormat="1" applyFont="1" applyBorder="1" applyProtection="1">
      <protection locked="0"/>
    </xf>
    <xf numFmtId="169" fontId="3" fillId="0" borderId="3" xfId="28" applyNumberFormat="1" applyFont="1" applyBorder="1" applyAlignment="1">
      <alignment horizontal="right" vertical="center"/>
    </xf>
    <xf numFmtId="171" fontId="3" fillId="0" borderId="40" xfId="28" applyNumberFormat="1" applyFont="1" applyBorder="1"/>
    <xf numFmtId="0" fontId="1" fillId="0" borderId="55" xfId="28" applyBorder="1" applyAlignment="1">
      <alignment horizontal="left" vertical="center"/>
    </xf>
    <xf numFmtId="179" fontId="3" fillId="0" borderId="0" xfId="63" applyNumberFormat="1" applyFont="1" applyAlignment="1">
      <alignment horizontal="center" vertical="center" wrapText="1"/>
    </xf>
    <xf numFmtId="179" fontId="3" fillId="0" borderId="0" xfId="63" applyNumberFormat="1" applyFont="1" applyAlignment="1">
      <alignment horizontal="center" vertical="center"/>
    </xf>
    <xf numFmtId="171" fontId="3" fillId="14" borderId="0" xfId="63" applyNumberFormat="1" applyFont="1" applyFill="1" applyAlignment="1">
      <alignment horizontal="center" vertical="center"/>
    </xf>
    <xf numFmtId="171" fontId="3" fillId="14" borderId="0" xfId="63" applyNumberFormat="1" applyFont="1" applyFill="1" applyAlignment="1">
      <alignment horizontal="center" vertical="center" wrapText="1"/>
    </xf>
    <xf numFmtId="176" fontId="3" fillId="0" borderId="0" xfId="63" applyNumberFormat="1" applyFont="1" applyAlignment="1">
      <alignment horizontal="center" vertical="center"/>
    </xf>
    <xf numFmtId="176" fontId="3" fillId="0" borderId="0" xfId="63" applyNumberFormat="1" applyFont="1" applyAlignment="1">
      <alignment horizontal="center" vertical="center" wrapText="1"/>
    </xf>
    <xf numFmtId="169" fontId="3" fillId="0" borderId="0" xfId="63" applyNumberFormat="1" applyFont="1" applyAlignment="1">
      <alignment horizontal="center" vertical="center"/>
    </xf>
    <xf numFmtId="3" fontId="3" fillId="0" borderId="0" xfId="63" applyNumberFormat="1" applyFont="1" applyAlignment="1">
      <alignment horizontal="center" vertical="center"/>
    </xf>
    <xf numFmtId="3" fontId="3" fillId="0" borderId="0" xfId="63" applyNumberFormat="1" applyFont="1" applyAlignment="1">
      <alignment horizontal="center" vertical="center" wrapText="1"/>
    </xf>
    <xf numFmtId="0" fontId="0" fillId="14" borderId="7" xfId="0" applyFill="1" applyBorder="1"/>
    <xf numFmtId="0" fontId="20" fillId="11" borderId="10" xfId="63" applyFont="1" applyFill="1" applyBorder="1" applyAlignment="1">
      <alignment horizontal="center"/>
    </xf>
    <xf numFmtId="11" fontId="3" fillId="0" borderId="0" xfId="63" applyNumberFormat="1" applyFont="1" applyAlignment="1">
      <alignment horizontal="center" vertical="center" wrapText="1"/>
    </xf>
    <xf numFmtId="11" fontId="3" fillId="0" borderId="0" xfId="63" applyNumberFormat="1" applyFont="1" applyAlignment="1">
      <alignment horizontal="center" vertical="center"/>
    </xf>
    <xf numFmtId="176" fontId="3" fillId="0" borderId="4" xfId="63" applyNumberFormat="1" applyFont="1" applyBorder="1" applyAlignment="1">
      <alignment horizontal="center" vertical="center" wrapText="1"/>
    </xf>
    <xf numFmtId="3" fontId="3" fillId="0" borderId="4" xfId="63" applyNumberFormat="1" applyFont="1" applyBorder="1" applyAlignment="1">
      <alignment horizontal="center" vertical="center" wrapText="1"/>
    </xf>
    <xf numFmtId="169" fontId="3" fillId="0" borderId="6" xfId="63" applyNumberFormat="1" applyFont="1" applyBorder="1" applyAlignment="1">
      <alignment horizontal="center" vertical="center"/>
    </xf>
    <xf numFmtId="169" fontId="3" fillId="0" borderId="4" xfId="63" applyNumberFormat="1" applyFont="1" applyBorder="1" applyAlignment="1">
      <alignment horizontal="center" vertical="center" wrapText="1"/>
    </xf>
    <xf numFmtId="179" fontId="3" fillId="0" borderId="4" xfId="63" applyNumberFormat="1" applyFont="1" applyBorder="1" applyAlignment="1">
      <alignment horizontal="center" vertical="center"/>
    </xf>
    <xf numFmtId="3" fontId="3" fillId="0" borderId="6" xfId="63" applyNumberFormat="1" applyFont="1" applyBorder="1" applyAlignment="1">
      <alignment horizontal="center" vertical="center" wrapText="1"/>
    </xf>
    <xf numFmtId="171" fontId="3" fillId="0" borderId="6" xfId="63" applyNumberFormat="1" applyFont="1" applyBorder="1" applyAlignment="1">
      <alignment horizontal="center" vertical="center" wrapText="1"/>
    </xf>
    <xf numFmtId="0" fontId="29" fillId="0" borderId="0" xfId="0" applyFont="1" applyAlignment="1" applyProtection="1">
      <alignment horizontal="left" vertical="center" wrapText="1"/>
      <protection locked="0"/>
    </xf>
    <xf numFmtId="0" fontId="3" fillId="10" borderId="35" xfId="0" applyFont="1" applyFill="1" applyBorder="1" applyAlignment="1" applyProtection="1">
      <alignment horizontal="left" vertical="center" wrapText="1"/>
      <protection locked="0"/>
    </xf>
    <xf numFmtId="0" fontId="3" fillId="0" borderId="37" xfId="0" applyFont="1" applyBorder="1" applyAlignment="1" applyProtection="1">
      <alignment horizontal="center" vertical="center"/>
      <protection locked="0"/>
    </xf>
    <xf numFmtId="0" fontId="3" fillId="0" borderId="87" xfId="0" applyFont="1" applyBorder="1" applyAlignment="1" applyProtection="1">
      <alignment horizontal="center" vertical="center"/>
      <protection locked="0"/>
    </xf>
    <xf numFmtId="0" fontId="3" fillId="0" borderId="32" xfId="0" applyFont="1" applyBorder="1" applyAlignment="1" applyProtection="1">
      <alignment horizontal="center" vertical="center"/>
      <protection locked="0"/>
    </xf>
    <xf numFmtId="0" fontId="3" fillId="0" borderId="37" xfId="0" applyFont="1" applyBorder="1" applyAlignment="1" applyProtection="1">
      <alignment horizontal="center" vertical="center" wrapText="1"/>
      <protection locked="0"/>
    </xf>
    <xf numFmtId="0" fontId="3" fillId="0" borderId="87"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61" fillId="0" borderId="37" xfId="62" applyFont="1" applyBorder="1" applyAlignment="1" applyProtection="1">
      <alignment horizontal="center" vertical="center" wrapText="1"/>
      <protection locked="0"/>
    </xf>
    <xf numFmtId="0" fontId="61" fillId="0" borderId="87" xfId="62" applyFont="1" applyBorder="1" applyAlignment="1" applyProtection="1">
      <alignment horizontal="center" vertical="center" wrapText="1"/>
      <protection locked="0"/>
    </xf>
    <xf numFmtId="0" fontId="61" fillId="0" borderId="32" xfId="62" applyFont="1" applyBorder="1" applyAlignment="1" applyProtection="1">
      <alignment horizontal="center" vertical="center" wrapText="1"/>
      <protection locked="0"/>
    </xf>
    <xf numFmtId="0" fontId="3" fillId="0" borderId="83" xfId="0" applyFont="1" applyBorder="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84" xfId="0" applyFont="1" applyBorder="1" applyAlignment="1" applyProtection="1">
      <alignment horizontal="left" vertical="center" wrapText="1"/>
      <protection locked="0"/>
    </xf>
    <xf numFmtId="0" fontId="3" fillId="0" borderId="85" xfId="0" applyFont="1" applyBorder="1" applyAlignment="1" applyProtection="1">
      <alignment horizontal="left" vertical="center" wrapText="1"/>
      <protection locked="0"/>
    </xf>
    <xf numFmtId="0" fontId="3" fillId="0" borderId="35" xfId="0" applyFont="1" applyBorder="1" applyAlignment="1" applyProtection="1">
      <alignment horizontal="left" vertical="center" wrapText="1"/>
      <protection locked="0"/>
    </xf>
    <xf numFmtId="0" fontId="3" fillId="0" borderId="86" xfId="0" applyFont="1" applyBorder="1" applyAlignment="1" applyProtection="1">
      <alignment horizontal="left" vertical="center" wrapText="1"/>
      <protection locked="0"/>
    </xf>
    <xf numFmtId="0" fontId="3" fillId="0" borderId="30" xfId="0" applyFont="1" applyBorder="1" applyAlignment="1" applyProtection="1">
      <alignment vertical="center" wrapText="1"/>
      <protection locked="0"/>
    </xf>
    <xf numFmtId="0" fontId="44" fillId="11" borderId="43" xfId="0" applyFont="1" applyFill="1" applyBorder="1" applyAlignment="1" applyProtection="1">
      <alignment horizontal="center" vertical="center"/>
      <protection locked="0"/>
    </xf>
    <xf numFmtId="0" fontId="44" fillId="11" borderId="44" xfId="0" applyFont="1" applyFill="1" applyBorder="1" applyAlignment="1" applyProtection="1">
      <alignment horizontal="center" vertical="center"/>
      <protection locked="0"/>
    </xf>
    <xf numFmtId="0" fontId="44" fillId="11" borderId="45" xfId="0" applyFont="1" applyFill="1" applyBorder="1" applyAlignment="1" applyProtection="1">
      <alignment horizontal="center" vertical="center"/>
      <protection locked="0"/>
    </xf>
    <xf numFmtId="0" fontId="3" fillId="0" borderId="30" xfId="0" applyFont="1" applyBorder="1" applyAlignment="1" applyProtection="1">
      <alignment horizontal="left" vertical="center" wrapText="1"/>
      <protection locked="0"/>
    </xf>
    <xf numFmtId="0" fontId="3" fillId="10" borderId="46" xfId="0" applyFont="1" applyFill="1" applyBorder="1" applyAlignment="1" applyProtection="1">
      <alignment horizontal="left" vertical="top" wrapText="1"/>
      <protection locked="0"/>
    </xf>
    <xf numFmtId="0" fontId="3" fillId="10" borderId="0" xfId="0" applyFont="1" applyFill="1" applyAlignment="1" applyProtection="1">
      <alignment horizontal="left" vertical="top" wrapText="1"/>
      <protection locked="0"/>
    </xf>
    <xf numFmtId="0" fontId="3" fillId="10" borderId="46" xfId="0" applyFont="1" applyFill="1" applyBorder="1" applyAlignment="1" applyProtection="1">
      <alignment horizontal="left" vertical="center" wrapText="1"/>
      <protection locked="0"/>
    </xf>
    <xf numFmtId="0" fontId="45" fillId="0" borderId="46" xfId="0" applyFont="1" applyBorder="1" applyAlignment="1" applyProtection="1">
      <alignment horizontal="left" vertical="center" wrapText="1"/>
      <protection locked="0"/>
    </xf>
    <xf numFmtId="0" fontId="29" fillId="0" borderId="43" xfId="0" applyFont="1" applyBorder="1" applyAlignment="1" applyProtection="1">
      <alignment horizontal="left" vertical="center" wrapText="1"/>
      <protection locked="0"/>
    </xf>
    <xf numFmtId="0" fontId="29" fillId="0" borderId="44" xfId="0" applyFont="1" applyBorder="1" applyAlignment="1" applyProtection="1">
      <alignment horizontal="left" vertical="center"/>
      <protection locked="0"/>
    </xf>
    <xf numFmtId="0" fontId="29" fillId="0" borderId="45" xfId="0" applyFont="1" applyBorder="1" applyAlignment="1" applyProtection="1">
      <alignment horizontal="left" vertical="center"/>
      <protection locked="0"/>
    </xf>
    <xf numFmtId="0" fontId="61" fillId="0" borderId="30" xfId="62" applyFont="1" applyBorder="1" applyAlignment="1" applyProtection="1">
      <alignment horizontal="center" vertical="center"/>
      <protection locked="0"/>
    </xf>
    <xf numFmtId="0" fontId="3" fillId="0" borderId="30" xfId="0" applyFont="1" applyBorder="1" applyAlignment="1" applyProtection="1">
      <alignment horizontal="center" vertical="center"/>
      <protection locked="0"/>
    </xf>
    <xf numFmtId="0" fontId="47" fillId="0" borderId="35" xfId="0" applyFont="1" applyBorder="1" applyAlignment="1" applyProtection="1">
      <alignment horizontal="left" vertical="center" wrapText="1"/>
      <protection locked="0"/>
    </xf>
    <xf numFmtId="0" fontId="3" fillId="0" borderId="43" xfId="0" applyFont="1" applyBorder="1" applyAlignment="1" applyProtection="1">
      <alignment vertical="center" wrapText="1"/>
      <protection locked="0"/>
    </xf>
    <xf numFmtId="0" fontId="3" fillId="0" borderId="44" xfId="0" applyFont="1" applyBorder="1" applyAlignment="1" applyProtection="1">
      <alignment vertical="center" wrapText="1"/>
      <protection locked="0"/>
    </xf>
    <xf numFmtId="0" fontId="3" fillId="0" borderId="45" xfId="0" applyFont="1" applyBorder="1" applyAlignment="1" applyProtection="1">
      <alignment vertical="center" wrapText="1"/>
      <protection locked="0"/>
    </xf>
    <xf numFmtId="0" fontId="29" fillId="10" borderId="46" xfId="0" applyFont="1" applyFill="1" applyBorder="1" applyAlignment="1" applyProtection="1">
      <alignment horizontal="left" vertical="center" wrapText="1"/>
      <protection locked="0"/>
    </xf>
    <xf numFmtId="0" fontId="29" fillId="10" borderId="0" xfId="0" applyFont="1" applyFill="1" applyAlignment="1" applyProtection="1">
      <alignment horizontal="left" vertical="center" wrapText="1"/>
      <protection locked="0"/>
    </xf>
    <xf numFmtId="0" fontId="3" fillId="0" borderId="28" xfId="0" applyFont="1" applyBorder="1" applyAlignment="1" applyProtection="1">
      <alignment horizontal="left" vertical="center" wrapText="1"/>
      <protection locked="0"/>
    </xf>
    <xf numFmtId="0" fontId="20" fillId="12" borderId="24" xfId="0" applyFont="1" applyFill="1" applyBorder="1" applyAlignment="1" applyProtection="1">
      <alignment horizontal="center" vertical="center"/>
      <protection locked="0"/>
    </xf>
    <xf numFmtId="0" fontId="20" fillId="12" borderId="0" xfId="0" applyFont="1" applyFill="1" applyAlignment="1" applyProtection="1">
      <alignment horizontal="center" vertical="center"/>
      <protection locked="0"/>
    </xf>
    <xf numFmtId="0" fontId="40" fillId="12" borderId="0" xfId="0" applyFont="1" applyFill="1" applyAlignment="1" applyProtection="1">
      <alignment horizontal="center" vertical="center"/>
      <protection locked="0"/>
    </xf>
    <xf numFmtId="0" fontId="20" fillId="12" borderId="27" xfId="0" applyFont="1" applyFill="1" applyBorder="1" applyAlignment="1" applyProtection="1">
      <alignment horizontal="center" vertical="center"/>
      <protection locked="0"/>
    </xf>
    <xf numFmtId="0" fontId="20" fillId="12" borderId="25" xfId="0" applyFont="1" applyFill="1" applyBorder="1" applyAlignment="1" applyProtection="1">
      <alignment horizontal="center" vertical="center"/>
      <protection locked="0"/>
    </xf>
    <xf numFmtId="0" fontId="20" fillId="12" borderId="40" xfId="0" applyFont="1" applyFill="1" applyBorder="1" applyAlignment="1" applyProtection="1">
      <alignment horizontal="center" vertical="center" wrapText="1"/>
      <protection locked="0"/>
    </xf>
    <xf numFmtId="0" fontId="20" fillId="12" borderId="39" xfId="0" applyFont="1" applyFill="1" applyBorder="1" applyAlignment="1" applyProtection="1">
      <alignment horizontal="center" vertical="center" wrapText="1"/>
      <protection locked="0"/>
    </xf>
    <xf numFmtId="0" fontId="20" fillId="12" borderId="24" xfId="0" applyFont="1" applyFill="1" applyBorder="1" applyAlignment="1" applyProtection="1">
      <alignment horizontal="center" vertical="center" wrapText="1"/>
      <protection locked="0"/>
    </xf>
    <xf numFmtId="0" fontId="20" fillId="12" borderId="27" xfId="0" applyFont="1" applyFill="1" applyBorder="1" applyAlignment="1" applyProtection="1">
      <alignment horizontal="center" vertical="center" wrapText="1"/>
      <protection locked="0"/>
    </xf>
    <xf numFmtId="0" fontId="20" fillId="12" borderId="25" xfId="0" applyFont="1" applyFill="1" applyBorder="1" applyAlignment="1" applyProtection="1">
      <alignment horizontal="center" vertical="center" wrapText="1"/>
      <protection locked="0"/>
    </xf>
    <xf numFmtId="0" fontId="20" fillId="12" borderId="15" xfId="0"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24" xfId="0" applyFont="1" applyFill="1" applyBorder="1" applyAlignment="1" applyProtection="1">
      <protection locked="0"/>
    </xf>
    <xf numFmtId="0" fontId="20" fillId="12" borderId="0" xfId="0" applyFont="1" applyFill="1" applyAlignment="1" applyProtection="1">
      <protection locked="0"/>
    </xf>
    <xf numFmtId="0" fontId="40" fillId="12" borderId="0" xfId="0" applyFont="1" applyFill="1" applyAlignment="1" applyProtection="1">
      <protection locked="0"/>
    </xf>
    <xf numFmtId="0" fontId="20" fillId="12" borderId="27" xfId="0" applyFont="1" applyFill="1" applyBorder="1" applyAlignment="1" applyProtection="1">
      <protection locked="0"/>
    </xf>
    <xf numFmtId="0" fontId="20" fillId="12" borderId="25" xfId="0" applyFont="1" applyFill="1" applyBorder="1" applyAlignment="1" applyProtection="1">
      <protection locked="0"/>
    </xf>
    <xf numFmtId="0" fontId="20" fillId="12" borderId="21" xfId="0" applyFont="1" applyFill="1" applyBorder="1" applyAlignment="1" applyProtection="1">
      <alignment horizontal="center" vertical="center" wrapText="1"/>
      <protection locked="0"/>
    </xf>
    <xf numFmtId="0" fontId="20" fillId="12" borderId="22" xfId="0" applyFont="1" applyFill="1" applyBorder="1" applyAlignment="1" applyProtection="1">
      <alignment horizontal="center" vertical="center" wrapText="1"/>
      <protection locked="0"/>
    </xf>
    <xf numFmtId="0" fontId="3" fillId="0" borderId="15"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22" fillId="12" borderId="75" xfId="0" applyFont="1" applyFill="1" applyBorder="1" applyAlignment="1" applyProtection="1">
      <alignment horizontal="left"/>
      <protection locked="0"/>
    </xf>
    <xf numFmtId="0" fontId="22" fillId="12" borderId="77" xfId="0" applyFont="1" applyFill="1" applyBorder="1" applyAlignment="1" applyProtection="1">
      <alignment horizontal="left"/>
      <protection locked="0"/>
    </xf>
    <xf numFmtId="0" fontId="22" fillId="12" borderId="76" xfId="0" applyFont="1" applyFill="1" applyBorder="1" applyAlignment="1" applyProtection="1">
      <alignment horizontal="left"/>
      <protection locked="0"/>
    </xf>
    <xf numFmtId="0" fontId="59" fillId="13" borderId="75" xfId="28" applyFont="1" applyFill="1" applyBorder="1" applyAlignment="1" applyProtection="1">
      <alignment horizontal="center" vertical="center"/>
      <protection locked="0"/>
    </xf>
    <xf numFmtId="0" fontId="59" fillId="13" borderId="103" xfId="28" applyFont="1" applyFill="1" applyBorder="1" applyAlignment="1" applyProtection="1">
      <alignment horizontal="center" vertical="center"/>
      <protection locked="0"/>
    </xf>
    <xf numFmtId="0" fontId="20" fillId="13" borderId="69" xfId="28" applyFont="1" applyFill="1" applyBorder="1" applyAlignment="1" applyProtection="1">
      <alignment horizontal="center" vertical="center" wrapText="1"/>
      <protection locked="0"/>
    </xf>
    <xf numFmtId="0" fontId="20" fillId="13" borderId="74" xfId="28" applyFont="1" applyFill="1" applyBorder="1" applyAlignment="1" applyProtection="1">
      <alignment horizontal="center" vertical="center" wrapText="1"/>
      <protection locked="0"/>
    </xf>
    <xf numFmtId="0" fontId="20" fillId="13" borderId="68" xfId="28" applyFont="1" applyFill="1" applyBorder="1" applyAlignment="1" applyProtection="1">
      <alignment horizontal="center" vertical="center"/>
      <protection locked="0"/>
    </xf>
    <xf numFmtId="0" fontId="20" fillId="13" borderId="73" xfId="28" applyFont="1" applyFill="1" applyBorder="1" applyAlignment="1" applyProtection="1">
      <alignment horizontal="center" vertical="center"/>
      <protection locked="0"/>
    </xf>
    <xf numFmtId="0" fontId="20" fillId="13" borderId="102" xfId="28" applyFont="1" applyFill="1" applyBorder="1" applyAlignment="1" applyProtection="1">
      <alignment horizontal="center" vertical="center"/>
      <protection locked="0"/>
    </xf>
    <xf numFmtId="0" fontId="20" fillId="13" borderId="104" xfId="28" applyFont="1" applyFill="1" applyBorder="1" applyAlignment="1" applyProtection="1">
      <alignment horizontal="center" vertical="center"/>
      <protection locked="0"/>
    </xf>
    <xf numFmtId="0" fontId="59" fillId="13" borderId="76" xfId="28" applyFont="1" applyFill="1" applyBorder="1" applyAlignment="1" applyProtection="1">
      <alignment horizontal="center" vertical="center"/>
      <protection locked="0"/>
    </xf>
    <xf numFmtId="0" fontId="22" fillId="13" borderId="99" xfId="28" applyFont="1" applyFill="1" applyBorder="1" applyAlignment="1" applyProtection="1">
      <alignment horizontal="left" vertical="center"/>
      <protection locked="0"/>
    </xf>
    <xf numFmtId="0" fontId="22" fillId="13" borderId="100" xfId="28" applyFont="1" applyFill="1" applyBorder="1" applyAlignment="1" applyProtection="1">
      <alignment horizontal="left" vertical="center"/>
      <protection locked="0"/>
    </xf>
    <xf numFmtId="0" fontId="22" fillId="13" borderId="101" xfId="28" applyFont="1" applyFill="1" applyBorder="1" applyAlignment="1" applyProtection="1">
      <alignment horizontal="left" vertical="center"/>
      <protection locked="0"/>
    </xf>
    <xf numFmtId="0" fontId="22" fillId="11" borderId="75" xfId="28" applyFont="1" applyFill="1" applyBorder="1" applyAlignment="1">
      <alignment horizontal="center" vertical="center"/>
    </xf>
    <xf numFmtId="0" fontId="22" fillId="11" borderId="77" xfId="28" applyFont="1" applyFill="1" applyBorder="1" applyAlignment="1">
      <alignment horizontal="center" vertical="center"/>
    </xf>
    <xf numFmtId="0" fontId="22" fillId="11" borderId="76" xfId="28" applyFont="1" applyFill="1" applyBorder="1" applyAlignment="1">
      <alignment horizontal="center" vertical="center"/>
    </xf>
    <xf numFmtId="0" fontId="59" fillId="13" borderId="77" xfId="28" applyFont="1" applyFill="1" applyBorder="1" applyAlignment="1" applyProtection="1">
      <alignment horizontal="center" vertical="center"/>
      <protection locked="0"/>
    </xf>
    <xf numFmtId="0" fontId="30" fillId="13" borderId="67" xfId="28" applyFont="1" applyFill="1" applyBorder="1" applyAlignment="1">
      <alignment horizontal="center" vertical="center" wrapText="1"/>
    </xf>
    <xf numFmtId="0" fontId="30" fillId="13" borderId="72" xfId="28" applyFont="1" applyFill="1" applyBorder="1" applyAlignment="1">
      <alignment horizontal="center" vertical="center" wrapText="1"/>
    </xf>
    <xf numFmtId="0" fontId="30" fillId="13" borderId="68" xfId="28" applyFont="1" applyFill="1" applyBorder="1" applyAlignment="1">
      <alignment horizontal="center" vertical="center" wrapText="1"/>
    </xf>
    <xf numFmtId="0" fontId="30" fillId="13" borderId="73" xfId="28" applyFont="1" applyFill="1" applyBorder="1" applyAlignment="1">
      <alignment horizontal="center" vertical="center" wrapText="1"/>
    </xf>
    <xf numFmtId="0" fontId="30" fillId="13" borderId="69" xfId="28" applyFont="1" applyFill="1" applyBorder="1" applyAlignment="1">
      <alignment horizontal="center" vertical="center" wrapText="1"/>
    </xf>
    <xf numFmtId="0" fontId="30" fillId="13" borderId="74" xfId="28" applyFont="1" applyFill="1" applyBorder="1" applyAlignment="1">
      <alignment horizontal="center" vertical="center" wrapText="1"/>
    </xf>
    <xf numFmtId="0" fontId="64" fillId="16" borderId="67" xfId="0" applyFont="1" applyFill="1" applyBorder="1" applyAlignment="1">
      <alignment horizontal="center" vertical="center" wrapText="1"/>
    </xf>
    <xf numFmtId="0" fontId="64" fillId="16" borderId="68" xfId="0" applyFont="1" applyFill="1" applyBorder="1" applyAlignment="1">
      <alignment horizontal="center" vertical="center" wrapText="1"/>
    </xf>
    <xf numFmtId="0" fontId="64" fillId="16" borderId="69" xfId="0" applyFont="1" applyFill="1" applyBorder="1" applyAlignment="1">
      <alignment horizontal="center" vertical="center" wrapText="1"/>
    </xf>
    <xf numFmtId="0" fontId="64" fillId="16" borderId="72" xfId="0" applyFont="1" applyFill="1" applyBorder="1" applyAlignment="1">
      <alignment horizontal="center" vertical="center" wrapText="1"/>
    </xf>
    <xf numFmtId="0" fontId="64" fillId="16" borderId="73" xfId="0" applyFont="1" applyFill="1" applyBorder="1" applyAlignment="1">
      <alignment horizontal="center" vertical="center" wrapText="1"/>
    </xf>
    <xf numFmtId="0" fontId="64" fillId="16" borderId="74" xfId="0" applyFont="1" applyFill="1" applyBorder="1" applyAlignment="1">
      <alignment horizontal="center" vertical="center" wrapText="1"/>
    </xf>
    <xf numFmtId="0" fontId="20" fillId="11" borderId="0" xfId="0" applyFont="1" applyFill="1" applyAlignment="1">
      <alignment horizontal="center" vertical="center" wrapText="1"/>
    </xf>
    <xf numFmtId="0" fontId="20" fillId="11" borderId="71" xfId="0" applyFont="1" applyFill="1" applyBorder="1" applyAlignment="1">
      <alignment horizontal="center" vertical="center" wrapText="1"/>
    </xf>
    <xf numFmtId="0" fontId="3" fillId="0" borderId="0" xfId="0" applyFont="1" applyAlignment="1">
      <alignment horizontal="left" vertical="top" wrapText="1"/>
    </xf>
    <xf numFmtId="0" fontId="29" fillId="0" borderId="0" xfId="28" applyFont="1" applyAlignment="1">
      <alignment horizontal="left" vertical="top" wrapText="1"/>
    </xf>
    <xf numFmtId="0" fontId="3" fillId="0" borderId="67" xfId="0" applyFont="1" applyBorder="1" applyAlignment="1">
      <alignment horizontal="left" vertical="center"/>
    </xf>
    <xf numFmtId="0" fontId="3" fillId="0" borderId="68" xfId="0" applyFont="1" applyBorder="1" applyAlignment="1">
      <alignment horizontal="left" vertical="center"/>
    </xf>
    <xf numFmtId="0" fontId="3" fillId="0" borderId="70" xfId="0" applyFont="1" applyBorder="1" applyAlignment="1">
      <alignment horizontal="left" vertical="center"/>
    </xf>
    <xf numFmtId="0" fontId="3" fillId="0" borderId="0" xfId="0" applyFont="1" applyAlignment="1">
      <alignment horizontal="left" vertical="center"/>
    </xf>
    <xf numFmtId="0" fontId="3" fillId="0" borderId="70" xfId="0" applyFont="1" applyBorder="1" applyAlignment="1">
      <alignment horizontal="left" vertical="center" wrapText="1"/>
    </xf>
    <xf numFmtId="0" fontId="3" fillId="0" borderId="0" xfId="0" applyFont="1" applyAlignment="1">
      <alignment horizontal="left" vertical="center" wrapText="1"/>
    </xf>
    <xf numFmtId="0" fontId="3" fillId="0" borderId="72" xfId="0" applyFont="1" applyBorder="1" applyAlignment="1">
      <alignment horizontal="left" vertical="center"/>
    </xf>
    <xf numFmtId="0" fontId="3" fillId="0" borderId="73" xfId="0" applyFont="1" applyBorder="1" applyAlignment="1">
      <alignment horizontal="left" vertical="center"/>
    </xf>
    <xf numFmtId="0" fontId="64" fillId="16" borderId="67" xfId="28" applyFont="1" applyFill="1" applyBorder="1" applyAlignment="1">
      <alignment horizontal="center" vertical="center"/>
    </xf>
    <xf numFmtId="0" fontId="64" fillId="16" borderId="69" xfId="28" applyFont="1" applyFill="1" applyBorder="1" applyAlignment="1">
      <alignment horizontal="center" vertical="center"/>
    </xf>
    <xf numFmtId="0" fontId="3" fillId="0" borderId="97" xfId="28" applyFont="1" applyBorder="1" applyAlignment="1">
      <alignment horizontal="center" vertical="center"/>
    </xf>
    <xf numFmtId="0" fontId="3" fillId="0" borderId="98" xfId="28" applyFont="1" applyBorder="1" applyAlignment="1">
      <alignment horizontal="center" vertical="center"/>
    </xf>
    <xf numFmtId="0" fontId="50" fillId="13" borderId="75" xfId="28" applyFont="1" applyFill="1" applyBorder="1" applyAlignment="1">
      <alignment horizontal="left" vertical="center"/>
    </xf>
    <xf numFmtId="0" fontId="50" fillId="13" borderId="77" xfId="28" applyFont="1" applyFill="1" applyBorder="1" applyAlignment="1">
      <alignment horizontal="left" vertical="center"/>
    </xf>
    <xf numFmtId="0" fontId="50" fillId="13" borderId="76" xfId="28" applyFont="1" applyFill="1" applyBorder="1" applyAlignment="1">
      <alignment horizontal="left" vertical="center"/>
    </xf>
    <xf numFmtId="0" fontId="50" fillId="13" borderId="75" xfId="28" applyFont="1" applyFill="1" applyBorder="1" applyAlignment="1">
      <alignment horizontal="left" vertical="center" wrapText="1"/>
    </xf>
    <xf numFmtId="0" fontId="50" fillId="13" borderId="77" xfId="28" applyFont="1" applyFill="1" applyBorder="1" applyAlignment="1">
      <alignment horizontal="left" vertical="center" wrapText="1"/>
    </xf>
    <xf numFmtId="0" fontId="50" fillId="13" borderId="76" xfId="28" applyFont="1" applyFill="1" applyBorder="1" applyAlignment="1">
      <alignment horizontal="left" vertical="center" wrapText="1"/>
    </xf>
    <xf numFmtId="0" fontId="20" fillId="11" borderId="70" xfId="0" applyFont="1" applyFill="1" applyBorder="1" applyAlignment="1">
      <alignment horizontal="center" vertical="center"/>
    </xf>
    <xf numFmtId="0" fontId="20" fillId="11" borderId="71" xfId="0" applyFont="1" applyFill="1" applyBorder="1" applyAlignment="1">
      <alignment horizontal="center" vertical="center"/>
    </xf>
    <xf numFmtId="0" fontId="20" fillId="11" borderId="72" xfId="0" applyFont="1" applyFill="1" applyBorder="1" applyAlignment="1">
      <alignment horizontal="center" vertical="center"/>
    </xf>
    <xf numFmtId="0" fontId="20" fillId="11" borderId="74" xfId="0" applyFont="1" applyFill="1" applyBorder="1" applyAlignment="1">
      <alignment horizontal="center" vertical="center"/>
    </xf>
    <xf numFmtId="0" fontId="22" fillId="7" borderId="12" xfId="0" applyFont="1" applyFill="1" applyBorder="1" applyAlignment="1" applyProtection="1">
      <alignment vertical="center"/>
      <protection locked="0"/>
    </xf>
    <xf numFmtId="0" fontId="22" fillId="7" borderId="11" xfId="0" applyFont="1" applyFill="1" applyBorder="1" applyAlignment="1" applyProtection="1">
      <alignment vertical="center"/>
      <protection locked="0"/>
    </xf>
    <xf numFmtId="0" fontId="22" fillId="7" borderId="10" xfId="0" applyFont="1" applyFill="1" applyBorder="1" applyAlignment="1" applyProtection="1">
      <alignment vertical="center"/>
      <protection locked="0"/>
    </xf>
    <xf numFmtId="0" fontId="20" fillId="7" borderId="3" xfId="0" applyFont="1" applyFill="1" applyBorder="1" applyAlignment="1" applyProtection="1">
      <alignment horizontal="left" vertical="center" wrapText="1"/>
      <protection locked="0"/>
    </xf>
    <xf numFmtId="0" fontId="3" fillId="7" borderId="5" xfId="0" applyFont="1" applyFill="1" applyBorder="1" applyAlignment="1" applyProtection="1">
      <alignment vertical="center"/>
      <protection locked="0"/>
    </xf>
    <xf numFmtId="0" fontId="20" fillId="7" borderId="5" xfId="0" applyFont="1" applyFill="1" applyBorder="1" applyAlignment="1" applyProtection="1">
      <alignment horizontal="center"/>
      <protection locked="0"/>
    </xf>
    <xf numFmtId="0" fontId="20" fillId="7" borderId="6" xfId="0" applyFont="1" applyFill="1" applyBorder="1" applyAlignment="1" applyProtection="1">
      <alignment horizontal="center"/>
      <protection locked="0"/>
    </xf>
    <xf numFmtId="0" fontId="20" fillId="7" borderId="7" xfId="0" applyFont="1" applyFill="1" applyBorder="1" applyAlignment="1" applyProtection="1">
      <alignment horizontal="center"/>
      <protection locked="0"/>
    </xf>
    <xf numFmtId="0" fontId="20" fillId="7" borderId="40" xfId="0" applyFont="1" applyFill="1" applyBorder="1" applyAlignment="1" applyProtection="1">
      <alignment horizontal="left" vertical="center" wrapText="1"/>
      <protection locked="0"/>
    </xf>
    <xf numFmtId="0" fontId="20" fillId="7" borderId="12" xfId="0" applyFont="1" applyFill="1" applyBorder="1" applyAlignment="1" applyProtection="1">
      <alignment horizontal="center"/>
      <protection locked="0"/>
    </xf>
    <xf numFmtId="0" fontId="20" fillId="7" borderId="11" xfId="0" applyFont="1" applyFill="1" applyBorder="1" applyAlignment="1" applyProtection="1">
      <alignment horizontal="center"/>
      <protection locked="0"/>
    </xf>
    <xf numFmtId="0" fontId="20" fillId="7" borderId="10" xfId="0" applyFont="1" applyFill="1" applyBorder="1" applyAlignment="1" applyProtection="1">
      <alignment horizontal="center"/>
      <protection locked="0"/>
    </xf>
    <xf numFmtId="0" fontId="22" fillId="7" borderId="12" xfId="0" applyFont="1" applyFill="1" applyBorder="1" applyAlignment="1" applyProtection="1">
      <alignment horizontal="left" vertical="center"/>
      <protection locked="0"/>
    </xf>
    <xf numFmtId="0" fontId="22" fillId="7" borderId="11" xfId="0" applyFont="1" applyFill="1" applyBorder="1" applyAlignment="1" applyProtection="1">
      <alignment horizontal="left" vertical="center"/>
      <protection locked="0"/>
    </xf>
    <xf numFmtId="0" fontId="22" fillId="7" borderId="10" xfId="0" applyFont="1" applyFill="1" applyBorder="1" applyAlignment="1" applyProtection="1">
      <alignment horizontal="left" vertical="center"/>
      <protection locked="0"/>
    </xf>
    <xf numFmtId="0" fontId="22" fillId="7" borderId="75" xfId="0" applyFont="1" applyFill="1" applyBorder="1" applyAlignment="1" applyProtection="1">
      <alignment horizontal="left"/>
      <protection locked="0"/>
    </xf>
    <xf numFmtId="0" fontId="22" fillId="7" borderId="77" xfId="0" applyFont="1" applyFill="1" applyBorder="1" applyAlignment="1" applyProtection="1">
      <alignment horizontal="left"/>
      <protection locked="0"/>
    </xf>
    <xf numFmtId="0" fontId="22" fillId="7" borderId="76" xfId="0" applyFont="1" applyFill="1" applyBorder="1" applyAlignment="1" applyProtection="1">
      <alignment horizontal="left"/>
      <protection locked="0"/>
    </xf>
    <xf numFmtId="0" fontId="22" fillId="7" borderId="75" xfId="0" applyFont="1" applyFill="1" applyBorder="1" applyAlignment="1" applyProtection="1">
      <alignment horizontal="left" vertical="center"/>
      <protection locked="0"/>
    </xf>
    <xf numFmtId="0" fontId="22" fillId="7" borderId="77" xfId="0" applyFont="1" applyFill="1" applyBorder="1" applyAlignment="1" applyProtection="1">
      <alignment horizontal="left" vertical="center"/>
      <protection locked="0"/>
    </xf>
    <xf numFmtId="0" fontId="22" fillId="7" borderId="76" xfId="0" applyFont="1" applyFill="1" applyBorder="1" applyAlignment="1" applyProtection="1">
      <alignment horizontal="left" vertical="center"/>
      <protection locked="0"/>
    </xf>
    <xf numFmtId="0" fontId="22" fillId="7" borderId="12" xfId="0" applyFont="1" applyFill="1" applyBorder="1" applyAlignment="1" applyProtection="1">
      <alignment horizontal="left"/>
      <protection locked="0"/>
    </xf>
    <xf numFmtId="0" fontId="22" fillId="7" borderId="11" xfId="0" applyFont="1" applyFill="1" applyBorder="1" applyAlignment="1" applyProtection="1">
      <alignment horizontal="left"/>
      <protection locked="0"/>
    </xf>
    <xf numFmtId="0" fontId="22" fillId="7" borderId="10" xfId="0" applyFont="1" applyFill="1" applyBorder="1" applyAlignment="1" applyProtection="1">
      <alignment horizontal="left"/>
      <protection locked="0"/>
    </xf>
    <xf numFmtId="0" fontId="3" fillId="0" borderId="0" xfId="28" applyFont="1" applyAlignment="1" applyProtection="1">
      <alignment horizontal="left" vertical="center" wrapText="1"/>
      <protection locked="0"/>
    </xf>
    <xf numFmtId="0" fontId="3" fillId="0" borderId="0" xfId="28" applyFont="1" applyAlignment="1" applyProtection="1">
      <alignment horizontal="left" vertical="top" wrapText="1"/>
      <protection locked="0"/>
    </xf>
    <xf numFmtId="0" fontId="22" fillId="7" borderId="0" xfId="0" applyFont="1" applyFill="1" applyAlignment="1" applyProtection="1">
      <alignment horizontal="left"/>
      <protection locked="0"/>
    </xf>
    <xf numFmtId="0" fontId="20" fillId="7" borderId="48" xfId="0" applyFont="1" applyFill="1" applyBorder="1" applyAlignment="1" applyProtection="1">
      <alignment horizontal="center" vertical="center"/>
      <protection locked="0"/>
    </xf>
    <xf numFmtId="0" fontId="20" fillId="7" borderId="50" xfId="0" applyFont="1" applyFill="1" applyBorder="1" applyAlignment="1" applyProtection="1">
      <alignment horizontal="center" vertical="center"/>
      <protection locked="0"/>
    </xf>
    <xf numFmtId="0" fontId="20" fillId="7" borderId="48" xfId="0" applyFont="1" applyFill="1" applyBorder="1" applyAlignment="1" applyProtection="1">
      <alignment horizontal="center" vertical="center" wrapText="1"/>
      <protection locked="0"/>
    </xf>
    <xf numFmtId="0" fontId="20" fillId="7" borderId="50" xfId="0" applyFont="1" applyFill="1" applyBorder="1" applyAlignment="1" applyProtection="1">
      <alignment horizontal="center" vertical="center" wrapText="1"/>
      <protection locked="0"/>
    </xf>
    <xf numFmtId="0" fontId="20" fillId="7" borderId="49" xfId="0" applyFont="1" applyFill="1" applyBorder="1" applyAlignment="1" applyProtection="1">
      <alignment horizontal="center" vertical="center"/>
      <protection locked="0"/>
    </xf>
    <xf numFmtId="0" fontId="20" fillId="7" borderId="49" xfId="0" applyFont="1" applyFill="1" applyBorder="1" applyAlignment="1" applyProtection="1">
      <alignment horizontal="center" vertical="center" wrapText="1"/>
      <protection locked="0"/>
    </xf>
    <xf numFmtId="0" fontId="22" fillId="7" borderId="0" xfId="28" applyFont="1" applyFill="1" applyAlignment="1" applyProtection="1">
      <alignment horizontal="left"/>
      <protection locked="0"/>
    </xf>
    <xf numFmtId="0" fontId="30" fillId="15" borderId="105" xfId="28" applyFont="1" applyFill="1" applyBorder="1" applyAlignment="1">
      <alignment horizontal="center" vertical="center" wrapText="1"/>
    </xf>
    <xf numFmtId="0" fontId="30" fillId="15" borderId="77" xfId="28" applyFont="1" applyFill="1" applyBorder="1" applyAlignment="1">
      <alignment horizontal="center" vertical="center" wrapText="1"/>
    </xf>
    <xf numFmtId="0" fontId="30" fillId="15" borderId="103" xfId="28" applyFont="1" applyFill="1" applyBorder="1" applyAlignment="1">
      <alignment horizontal="center" vertical="center" wrapText="1"/>
    </xf>
    <xf numFmtId="0" fontId="20" fillId="15" borderId="105" xfId="28" applyFont="1" applyFill="1" applyBorder="1" applyAlignment="1">
      <alignment horizontal="center" vertical="center" wrapText="1"/>
    </xf>
    <xf numFmtId="0" fontId="20" fillId="15" borderId="77" xfId="28" applyFont="1" applyFill="1" applyBorder="1" applyAlignment="1">
      <alignment horizontal="center" vertical="center" wrapText="1"/>
    </xf>
    <xf numFmtId="0" fontId="20" fillId="15" borderId="103" xfId="28" applyFont="1" applyFill="1" applyBorder="1" applyAlignment="1">
      <alignment horizontal="center" vertical="center" wrapText="1"/>
    </xf>
    <xf numFmtId="0" fontId="30" fillId="13" borderId="102" xfId="28" applyFont="1" applyFill="1" applyBorder="1" applyAlignment="1">
      <alignment horizontal="center" vertical="center" wrapText="1"/>
    </xf>
    <xf numFmtId="0" fontId="30" fillId="13" borderId="104" xfId="28" applyFont="1" applyFill="1" applyBorder="1" applyAlignment="1">
      <alignment horizontal="center" vertical="center" wrapText="1"/>
    </xf>
    <xf numFmtId="0" fontId="59" fillId="13" borderId="67" xfId="28" applyFont="1" applyFill="1" applyBorder="1" applyAlignment="1" applyProtection="1">
      <alignment horizontal="center" vertical="center"/>
      <protection locked="0"/>
    </xf>
    <xf numFmtId="0" fontId="59" fillId="13" borderId="106" xfId="28" applyFont="1" applyFill="1" applyBorder="1" applyAlignment="1" applyProtection="1">
      <alignment horizontal="center" vertical="center"/>
      <protection locked="0"/>
    </xf>
    <xf numFmtId="0" fontId="50" fillId="13" borderId="99" xfId="28" applyFont="1" applyFill="1" applyBorder="1" applyAlignment="1">
      <alignment horizontal="left" vertical="center"/>
    </xf>
    <xf numFmtId="0" fontId="50" fillId="13" borderId="100" xfId="28" applyFont="1" applyFill="1" applyBorder="1" applyAlignment="1">
      <alignment horizontal="left" vertical="center"/>
    </xf>
    <xf numFmtId="0" fontId="50" fillId="13" borderId="101" xfId="28" applyFont="1" applyFill="1" applyBorder="1" applyAlignment="1">
      <alignment horizontal="left" vertical="center"/>
    </xf>
    <xf numFmtId="0" fontId="20" fillId="15" borderId="68" xfId="28" applyFont="1" applyFill="1" applyBorder="1" applyAlignment="1">
      <alignment horizontal="center" vertical="center" wrapText="1"/>
    </xf>
    <xf numFmtId="0" fontId="20" fillId="15" borderId="106" xfId="28" applyFont="1" applyFill="1" applyBorder="1" applyAlignment="1">
      <alignment horizontal="center" vertical="center" wrapText="1"/>
    </xf>
    <xf numFmtId="0" fontId="50" fillId="13" borderId="12" xfId="28" applyFont="1" applyFill="1" applyBorder="1" applyAlignment="1">
      <alignment horizontal="left"/>
    </xf>
    <xf numFmtId="0" fontId="50" fillId="13" borderId="11" xfId="28" applyFont="1" applyFill="1" applyBorder="1" applyAlignment="1">
      <alignment horizontal="left"/>
    </xf>
    <xf numFmtId="0" fontId="50" fillId="13" borderId="10" xfId="28" applyFont="1" applyFill="1" applyBorder="1" applyAlignment="1">
      <alignment horizontal="left"/>
    </xf>
    <xf numFmtId="0" fontId="3" fillId="0" borderId="0" xfId="28" applyFont="1" applyAlignment="1">
      <alignment horizontal="left" vertical="top" wrapText="1"/>
    </xf>
    <xf numFmtId="0" fontId="30" fillId="15" borderId="68" xfId="28" applyFont="1" applyFill="1" applyBorder="1" applyAlignment="1">
      <alignment horizontal="center" vertical="center" wrapText="1"/>
    </xf>
    <xf numFmtId="0" fontId="20" fillId="15" borderId="72" xfId="28" applyFont="1" applyFill="1" applyBorder="1" applyAlignment="1">
      <alignment horizontal="center" vertical="center" wrapText="1"/>
    </xf>
    <xf numFmtId="0" fontId="20" fillId="15" borderId="73" xfId="28" applyFont="1" applyFill="1" applyBorder="1" applyAlignment="1">
      <alignment horizontal="center" vertical="center" wrapText="1"/>
    </xf>
    <xf numFmtId="0" fontId="20" fillId="15" borderId="0" xfId="28" applyFont="1" applyFill="1" applyAlignment="1">
      <alignment horizontal="center" vertical="center" wrapText="1"/>
    </xf>
    <xf numFmtId="0" fontId="59" fillId="13" borderId="108" xfId="28" applyFont="1" applyFill="1" applyBorder="1" applyAlignment="1" applyProtection="1">
      <alignment horizontal="center" vertical="center"/>
      <protection locked="0"/>
    </xf>
    <xf numFmtId="0" fontId="59" fillId="13" borderId="100" xfId="28" applyFont="1" applyFill="1" applyBorder="1" applyAlignment="1" applyProtection="1">
      <alignment horizontal="center" vertical="center"/>
      <protection locked="0"/>
    </xf>
    <xf numFmtId="0" fontId="59" fillId="13" borderId="101" xfId="28" applyFont="1" applyFill="1" applyBorder="1" applyAlignment="1" applyProtection="1">
      <alignment horizontal="center" vertical="center"/>
      <protection locked="0"/>
    </xf>
    <xf numFmtId="0" fontId="30" fillId="13" borderId="40" xfId="28" applyFont="1" applyFill="1" applyBorder="1" applyAlignment="1">
      <alignment horizontal="center" vertical="center"/>
    </xf>
    <xf numFmtId="0" fontId="30" fillId="13" borderId="104" xfId="28" applyFont="1" applyFill="1" applyBorder="1" applyAlignment="1">
      <alignment horizontal="center" vertical="center"/>
    </xf>
    <xf numFmtId="0" fontId="30" fillId="13" borderId="2" xfId="28" applyFont="1" applyFill="1" applyBorder="1" applyAlignment="1">
      <alignment horizontal="center" vertical="center"/>
    </xf>
    <xf numFmtId="0" fontId="30" fillId="13" borderId="73" xfId="28" applyFont="1" applyFill="1" applyBorder="1" applyAlignment="1">
      <alignment horizontal="center" vertical="center"/>
    </xf>
    <xf numFmtId="0" fontId="30" fillId="13" borderId="90" xfId="28" applyFont="1" applyFill="1" applyBorder="1" applyAlignment="1">
      <alignment horizontal="center" vertical="center"/>
    </xf>
    <xf numFmtId="0" fontId="30" fillId="13" borderId="74" xfId="28" applyFont="1" applyFill="1" applyBorder="1" applyAlignment="1">
      <alignment horizontal="center" vertical="center"/>
    </xf>
    <xf numFmtId="0" fontId="50" fillId="11" borderId="75" xfId="63" applyFont="1" applyFill="1" applyBorder="1" applyAlignment="1">
      <alignment horizontal="left"/>
    </xf>
    <xf numFmtId="0" fontId="50" fillId="11" borderId="77" xfId="63" applyFont="1" applyFill="1" applyBorder="1" applyAlignment="1">
      <alignment horizontal="left"/>
    </xf>
    <xf numFmtId="0" fontId="50" fillId="11" borderId="76" xfId="63" applyFont="1" applyFill="1" applyBorder="1" applyAlignment="1">
      <alignment horizontal="left"/>
    </xf>
    <xf numFmtId="0" fontId="22" fillId="11" borderId="75" xfId="63" applyFont="1" applyFill="1" applyBorder="1" applyAlignment="1">
      <alignment horizontal="left"/>
    </xf>
    <xf numFmtId="0" fontId="22" fillId="11" borderId="77" xfId="63" applyFont="1" applyFill="1" applyBorder="1" applyAlignment="1">
      <alignment horizontal="left"/>
    </xf>
    <xf numFmtId="0" fontId="22" fillId="11" borderId="76" xfId="63" applyFont="1" applyFill="1" applyBorder="1" applyAlignment="1">
      <alignment horizontal="left"/>
    </xf>
    <xf numFmtId="0" fontId="1" fillId="0" borderId="0" xfId="0" applyFont="1" applyAlignment="1">
      <alignment horizontal="left" vertical="center" wrapText="1"/>
    </xf>
    <xf numFmtId="0" fontId="0" fillId="0" borderId="0" xfId="0" applyAlignment="1">
      <alignment horizontal="left" vertical="center" wrapText="1"/>
    </xf>
    <xf numFmtId="0" fontId="50" fillId="11" borderId="12" xfId="63" applyFont="1" applyFill="1" applyBorder="1" applyAlignment="1">
      <alignment horizontal="left"/>
    </xf>
    <xf numFmtId="0" fontId="50" fillId="11" borderId="11" xfId="63" applyFont="1" applyFill="1" applyBorder="1" applyAlignment="1">
      <alignment horizontal="left"/>
    </xf>
    <xf numFmtId="0" fontId="50" fillId="11" borderId="10" xfId="63" applyFont="1" applyFill="1" applyBorder="1" applyAlignment="1">
      <alignment horizontal="left"/>
    </xf>
    <xf numFmtId="0" fontId="65" fillId="0" borderId="0" xfId="62" applyFont="1" applyAlignment="1">
      <alignment vertical="center"/>
    </xf>
  </cellXfs>
  <cellStyles count="65">
    <cellStyle name="2x indented GHG Textfiels" xfId="1" xr:uid="{00000000-0005-0000-0000-000000000000}"/>
    <cellStyle name="5x indented GHG Textfiels" xfId="2" xr:uid="{00000000-0005-0000-0000-000001000000}"/>
    <cellStyle name="Bold GHG Numbers (0.00)" xfId="3" xr:uid="{00000000-0005-0000-0000-000002000000}"/>
    <cellStyle name="Column heading" xfId="4" xr:uid="{00000000-0005-0000-0000-000003000000}"/>
    <cellStyle name="Comma" xfId="59" builtinId="3"/>
    <cellStyle name="Comma 2" xfId="64" xr:uid="{A882E59F-94C3-4637-AA5A-B41B40FB9379}"/>
    <cellStyle name="Comma0" xfId="5" xr:uid="{00000000-0005-0000-0000-000004000000}"/>
    <cellStyle name="Corner heading" xfId="6" xr:uid="{00000000-0005-0000-0000-000005000000}"/>
    <cellStyle name="Currency 2" xfId="61" xr:uid="{037E84B1-DFE5-4EAB-A317-4AC364FD09E6}"/>
    <cellStyle name="Currency0" xfId="7" xr:uid="{00000000-0005-0000-0000-000006000000}"/>
    <cellStyle name="Data" xfId="8" xr:uid="{00000000-0005-0000-0000-000007000000}"/>
    <cellStyle name="Data no deci" xfId="9" xr:uid="{00000000-0005-0000-0000-000008000000}"/>
    <cellStyle name="Data Superscript" xfId="10" xr:uid="{00000000-0005-0000-0000-000009000000}"/>
    <cellStyle name="Data_1-1A-Regular" xfId="11" xr:uid="{00000000-0005-0000-0000-00000A000000}"/>
    <cellStyle name="Data-one deci" xfId="12" xr:uid="{00000000-0005-0000-0000-00000B000000}"/>
    <cellStyle name="Date" xfId="13" xr:uid="{00000000-0005-0000-0000-00000C000000}"/>
    <cellStyle name="Fixed" xfId="14" xr:uid="{00000000-0005-0000-0000-00000D000000}"/>
    <cellStyle name="Headline" xfId="15" xr:uid="{00000000-0005-0000-0000-00000E000000}"/>
    <cellStyle name="Hed Side" xfId="16" xr:uid="{00000000-0005-0000-0000-00000F000000}"/>
    <cellStyle name="Hed Side bold" xfId="17" xr:uid="{00000000-0005-0000-0000-000010000000}"/>
    <cellStyle name="Hed Side Indent" xfId="18" xr:uid="{00000000-0005-0000-0000-000011000000}"/>
    <cellStyle name="Hed Side Regular" xfId="19" xr:uid="{00000000-0005-0000-0000-000012000000}"/>
    <cellStyle name="Hed Side_1-1A-Regular" xfId="20" xr:uid="{00000000-0005-0000-0000-000013000000}"/>
    <cellStyle name="Hed Top" xfId="21" xr:uid="{00000000-0005-0000-0000-000014000000}"/>
    <cellStyle name="Hed Top - SECTION" xfId="22" xr:uid="{00000000-0005-0000-0000-000015000000}"/>
    <cellStyle name="Hed Top_3-new4" xfId="23" xr:uid="{00000000-0005-0000-0000-000016000000}"/>
    <cellStyle name="Hyperlink" xfId="62" builtinId="8"/>
    <cellStyle name="Milliers [0]_Annex_comb_guideline_version4-2" xfId="24" xr:uid="{00000000-0005-0000-0000-000017000000}"/>
    <cellStyle name="Milliers_Annex_comb_guideline_version4-2" xfId="25" xr:uid="{00000000-0005-0000-0000-000018000000}"/>
    <cellStyle name="Monétaire [0]_Annex comb guideline 4-7" xfId="26" xr:uid="{00000000-0005-0000-0000-000019000000}"/>
    <cellStyle name="Monétaire_Annex_comb_guideline_version4-2" xfId="27" xr:uid="{00000000-0005-0000-0000-00001A000000}"/>
    <cellStyle name="Normal" xfId="0" builtinId="0"/>
    <cellStyle name="Normal 2" xfId="28" xr:uid="{00000000-0005-0000-0000-00001C000000}"/>
    <cellStyle name="Normal 3" xfId="63" xr:uid="{D4925D92-8C0E-4FB4-B315-181C2613973D}"/>
    <cellStyle name="Normal GHG Numbers (0.00)" xfId="29" xr:uid="{00000000-0005-0000-0000-00001D000000}"/>
    <cellStyle name="Normal GHG Textfiels Bold" xfId="30" xr:uid="{00000000-0005-0000-0000-00001E000000}"/>
    <cellStyle name="Normal GHG whole table" xfId="31" xr:uid="{00000000-0005-0000-0000-00001F000000}"/>
    <cellStyle name="Normal GHG-Shade" xfId="32" xr:uid="{00000000-0005-0000-0000-000020000000}"/>
    <cellStyle name="Pattern" xfId="33" xr:uid="{00000000-0005-0000-0000-000021000000}"/>
    <cellStyle name="Percent" xfId="60" builtinId="5"/>
    <cellStyle name="Reference" xfId="34" xr:uid="{00000000-0005-0000-0000-000022000000}"/>
    <cellStyle name="Row heading" xfId="35" xr:uid="{00000000-0005-0000-0000-000023000000}"/>
    <cellStyle name="Source Hed" xfId="36" xr:uid="{00000000-0005-0000-0000-000024000000}"/>
    <cellStyle name="Source Letter" xfId="37" xr:uid="{00000000-0005-0000-0000-000025000000}"/>
    <cellStyle name="Source Superscript" xfId="38" xr:uid="{00000000-0005-0000-0000-000026000000}"/>
    <cellStyle name="Source Text" xfId="39" xr:uid="{00000000-0005-0000-0000-000027000000}"/>
    <cellStyle name="Standard_CRF Inventar" xfId="40" xr:uid="{00000000-0005-0000-0000-000028000000}"/>
    <cellStyle name="State" xfId="41" xr:uid="{00000000-0005-0000-0000-000029000000}"/>
    <cellStyle name="Superscript" xfId="42" xr:uid="{00000000-0005-0000-0000-00002A000000}"/>
    <cellStyle name="Superscript- regular" xfId="43" xr:uid="{00000000-0005-0000-0000-00002B000000}"/>
    <cellStyle name="Table Data" xfId="44" xr:uid="{00000000-0005-0000-0000-00002D000000}"/>
    <cellStyle name="Table Head Top" xfId="45" xr:uid="{00000000-0005-0000-0000-00002E000000}"/>
    <cellStyle name="Table Hed Side" xfId="46" xr:uid="{00000000-0005-0000-0000-00002F000000}"/>
    <cellStyle name="Table Title" xfId="47" xr:uid="{00000000-0005-0000-0000-000030000000}"/>
    <cellStyle name="Title Text" xfId="48" xr:uid="{00000000-0005-0000-0000-000031000000}"/>
    <cellStyle name="Title Text 1" xfId="49" xr:uid="{00000000-0005-0000-0000-000032000000}"/>
    <cellStyle name="Title Text 2" xfId="50" xr:uid="{00000000-0005-0000-0000-000033000000}"/>
    <cellStyle name="Title-1" xfId="51" xr:uid="{00000000-0005-0000-0000-000034000000}"/>
    <cellStyle name="Title-2" xfId="52" xr:uid="{00000000-0005-0000-0000-000035000000}"/>
    <cellStyle name="Title-3" xfId="53" xr:uid="{00000000-0005-0000-0000-000036000000}"/>
    <cellStyle name="Wrap" xfId="54" xr:uid="{00000000-0005-0000-0000-000037000000}"/>
    <cellStyle name="Wrap Bold" xfId="55" xr:uid="{00000000-0005-0000-0000-000038000000}"/>
    <cellStyle name="Wrap Title" xfId="56" xr:uid="{00000000-0005-0000-0000-000039000000}"/>
    <cellStyle name="Wrap_NTS99-~11" xfId="57" xr:uid="{00000000-0005-0000-0000-00003A000000}"/>
    <cellStyle name="標準_CRF1999" xfId="58" xr:uid="{00000000-0005-0000-0000-00003B000000}"/>
  </cellStyles>
  <dxfs count="0"/>
  <tableStyles count="0" defaultTableStyle="TableStyleMedium9" defaultPivotStyle="PivotStyleLight16"/>
  <colors>
    <mruColors>
      <color rgb="FF00C6B9"/>
      <color rgb="FF3294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361287</xdr:colOff>
      <xdr:row>0</xdr:row>
      <xdr:rowOff>57318</xdr:rowOff>
    </xdr:from>
    <xdr:to>
      <xdr:col>1</xdr:col>
      <xdr:colOff>2915892</xdr:colOff>
      <xdr:row>5</xdr:row>
      <xdr:rowOff>21504</xdr:rowOff>
    </xdr:to>
    <xdr:pic>
      <xdr:nvPicPr>
        <xdr:cNvPr id="2" name="Picture 1">
          <a:extLst>
            <a:ext uri="{FF2B5EF4-FFF2-40B4-BE49-F238E27FC236}">
              <a16:creationId xmlns:a16="http://schemas.microsoft.com/office/drawing/2014/main" id="{46120578-3555-D8FD-986A-E3C70536A4AC}"/>
            </a:ext>
          </a:extLst>
        </xdr:cNvPr>
        <xdr:cNvPicPr>
          <a:picLocks noChangeAspect="1"/>
        </xdr:cNvPicPr>
      </xdr:nvPicPr>
      <xdr:blipFill>
        <a:blip xmlns:r="http://schemas.openxmlformats.org/officeDocument/2006/relationships" r:embed="rId1"/>
        <a:stretch>
          <a:fillRect/>
        </a:stretch>
      </xdr:blipFill>
      <xdr:spPr>
        <a:xfrm>
          <a:off x="361287" y="57318"/>
          <a:ext cx="2926080" cy="8138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6</xdr:row>
      <xdr:rowOff>40673</xdr:rowOff>
    </xdr:from>
    <xdr:ext cx="2568465" cy="36003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069E7EF-0995-3D2E-EA19-A7F3FCE335F8}"/>
                </a:ext>
              </a:extLst>
            </xdr:cNvPr>
            <xdr:cNvSpPr txBox="1"/>
          </xdr:nvSpPr>
          <xdr:spPr>
            <a:xfrm>
              <a:off x="6641224" y="2024501"/>
              <a:ext cx="2568465" cy="360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nor/>
                      </m:rPr>
                      <a:rPr lang="en-US" sz="900" b="0" i="0">
                        <a:latin typeface="Cambria Math" panose="02040503050406030204" pitchFamily="18" charset="0"/>
                      </a:rPr>
                      <m:t>Fuel</m:t>
                    </m:r>
                    <m:r>
                      <m:rPr>
                        <m:nor/>
                      </m:rPr>
                      <a:rPr lang="en-US" sz="900" b="0" i="0">
                        <a:latin typeface="Cambria Math" panose="02040503050406030204" pitchFamily="18" charset="0"/>
                      </a:rPr>
                      <m:t> </m:t>
                    </m:r>
                    <m:r>
                      <m:rPr>
                        <m:sty m:val="p"/>
                      </m:rPr>
                      <a:rPr lang="en-US" sz="900" b="0" i="1">
                        <a:latin typeface="Cambria Math" panose="02040503050406030204" pitchFamily="18" charset="0"/>
                      </a:rPr>
                      <m:t>Consumption</m:t>
                    </m:r>
                    <m:r>
                      <m:rPr>
                        <m:nor/>
                      </m:rPr>
                      <a:rPr lang="en-US" sz="900" b="0" i="0">
                        <a:latin typeface="Cambria Math" panose="02040503050406030204" pitchFamily="18" charset="0"/>
                      </a:rPr>
                      <m:t> (</m:t>
                    </m:r>
                    <m:r>
                      <m:rPr>
                        <m:nor/>
                      </m:rPr>
                      <a:rPr lang="en-US" sz="900" b="0" i="0">
                        <a:latin typeface="Cambria Math" panose="02040503050406030204" pitchFamily="18" charset="0"/>
                      </a:rPr>
                      <m:t>L</m:t>
                    </m:r>
                    <m:r>
                      <m:rPr>
                        <m:nor/>
                      </m:rPr>
                      <a:rPr lang="en-US" sz="900" b="0" i="0">
                        <a:latin typeface="Cambria Math" panose="02040503050406030204" pitchFamily="18" charset="0"/>
                      </a:rPr>
                      <m:t>)=</m:t>
                    </m:r>
                    <m:f>
                      <m:fPr>
                        <m:ctrlPr>
                          <a:rPr lang="en-US" sz="900" i="1">
                            <a:latin typeface="Cambria Math" panose="02040503050406030204" pitchFamily="18" charset="0"/>
                          </a:rPr>
                        </m:ctrlPr>
                      </m:fPr>
                      <m:num>
                        <m:r>
                          <m:rPr>
                            <m:nor/>
                          </m:rPr>
                          <a:rPr lang="en-US" sz="900" b="0" i="0">
                            <a:latin typeface="Cambria Math" panose="02040503050406030204" pitchFamily="18" charset="0"/>
                          </a:rPr>
                          <m:t>Distance</m:t>
                        </m:r>
                        <m:r>
                          <m:rPr>
                            <m:nor/>
                          </m:rPr>
                          <a:rPr lang="en-US" sz="900" b="0" i="0">
                            <a:latin typeface="Cambria Math" panose="02040503050406030204" pitchFamily="18" charset="0"/>
                          </a:rPr>
                          <m:t> </m:t>
                        </m:r>
                        <m:r>
                          <m:rPr>
                            <m:nor/>
                          </m:rPr>
                          <a:rPr lang="en-US" sz="900" b="0" i="0">
                            <a:latin typeface="Cambria Math" panose="02040503050406030204" pitchFamily="18" charset="0"/>
                          </a:rPr>
                          <m:t>Travelled</m:t>
                        </m:r>
                        <m:r>
                          <m:rPr>
                            <m:nor/>
                          </m:rPr>
                          <a:rPr lang="en-US" sz="900" b="0" i="0">
                            <a:latin typeface="Cambria Math" panose="02040503050406030204" pitchFamily="18" charset="0"/>
                          </a:rPr>
                          <m:t> (</m:t>
                        </m:r>
                        <m:r>
                          <m:rPr>
                            <m:nor/>
                          </m:rPr>
                          <a:rPr lang="en-US" sz="900" b="0" i="0">
                            <a:latin typeface="Cambria Math" panose="02040503050406030204" pitchFamily="18" charset="0"/>
                          </a:rPr>
                          <m:t>km</m:t>
                        </m:r>
                        <m:r>
                          <m:rPr>
                            <m:nor/>
                          </m:rPr>
                          <a:rPr lang="en-US" sz="900" b="0" i="0">
                            <a:latin typeface="Cambria Math" panose="02040503050406030204" pitchFamily="18" charset="0"/>
                          </a:rPr>
                          <m:t>)</m:t>
                        </m:r>
                      </m:num>
                      <m:den>
                        <m:r>
                          <m:rPr>
                            <m:nor/>
                          </m:rPr>
                          <a:rPr lang="en-US" sz="900" b="0" i="0">
                            <a:latin typeface="Cambria Math" panose="02040503050406030204" pitchFamily="18" charset="0"/>
                          </a:rPr>
                          <m:t>Fuel</m:t>
                        </m:r>
                        <m:r>
                          <m:rPr>
                            <m:nor/>
                          </m:rPr>
                          <a:rPr lang="en-US" sz="900" b="0" i="0">
                            <a:latin typeface="Cambria Math" panose="02040503050406030204" pitchFamily="18" charset="0"/>
                          </a:rPr>
                          <m:t> </m:t>
                        </m:r>
                        <m:r>
                          <m:rPr>
                            <m:nor/>
                          </m:rPr>
                          <a:rPr lang="en-US" sz="900" b="0" i="0">
                            <a:latin typeface="Cambria Math" panose="02040503050406030204" pitchFamily="18" charset="0"/>
                          </a:rPr>
                          <m:t>Economy</m:t>
                        </m:r>
                        <m:r>
                          <m:rPr>
                            <m:nor/>
                          </m:rPr>
                          <a:rPr lang="en-US" sz="900" b="0" i="0">
                            <a:latin typeface="Cambria Math" panose="02040503050406030204" pitchFamily="18" charset="0"/>
                          </a:rPr>
                          <m:t> (</m:t>
                        </m:r>
                        <m:r>
                          <m:rPr>
                            <m:nor/>
                          </m:rPr>
                          <a:rPr lang="en-US" sz="900" b="0" i="0">
                            <a:latin typeface="Cambria Math" panose="02040503050406030204" pitchFamily="18" charset="0"/>
                          </a:rPr>
                          <m:t>km</m:t>
                        </m:r>
                        <m:r>
                          <m:rPr>
                            <m:nor/>
                          </m:rPr>
                          <a:rPr lang="en-US" sz="900" b="0" i="0">
                            <a:latin typeface="Cambria Math" panose="02040503050406030204" pitchFamily="18" charset="0"/>
                          </a:rPr>
                          <m:t>/</m:t>
                        </m:r>
                        <m:r>
                          <m:rPr>
                            <m:nor/>
                          </m:rPr>
                          <a:rPr lang="en-US" sz="900" b="0" i="0">
                            <a:latin typeface="Cambria Math" panose="02040503050406030204" pitchFamily="18" charset="0"/>
                          </a:rPr>
                          <m:t>L</m:t>
                        </m:r>
                        <m:r>
                          <m:rPr>
                            <m:nor/>
                          </m:rPr>
                          <a:rPr lang="en-US" sz="900" b="0" i="0">
                            <a:latin typeface="Cambria Math" panose="02040503050406030204" pitchFamily="18" charset="0"/>
                          </a:rPr>
                          <m:t>)</m:t>
                        </m:r>
                      </m:den>
                    </m:f>
                  </m:oMath>
                </m:oMathPara>
              </a14:m>
              <a:endParaRPr lang="en-US" sz="900"/>
            </a:p>
          </xdr:txBody>
        </xdr:sp>
      </mc:Choice>
      <mc:Fallback xmlns="">
        <xdr:sp macro="" textlink="">
          <xdr:nvSpPr>
            <xdr:cNvPr id="2" name="TextBox 1">
              <a:extLst>
                <a:ext uri="{FF2B5EF4-FFF2-40B4-BE49-F238E27FC236}">
                  <a16:creationId xmlns:a16="http://schemas.microsoft.com/office/drawing/2014/main" id="{6069E7EF-0995-3D2E-EA19-A7F3FCE335F8}"/>
                </a:ext>
              </a:extLst>
            </xdr:cNvPr>
            <xdr:cNvSpPr txBox="1"/>
          </xdr:nvSpPr>
          <xdr:spPr>
            <a:xfrm>
              <a:off x="6641224" y="2024501"/>
              <a:ext cx="2568465" cy="360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900" b="0" i="0">
                  <a:latin typeface="Cambria Math" panose="02040503050406030204" pitchFamily="18" charset="0"/>
                </a:rPr>
                <a:t>"Fuel " Consumption" (L)</a:t>
              </a:r>
              <a:r>
                <a:rPr lang="en-US" sz="900" i="0">
                  <a:latin typeface="Cambria Math" panose="02040503050406030204" pitchFamily="18" charset="0"/>
                </a:rPr>
                <a:t>=" </a:t>
              </a:r>
              <a:r>
                <a:rPr lang="en-US" sz="900" b="0" i="0">
                  <a:latin typeface="Cambria Math" panose="02040503050406030204" pitchFamily="18" charset="0"/>
                </a:rPr>
                <a:t> "Distance Travelled (km)" /"Fuel Economy (km/L)" </a:t>
              </a:r>
              <a:endParaRPr lang="en-US" sz="900"/>
            </a:p>
          </xdr:txBody>
        </xdr:sp>
      </mc:Fallback>
    </mc:AlternateContent>
    <xdr:clientData/>
  </xdr:oneCellAnchor>
  <xdr:oneCellAnchor>
    <xdr:from>
      <xdr:col>8</xdr:col>
      <xdr:colOff>49696</xdr:colOff>
      <xdr:row>6</xdr:row>
      <xdr:rowOff>48752</xdr:rowOff>
    </xdr:from>
    <xdr:ext cx="2493065" cy="342244"/>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6D142E7-2A08-5A7A-04F3-88820C7BEA56}"/>
                </a:ext>
              </a:extLst>
            </xdr:cNvPr>
            <xdr:cNvSpPr txBox="1"/>
          </xdr:nvSpPr>
          <xdr:spPr>
            <a:xfrm>
              <a:off x="9226826" y="2028295"/>
              <a:ext cx="2493065" cy="3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l"/>
              <a14:m>
                <m:oMathPara xmlns:m="http://schemas.openxmlformats.org/officeDocument/2006/math">
                  <m:oMathParaPr>
                    <m:jc m:val="centerGroup"/>
                  </m:oMathParaPr>
                  <m:oMath xmlns:m="http://schemas.openxmlformats.org/officeDocument/2006/math">
                    <m:r>
                      <m:rPr>
                        <m:nor/>
                      </m:rPr>
                      <a:rPr lang="en-US" sz="900" b="0" i="0">
                        <a:latin typeface="Cambria Math" panose="02040503050406030204" pitchFamily="18" charset="0"/>
                      </a:rPr>
                      <m:t>Fuel</m:t>
                    </m:r>
                    <m:r>
                      <m:rPr>
                        <m:nor/>
                      </m:rPr>
                      <a:rPr lang="en-US" sz="900" b="0" i="0">
                        <a:latin typeface="Cambria Math" panose="02040503050406030204" pitchFamily="18" charset="0"/>
                      </a:rPr>
                      <m:t> </m:t>
                    </m:r>
                    <m:r>
                      <m:rPr>
                        <m:nor/>
                      </m:rPr>
                      <a:rPr lang="en-US" sz="900" b="0" i="0">
                        <a:latin typeface="Cambria Math" panose="02040503050406030204" pitchFamily="18" charset="0"/>
                      </a:rPr>
                      <m:t>Consumption</m:t>
                    </m:r>
                    <m:r>
                      <m:rPr>
                        <m:nor/>
                      </m:rPr>
                      <a:rPr lang="en-US" sz="900" b="0" i="0">
                        <a:latin typeface="Cambria Math" panose="02040503050406030204" pitchFamily="18" charset="0"/>
                      </a:rPr>
                      <m:t> (</m:t>
                    </m:r>
                    <m:r>
                      <m:rPr>
                        <m:nor/>
                      </m:rPr>
                      <a:rPr lang="en-US" sz="900" b="0" i="0">
                        <a:latin typeface="Cambria Math" panose="02040503050406030204" pitchFamily="18" charset="0"/>
                      </a:rPr>
                      <m:t>L</m:t>
                    </m:r>
                    <m:r>
                      <m:rPr>
                        <m:nor/>
                      </m:rPr>
                      <a:rPr lang="en-US" sz="900" b="0" i="0">
                        <a:latin typeface="Cambria Math" panose="02040503050406030204" pitchFamily="18" charset="0"/>
                      </a:rPr>
                      <m:t>) = </m:t>
                    </m:r>
                    <m:r>
                      <m:rPr>
                        <m:nor/>
                      </m:rPr>
                      <a:rPr lang="en-US" sz="900" b="0" i="0">
                        <a:latin typeface="Cambria Math" panose="02040503050406030204" pitchFamily="18" charset="0"/>
                      </a:rPr>
                      <m:t>Distance</m:t>
                    </m:r>
                    <m:r>
                      <m:rPr>
                        <m:nor/>
                      </m:rPr>
                      <a:rPr lang="en-US" sz="900" b="0" i="0">
                        <a:latin typeface="Cambria Math" panose="02040503050406030204" pitchFamily="18" charset="0"/>
                      </a:rPr>
                      <m:t> </m:t>
                    </m:r>
                    <m:r>
                      <m:rPr>
                        <m:nor/>
                      </m:rPr>
                      <a:rPr lang="en-US" sz="900" b="0" i="0">
                        <a:latin typeface="Cambria Math" panose="02040503050406030204" pitchFamily="18" charset="0"/>
                      </a:rPr>
                      <m:t>Travelled</m:t>
                    </m:r>
                    <m:r>
                      <m:rPr>
                        <m:nor/>
                      </m:rPr>
                      <a:rPr lang="en-US" sz="900" b="0" i="0">
                        <a:latin typeface="Cambria Math" panose="02040503050406030204" pitchFamily="18" charset="0"/>
                      </a:rPr>
                      <m:t> </m:t>
                    </m:r>
                    <m:d>
                      <m:dPr>
                        <m:ctrlPr>
                          <a:rPr lang="en-US" sz="900" b="0" i="1">
                            <a:latin typeface="Cambria Math" panose="02040503050406030204" pitchFamily="18" charset="0"/>
                          </a:rPr>
                        </m:ctrlPr>
                      </m:dPr>
                      <m:e>
                        <m:r>
                          <m:rPr>
                            <m:nor/>
                          </m:rPr>
                          <a:rPr lang="en-US" sz="900" b="0" i="0">
                            <a:latin typeface="Cambria Math" panose="02040503050406030204" pitchFamily="18" charset="0"/>
                          </a:rPr>
                          <m:t>km</m:t>
                        </m:r>
                      </m:e>
                    </m:d>
                  </m:oMath>
                </m:oMathPara>
              </a14:m>
              <a:endParaRPr lang="en-US" sz="900" b="0" i="1">
                <a:latin typeface="Cambria Math" panose="02040503050406030204" pitchFamily="18" charset="0"/>
              </a:endParaRPr>
            </a:p>
            <a:p>
              <a:pPr algn="l"/>
              <a14:m>
                <m:oMathPara xmlns:m="http://schemas.openxmlformats.org/officeDocument/2006/math">
                  <m:oMathParaPr>
                    <m:jc m:val="centerGroup"/>
                  </m:oMathParaPr>
                  <m:oMath xmlns:m="http://schemas.openxmlformats.org/officeDocument/2006/math">
                    <m:r>
                      <m:rPr>
                        <m:nor/>
                      </m:rPr>
                      <a:rPr lang="en-US" sz="900" b="0" i="0">
                        <a:latin typeface="Cambria Math" panose="02040503050406030204" pitchFamily="18" charset="0"/>
                        <a:ea typeface="Cambria Math" panose="02040503050406030204" pitchFamily="18" charset="0"/>
                      </a:rPr>
                      <m:t>× </m:t>
                    </m:r>
                    <m:r>
                      <m:rPr>
                        <m:nor/>
                      </m:rPr>
                      <a:rPr lang="en-US" sz="900" b="0" i="0">
                        <a:latin typeface="Cambria Math" panose="02040503050406030204" pitchFamily="18" charset="0"/>
                        <a:ea typeface="Cambria Math" panose="02040503050406030204" pitchFamily="18" charset="0"/>
                      </a:rPr>
                      <m:t>Fuel</m:t>
                    </m:r>
                    <m:r>
                      <m:rPr>
                        <m:nor/>
                      </m:rPr>
                      <a:rPr lang="en-US" sz="900" b="0" i="0">
                        <a:latin typeface="Cambria Math" panose="02040503050406030204" pitchFamily="18" charset="0"/>
                        <a:ea typeface="Cambria Math" panose="02040503050406030204" pitchFamily="18" charset="0"/>
                      </a:rPr>
                      <m:t> </m:t>
                    </m:r>
                    <m:r>
                      <m:rPr>
                        <m:nor/>
                      </m:rPr>
                      <a:rPr lang="en-US" sz="900" b="0" i="0">
                        <a:latin typeface="Cambria Math" panose="02040503050406030204" pitchFamily="18" charset="0"/>
                        <a:ea typeface="Cambria Math" panose="02040503050406030204" pitchFamily="18" charset="0"/>
                      </a:rPr>
                      <m:t>Economy</m:t>
                    </m:r>
                    <m:r>
                      <a:rPr lang="en-US" sz="900" b="0" i="1">
                        <a:latin typeface="Cambria Math" panose="02040503050406030204" pitchFamily="18" charset="0"/>
                        <a:ea typeface="Cambria Math" panose="02040503050406030204" pitchFamily="18" charset="0"/>
                      </a:rPr>
                      <m:t> (</m:t>
                    </m:r>
                    <m:r>
                      <m:rPr>
                        <m:sty m:val="p"/>
                      </m:rPr>
                      <a:rPr lang="en-US" sz="900" b="0" i="0">
                        <a:latin typeface="Cambria Math" panose="02040503050406030204" pitchFamily="18" charset="0"/>
                        <a:ea typeface="Cambria Math" panose="02040503050406030204" pitchFamily="18" charset="0"/>
                      </a:rPr>
                      <m:t>L</m:t>
                    </m:r>
                    <m:r>
                      <a:rPr lang="en-US" sz="900" b="0" i="1">
                        <a:latin typeface="Cambria Math" panose="02040503050406030204" pitchFamily="18" charset="0"/>
                        <a:ea typeface="Cambria Math" panose="02040503050406030204" pitchFamily="18" charset="0"/>
                      </a:rPr>
                      <m:t>/</m:t>
                    </m:r>
                    <m:r>
                      <m:rPr>
                        <m:sty m:val="p"/>
                      </m:rPr>
                      <a:rPr lang="en-US" sz="900" b="0" i="0">
                        <a:latin typeface="Cambria Math" panose="02040503050406030204" pitchFamily="18" charset="0"/>
                        <a:ea typeface="Cambria Math" panose="02040503050406030204" pitchFamily="18" charset="0"/>
                      </a:rPr>
                      <m:t>km</m:t>
                    </m:r>
                    <m:r>
                      <a:rPr lang="en-US" sz="900" b="0" i="1">
                        <a:latin typeface="Cambria Math" panose="02040503050406030204" pitchFamily="18" charset="0"/>
                        <a:ea typeface="Cambria Math" panose="02040503050406030204" pitchFamily="18" charset="0"/>
                      </a:rPr>
                      <m:t>)</m:t>
                    </m:r>
                  </m:oMath>
                </m:oMathPara>
              </a14:m>
              <a:endParaRPr lang="en-US" sz="700"/>
            </a:p>
          </xdr:txBody>
        </xdr:sp>
      </mc:Choice>
      <mc:Fallback xmlns="">
        <xdr:sp macro="" textlink="">
          <xdr:nvSpPr>
            <xdr:cNvPr id="5" name="TextBox 4">
              <a:extLst>
                <a:ext uri="{FF2B5EF4-FFF2-40B4-BE49-F238E27FC236}">
                  <a16:creationId xmlns:a16="http://schemas.microsoft.com/office/drawing/2014/main" id="{56D142E7-2A08-5A7A-04F3-88820C7BEA56}"/>
                </a:ext>
              </a:extLst>
            </xdr:cNvPr>
            <xdr:cNvSpPr txBox="1"/>
          </xdr:nvSpPr>
          <xdr:spPr>
            <a:xfrm>
              <a:off x="9226826" y="2028295"/>
              <a:ext cx="2493065" cy="3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l"/>
              <a:r>
                <a:rPr lang="en-US" sz="900" b="0" i="0">
                  <a:latin typeface="Cambria Math" panose="02040503050406030204" pitchFamily="18" charset="0"/>
                </a:rPr>
                <a:t>"Fuel Consumption (L) = Distance Travelled " ("km" )</a:t>
              </a:r>
              <a:endParaRPr lang="en-US" sz="900" b="0" i="1">
                <a:latin typeface="Cambria Math" panose="02040503050406030204" pitchFamily="18" charset="0"/>
              </a:endParaRPr>
            </a:p>
            <a:p>
              <a:pPr algn="l"/>
              <a:r>
                <a:rPr lang="en-US" sz="900" b="0" i="0">
                  <a:latin typeface="Cambria Math" panose="02040503050406030204" pitchFamily="18" charset="0"/>
                  <a:ea typeface="Cambria Math" panose="02040503050406030204" pitchFamily="18" charset="0"/>
                </a:rPr>
                <a:t>"× Fuel Economy" (L/km)</a:t>
              </a:r>
              <a:endParaRPr lang="en-US" sz="7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60960</xdr:colOff>
      <xdr:row>1</xdr:row>
      <xdr:rowOff>792480</xdr:rowOff>
    </xdr:from>
    <xdr:to>
      <xdr:col>17</xdr:col>
      <xdr:colOff>61202</xdr:colOff>
      <xdr:row>28</xdr:row>
      <xdr:rowOff>74580</xdr:rowOff>
    </xdr:to>
    <xdr:pic>
      <xdr:nvPicPr>
        <xdr:cNvPr id="3" name="Picture 2">
          <a:extLst>
            <a:ext uri="{FF2B5EF4-FFF2-40B4-BE49-F238E27FC236}">
              <a16:creationId xmlns:a16="http://schemas.microsoft.com/office/drawing/2014/main" id="{7EB9F1F9-6AD5-8342-B13D-C3CE722D79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77100" y="952500"/>
          <a:ext cx="6538202" cy="508092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orms.office.com/Pages/ResponsePage.aspx?id=H6xrR7I22UqGmc2mutH4YkTo9xq9VRpCteO0lzUos9hUN1M5RVE4UElLN0hXQ0ZFU0FOVjlDSlEwMCQlQCN0PWc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7032-90A7-3D43-8F67-5514DE2C32D9}">
  <sheetPr>
    <tabColor rgb="FF00C6B9"/>
  </sheetPr>
  <dimension ref="A2:M31"/>
  <sheetViews>
    <sheetView showGridLines="0" tabSelected="1" zoomScaleNormal="100" workbookViewId="0"/>
  </sheetViews>
  <sheetFormatPr defaultColWidth="10.88671875" defaultRowHeight="13.2"/>
  <cols>
    <col min="1" max="1" width="5.44140625" style="51" customWidth="1"/>
    <col min="2" max="2" width="133" style="55" customWidth="1"/>
    <col min="3" max="16384" width="10.88671875" style="51"/>
  </cols>
  <sheetData>
    <row r="2" spans="1:13">
      <c r="A2" s="50"/>
    </row>
    <row r="8" spans="1:13" ht="82.8">
      <c r="B8" s="54" t="s">
        <v>0</v>
      </c>
      <c r="C8" s="54"/>
      <c r="D8" s="54"/>
      <c r="E8" s="54"/>
      <c r="F8" s="54"/>
      <c r="G8" s="54"/>
      <c r="H8" s="54"/>
      <c r="I8" s="54"/>
      <c r="J8" s="54"/>
      <c r="K8" s="54"/>
      <c r="L8" s="54"/>
      <c r="M8" s="54"/>
    </row>
    <row r="9" spans="1:13" ht="13.8">
      <c r="B9" s="54"/>
      <c r="C9" s="54"/>
      <c r="D9" s="54"/>
      <c r="E9" s="54"/>
      <c r="F9" s="54"/>
      <c r="G9" s="54"/>
      <c r="H9" s="54"/>
      <c r="I9" s="54"/>
      <c r="J9" s="54"/>
      <c r="K9" s="54"/>
      <c r="L9" s="54"/>
      <c r="M9" s="54"/>
    </row>
    <row r="10" spans="1:13" ht="13.8">
      <c r="B10" s="57" t="s">
        <v>1</v>
      </c>
      <c r="C10" s="52"/>
      <c r="D10" s="52"/>
      <c r="E10" s="52"/>
      <c r="F10" s="56"/>
      <c r="G10" s="52"/>
      <c r="H10" s="52"/>
      <c r="I10" s="52"/>
      <c r="J10" s="52"/>
      <c r="K10" s="52"/>
      <c r="L10" s="52"/>
      <c r="M10" s="52"/>
    </row>
    <row r="11" spans="1:13" ht="13.8">
      <c r="B11" s="53"/>
      <c r="C11" s="53"/>
      <c r="D11" s="53"/>
      <c r="E11" s="53"/>
      <c r="F11" s="53"/>
      <c r="G11" s="53"/>
      <c r="H11" s="53"/>
      <c r="I11" s="53"/>
      <c r="J11" s="53"/>
      <c r="K11" s="53"/>
      <c r="L11" s="53"/>
      <c r="M11" s="53"/>
    </row>
    <row r="12" spans="1:13" ht="13.8">
      <c r="B12" s="58" t="s">
        <v>2</v>
      </c>
      <c r="C12" s="52"/>
      <c r="D12" s="52"/>
      <c r="E12" s="52"/>
      <c r="F12" s="52"/>
      <c r="G12" s="52"/>
      <c r="H12" s="52"/>
      <c r="I12" s="52"/>
      <c r="J12" s="52"/>
      <c r="K12" s="52"/>
      <c r="L12" s="52"/>
      <c r="M12" s="52"/>
    </row>
    <row r="13" spans="1:13" ht="207">
      <c r="B13" s="54" t="s">
        <v>728</v>
      </c>
      <c r="C13"/>
      <c r="D13"/>
      <c r="E13"/>
      <c r="F13"/>
      <c r="G13"/>
      <c r="H13"/>
      <c r="I13"/>
      <c r="J13"/>
      <c r="K13"/>
      <c r="L13"/>
      <c r="M13"/>
    </row>
    <row r="14" spans="1:13">
      <c r="B14"/>
      <c r="C14"/>
      <c r="D14"/>
      <c r="E14"/>
      <c r="F14"/>
      <c r="G14"/>
      <c r="H14"/>
      <c r="I14"/>
      <c r="J14"/>
      <c r="K14"/>
      <c r="L14"/>
      <c r="M14"/>
    </row>
    <row r="15" spans="1:13" ht="13.8">
      <c r="B15" s="744" t="s">
        <v>729</v>
      </c>
      <c r="C15"/>
      <c r="D15"/>
      <c r="E15"/>
      <c r="F15"/>
      <c r="G15"/>
      <c r="H15"/>
      <c r="I15"/>
      <c r="J15"/>
      <c r="K15"/>
      <c r="L15"/>
      <c r="M15"/>
    </row>
    <row r="16" spans="1:13">
      <c r="B16"/>
      <c r="C16"/>
      <c r="D16"/>
      <c r="E16"/>
      <c r="F16"/>
      <c r="G16"/>
      <c r="H16"/>
      <c r="I16"/>
      <c r="J16"/>
      <c r="K16"/>
      <c r="L16"/>
      <c r="M16"/>
    </row>
    <row r="17" spans="1:13">
      <c r="B17"/>
      <c r="C17"/>
      <c r="D17"/>
      <c r="E17"/>
      <c r="F17"/>
      <c r="G17"/>
      <c r="H17"/>
      <c r="I17"/>
      <c r="J17"/>
      <c r="K17"/>
      <c r="L17"/>
      <c r="M17"/>
    </row>
    <row r="18" spans="1:13">
      <c r="B18"/>
      <c r="C18"/>
      <c r="D18"/>
      <c r="E18"/>
      <c r="F18"/>
      <c r="G18"/>
      <c r="H18"/>
      <c r="I18"/>
      <c r="J18"/>
      <c r="K18"/>
      <c r="L18"/>
      <c r="M18"/>
    </row>
    <row r="19" spans="1:13">
      <c r="B19"/>
      <c r="C19"/>
      <c r="D19"/>
      <c r="E19"/>
      <c r="F19"/>
      <c r="G19"/>
      <c r="H19"/>
      <c r="I19"/>
      <c r="J19"/>
      <c r="K19"/>
      <c r="L19"/>
      <c r="M19"/>
    </row>
    <row r="20" spans="1:13">
      <c r="B20"/>
      <c r="C20"/>
      <c r="D20"/>
      <c r="E20"/>
      <c r="F20"/>
      <c r="G20"/>
      <c r="H20"/>
      <c r="I20"/>
      <c r="J20"/>
      <c r="K20"/>
      <c r="L20"/>
      <c r="M20"/>
    </row>
    <row r="21" spans="1:13">
      <c r="B21"/>
      <c r="C21"/>
      <c r="D21"/>
      <c r="E21"/>
      <c r="F21"/>
      <c r="G21"/>
      <c r="H21"/>
      <c r="I21"/>
      <c r="J21"/>
      <c r="K21"/>
      <c r="L21"/>
      <c r="M21"/>
    </row>
    <row r="22" spans="1:13">
      <c r="B22"/>
      <c r="C22"/>
      <c r="D22"/>
      <c r="E22"/>
      <c r="F22"/>
      <c r="G22"/>
      <c r="H22"/>
      <c r="I22"/>
      <c r="J22"/>
      <c r="K22"/>
      <c r="L22"/>
      <c r="M22"/>
    </row>
    <row r="23" spans="1:13">
      <c r="B23"/>
      <c r="C23"/>
      <c r="D23"/>
      <c r="E23"/>
      <c r="F23"/>
      <c r="G23"/>
      <c r="H23"/>
      <c r="I23"/>
      <c r="J23"/>
      <c r="K23"/>
      <c r="L23"/>
      <c r="M23"/>
    </row>
    <row r="24" spans="1:13">
      <c r="B24"/>
      <c r="C24"/>
      <c r="D24"/>
      <c r="E24"/>
      <c r="F24"/>
      <c r="G24"/>
      <c r="H24"/>
      <c r="I24"/>
      <c r="J24"/>
      <c r="K24"/>
      <c r="L24"/>
      <c r="M24"/>
    </row>
    <row r="25" spans="1:13">
      <c r="B25"/>
      <c r="C25"/>
      <c r="D25"/>
      <c r="E25"/>
      <c r="F25"/>
      <c r="G25"/>
      <c r="H25"/>
      <c r="I25"/>
      <c r="J25"/>
      <c r="K25"/>
      <c r="L25"/>
      <c r="M25"/>
    </row>
    <row r="26" spans="1:13">
      <c r="B26"/>
      <c r="C26"/>
      <c r="D26"/>
      <c r="E26"/>
      <c r="F26"/>
      <c r="G26"/>
      <c r="H26"/>
      <c r="I26"/>
      <c r="J26"/>
      <c r="K26"/>
      <c r="L26"/>
      <c r="M26"/>
    </row>
    <row r="27" spans="1:13">
      <c r="B27"/>
      <c r="C27"/>
      <c r="D27"/>
      <c r="E27"/>
      <c r="F27"/>
      <c r="G27"/>
      <c r="H27"/>
      <c r="I27"/>
      <c r="J27"/>
      <c r="K27"/>
      <c r="L27"/>
      <c r="M27"/>
    </row>
    <row r="28" spans="1:13">
      <c r="B28"/>
      <c r="C28"/>
      <c r="D28"/>
      <c r="E28"/>
      <c r="F28"/>
      <c r="G28"/>
      <c r="H28"/>
      <c r="I28"/>
      <c r="J28"/>
      <c r="K28"/>
      <c r="L28"/>
      <c r="M28"/>
    </row>
    <row r="29" spans="1:13">
      <c r="B29"/>
      <c r="C29"/>
      <c r="D29"/>
      <c r="E29"/>
      <c r="F29"/>
      <c r="G29"/>
      <c r="H29"/>
      <c r="I29"/>
      <c r="J29"/>
      <c r="K29"/>
      <c r="L29"/>
      <c r="M29"/>
    </row>
    <row r="30" spans="1:13">
      <c r="A30" s="50"/>
      <c r="B30"/>
      <c r="C30"/>
      <c r="D30"/>
      <c r="E30"/>
      <c r="F30"/>
      <c r="G30"/>
      <c r="H30"/>
      <c r="I30"/>
      <c r="J30"/>
      <c r="K30"/>
      <c r="L30"/>
      <c r="M30"/>
    </row>
    <row r="31" spans="1:13">
      <c r="A31" s="50"/>
    </row>
  </sheetData>
  <sheetProtection sheet="1" objects="1" scenarios="1"/>
  <hyperlinks>
    <hyperlink ref="B15" r:id="rId1" xr:uid="{E39FEEE0-16BF-4C29-B0A6-6D9FE9CBDA06}"/>
  </hyperlinks>
  <pageMargins left="0.7" right="0.7" top="0.75" bottom="0.75" header="0.3" footer="0.3"/>
  <pageSetup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E33E-831A-4651-B46A-93CA82F51227}">
  <sheetPr>
    <tabColor rgb="FF00C6B9"/>
  </sheetPr>
  <dimension ref="B2:J86"/>
  <sheetViews>
    <sheetView showGridLines="0" topLeftCell="A2" zoomScaleNormal="100" workbookViewId="0"/>
  </sheetViews>
  <sheetFormatPr defaultColWidth="10.109375" defaultRowHeight="13.2"/>
  <cols>
    <col min="1" max="1" width="8" customWidth="1"/>
    <col min="2" max="2" width="13" customWidth="1"/>
    <col min="3" max="3" width="19.6640625" customWidth="1"/>
    <col min="4" max="4" width="12.44140625" bestFit="1" customWidth="1"/>
    <col min="5" max="5" width="13.33203125" customWidth="1"/>
    <col min="6" max="6" width="20.33203125" bestFit="1" customWidth="1"/>
    <col min="7" max="7" width="9.88671875" bestFit="1" customWidth="1"/>
    <col min="8" max="8" width="13.44140625" bestFit="1" customWidth="1"/>
    <col min="9" max="9" width="15.44140625" bestFit="1" customWidth="1"/>
    <col min="10" max="10" width="12.6640625" bestFit="1" customWidth="1"/>
  </cols>
  <sheetData>
    <row r="2" spans="2:10" ht="81" customHeight="1">
      <c r="B2" s="739" t="s">
        <v>594</v>
      </c>
      <c r="C2" s="740"/>
      <c r="D2" s="740"/>
      <c r="E2" s="740"/>
      <c r="F2" s="740"/>
      <c r="G2" s="740"/>
      <c r="H2" s="740"/>
      <c r="I2" s="740"/>
    </row>
    <row r="3" spans="2:10" ht="13.8" thickBot="1">
      <c r="B3" s="370"/>
      <c r="C3" s="370"/>
      <c r="D3" s="370"/>
      <c r="E3" s="370"/>
      <c r="F3" s="370"/>
      <c r="G3" s="370"/>
      <c r="H3" s="370"/>
      <c r="I3" s="370"/>
    </row>
    <row r="4" spans="2:10" ht="16.2" thickBot="1">
      <c r="B4" s="741" t="s">
        <v>595</v>
      </c>
      <c r="C4" s="742"/>
      <c r="D4" s="742"/>
      <c r="E4" s="742"/>
      <c r="F4" s="742"/>
      <c r="G4" s="742"/>
      <c r="H4" s="743"/>
    </row>
    <row r="5" spans="2:10" ht="13.8" thickBot="1">
      <c r="B5" s="371" t="s">
        <v>596</v>
      </c>
      <c r="C5" s="372" t="s">
        <v>597</v>
      </c>
      <c r="D5" s="373" t="s">
        <v>598</v>
      </c>
      <c r="E5" s="373" t="s">
        <v>599</v>
      </c>
      <c r="F5" s="373" t="s">
        <v>600</v>
      </c>
      <c r="G5" s="373" t="s">
        <v>601</v>
      </c>
      <c r="H5" s="540" t="s">
        <v>602</v>
      </c>
    </row>
    <row r="6" spans="2:10" ht="12" customHeight="1">
      <c r="B6" s="323" t="s">
        <v>597</v>
      </c>
      <c r="C6" s="533"/>
      <c r="D6" s="534">
        <v>277.77777777799997</v>
      </c>
      <c r="E6" s="534">
        <f>D6*E7</f>
        <v>0.277777777778</v>
      </c>
      <c r="F6" s="531">
        <f>D6*F7</f>
        <v>2.7777777777799998E-4</v>
      </c>
      <c r="G6" s="537">
        <v>947817.12031000003</v>
      </c>
      <c r="H6" s="543">
        <v>9.4781698790999993</v>
      </c>
    </row>
    <row r="7" spans="2:10">
      <c r="B7" s="324" t="s">
        <v>598</v>
      </c>
      <c r="C7" s="541">
        <v>3.5999999999971203E-3</v>
      </c>
      <c r="D7" s="532"/>
      <c r="E7" s="536">
        <v>1E-3</v>
      </c>
      <c r="F7" s="531">
        <v>9.9999999999999995E-7</v>
      </c>
      <c r="G7" s="537">
        <v>3412.1415999999999</v>
      </c>
      <c r="H7" s="546">
        <v>3.4121411599999998E-2</v>
      </c>
    </row>
    <row r="8" spans="2:10">
      <c r="B8" s="324" t="s">
        <v>599</v>
      </c>
      <c r="C8" s="535">
        <f>C7/E7</f>
        <v>3.5999999999971202</v>
      </c>
      <c r="D8" s="537">
        <v>1000</v>
      </c>
      <c r="E8" s="532"/>
      <c r="F8" s="536">
        <f>F7/E7</f>
        <v>1E-3</v>
      </c>
      <c r="G8" s="531">
        <f>G7/E7</f>
        <v>3412141.5999999996</v>
      </c>
      <c r="H8" s="543">
        <v>34.121411565000002</v>
      </c>
    </row>
    <row r="9" spans="2:10">
      <c r="B9" s="324" t="s">
        <v>600</v>
      </c>
      <c r="C9" s="538">
        <f>C7/F7</f>
        <v>3599.9999999971205</v>
      </c>
      <c r="D9" s="531">
        <v>1000000</v>
      </c>
      <c r="E9" s="537">
        <f>E7/F7</f>
        <v>1000.0000000000001</v>
      </c>
      <c r="F9" s="532"/>
      <c r="G9" s="531">
        <f>G7/F7</f>
        <v>3412141600</v>
      </c>
      <c r="H9" s="544">
        <v>34121.411565000002</v>
      </c>
    </row>
    <row r="10" spans="2:10">
      <c r="B10" s="324" t="s">
        <v>601</v>
      </c>
      <c r="C10" s="530">
        <v>1.0551000000000001E-6</v>
      </c>
      <c r="D10" s="531">
        <v>2.9307109999999998E-4</v>
      </c>
      <c r="E10" s="531">
        <f>D10*E7</f>
        <v>2.9307109999999998E-7</v>
      </c>
      <c r="F10" s="531">
        <f>D10*F7</f>
        <v>2.9307109999999999E-10</v>
      </c>
      <c r="G10" s="532"/>
      <c r="H10" s="547">
        <v>1.0000000000000001E-5</v>
      </c>
      <c r="J10" s="542"/>
    </row>
    <row r="11" spans="2:10" ht="13.8" thickBot="1">
      <c r="B11" s="325" t="s">
        <v>602</v>
      </c>
      <c r="C11" s="549">
        <v>0.1055056</v>
      </c>
      <c r="D11" s="545">
        <v>29.307111111000001</v>
      </c>
      <c r="E11" s="545">
        <v>2.9307111100000002E-2</v>
      </c>
      <c r="F11" s="326">
        <v>2.9307099999999999E-5</v>
      </c>
      <c r="G11" s="548">
        <v>100000.01397</v>
      </c>
      <c r="H11" s="539"/>
    </row>
    <row r="13" spans="2:10" ht="13.8" thickBot="1"/>
    <row r="14" spans="2:10" ht="16.2" thickBot="1">
      <c r="B14" s="733" t="s">
        <v>603</v>
      </c>
      <c r="C14" s="734"/>
      <c r="D14" s="734"/>
      <c r="E14" s="734"/>
      <c r="F14" s="734"/>
      <c r="G14" s="734"/>
      <c r="H14" s="735"/>
    </row>
    <row r="15" spans="2:10" ht="14.4" thickBot="1">
      <c r="B15" s="374" t="s">
        <v>596</v>
      </c>
      <c r="C15" s="375" t="s">
        <v>604</v>
      </c>
      <c r="D15" s="376" t="s">
        <v>605</v>
      </c>
      <c r="E15" s="376" t="s">
        <v>606</v>
      </c>
      <c r="F15" s="373" t="s">
        <v>607</v>
      </c>
      <c r="G15" s="376" t="s">
        <v>608</v>
      </c>
      <c r="H15" s="377" t="s">
        <v>609</v>
      </c>
    </row>
    <row r="16" spans="2:10" ht="16.5" customHeight="1">
      <c r="B16" s="327" t="s">
        <v>604</v>
      </c>
      <c r="C16" s="328"/>
      <c r="D16" s="329">
        <v>1E-3</v>
      </c>
      <c r="E16" s="329">
        <v>3.5314667000000001E-2</v>
      </c>
      <c r="F16" s="329">
        <v>0.21996924800000001</v>
      </c>
      <c r="G16" s="329">
        <v>0.26417205100000002</v>
      </c>
      <c r="H16" s="330">
        <v>6.2898110000000002E-3</v>
      </c>
    </row>
    <row r="17" spans="2:8" ht="13.8">
      <c r="B17" s="327" t="s">
        <v>605</v>
      </c>
      <c r="C17" s="331">
        <v>1000</v>
      </c>
      <c r="D17" s="332"/>
      <c r="E17" s="329">
        <v>35.314667</v>
      </c>
      <c r="F17" s="329">
        <v>219.96924799999999</v>
      </c>
      <c r="G17" s="329">
        <v>264.17205100000001</v>
      </c>
      <c r="H17" s="330">
        <v>6.2898110000000003</v>
      </c>
    </row>
    <row r="18" spans="2:8">
      <c r="B18" s="327" t="s">
        <v>606</v>
      </c>
      <c r="C18" s="333">
        <v>28.316846368677353</v>
      </c>
      <c r="D18" s="329">
        <v>2.8316846368677356E-2</v>
      </c>
      <c r="E18" s="332"/>
      <c r="F18" s="329">
        <v>6.228835401449488</v>
      </c>
      <c r="G18" s="329">
        <v>7.4805193830653991</v>
      </c>
      <c r="H18" s="330">
        <v>0.17810761177501688</v>
      </c>
    </row>
    <row r="19" spans="2:8">
      <c r="B19" s="324" t="s">
        <v>607</v>
      </c>
      <c r="C19" s="333">
        <v>4.5460900061812275</v>
      </c>
      <c r="D19" s="329">
        <v>4.5460900061812274E-3</v>
      </c>
      <c r="E19" s="329">
        <v>0.16054365472031801</v>
      </c>
      <c r="F19" s="332"/>
      <c r="G19" s="329">
        <v>1.2009499209634977</v>
      </c>
      <c r="H19" s="330">
        <v>2.8594046927868752E-2</v>
      </c>
    </row>
    <row r="20" spans="2:8">
      <c r="B20" s="327" t="s">
        <v>608</v>
      </c>
      <c r="C20" s="333">
        <v>3.7854118034613733</v>
      </c>
      <c r="D20" s="329">
        <v>3.7854118034613732E-3</v>
      </c>
      <c r="E20" s="329">
        <v>0.13368055729710784</v>
      </c>
      <c r="F20" s="329">
        <v>0.83267418777772206</v>
      </c>
      <c r="G20" s="332"/>
      <c r="H20" s="330">
        <v>2.3809524800941183E-2</v>
      </c>
    </row>
    <row r="21" spans="2:8" ht="13.8" thickBot="1">
      <c r="B21" s="334" t="s">
        <v>609</v>
      </c>
      <c r="C21" s="335">
        <v>158.98728912522174</v>
      </c>
      <c r="D21" s="336">
        <v>0.15898728912522173</v>
      </c>
      <c r="E21" s="336">
        <v>5.6145831726899269</v>
      </c>
      <c r="F21" s="336">
        <v>34.972314430433606</v>
      </c>
      <c r="G21" s="337">
        <v>41.999998251139822</v>
      </c>
      <c r="H21" s="338"/>
    </row>
    <row r="23" spans="2:8" ht="13.8" thickBot="1"/>
    <row r="24" spans="2:8" ht="16.2" thickBot="1">
      <c r="B24" s="733" t="s">
        <v>610</v>
      </c>
      <c r="C24" s="734"/>
      <c r="D24" s="734"/>
      <c r="E24" s="734"/>
      <c r="F24" s="734"/>
      <c r="G24" s="734"/>
      <c r="H24" s="735"/>
    </row>
    <row r="25" spans="2:8" ht="13.8" thickBot="1">
      <c r="B25" s="374" t="s">
        <v>596</v>
      </c>
      <c r="C25" s="375" t="s">
        <v>611</v>
      </c>
      <c r="D25" s="376" t="s">
        <v>612</v>
      </c>
      <c r="E25" s="376" t="s">
        <v>613</v>
      </c>
      <c r="F25" s="376" t="s">
        <v>614</v>
      </c>
      <c r="G25" s="376" t="s">
        <v>615</v>
      </c>
      <c r="H25" s="377" t="s">
        <v>616</v>
      </c>
    </row>
    <row r="26" spans="2:8">
      <c r="B26" s="327" t="s">
        <v>611</v>
      </c>
      <c r="C26" s="339"/>
      <c r="D26" s="340">
        <v>1E-3</v>
      </c>
      <c r="E26" s="341">
        <v>9.9999999999999995E-7</v>
      </c>
      <c r="F26" s="341">
        <f>F27/C27</f>
        <v>9.8420700000000002E-7</v>
      </c>
      <c r="G26" s="341">
        <f>G27/C27</f>
        <v>1.1023109999999999E-6</v>
      </c>
      <c r="H26" s="342">
        <f>H27/C27</f>
        <v>2.2046236800000001E-3</v>
      </c>
    </row>
    <row r="27" spans="2:8" ht="12" customHeight="1">
      <c r="B27" s="327" t="s">
        <v>612</v>
      </c>
      <c r="C27" s="343">
        <f>1/D26</f>
        <v>1000</v>
      </c>
      <c r="D27" s="344"/>
      <c r="E27" s="345">
        <v>1E-3</v>
      </c>
      <c r="F27" s="341">
        <v>9.8420699999999996E-4</v>
      </c>
      <c r="G27" s="345">
        <v>1.1023109999999999E-3</v>
      </c>
      <c r="H27" s="342">
        <v>2.2046236800000001</v>
      </c>
    </row>
    <row r="28" spans="2:8">
      <c r="B28" s="327" t="s">
        <v>613</v>
      </c>
      <c r="C28" s="346">
        <f>1/E26</f>
        <v>1000000</v>
      </c>
      <c r="D28" s="347">
        <v>1000</v>
      </c>
      <c r="E28" s="344"/>
      <c r="F28" s="345">
        <v>0.98420699999999994</v>
      </c>
      <c r="G28" s="345">
        <v>1.1023109999999998</v>
      </c>
      <c r="H28" s="348">
        <v>2204.6236800000001</v>
      </c>
    </row>
    <row r="29" spans="2:8">
      <c r="B29" s="327" t="s">
        <v>614</v>
      </c>
      <c r="C29" s="349">
        <v>1016046.08</v>
      </c>
      <c r="D29" s="347">
        <v>1016.0464211288886</v>
      </c>
      <c r="E29" s="345">
        <v>1.0160464211288887</v>
      </c>
      <c r="F29" s="344"/>
      <c r="G29" s="345">
        <v>1.1199991465210062</v>
      </c>
      <c r="H29" s="348">
        <v>2240</v>
      </c>
    </row>
    <row r="30" spans="2:8">
      <c r="B30" s="327" t="s">
        <v>615</v>
      </c>
      <c r="C30" s="350">
        <v>907184</v>
      </c>
      <c r="D30" s="345">
        <v>907.18499588591612</v>
      </c>
      <c r="E30" s="345">
        <v>0.90718499588591617</v>
      </c>
      <c r="F30" s="345">
        <v>0.8928578232458898</v>
      </c>
      <c r="G30" s="344"/>
      <c r="H30" s="348">
        <v>2000.0015240707933</v>
      </c>
    </row>
    <row r="31" spans="2:8" ht="13.8" thickBot="1">
      <c r="B31" s="334" t="s">
        <v>616</v>
      </c>
      <c r="C31" s="351">
        <v>453.59199999999998</v>
      </c>
      <c r="D31" s="352">
        <v>0.45359215228968236</v>
      </c>
      <c r="E31" s="353">
        <v>4.5359215228968239E-4</v>
      </c>
      <c r="F31" s="353">
        <v>4.4642857142857141E-4</v>
      </c>
      <c r="G31" s="353">
        <v>4.9999961898259206E-4</v>
      </c>
      <c r="H31" s="354"/>
    </row>
    <row r="33" spans="2:10" ht="13.8" thickBot="1"/>
    <row r="34" spans="2:10" ht="16.2" thickBot="1">
      <c r="B34" s="733" t="s">
        <v>617</v>
      </c>
      <c r="C34" s="734"/>
      <c r="D34" s="734"/>
      <c r="E34" s="734"/>
      <c r="F34" s="734"/>
      <c r="G34" s="734"/>
      <c r="H34" s="734"/>
      <c r="I34" s="734"/>
      <c r="J34" s="735"/>
    </row>
    <row r="35" spans="2:10" ht="13.8" thickBot="1">
      <c r="B35" s="374" t="s">
        <v>596</v>
      </c>
      <c r="C35" s="375" t="s">
        <v>618</v>
      </c>
      <c r="D35" s="376" t="s">
        <v>619</v>
      </c>
      <c r="E35" s="376" t="s">
        <v>620</v>
      </c>
      <c r="F35" s="376" t="s">
        <v>621</v>
      </c>
      <c r="G35" s="376" t="s">
        <v>622</v>
      </c>
      <c r="H35" s="376" t="s">
        <v>623</v>
      </c>
      <c r="I35" s="376" t="s">
        <v>624</v>
      </c>
      <c r="J35" s="377" t="s">
        <v>625</v>
      </c>
    </row>
    <row r="36" spans="2:10" ht="12" customHeight="1">
      <c r="B36" s="327" t="s">
        <v>618</v>
      </c>
      <c r="C36" s="355"/>
      <c r="D36" s="329">
        <v>3.2808398950000002</v>
      </c>
      <c r="E36" s="356">
        <v>39.370078739999997</v>
      </c>
      <c r="F36" s="357">
        <v>100</v>
      </c>
      <c r="G36" s="356">
        <v>1.093613298</v>
      </c>
      <c r="H36" s="358">
        <v>6.2137119223733392E-4</v>
      </c>
      <c r="I36" s="359">
        <v>1E-3</v>
      </c>
      <c r="J36" s="360">
        <v>5.3995680351745805E-4</v>
      </c>
    </row>
    <row r="37" spans="2:10">
      <c r="B37" s="327" t="s">
        <v>619</v>
      </c>
      <c r="C37" s="361">
        <v>0.30480000000121921</v>
      </c>
      <c r="D37" s="332"/>
      <c r="E37" s="357">
        <v>12</v>
      </c>
      <c r="F37" s="356">
        <v>30.480000000121919</v>
      </c>
      <c r="G37" s="356">
        <v>0.33333333323173331</v>
      </c>
      <c r="H37" s="358">
        <v>1.8939393939469695E-4</v>
      </c>
      <c r="I37" s="358">
        <v>3.0480000000121922E-4</v>
      </c>
      <c r="J37" s="360">
        <v>1.6457883371277953E-4</v>
      </c>
    </row>
    <row r="38" spans="2:10">
      <c r="B38" s="327" t="s">
        <v>620</v>
      </c>
      <c r="C38" s="361">
        <v>2.5400000000101602E-2</v>
      </c>
      <c r="D38" s="362">
        <v>8.3333333333333343E-2</v>
      </c>
      <c r="E38" s="363"/>
      <c r="F38" s="356">
        <v>2.5400000000101604</v>
      </c>
      <c r="G38" s="356">
        <v>2.7777777769311111E-2</v>
      </c>
      <c r="H38" s="358">
        <f>1/E41</f>
        <v>1.5782828282828283E-5</v>
      </c>
      <c r="I38" s="358">
        <f>1/E42</f>
        <v>2.54000508001016E-5</v>
      </c>
      <c r="J38" s="360">
        <f>1/E43</f>
        <v>1.3714902809398293E-5</v>
      </c>
    </row>
    <row r="39" spans="2:10">
      <c r="B39" s="327" t="s">
        <v>621</v>
      </c>
      <c r="C39" s="361">
        <v>0.01</v>
      </c>
      <c r="D39" s="362">
        <v>3.2808398950000005E-2</v>
      </c>
      <c r="E39" s="356">
        <v>0.39370078739999997</v>
      </c>
      <c r="F39" s="363"/>
      <c r="G39" s="356">
        <v>1.0936132979999999E-2</v>
      </c>
      <c r="H39" s="358">
        <f>1/F41</f>
        <v>6.2137119223733384E-6</v>
      </c>
      <c r="I39" s="358">
        <f>1/F42</f>
        <v>1.0000000000000001E-5</v>
      </c>
      <c r="J39" s="360">
        <f>1/F43</f>
        <v>5.3995680351745796E-6</v>
      </c>
    </row>
    <row r="40" spans="2:10">
      <c r="B40" s="327" t="s">
        <v>622</v>
      </c>
      <c r="C40" s="361">
        <v>0.91440000028236679</v>
      </c>
      <c r="D40" s="364">
        <v>3</v>
      </c>
      <c r="E40" s="357">
        <v>36.000000010972798</v>
      </c>
      <c r="F40" s="356">
        <v>91.440000028236682</v>
      </c>
      <c r="G40" s="363"/>
      <c r="H40" s="329">
        <f>1/G41</f>
        <v>5.6818181835727264E-4</v>
      </c>
      <c r="I40" s="358">
        <f>1/G42</f>
        <v>9.1440000028236669E-4</v>
      </c>
      <c r="J40" s="360">
        <f>1/G43</f>
        <v>4.9373650128882939E-4</v>
      </c>
    </row>
    <row r="41" spans="2:10">
      <c r="B41" s="327" t="s">
        <v>623</v>
      </c>
      <c r="C41" s="331">
        <v>1609.3440000000001</v>
      </c>
      <c r="D41" s="365">
        <v>5279.9999999788806</v>
      </c>
      <c r="E41" s="366">
        <v>63360</v>
      </c>
      <c r="F41" s="366">
        <f>D41*F37</f>
        <v>160934.40000000002</v>
      </c>
      <c r="G41" s="366">
        <f>D41*G37</f>
        <v>1759.9999994565121</v>
      </c>
      <c r="H41" s="332"/>
      <c r="I41" s="329">
        <v>1.6093440000000001</v>
      </c>
      <c r="J41" s="330">
        <v>0.86897624200000001</v>
      </c>
    </row>
    <row r="42" spans="2:10">
      <c r="B42" s="327" t="s">
        <v>624</v>
      </c>
      <c r="C42" s="331">
        <v>1000</v>
      </c>
      <c r="D42" s="365">
        <v>3280.8398950000001</v>
      </c>
      <c r="E42" s="366">
        <v>39370</v>
      </c>
      <c r="F42" s="366">
        <f>D42*F37</f>
        <v>100000</v>
      </c>
      <c r="G42" s="366">
        <f>D42*G37</f>
        <v>1093.613298</v>
      </c>
      <c r="H42" s="329">
        <v>0.62137119223733395</v>
      </c>
      <c r="I42" s="332"/>
      <c r="J42" s="330">
        <v>0.53995680351745801</v>
      </c>
    </row>
    <row r="43" spans="2:10" ht="13.8" thickBot="1">
      <c r="B43" s="334" t="s">
        <v>625</v>
      </c>
      <c r="C43" s="367">
        <v>1851.9999997882601</v>
      </c>
      <c r="D43" s="368">
        <v>6076.1154848453043</v>
      </c>
      <c r="E43" s="369">
        <f>D43*E37</f>
        <v>72913.385818143652</v>
      </c>
      <c r="F43" s="369">
        <f>D43*F37</f>
        <v>185199.99997882568</v>
      </c>
      <c r="G43" s="369">
        <f>D43*G37</f>
        <v>2025.3718276644347</v>
      </c>
      <c r="H43" s="336">
        <v>1.1507794478919713</v>
      </c>
      <c r="I43" s="336">
        <v>1.8519999997882568</v>
      </c>
      <c r="J43" s="338"/>
    </row>
    <row r="45" spans="2:10" ht="13.8" thickBot="1"/>
    <row r="46" spans="2:10" ht="16.2" thickBot="1">
      <c r="B46" s="736" t="s">
        <v>626</v>
      </c>
      <c r="C46" s="738"/>
      <c r="E46" s="736" t="s">
        <v>627</v>
      </c>
      <c r="F46" s="737"/>
      <c r="G46" s="737"/>
      <c r="H46" s="738"/>
    </row>
    <row r="47" spans="2:10" ht="13.8" thickBot="1">
      <c r="B47" s="399" t="s">
        <v>628</v>
      </c>
      <c r="C47" s="400" t="s">
        <v>629</v>
      </c>
      <c r="E47" s="378" t="s">
        <v>628</v>
      </c>
      <c r="F47" s="379" t="s">
        <v>630</v>
      </c>
      <c r="G47" s="379" t="s">
        <v>631</v>
      </c>
      <c r="H47" s="380" t="s">
        <v>632</v>
      </c>
    </row>
    <row r="48" spans="2:10" ht="13.8">
      <c r="B48" s="381" t="s">
        <v>609</v>
      </c>
      <c r="C48" s="401" t="s">
        <v>633</v>
      </c>
      <c r="E48" s="388" t="s">
        <v>634</v>
      </c>
      <c r="F48" s="394">
        <v>1000000000000</v>
      </c>
      <c r="G48" s="389" t="s">
        <v>635</v>
      </c>
      <c r="H48" s="390" t="s">
        <v>636</v>
      </c>
    </row>
    <row r="49" spans="2:8" ht="13.8">
      <c r="B49" s="381" t="s">
        <v>601</v>
      </c>
      <c r="C49" s="401" t="s">
        <v>637</v>
      </c>
      <c r="E49" s="381" t="s">
        <v>638</v>
      </c>
      <c r="F49" s="395">
        <v>1000000000</v>
      </c>
      <c r="G49" s="382" t="s">
        <v>639</v>
      </c>
      <c r="H49" s="383" t="s">
        <v>640</v>
      </c>
    </row>
    <row r="50" spans="2:8" ht="13.8">
      <c r="B50" s="402" t="s">
        <v>641</v>
      </c>
      <c r="C50" s="401" t="s">
        <v>642</v>
      </c>
      <c r="E50" s="381" t="s">
        <v>643</v>
      </c>
      <c r="F50" s="395">
        <v>1000000</v>
      </c>
      <c r="G50" s="382" t="s">
        <v>644</v>
      </c>
      <c r="H50" s="383" t="s">
        <v>645</v>
      </c>
    </row>
    <row r="51" spans="2:8" ht="13.8">
      <c r="B51" s="381" t="s">
        <v>621</v>
      </c>
      <c r="C51" s="401" t="s">
        <v>646</v>
      </c>
      <c r="E51" s="381" t="s">
        <v>647</v>
      </c>
      <c r="F51" s="395">
        <v>1000</v>
      </c>
      <c r="G51" s="382" t="s">
        <v>648</v>
      </c>
      <c r="H51" s="383" t="s">
        <v>649</v>
      </c>
    </row>
    <row r="52" spans="2:8" ht="13.8">
      <c r="B52" s="381" t="s">
        <v>606</v>
      </c>
      <c r="C52" s="401" t="s">
        <v>650</v>
      </c>
      <c r="E52" s="381" t="s">
        <v>651</v>
      </c>
      <c r="F52" s="395">
        <v>100</v>
      </c>
      <c r="G52" s="382" t="s">
        <v>652</v>
      </c>
      <c r="H52" s="383" t="s">
        <v>653</v>
      </c>
    </row>
    <row r="53" spans="2:8" ht="13.8">
      <c r="B53" s="402" t="s">
        <v>654</v>
      </c>
      <c r="C53" s="401" t="s">
        <v>655</v>
      </c>
      <c r="E53" s="381" t="s">
        <v>656</v>
      </c>
      <c r="F53" s="395">
        <v>10</v>
      </c>
      <c r="G53" s="382" t="s">
        <v>657</v>
      </c>
      <c r="H53" s="383" t="s">
        <v>658</v>
      </c>
    </row>
    <row r="54" spans="2:8" ht="13.8">
      <c r="B54" s="381" t="s">
        <v>619</v>
      </c>
      <c r="C54" s="401" t="s">
        <v>659</v>
      </c>
      <c r="E54" s="381" t="s">
        <v>660</v>
      </c>
      <c r="F54" s="391">
        <v>0.1</v>
      </c>
      <c r="G54" s="382" t="s">
        <v>661</v>
      </c>
      <c r="H54" s="383" t="s">
        <v>662</v>
      </c>
    </row>
    <row r="55" spans="2:8" ht="13.8">
      <c r="B55" s="381" t="s">
        <v>611</v>
      </c>
      <c r="C55" s="401" t="s">
        <v>663</v>
      </c>
      <c r="E55" s="381" t="s">
        <v>664</v>
      </c>
      <c r="F55" s="392">
        <v>0.01</v>
      </c>
      <c r="G55" s="382" t="s">
        <v>665</v>
      </c>
      <c r="H55" s="383" t="s">
        <v>666</v>
      </c>
    </row>
    <row r="56" spans="2:8" ht="13.8">
      <c r="B56" s="381" t="s">
        <v>667</v>
      </c>
      <c r="C56" s="401" t="s">
        <v>668</v>
      </c>
      <c r="E56" s="381" t="s">
        <v>669</v>
      </c>
      <c r="F56" s="393">
        <v>1E-3</v>
      </c>
      <c r="G56" s="382" t="s">
        <v>670</v>
      </c>
      <c r="H56" s="383" t="s">
        <v>618</v>
      </c>
    </row>
    <row r="57" spans="2:8" ht="13.8">
      <c r="B57" s="381" t="s">
        <v>597</v>
      </c>
      <c r="C57" s="401" t="s">
        <v>671</v>
      </c>
      <c r="E57" s="381" t="s">
        <v>672</v>
      </c>
      <c r="F57" s="396">
        <v>9.9999999999999995E-7</v>
      </c>
      <c r="G57" s="382" t="s">
        <v>673</v>
      </c>
      <c r="H57" s="384" t="s">
        <v>618</v>
      </c>
    </row>
    <row r="58" spans="2:8" ht="13.8">
      <c r="B58" s="381" t="s">
        <v>600</v>
      </c>
      <c r="C58" s="401" t="s">
        <v>674</v>
      </c>
      <c r="E58" s="381" t="s">
        <v>675</v>
      </c>
      <c r="F58" s="397">
        <v>1.0000000000000001E-9</v>
      </c>
      <c r="G58" s="382" t="s">
        <v>676</v>
      </c>
      <c r="H58" s="383" t="s">
        <v>677</v>
      </c>
    </row>
    <row r="59" spans="2:8" ht="14.4" thickBot="1">
      <c r="B59" s="381" t="s">
        <v>678</v>
      </c>
      <c r="C59" s="401" t="s">
        <v>679</v>
      </c>
      <c r="E59" s="385" t="s">
        <v>680</v>
      </c>
      <c r="F59" s="398">
        <v>9.9999999999999998E-13</v>
      </c>
      <c r="G59" s="386" t="s">
        <v>681</v>
      </c>
      <c r="H59" s="387" t="s">
        <v>682</v>
      </c>
    </row>
    <row r="60" spans="2:8">
      <c r="B60" s="381" t="s">
        <v>683</v>
      </c>
      <c r="C60" s="403" t="s">
        <v>684</v>
      </c>
    </row>
    <row r="61" spans="2:8">
      <c r="B61" s="402" t="s">
        <v>685</v>
      </c>
      <c r="C61" s="403" t="s">
        <v>686</v>
      </c>
    </row>
    <row r="62" spans="2:8">
      <c r="B62" s="381" t="s">
        <v>620</v>
      </c>
      <c r="C62" s="401" t="s">
        <v>687</v>
      </c>
    </row>
    <row r="63" spans="2:8">
      <c r="B63" s="381" t="s">
        <v>612</v>
      </c>
      <c r="C63" s="401" t="s">
        <v>688</v>
      </c>
    </row>
    <row r="64" spans="2:8">
      <c r="B64" s="381" t="s">
        <v>624</v>
      </c>
      <c r="C64" s="401" t="s">
        <v>689</v>
      </c>
    </row>
    <row r="65" spans="2:3">
      <c r="B65" s="381" t="s">
        <v>598</v>
      </c>
      <c r="C65" s="401" t="s">
        <v>690</v>
      </c>
    </row>
    <row r="66" spans="2:3">
      <c r="B66" s="381" t="s">
        <v>604</v>
      </c>
      <c r="C66" s="401" t="s">
        <v>691</v>
      </c>
    </row>
    <row r="67" spans="2:3">
      <c r="B67" s="381" t="s">
        <v>616</v>
      </c>
      <c r="C67" s="401" t="s">
        <v>692</v>
      </c>
    </row>
    <row r="68" spans="2:3">
      <c r="B68" s="381" t="s">
        <v>693</v>
      </c>
      <c r="C68" s="403" t="s">
        <v>694</v>
      </c>
    </row>
    <row r="69" spans="2:3">
      <c r="B69" s="381" t="s">
        <v>618</v>
      </c>
      <c r="C69" s="401" t="s">
        <v>695</v>
      </c>
    </row>
    <row r="70" spans="2:3" ht="13.8">
      <c r="B70" s="381" t="s">
        <v>696</v>
      </c>
      <c r="C70" s="401" t="s">
        <v>697</v>
      </c>
    </row>
    <row r="71" spans="2:3">
      <c r="B71" s="381" t="s">
        <v>623</v>
      </c>
      <c r="C71" s="401" t="s">
        <v>698</v>
      </c>
    </row>
    <row r="72" spans="2:3">
      <c r="B72" s="402" t="s">
        <v>699</v>
      </c>
      <c r="C72" s="401" t="s">
        <v>700</v>
      </c>
    </row>
    <row r="73" spans="2:3">
      <c r="B73" s="381" t="s">
        <v>613</v>
      </c>
      <c r="C73" s="401" t="s">
        <v>701</v>
      </c>
    </row>
    <row r="74" spans="2:3">
      <c r="B74" s="381" t="s">
        <v>599</v>
      </c>
      <c r="C74" s="401" t="s">
        <v>702</v>
      </c>
    </row>
    <row r="75" spans="2:3">
      <c r="B75" s="381" t="s">
        <v>703</v>
      </c>
      <c r="C75" s="401" t="s">
        <v>704</v>
      </c>
    </row>
    <row r="76" spans="2:3" ht="23.4">
      <c r="B76" s="404" t="s">
        <v>625</v>
      </c>
      <c r="C76" s="401" t="s">
        <v>705</v>
      </c>
    </row>
    <row r="77" spans="2:3">
      <c r="B77" s="404" t="s">
        <v>706</v>
      </c>
      <c r="C77" s="401" t="s">
        <v>707</v>
      </c>
    </row>
    <row r="78" spans="2:3">
      <c r="B78" s="381" t="s">
        <v>708</v>
      </c>
      <c r="C78" s="401" t="s">
        <v>709</v>
      </c>
    </row>
    <row r="79" spans="2:3">
      <c r="B79" s="381" t="s">
        <v>607</v>
      </c>
      <c r="C79" s="401" t="s">
        <v>710</v>
      </c>
    </row>
    <row r="80" spans="2:3">
      <c r="B80" s="381" t="s">
        <v>614</v>
      </c>
      <c r="C80" s="401" t="s">
        <v>711</v>
      </c>
    </row>
    <row r="81" spans="2:3">
      <c r="B81" s="381" t="s">
        <v>608</v>
      </c>
      <c r="C81" s="401" t="s">
        <v>712</v>
      </c>
    </row>
    <row r="82" spans="2:3">
      <c r="B82" s="381" t="s">
        <v>615</v>
      </c>
      <c r="C82" s="401" t="s">
        <v>713</v>
      </c>
    </row>
    <row r="83" spans="2:3" ht="13.8" thickBot="1">
      <c r="B83" s="385" t="s">
        <v>622</v>
      </c>
      <c r="C83" s="405" t="s">
        <v>714</v>
      </c>
    </row>
    <row r="86" spans="2:3">
      <c r="B86" s="31"/>
    </row>
  </sheetData>
  <sheetProtection sheet="1" objects="1" scenarios="1"/>
  <mergeCells count="7">
    <mergeCell ref="B24:H24"/>
    <mergeCell ref="B34:J34"/>
    <mergeCell ref="E46:H46"/>
    <mergeCell ref="B46:C46"/>
    <mergeCell ref="B2:I2"/>
    <mergeCell ref="B14:H14"/>
    <mergeCell ref="B4:H4"/>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C5363-C4BD-4F7A-873F-661AC70E44B2}">
  <sheetPr codeName="Sheet11">
    <tabColor rgb="FF00C6B9"/>
  </sheetPr>
  <dimension ref="B2:E9"/>
  <sheetViews>
    <sheetView showGridLines="0" zoomScaleNormal="100" workbookViewId="0">
      <selection activeCell="C7" sqref="C7"/>
    </sheetView>
  </sheetViews>
  <sheetFormatPr defaultColWidth="8.88671875" defaultRowHeight="13.2"/>
  <cols>
    <col min="2" max="2" width="24.33203125" bestFit="1" customWidth="1"/>
    <col min="3" max="3" width="14.88671875" bestFit="1" customWidth="1"/>
    <col min="4" max="4" width="31.109375" customWidth="1"/>
    <col min="5" max="5" width="38" customWidth="1"/>
  </cols>
  <sheetData>
    <row r="2" spans="2:5" ht="17.399999999999999">
      <c r="B2" s="44" t="s">
        <v>715</v>
      </c>
    </row>
    <row r="3" spans="2:5" ht="13.8" thickBot="1"/>
    <row r="4" spans="2:5" ht="16.5" customHeight="1" thickBot="1">
      <c r="B4" s="406" t="s">
        <v>716</v>
      </c>
      <c r="C4" s="406" t="s">
        <v>717</v>
      </c>
      <c r="D4" s="406" t="s">
        <v>718</v>
      </c>
      <c r="E4" s="407" t="s">
        <v>719</v>
      </c>
    </row>
    <row r="5" spans="2:5" ht="32.25" customHeight="1">
      <c r="B5" s="32" t="s">
        <v>720</v>
      </c>
      <c r="C5" s="529">
        <v>2011</v>
      </c>
      <c r="D5" s="33" t="s">
        <v>721</v>
      </c>
      <c r="E5" s="34" t="s">
        <v>722</v>
      </c>
    </row>
    <row r="6" spans="2:5" ht="39.6">
      <c r="B6" s="35" t="s">
        <v>723</v>
      </c>
      <c r="C6" s="36" t="s">
        <v>724</v>
      </c>
      <c r="D6" s="43" t="s">
        <v>725</v>
      </c>
      <c r="E6" s="38" t="s">
        <v>726</v>
      </c>
    </row>
    <row r="7" spans="2:5">
      <c r="B7" s="35"/>
      <c r="C7" s="36"/>
      <c r="D7" s="37"/>
      <c r="E7" s="38"/>
    </row>
    <row r="8" spans="2:5">
      <c r="B8" s="35"/>
      <c r="C8" s="36"/>
      <c r="D8" s="37"/>
      <c r="E8" s="38"/>
    </row>
    <row r="9" spans="2:5" ht="13.8" thickBot="1">
      <c r="B9" s="39"/>
      <c r="C9" s="40"/>
      <c r="D9" s="41"/>
      <c r="E9" s="42"/>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C6B9"/>
  </sheetPr>
  <dimension ref="B2:O47"/>
  <sheetViews>
    <sheetView showGridLines="0" zoomScaleNormal="100" workbookViewId="0">
      <selection activeCell="B4" sqref="B4:O4"/>
    </sheetView>
  </sheetViews>
  <sheetFormatPr defaultColWidth="8.88671875" defaultRowHeight="11.4"/>
  <cols>
    <col min="1" max="1" width="4.44140625" style="64" customWidth="1"/>
    <col min="2" max="2" width="9.109375" style="79" customWidth="1"/>
    <col min="3" max="3" width="22.6640625" style="60" customWidth="1"/>
    <col min="4" max="4" width="9.109375" style="60"/>
    <col min="5" max="5" width="12.33203125" style="60" customWidth="1"/>
    <col min="6" max="6" width="36.109375" style="80" customWidth="1"/>
    <col min="7" max="7" width="21.88671875" style="81" customWidth="1"/>
    <col min="8" max="8" width="8.33203125" style="62" customWidth="1"/>
    <col min="9" max="9" width="11" style="64" customWidth="1"/>
    <col min="10" max="15" width="9.109375" style="64"/>
    <col min="16" max="259" width="8.88671875" style="64"/>
    <col min="260" max="260" width="4.44140625" style="64" customWidth="1"/>
    <col min="261" max="261" width="33" style="64" customWidth="1"/>
    <col min="262" max="262" width="8.88671875" style="64"/>
    <col min="263" max="263" width="59.44140625" style="64" customWidth="1"/>
    <col min="264" max="264" width="8.33203125" style="64" customWidth="1"/>
    <col min="265" max="265" width="11" style="64" customWidth="1"/>
    <col min="266" max="515" width="8.88671875" style="64"/>
    <col min="516" max="516" width="4.44140625" style="64" customWidth="1"/>
    <col min="517" max="517" width="33" style="64" customWidth="1"/>
    <col min="518" max="518" width="8.88671875" style="64"/>
    <col min="519" max="519" width="59.44140625" style="64" customWidth="1"/>
    <col min="520" max="520" width="8.33203125" style="64" customWidth="1"/>
    <col min="521" max="521" width="11" style="64" customWidth="1"/>
    <col min="522" max="771" width="8.88671875" style="64"/>
    <col min="772" max="772" width="4.44140625" style="64" customWidth="1"/>
    <col min="773" max="773" width="33" style="64" customWidth="1"/>
    <col min="774" max="774" width="8.88671875" style="64"/>
    <col min="775" max="775" width="59.44140625" style="64" customWidth="1"/>
    <col min="776" max="776" width="8.33203125" style="64" customWidth="1"/>
    <col min="777" max="777" width="11" style="64" customWidth="1"/>
    <col min="778" max="1027" width="8.88671875" style="64"/>
    <col min="1028" max="1028" width="4.44140625" style="64" customWidth="1"/>
    <col min="1029" max="1029" width="33" style="64" customWidth="1"/>
    <col min="1030" max="1030" width="8.88671875" style="64"/>
    <col min="1031" max="1031" width="59.44140625" style="64" customWidth="1"/>
    <col min="1032" max="1032" width="8.33203125" style="64" customWidth="1"/>
    <col min="1033" max="1033" width="11" style="64" customWidth="1"/>
    <col min="1034" max="1283" width="8.88671875" style="64"/>
    <col min="1284" max="1284" width="4.44140625" style="64" customWidth="1"/>
    <col min="1285" max="1285" width="33" style="64" customWidth="1"/>
    <col min="1286" max="1286" width="8.88671875" style="64"/>
    <col min="1287" max="1287" width="59.44140625" style="64" customWidth="1"/>
    <col min="1288" max="1288" width="8.33203125" style="64" customWidth="1"/>
    <col min="1289" max="1289" width="11" style="64" customWidth="1"/>
    <col min="1290" max="1539" width="8.88671875" style="64"/>
    <col min="1540" max="1540" width="4.44140625" style="64" customWidth="1"/>
    <col min="1541" max="1541" width="33" style="64" customWidth="1"/>
    <col min="1542" max="1542" width="8.88671875" style="64"/>
    <col min="1543" max="1543" width="59.44140625" style="64" customWidth="1"/>
    <col min="1544" max="1544" width="8.33203125" style="64" customWidth="1"/>
    <col min="1545" max="1545" width="11" style="64" customWidth="1"/>
    <col min="1546" max="1795" width="8.88671875" style="64"/>
    <col min="1796" max="1796" width="4.44140625" style="64" customWidth="1"/>
    <col min="1797" max="1797" width="33" style="64" customWidth="1"/>
    <col min="1798" max="1798" width="8.88671875" style="64"/>
    <col min="1799" max="1799" width="59.44140625" style="64" customWidth="1"/>
    <col min="1800" max="1800" width="8.33203125" style="64" customWidth="1"/>
    <col min="1801" max="1801" width="11" style="64" customWidth="1"/>
    <col min="1802" max="2051" width="8.88671875" style="64"/>
    <col min="2052" max="2052" width="4.44140625" style="64" customWidth="1"/>
    <col min="2053" max="2053" width="33" style="64" customWidth="1"/>
    <col min="2054" max="2054" width="8.88671875" style="64"/>
    <col min="2055" max="2055" width="59.44140625" style="64" customWidth="1"/>
    <col min="2056" max="2056" width="8.33203125" style="64" customWidth="1"/>
    <col min="2057" max="2057" width="11" style="64" customWidth="1"/>
    <col min="2058" max="2307" width="8.88671875" style="64"/>
    <col min="2308" max="2308" width="4.44140625" style="64" customWidth="1"/>
    <col min="2309" max="2309" width="33" style="64" customWidth="1"/>
    <col min="2310" max="2310" width="8.88671875" style="64"/>
    <col min="2311" max="2311" width="59.44140625" style="64" customWidth="1"/>
    <col min="2312" max="2312" width="8.33203125" style="64" customWidth="1"/>
    <col min="2313" max="2313" width="11" style="64" customWidth="1"/>
    <col min="2314" max="2563" width="8.88671875" style="64"/>
    <col min="2564" max="2564" width="4.44140625" style="64" customWidth="1"/>
    <col min="2565" max="2565" width="33" style="64" customWidth="1"/>
    <col min="2566" max="2566" width="8.88671875" style="64"/>
    <col min="2567" max="2567" width="59.44140625" style="64" customWidth="1"/>
    <col min="2568" max="2568" width="8.33203125" style="64" customWidth="1"/>
    <col min="2569" max="2569" width="11" style="64" customWidth="1"/>
    <col min="2570" max="2819" width="8.88671875" style="64"/>
    <col min="2820" max="2820" width="4.44140625" style="64" customWidth="1"/>
    <col min="2821" max="2821" width="33" style="64" customWidth="1"/>
    <col min="2822" max="2822" width="8.88671875" style="64"/>
    <col min="2823" max="2823" width="59.44140625" style="64" customWidth="1"/>
    <col min="2824" max="2824" width="8.33203125" style="64" customWidth="1"/>
    <col min="2825" max="2825" width="11" style="64" customWidth="1"/>
    <col min="2826" max="3075" width="8.88671875" style="64"/>
    <col min="3076" max="3076" width="4.44140625" style="64" customWidth="1"/>
    <col min="3077" max="3077" width="33" style="64" customWidth="1"/>
    <col min="3078" max="3078" width="8.88671875" style="64"/>
    <col min="3079" max="3079" width="59.44140625" style="64" customWidth="1"/>
    <col min="3080" max="3080" width="8.33203125" style="64" customWidth="1"/>
    <col min="3081" max="3081" width="11" style="64" customWidth="1"/>
    <col min="3082" max="3331" width="8.88671875" style="64"/>
    <col min="3332" max="3332" width="4.44140625" style="64" customWidth="1"/>
    <col min="3333" max="3333" width="33" style="64" customWidth="1"/>
    <col min="3334" max="3334" width="8.88671875" style="64"/>
    <col min="3335" max="3335" width="59.44140625" style="64" customWidth="1"/>
    <col min="3336" max="3336" width="8.33203125" style="64" customWidth="1"/>
    <col min="3337" max="3337" width="11" style="64" customWidth="1"/>
    <col min="3338" max="3587" width="8.88671875" style="64"/>
    <col min="3588" max="3588" width="4.44140625" style="64" customWidth="1"/>
    <col min="3589" max="3589" width="33" style="64" customWidth="1"/>
    <col min="3590" max="3590" width="8.88671875" style="64"/>
    <col min="3591" max="3591" width="59.44140625" style="64" customWidth="1"/>
    <col min="3592" max="3592" width="8.33203125" style="64" customWidth="1"/>
    <col min="3593" max="3593" width="11" style="64" customWidth="1"/>
    <col min="3594" max="3843" width="8.88671875" style="64"/>
    <col min="3844" max="3844" width="4.44140625" style="64" customWidth="1"/>
    <col min="3845" max="3845" width="33" style="64" customWidth="1"/>
    <col min="3846" max="3846" width="8.88671875" style="64"/>
    <col min="3847" max="3847" width="59.44140625" style="64" customWidth="1"/>
    <col min="3848" max="3848" width="8.33203125" style="64" customWidth="1"/>
    <col min="3849" max="3849" width="11" style="64" customWidth="1"/>
    <col min="3850" max="4099" width="8.88671875" style="64"/>
    <col min="4100" max="4100" width="4.44140625" style="64" customWidth="1"/>
    <col min="4101" max="4101" width="33" style="64" customWidth="1"/>
    <col min="4102" max="4102" width="8.88671875" style="64"/>
    <col min="4103" max="4103" width="59.44140625" style="64" customWidth="1"/>
    <col min="4104" max="4104" width="8.33203125" style="64" customWidth="1"/>
    <col min="4105" max="4105" width="11" style="64" customWidth="1"/>
    <col min="4106" max="4355" width="8.88671875" style="64"/>
    <col min="4356" max="4356" width="4.44140625" style="64" customWidth="1"/>
    <col min="4357" max="4357" width="33" style="64" customWidth="1"/>
    <col min="4358" max="4358" width="8.88671875" style="64"/>
    <col min="4359" max="4359" width="59.44140625" style="64" customWidth="1"/>
    <col min="4360" max="4360" width="8.33203125" style="64" customWidth="1"/>
    <col min="4361" max="4361" width="11" style="64" customWidth="1"/>
    <col min="4362" max="4611" width="8.88671875" style="64"/>
    <col min="4612" max="4612" width="4.44140625" style="64" customWidth="1"/>
    <col min="4613" max="4613" width="33" style="64" customWidth="1"/>
    <col min="4614" max="4614" width="8.88671875" style="64"/>
    <col min="4615" max="4615" width="59.44140625" style="64" customWidth="1"/>
    <col min="4616" max="4616" width="8.33203125" style="64" customWidth="1"/>
    <col min="4617" max="4617" width="11" style="64" customWidth="1"/>
    <col min="4618" max="4867" width="8.88671875" style="64"/>
    <col min="4868" max="4868" width="4.44140625" style="64" customWidth="1"/>
    <col min="4869" max="4869" width="33" style="64" customWidth="1"/>
    <col min="4870" max="4870" width="8.88671875" style="64"/>
    <col min="4871" max="4871" width="59.44140625" style="64" customWidth="1"/>
    <col min="4872" max="4872" width="8.33203125" style="64" customWidth="1"/>
    <col min="4873" max="4873" width="11" style="64" customWidth="1"/>
    <col min="4874" max="5123" width="8.88671875" style="64"/>
    <col min="5124" max="5124" width="4.44140625" style="64" customWidth="1"/>
    <col min="5125" max="5125" width="33" style="64" customWidth="1"/>
    <col min="5126" max="5126" width="8.88671875" style="64"/>
    <col min="5127" max="5127" width="59.44140625" style="64" customWidth="1"/>
    <col min="5128" max="5128" width="8.33203125" style="64" customWidth="1"/>
    <col min="5129" max="5129" width="11" style="64" customWidth="1"/>
    <col min="5130" max="5379" width="8.88671875" style="64"/>
    <col min="5380" max="5380" width="4.44140625" style="64" customWidth="1"/>
    <col min="5381" max="5381" width="33" style="64" customWidth="1"/>
    <col min="5382" max="5382" width="8.88671875" style="64"/>
    <col min="5383" max="5383" width="59.44140625" style="64" customWidth="1"/>
    <col min="5384" max="5384" width="8.33203125" style="64" customWidth="1"/>
    <col min="5385" max="5385" width="11" style="64" customWidth="1"/>
    <col min="5386" max="5635" width="8.88671875" style="64"/>
    <col min="5636" max="5636" width="4.44140625" style="64" customWidth="1"/>
    <col min="5637" max="5637" width="33" style="64" customWidth="1"/>
    <col min="5638" max="5638" width="8.88671875" style="64"/>
    <col min="5639" max="5639" width="59.44140625" style="64" customWidth="1"/>
    <col min="5640" max="5640" width="8.33203125" style="64" customWidth="1"/>
    <col min="5641" max="5641" width="11" style="64" customWidth="1"/>
    <col min="5642" max="5891" width="8.88671875" style="64"/>
    <col min="5892" max="5892" width="4.44140625" style="64" customWidth="1"/>
    <col min="5893" max="5893" width="33" style="64" customWidth="1"/>
    <col min="5894" max="5894" width="8.88671875" style="64"/>
    <col min="5895" max="5895" width="59.44140625" style="64" customWidth="1"/>
    <col min="5896" max="5896" width="8.33203125" style="64" customWidth="1"/>
    <col min="5897" max="5897" width="11" style="64" customWidth="1"/>
    <col min="5898" max="6147" width="8.88671875" style="64"/>
    <col min="6148" max="6148" width="4.44140625" style="64" customWidth="1"/>
    <col min="6149" max="6149" width="33" style="64" customWidth="1"/>
    <col min="6150" max="6150" width="8.88671875" style="64"/>
    <col min="6151" max="6151" width="59.44140625" style="64" customWidth="1"/>
    <col min="6152" max="6152" width="8.33203125" style="64" customWidth="1"/>
    <col min="6153" max="6153" width="11" style="64" customWidth="1"/>
    <col min="6154" max="6403" width="8.88671875" style="64"/>
    <col min="6404" max="6404" width="4.44140625" style="64" customWidth="1"/>
    <col min="6405" max="6405" width="33" style="64" customWidth="1"/>
    <col min="6406" max="6406" width="8.88671875" style="64"/>
    <col min="6407" max="6407" width="59.44140625" style="64" customWidth="1"/>
    <col min="6408" max="6408" width="8.33203125" style="64" customWidth="1"/>
    <col min="6409" max="6409" width="11" style="64" customWidth="1"/>
    <col min="6410" max="6659" width="8.88671875" style="64"/>
    <col min="6660" max="6660" width="4.44140625" style="64" customWidth="1"/>
    <col min="6661" max="6661" width="33" style="64" customWidth="1"/>
    <col min="6662" max="6662" width="8.88671875" style="64"/>
    <col min="6663" max="6663" width="59.44140625" style="64" customWidth="1"/>
    <col min="6664" max="6664" width="8.33203125" style="64" customWidth="1"/>
    <col min="6665" max="6665" width="11" style="64" customWidth="1"/>
    <col min="6666" max="6915" width="8.88671875" style="64"/>
    <col min="6916" max="6916" width="4.44140625" style="64" customWidth="1"/>
    <col min="6917" max="6917" width="33" style="64" customWidth="1"/>
    <col min="6918" max="6918" width="8.88671875" style="64"/>
    <col min="6919" max="6919" width="59.44140625" style="64" customWidth="1"/>
    <col min="6920" max="6920" width="8.33203125" style="64" customWidth="1"/>
    <col min="6921" max="6921" width="11" style="64" customWidth="1"/>
    <col min="6922" max="7171" width="8.88671875" style="64"/>
    <col min="7172" max="7172" width="4.44140625" style="64" customWidth="1"/>
    <col min="7173" max="7173" width="33" style="64" customWidth="1"/>
    <col min="7174" max="7174" width="8.88671875" style="64"/>
    <col min="7175" max="7175" width="59.44140625" style="64" customWidth="1"/>
    <col min="7176" max="7176" width="8.33203125" style="64" customWidth="1"/>
    <col min="7177" max="7177" width="11" style="64" customWidth="1"/>
    <col min="7178" max="7427" width="8.88671875" style="64"/>
    <col min="7428" max="7428" width="4.44140625" style="64" customWidth="1"/>
    <col min="7429" max="7429" width="33" style="64" customWidth="1"/>
    <col min="7430" max="7430" width="8.88671875" style="64"/>
    <col min="7431" max="7431" width="59.44140625" style="64" customWidth="1"/>
    <col min="7432" max="7432" width="8.33203125" style="64" customWidth="1"/>
    <col min="7433" max="7433" width="11" style="64" customWidth="1"/>
    <col min="7434" max="7683" width="8.88671875" style="64"/>
    <col min="7684" max="7684" width="4.44140625" style="64" customWidth="1"/>
    <col min="7685" max="7685" width="33" style="64" customWidth="1"/>
    <col min="7686" max="7686" width="8.88671875" style="64"/>
    <col min="7687" max="7687" width="59.44140625" style="64" customWidth="1"/>
    <col min="7688" max="7688" width="8.33203125" style="64" customWidth="1"/>
    <col min="7689" max="7689" width="11" style="64" customWidth="1"/>
    <col min="7690" max="7939" width="8.88671875" style="64"/>
    <col min="7940" max="7940" width="4.44140625" style="64" customWidth="1"/>
    <col min="7941" max="7941" width="33" style="64" customWidth="1"/>
    <col min="7942" max="7942" width="8.88671875" style="64"/>
    <col min="7943" max="7943" width="59.44140625" style="64" customWidth="1"/>
    <col min="7944" max="7944" width="8.33203125" style="64" customWidth="1"/>
    <col min="7945" max="7945" width="11" style="64" customWidth="1"/>
    <col min="7946" max="8195" width="8.88671875" style="64"/>
    <col min="8196" max="8196" width="4.44140625" style="64" customWidth="1"/>
    <col min="8197" max="8197" width="33" style="64" customWidth="1"/>
    <col min="8198" max="8198" width="8.88671875" style="64"/>
    <col min="8199" max="8199" width="59.44140625" style="64" customWidth="1"/>
    <col min="8200" max="8200" width="8.33203125" style="64" customWidth="1"/>
    <col min="8201" max="8201" width="11" style="64" customWidth="1"/>
    <col min="8202" max="8451" width="8.88671875" style="64"/>
    <col min="8452" max="8452" width="4.44140625" style="64" customWidth="1"/>
    <col min="8453" max="8453" width="33" style="64" customWidth="1"/>
    <col min="8454" max="8454" width="8.88671875" style="64"/>
    <col min="8455" max="8455" width="59.44140625" style="64" customWidth="1"/>
    <col min="8456" max="8456" width="8.33203125" style="64" customWidth="1"/>
    <col min="8457" max="8457" width="11" style="64" customWidth="1"/>
    <col min="8458" max="8707" width="8.88671875" style="64"/>
    <col min="8708" max="8708" width="4.44140625" style="64" customWidth="1"/>
    <col min="8709" max="8709" width="33" style="64" customWidth="1"/>
    <col min="8710" max="8710" width="8.88671875" style="64"/>
    <col min="8711" max="8711" width="59.44140625" style="64" customWidth="1"/>
    <col min="8712" max="8712" width="8.33203125" style="64" customWidth="1"/>
    <col min="8713" max="8713" width="11" style="64" customWidth="1"/>
    <col min="8714" max="8963" width="8.88671875" style="64"/>
    <col min="8964" max="8964" width="4.44140625" style="64" customWidth="1"/>
    <col min="8965" max="8965" width="33" style="64" customWidth="1"/>
    <col min="8966" max="8966" width="8.88671875" style="64"/>
    <col min="8967" max="8967" width="59.44140625" style="64" customWidth="1"/>
    <col min="8968" max="8968" width="8.33203125" style="64" customWidth="1"/>
    <col min="8969" max="8969" width="11" style="64" customWidth="1"/>
    <col min="8970" max="9219" width="8.88671875" style="64"/>
    <col min="9220" max="9220" width="4.44140625" style="64" customWidth="1"/>
    <col min="9221" max="9221" width="33" style="64" customWidth="1"/>
    <col min="9222" max="9222" width="8.88671875" style="64"/>
    <col min="9223" max="9223" width="59.44140625" style="64" customWidth="1"/>
    <col min="9224" max="9224" width="8.33203125" style="64" customWidth="1"/>
    <col min="9225" max="9225" width="11" style="64" customWidth="1"/>
    <col min="9226" max="9475" width="8.88671875" style="64"/>
    <col min="9476" max="9476" width="4.44140625" style="64" customWidth="1"/>
    <col min="9477" max="9477" width="33" style="64" customWidth="1"/>
    <col min="9478" max="9478" width="8.88671875" style="64"/>
    <col min="9479" max="9479" width="59.44140625" style="64" customWidth="1"/>
    <col min="9480" max="9480" width="8.33203125" style="64" customWidth="1"/>
    <col min="9481" max="9481" width="11" style="64" customWidth="1"/>
    <col min="9482" max="9731" width="8.88671875" style="64"/>
    <col min="9732" max="9732" width="4.44140625" style="64" customWidth="1"/>
    <col min="9733" max="9733" width="33" style="64" customWidth="1"/>
    <col min="9734" max="9734" width="8.88671875" style="64"/>
    <col min="9735" max="9735" width="59.44140625" style="64" customWidth="1"/>
    <col min="9736" max="9736" width="8.33203125" style="64" customWidth="1"/>
    <col min="9737" max="9737" width="11" style="64" customWidth="1"/>
    <col min="9738" max="9987" width="8.88671875" style="64"/>
    <col min="9988" max="9988" width="4.44140625" style="64" customWidth="1"/>
    <col min="9989" max="9989" width="33" style="64" customWidth="1"/>
    <col min="9990" max="9990" width="8.88671875" style="64"/>
    <col min="9991" max="9991" width="59.44140625" style="64" customWidth="1"/>
    <col min="9992" max="9992" width="8.33203125" style="64" customWidth="1"/>
    <col min="9993" max="9993" width="11" style="64" customWidth="1"/>
    <col min="9994" max="10243" width="8.88671875" style="64"/>
    <col min="10244" max="10244" width="4.44140625" style="64" customWidth="1"/>
    <col min="10245" max="10245" width="33" style="64" customWidth="1"/>
    <col min="10246" max="10246" width="8.88671875" style="64"/>
    <col min="10247" max="10247" width="59.44140625" style="64" customWidth="1"/>
    <col min="10248" max="10248" width="8.33203125" style="64" customWidth="1"/>
    <col min="10249" max="10249" width="11" style="64" customWidth="1"/>
    <col min="10250" max="10499" width="8.88671875" style="64"/>
    <col min="10500" max="10500" width="4.44140625" style="64" customWidth="1"/>
    <col min="10501" max="10501" width="33" style="64" customWidth="1"/>
    <col min="10502" max="10502" width="8.88671875" style="64"/>
    <col min="10503" max="10503" width="59.44140625" style="64" customWidth="1"/>
    <col min="10504" max="10504" width="8.33203125" style="64" customWidth="1"/>
    <col min="10505" max="10505" width="11" style="64" customWidth="1"/>
    <col min="10506" max="10755" width="8.88671875" style="64"/>
    <col min="10756" max="10756" width="4.44140625" style="64" customWidth="1"/>
    <col min="10757" max="10757" width="33" style="64" customWidth="1"/>
    <col min="10758" max="10758" width="8.88671875" style="64"/>
    <col min="10759" max="10759" width="59.44140625" style="64" customWidth="1"/>
    <col min="10760" max="10760" width="8.33203125" style="64" customWidth="1"/>
    <col min="10761" max="10761" width="11" style="64" customWidth="1"/>
    <col min="10762" max="11011" width="8.88671875" style="64"/>
    <col min="11012" max="11012" width="4.44140625" style="64" customWidth="1"/>
    <col min="11013" max="11013" width="33" style="64" customWidth="1"/>
    <col min="11014" max="11014" width="8.88671875" style="64"/>
    <col min="11015" max="11015" width="59.44140625" style="64" customWidth="1"/>
    <col min="11016" max="11016" width="8.33203125" style="64" customWidth="1"/>
    <col min="11017" max="11017" width="11" style="64" customWidth="1"/>
    <col min="11018" max="11267" width="8.88671875" style="64"/>
    <col min="11268" max="11268" width="4.44140625" style="64" customWidth="1"/>
    <col min="11269" max="11269" width="33" style="64" customWidth="1"/>
    <col min="11270" max="11270" width="8.88671875" style="64"/>
    <col min="11271" max="11271" width="59.44140625" style="64" customWidth="1"/>
    <col min="11272" max="11272" width="8.33203125" style="64" customWidth="1"/>
    <col min="11273" max="11273" width="11" style="64" customWidth="1"/>
    <col min="11274" max="11523" width="8.88671875" style="64"/>
    <col min="11524" max="11524" width="4.44140625" style="64" customWidth="1"/>
    <col min="11525" max="11525" width="33" style="64" customWidth="1"/>
    <col min="11526" max="11526" width="8.88671875" style="64"/>
    <col min="11527" max="11527" width="59.44140625" style="64" customWidth="1"/>
    <col min="11528" max="11528" width="8.33203125" style="64" customWidth="1"/>
    <col min="11529" max="11529" width="11" style="64" customWidth="1"/>
    <col min="11530" max="11779" width="8.88671875" style="64"/>
    <col min="11780" max="11780" width="4.44140625" style="64" customWidth="1"/>
    <col min="11781" max="11781" width="33" style="64" customWidth="1"/>
    <col min="11782" max="11782" width="8.88671875" style="64"/>
    <col min="11783" max="11783" width="59.44140625" style="64" customWidth="1"/>
    <col min="11784" max="11784" width="8.33203125" style="64" customWidth="1"/>
    <col min="11785" max="11785" width="11" style="64" customWidth="1"/>
    <col min="11786" max="12035" width="8.88671875" style="64"/>
    <col min="12036" max="12036" width="4.44140625" style="64" customWidth="1"/>
    <col min="12037" max="12037" width="33" style="64" customWidth="1"/>
    <col min="12038" max="12038" width="8.88671875" style="64"/>
    <col min="12039" max="12039" width="59.44140625" style="64" customWidth="1"/>
    <col min="12040" max="12040" width="8.33203125" style="64" customWidth="1"/>
    <col min="12041" max="12041" width="11" style="64" customWidth="1"/>
    <col min="12042" max="12291" width="8.88671875" style="64"/>
    <col min="12292" max="12292" width="4.44140625" style="64" customWidth="1"/>
    <col min="12293" max="12293" width="33" style="64" customWidth="1"/>
    <col min="12294" max="12294" width="8.88671875" style="64"/>
    <col min="12295" max="12295" width="59.44140625" style="64" customWidth="1"/>
    <col min="12296" max="12296" width="8.33203125" style="64" customWidth="1"/>
    <col min="12297" max="12297" width="11" style="64" customWidth="1"/>
    <col min="12298" max="12547" width="8.88671875" style="64"/>
    <col min="12548" max="12548" width="4.44140625" style="64" customWidth="1"/>
    <col min="12549" max="12549" width="33" style="64" customWidth="1"/>
    <col min="12550" max="12550" width="8.88671875" style="64"/>
    <col min="12551" max="12551" width="59.44140625" style="64" customWidth="1"/>
    <col min="12552" max="12552" width="8.33203125" style="64" customWidth="1"/>
    <col min="12553" max="12553" width="11" style="64" customWidth="1"/>
    <col min="12554" max="12803" width="8.88671875" style="64"/>
    <col min="12804" max="12804" width="4.44140625" style="64" customWidth="1"/>
    <col min="12805" max="12805" width="33" style="64" customWidth="1"/>
    <col min="12806" max="12806" width="8.88671875" style="64"/>
    <col min="12807" max="12807" width="59.44140625" style="64" customWidth="1"/>
    <col min="12808" max="12808" width="8.33203125" style="64" customWidth="1"/>
    <col min="12809" max="12809" width="11" style="64" customWidth="1"/>
    <col min="12810" max="13059" width="8.88671875" style="64"/>
    <col min="13060" max="13060" width="4.44140625" style="64" customWidth="1"/>
    <col min="13061" max="13061" width="33" style="64" customWidth="1"/>
    <col min="13062" max="13062" width="8.88671875" style="64"/>
    <col min="13063" max="13063" width="59.44140625" style="64" customWidth="1"/>
    <col min="13064" max="13064" width="8.33203125" style="64" customWidth="1"/>
    <col min="13065" max="13065" width="11" style="64" customWidth="1"/>
    <col min="13066" max="13315" width="8.88671875" style="64"/>
    <col min="13316" max="13316" width="4.44140625" style="64" customWidth="1"/>
    <col min="13317" max="13317" width="33" style="64" customWidth="1"/>
    <col min="13318" max="13318" width="8.88671875" style="64"/>
    <col min="13319" max="13319" width="59.44140625" style="64" customWidth="1"/>
    <col min="13320" max="13320" width="8.33203125" style="64" customWidth="1"/>
    <col min="13321" max="13321" width="11" style="64" customWidth="1"/>
    <col min="13322" max="13571" width="8.88671875" style="64"/>
    <col min="13572" max="13572" width="4.44140625" style="64" customWidth="1"/>
    <col min="13573" max="13573" width="33" style="64" customWidth="1"/>
    <col min="13574" max="13574" width="8.88671875" style="64"/>
    <col min="13575" max="13575" width="59.44140625" style="64" customWidth="1"/>
    <col min="13576" max="13576" width="8.33203125" style="64" customWidth="1"/>
    <col min="13577" max="13577" width="11" style="64" customWidth="1"/>
    <col min="13578" max="13827" width="8.88671875" style="64"/>
    <col min="13828" max="13828" width="4.44140625" style="64" customWidth="1"/>
    <col min="13829" max="13829" width="33" style="64" customWidth="1"/>
    <col min="13830" max="13830" width="8.88671875" style="64"/>
    <col min="13831" max="13831" width="59.44140625" style="64" customWidth="1"/>
    <col min="13832" max="13832" width="8.33203125" style="64" customWidth="1"/>
    <col min="13833" max="13833" width="11" style="64" customWidth="1"/>
    <col min="13834" max="14083" width="8.88671875" style="64"/>
    <col min="14084" max="14084" width="4.44140625" style="64" customWidth="1"/>
    <col min="14085" max="14085" width="33" style="64" customWidth="1"/>
    <col min="14086" max="14086" width="8.88671875" style="64"/>
    <col min="14087" max="14087" width="59.44140625" style="64" customWidth="1"/>
    <col min="14088" max="14088" width="8.33203125" style="64" customWidth="1"/>
    <col min="14089" max="14089" width="11" style="64" customWidth="1"/>
    <col min="14090" max="14339" width="8.88671875" style="64"/>
    <col min="14340" max="14340" width="4.44140625" style="64" customWidth="1"/>
    <col min="14341" max="14341" width="33" style="64" customWidth="1"/>
    <col min="14342" max="14342" width="8.88671875" style="64"/>
    <col min="14343" max="14343" width="59.44140625" style="64" customWidth="1"/>
    <col min="14344" max="14344" width="8.33203125" style="64" customWidth="1"/>
    <col min="14345" max="14345" width="11" style="64" customWidth="1"/>
    <col min="14346" max="14595" width="8.88671875" style="64"/>
    <col min="14596" max="14596" width="4.44140625" style="64" customWidth="1"/>
    <col min="14597" max="14597" width="33" style="64" customWidth="1"/>
    <col min="14598" max="14598" width="8.88671875" style="64"/>
    <col min="14599" max="14599" width="59.44140625" style="64" customWidth="1"/>
    <col min="14600" max="14600" width="8.33203125" style="64" customWidth="1"/>
    <col min="14601" max="14601" width="11" style="64" customWidth="1"/>
    <col min="14602" max="14851" width="8.88671875" style="64"/>
    <col min="14852" max="14852" width="4.44140625" style="64" customWidth="1"/>
    <col min="14853" max="14853" width="33" style="64" customWidth="1"/>
    <col min="14854" max="14854" width="8.88671875" style="64"/>
    <col min="14855" max="14855" width="59.44140625" style="64" customWidth="1"/>
    <col min="14856" max="14856" width="8.33203125" style="64" customWidth="1"/>
    <col min="14857" max="14857" width="11" style="64" customWidth="1"/>
    <col min="14858" max="15107" width="8.88671875" style="64"/>
    <col min="15108" max="15108" width="4.44140625" style="64" customWidth="1"/>
    <col min="15109" max="15109" width="33" style="64" customWidth="1"/>
    <col min="15110" max="15110" width="8.88671875" style="64"/>
    <col min="15111" max="15111" width="59.44140625" style="64" customWidth="1"/>
    <col min="15112" max="15112" width="8.33203125" style="64" customWidth="1"/>
    <col min="15113" max="15113" width="11" style="64" customWidth="1"/>
    <col min="15114" max="15363" width="8.88671875" style="64"/>
    <col min="15364" max="15364" width="4.44140625" style="64" customWidth="1"/>
    <col min="15365" max="15365" width="33" style="64" customWidth="1"/>
    <col min="15366" max="15366" width="8.88671875" style="64"/>
    <col min="15367" max="15367" width="59.44140625" style="64" customWidth="1"/>
    <col min="15368" max="15368" width="8.33203125" style="64" customWidth="1"/>
    <col min="15369" max="15369" width="11" style="64" customWidth="1"/>
    <col min="15370" max="15619" width="8.88671875" style="64"/>
    <col min="15620" max="15620" width="4.44140625" style="64" customWidth="1"/>
    <col min="15621" max="15621" width="33" style="64" customWidth="1"/>
    <col min="15622" max="15622" width="8.88671875" style="64"/>
    <col min="15623" max="15623" width="59.44140625" style="64" customWidth="1"/>
    <col min="15624" max="15624" width="8.33203125" style="64" customWidth="1"/>
    <col min="15625" max="15625" width="11" style="64" customWidth="1"/>
    <col min="15626" max="15875" width="8.88671875" style="64"/>
    <col min="15876" max="15876" width="4.44140625" style="64" customWidth="1"/>
    <col min="15877" max="15877" width="33" style="64" customWidth="1"/>
    <col min="15878" max="15878" width="8.88671875" style="64"/>
    <col min="15879" max="15879" width="59.44140625" style="64" customWidth="1"/>
    <col min="15880" max="15880" width="8.33203125" style="64" customWidth="1"/>
    <col min="15881" max="15881" width="11" style="64" customWidth="1"/>
    <col min="15882" max="16131" width="8.88671875" style="64"/>
    <col min="16132" max="16132" width="4.44140625" style="64" customWidth="1"/>
    <col min="16133" max="16133" width="33" style="64" customWidth="1"/>
    <col min="16134" max="16134" width="8.88671875" style="64"/>
    <col min="16135" max="16135" width="59.44140625" style="64" customWidth="1"/>
    <col min="16136" max="16136" width="8.33203125" style="64" customWidth="1"/>
    <col min="16137" max="16137" width="11" style="64" customWidth="1"/>
    <col min="16138" max="16384" width="8.88671875" style="64"/>
  </cols>
  <sheetData>
    <row r="2" spans="2:15" ht="15" customHeight="1">
      <c r="B2" s="59" t="s">
        <v>3</v>
      </c>
      <c r="D2" s="61"/>
      <c r="E2" s="61"/>
      <c r="F2" s="62"/>
      <c r="G2" s="63"/>
      <c r="H2" s="64"/>
    </row>
    <row r="3" spans="2:15" ht="15" customHeight="1">
      <c r="B3" s="65" t="s">
        <v>4</v>
      </c>
      <c r="D3" s="61"/>
      <c r="E3" s="61"/>
      <c r="F3" s="62"/>
      <c r="G3" s="63"/>
      <c r="H3" s="64"/>
    </row>
    <row r="4" spans="2:15" s="66" customFormat="1" ht="47.25" customHeight="1">
      <c r="B4" s="550" t="s">
        <v>727</v>
      </c>
      <c r="C4" s="550"/>
      <c r="D4" s="550"/>
      <c r="E4" s="550"/>
      <c r="F4" s="550"/>
      <c r="G4" s="550"/>
      <c r="H4" s="550"/>
      <c r="I4" s="550"/>
      <c r="J4" s="550"/>
      <c r="K4" s="550"/>
      <c r="L4" s="550"/>
      <c r="M4" s="550"/>
      <c r="N4" s="550"/>
      <c r="O4" s="550"/>
    </row>
    <row r="5" spans="2:15" s="66" customFormat="1" ht="16.5" customHeight="1">
      <c r="B5" s="550" t="s">
        <v>5</v>
      </c>
      <c r="C5" s="550"/>
      <c r="D5" s="550"/>
      <c r="E5" s="550"/>
      <c r="F5" s="550"/>
      <c r="G5" s="550"/>
      <c r="H5" s="550"/>
      <c r="I5" s="550"/>
      <c r="J5" s="550"/>
      <c r="K5" s="550"/>
      <c r="L5" s="550"/>
      <c r="M5" s="550"/>
      <c r="N5" s="550"/>
      <c r="O5" s="550"/>
    </row>
    <row r="6" spans="2:15" ht="22.5" customHeight="1">
      <c r="B6" s="581" t="s">
        <v>6</v>
      </c>
      <c r="C6" s="581"/>
      <c r="D6" s="581"/>
      <c r="E6" s="581"/>
      <c r="F6" s="581"/>
      <c r="G6" s="581"/>
      <c r="H6" s="581"/>
      <c r="I6" s="581"/>
      <c r="J6" s="581"/>
      <c r="K6" s="581"/>
      <c r="L6" s="581"/>
      <c r="M6" s="581"/>
      <c r="N6" s="581"/>
      <c r="O6" s="581"/>
    </row>
    <row r="7" spans="2:15" ht="12">
      <c r="B7" s="67" t="s">
        <v>7</v>
      </c>
      <c r="C7" s="67" t="s">
        <v>8</v>
      </c>
      <c r="D7" s="67" t="s">
        <v>9</v>
      </c>
      <c r="E7" s="67" t="s">
        <v>10</v>
      </c>
      <c r="F7" s="68" t="s">
        <v>11</v>
      </c>
      <c r="G7" s="69" t="s">
        <v>12</v>
      </c>
      <c r="H7" s="568" t="s">
        <v>13</v>
      </c>
      <c r="I7" s="569"/>
      <c r="J7" s="569"/>
      <c r="K7" s="569"/>
      <c r="L7" s="569"/>
      <c r="M7" s="569"/>
      <c r="N7" s="569"/>
      <c r="O7" s="570"/>
    </row>
    <row r="8" spans="2:15" ht="18" customHeight="1">
      <c r="B8" s="580">
        <v>1</v>
      </c>
      <c r="C8" s="579" t="s">
        <v>14</v>
      </c>
      <c r="D8" s="70">
        <v>1</v>
      </c>
      <c r="E8" s="70" t="s">
        <v>15</v>
      </c>
      <c r="F8" s="71" t="s">
        <v>16</v>
      </c>
      <c r="G8" s="72" t="s">
        <v>17</v>
      </c>
      <c r="H8" s="571" t="s">
        <v>18</v>
      </c>
      <c r="I8" s="571"/>
      <c r="J8" s="571"/>
      <c r="K8" s="571"/>
      <c r="L8" s="571"/>
      <c r="M8" s="571"/>
      <c r="N8" s="571"/>
      <c r="O8" s="571"/>
    </row>
    <row r="9" spans="2:15" ht="18" customHeight="1">
      <c r="B9" s="580"/>
      <c r="C9" s="579"/>
      <c r="D9" s="70">
        <v>2</v>
      </c>
      <c r="E9" s="70" t="s">
        <v>19</v>
      </c>
      <c r="F9" s="71" t="s">
        <v>20</v>
      </c>
      <c r="G9" s="72" t="s">
        <v>17</v>
      </c>
      <c r="H9" s="571"/>
      <c r="I9" s="571"/>
      <c r="J9" s="571"/>
      <c r="K9" s="571"/>
      <c r="L9" s="571"/>
      <c r="M9" s="571"/>
      <c r="N9" s="571"/>
      <c r="O9" s="571"/>
    </row>
    <row r="10" spans="2:15" ht="18.75" customHeight="1">
      <c r="B10" s="580"/>
      <c r="C10" s="579"/>
      <c r="D10" s="70">
        <v>3</v>
      </c>
      <c r="E10" s="70" t="s">
        <v>21</v>
      </c>
      <c r="F10" s="71" t="s">
        <v>22</v>
      </c>
      <c r="G10" s="72" t="s">
        <v>17</v>
      </c>
      <c r="H10" s="571"/>
      <c r="I10" s="571"/>
      <c r="J10" s="571"/>
      <c r="K10" s="571"/>
      <c r="L10" s="571"/>
      <c r="M10" s="571"/>
      <c r="N10" s="571"/>
      <c r="O10" s="571"/>
    </row>
    <row r="11" spans="2:15" ht="13.5" customHeight="1">
      <c r="B11" s="575"/>
      <c r="C11" s="575"/>
      <c r="D11" s="575"/>
      <c r="E11" s="575"/>
      <c r="F11" s="575"/>
      <c r="G11" s="575"/>
      <c r="H11" s="575"/>
      <c r="I11" s="575"/>
      <c r="J11" s="575"/>
      <c r="K11" s="575"/>
      <c r="L11" s="575"/>
      <c r="M11" s="575"/>
      <c r="N11" s="575"/>
      <c r="O11" s="575"/>
    </row>
    <row r="12" spans="2:15" ht="13.5" customHeight="1">
      <c r="B12" s="67" t="s">
        <v>7</v>
      </c>
      <c r="C12" s="67" t="s">
        <v>8</v>
      </c>
      <c r="D12" s="67" t="s">
        <v>9</v>
      </c>
      <c r="E12" s="67" t="s">
        <v>10</v>
      </c>
      <c r="F12" s="68" t="s">
        <v>11</v>
      </c>
      <c r="G12" s="69" t="s">
        <v>12</v>
      </c>
      <c r="H12" s="568" t="s">
        <v>13</v>
      </c>
      <c r="I12" s="569"/>
      <c r="J12" s="569"/>
      <c r="K12" s="569"/>
      <c r="L12" s="569"/>
      <c r="M12" s="569"/>
      <c r="N12" s="569"/>
      <c r="O12" s="570"/>
    </row>
    <row r="13" spans="2:15" ht="141.9" customHeight="1">
      <c r="B13" s="70">
        <v>1</v>
      </c>
      <c r="C13" s="321" t="s">
        <v>23</v>
      </c>
      <c r="D13" s="70">
        <v>1</v>
      </c>
      <c r="E13" s="73" t="s">
        <v>24</v>
      </c>
      <c r="F13" s="71" t="s">
        <v>16</v>
      </c>
      <c r="G13" s="72" t="s">
        <v>25</v>
      </c>
      <c r="H13" s="576" t="s">
        <v>26</v>
      </c>
      <c r="I13" s="577"/>
      <c r="J13" s="577"/>
      <c r="K13" s="577"/>
      <c r="L13" s="577"/>
      <c r="M13" s="577"/>
      <c r="N13" s="577"/>
      <c r="O13" s="578"/>
    </row>
    <row r="14" spans="2:15" ht="140.1" customHeight="1">
      <c r="B14" s="70">
        <v>1</v>
      </c>
      <c r="C14" s="321" t="s">
        <v>23</v>
      </c>
      <c r="D14" s="70">
        <v>2</v>
      </c>
      <c r="E14" s="70" t="s">
        <v>27</v>
      </c>
      <c r="F14" s="71" t="s">
        <v>28</v>
      </c>
      <c r="G14" s="72" t="s">
        <v>29</v>
      </c>
      <c r="H14" s="567" t="s">
        <v>30</v>
      </c>
      <c r="I14" s="567"/>
      <c r="J14" s="567"/>
      <c r="K14" s="567"/>
      <c r="L14" s="567"/>
      <c r="M14" s="567"/>
      <c r="N14" s="567"/>
      <c r="O14" s="567"/>
    </row>
    <row r="15" spans="2:15" ht="17.25" customHeight="1">
      <c r="B15" s="585" t="s">
        <v>31</v>
      </c>
      <c r="C15" s="585"/>
      <c r="D15" s="585"/>
      <c r="E15" s="585"/>
      <c r="F15" s="585"/>
      <c r="G15" s="585"/>
      <c r="H15" s="585"/>
      <c r="I15" s="585"/>
      <c r="J15" s="585"/>
      <c r="K15" s="585"/>
      <c r="L15" s="585"/>
      <c r="M15" s="585"/>
      <c r="N15" s="585"/>
      <c r="O15" s="585"/>
    </row>
    <row r="16" spans="2:15" ht="16.5" customHeight="1">
      <c r="B16" s="586"/>
      <c r="C16" s="586"/>
      <c r="D16" s="586"/>
      <c r="E16" s="586"/>
      <c r="F16" s="586"/>
      <c r="G16" s="586"/>
      <c r="H16" s="586"/>
      <c r="I16" s="586"/>
      <c r="J16" s="586"/>
      <c r="K16" s="586"/>
      <c r="L16" s="586"/>
      <c r="M16" s="586"/>
      <c r="N16" s="586"/>
      <c r="O16" s="586"/>
    </row>
    <row r="17" spans="2:15" ht="16.5" customHeight="1">
      <c r="B17" s="74"/>
      <c r="C17" s="74"/>
      <c r="D17" s="74"/>
      <c r="E17" s="75"/>
      <c r="F17" s="74"/>
      <c r="G17" s="74"/>
      <c r="H17" s="74"/>
      <c r="I17" s="74"/>
      <c r="J17" s="74"/>
      <c r="K17" s="74"/>
      <c r="L17" s="74"/>
      <c r="M17" s="74"/>
      <c r="N17" s="74"/>
      <c r="O17" s="74"/>
    </row>
    <row r="18" spans="2:15" ht="15.75" customHeight="1">
      <c r="B18" s="67" t="s">
        <v>7</v>
      </c>
      <c r="C18" s="67" t="s">
        <v>8</v>
      </c>
      <c r="D18" s="67" t="s">
        <v>9</v>
      </c>
      <c r="E18" s="67" t="s">
        <v>10</v>
      </c>
      <c r="F18" s="68" t="s">
        <v>11</v>
      </c>
      <c r="G18" s="69" t="s">
        <v>12</v>
      </c>
      <c r="H18" s="568" t="s">
        <v>13</v>
      </c>
      <c r="I18" s="569"/>
      <c r="J18" s="569"/>
      <c r="K18" s="569"/>
      <c r="L18" s="569"/>
      <c r="M18" s="569"/>
      <c r="N18" s="569"/>
      <c r="O18" s="570"/>
    </row>
    <row r="19" spans="2:15" ht="45.75" customHeight="1">
      <c r="B19" s="70">
        <v>1</v>
      </c>
      <c r="C19" s="322" t="s">
        <v>32</v>
      </c>
      <c r="D19" s="70" t="s">
        <v>33</v>
      </c>
      <c r="E19" s="73" t="s">
        <v>34</v>
      </c>
      <c r="F19" s="71" t="s">
        <v>35</v>
      </c>
      <c r="G19" s="72" t="s">
        <v>36</v>
      </c>
      <c r="H19" s="582" t="s">
        <v>37</v>
      </c>
      <c r="I19" s="583"/>
      <c r="J19" s="583"/>
      <c r="K19" s="583"/>
      <c r="L19" s="583"/>
      <c r="M19" s="583"/>
      <c r="N19" s="583"/>
      <c r="O19" s="584"/>
    </row>
    <row r="20" spans="2:15" ht="93.9" customHeight="1">
      <c r="B20" s="70">
        <v>1</v>
      </c>
      <c r="C20" s="322" t="s">
        <v>32</v>
      </c>
      <c r="D20" s="70">
        <v>1</v>
      </c>
      <c r="E20" s="70" t="s">
        <v>27</v>
      </c>
      <c r="F20" s="71" t="s">
        <v>38</v>
      </c>
      <c r="G20" s="72" t="s">
        <v>39</v>
      </c>
      <c r="H20" s="567" t="s">
        <v>40</v>
      </c>
      <c r="I20" s="567"/>
      <c r="J20" s="567"/>
      <c r="K20" s="567"/>
      <c r="L20" s="567"/>
      <c r="M20" s="567"/>
      <c r="N20" s="567"/>
      <c r="O20" s="567"/>
    </row>
    <row r="21" spans="2:15" ht="61.5" customHeight="1">
      <c r="B21" s="70">
        <v>1</v>
      </c>
      <c r="C21" s="322" t="s">
        <v>32</v>
      </c>
      <c r="D21" s="70">
        <v>2</v>
      </c>
      <c r="E21" s="70" t="s">
        <v>27</v>
      </c>
      <c r="F21" s="71" t="s">
        <v>41</v>
      </c>
      <c r="G21" s="72" t="s">
        <v>42</v>
      </c>
      <c r="H21" s="567" t="s">
        <v>43</v>
      </c>
      <c r="I21" s="567"/>
      <c r="J21" s="567"/>
      <c r="K21" s="567"/>
      <c r="L21" s="567"/>
      <c r="M21" s="567"/>
      <c r="N21" s="567"/>
      <c r="O21" s="567"/>
    </row>
    <row r="22" spans="2:15" ht="17.25" customHeight="1">
      <c r="B22" s="572" t="s">
        <v>44</v>
      </c>
      <c r="C22" s="572"/>
      <c r="D22" s="572"/>
      <c r="E22" s="572"/>
      <c r="F22" s="572"/>
      <c r="G22" s="572"/>
      <c r="H22" s="572"/>
      <c r="I22" s="572"/>
      <c r="J22" s="572"/>
      <c r="K22" s="572"/>
      <c r="L22" s="572"/>
      <c r="M22" s="572"/>
      <c r="N22" s="572"/>
      <c r="O22" s="572"/>
    </row>
    <row r="23" spans="2:15" ht="16.5" customHeight="1">
      <c r="B23" s="573"/>
      <c r="C23" s="573"/>
      <c r="D23" s="573"/>
      <c r="E23" s="573"/>
      <c r="F23" s="573"/>
      <c r="G23" s="573"/>
      <c r="H23" s="573"/>
      <c r="I23" s="573"/>
      <c r="J23" s="573"/>
      <c r="K23" s="573"/>
      <c r="L23" s="573"/>
      <c r="M23" s="573"/>
      <c r="N23" s="573"/>
      <c r="O23" s="573"/>
    </row>
    <row r="24" spans="2:15" ht="12">
      <c r="B24" s="67" t="s">
        <v>7</v>
      </c>
      <c r="C24" s="67" t="s">
        <v>8</v>
      </c>
      <c r="D24" s="67" t="s">
        <v>9</v>
      </c>
      <c r="E24" s="67" t="s">
        <v>10</v>
      </c>
      <c r="F24" s="68" t="s">
        <v>11</v>
      </c>
      <c r="G24" s="69" t="s">
        <v>12</v>
      </c>
      <c r="H24" s="568" t="s">
        <v>13</v>
      </c>
      <c r="I24" s="569"/>
      <c r="J24" s="569"/>
      <c r="K24" s="569"/>
      <c r="L24" s="569"/>
      <c r="M24" s="569"/>
      <c r="N24" s="569"/>
      <c r="O24" s="570"/>
    </row>
    <row r="25" spans="2:15" ht="39.75" customHeight="1">
      <c r="B25" s="70">
        <v>2</v>
      </c>
      <c r="C25" s="320" t="s">
        <v>45</v>
      </c>
      <c r="D25" s="76" t="s">
        <v>46</v>
      </c>
      <c r="E25" s="77" t="s">
        <v>47</v>
      </c>
      <c r="F25" s="71" t="s">
        <v>48</v>
      </c>
      <c r="G25" s="78" t="s">
        <v>36</v>
      </c>
      <c r="H25" s="571" t="s">
        <v>49</v>
      </c>
      <c r="I25" s="571"/>
      <c r="J25" s="571"/>
      <c r="K25" s="571"/>
      <c r="L25" s="571"/>
      <c r="M25" s="571"/>
      <c r="N25" s="571"/>
      <c r="O25" s="571"/>
    </row>
    <row r="26" spans="2:15" ht="71.25" customHeight="1">
      <c r="B26" s="70">
        <v>2</v>
      </c>
      <c r="C26" s="322" t="s">
        <v>50</v>
      </c>
      <c r="D26" s="70">
        <v>1</v>
      </c>
      <c r="E26" s="70" t="s">
        <v>47</v>
      </c>
      <c r="F26" s="71" t="s">
        <v>51</v>
      </c>
      <c r="G26" s="72" t="s">
        <v>52</v>
      </c>
      <c r="H26" s="571" t="s">
        <v>53</v>
      </c>
      <c r="I26" s="571"/>
      <c r="J26" s="571"/>
      <c r="K26" s="571"/>
      <c r="L26" s="571"/>
      <c r="M26" s="571"/>
      <c r="N26" s="571"/>
      <c r="O26" s="571"/>
    </row>
    <row r="27" spans="2:15" ht="49.5" customHeight="1">
      <c r="B27" s="70">
        <v>2</v>
      </c>
      <c r="C27" s="322" t="s">
        <v>50</v>
      </c>
      <c r="D27" s="70">
        <v>2</v>
      </c>
      <c r="E27" s="70" t="s">
        <v>54</v>
      </c>
      <c r="F27" s="71" t="s">
        <v>55</v>
      </c>
      <c r="G27" s="72" t="s">
        <v>56</v>
      </c>
      <c r="H27" s="571" t="s">
        <v>57</v>
      </c>
      <c r="I27" s="571"/>
      <c r="J27" s="571"/>
      <c r="K27" s="571"/>
      <c r="L27" s="571"/>
      <c r="M27" s="571"/>
      <c r="N27" s="571"/>
      <c r="O27" s="571"/>
    </row>
    <row r="28" spans="2:15" ht="49.5" customHeight="1">
      <c r="B28" s="70">
        <v>2</v>
      </c>
      <c r="C28" s="322" t="s">
        <v>50</v>
      </c>
      <c r="D28" s="70">
        <v>3</v>
      </c>
      <c r="E28" s="70" t="s">
        <v>15</v>
      </c>
      <c r="F28" s="71" t="s">
        <v>58</v>
      </c>
      <c r="G28" s="72" t="s">
        <v>59</v>
      </c>
      <c r="H28" s="571" t="s">
        <v>60</v>
      </c>
      <c r="I28" s="571"/>
      <c r="J28" s="571"/>
      <c r="K28" s="571"/>
      <c r="L28" s="571"/>
      <c r="M28" s="571"/>
      <c r="N28" s="571"/>
      <c r="O28" s="571"/>
    </row>
    <row r="29" spans="2:15" ht="49.5" customHeight="1">
      <c r="B29" s="70">
        <v>2</v>
      </c>
      <c r="C29" s="322" t="s">
        <v>50</v>
      </c>
      <c r="D29" s="70">
        <v>4</v>
      </c>
      <c r="E29" s="70" t="s">
        <v>15</v>
      </c>
      <c r="F29" s="71" t="s">
        <v>61</v>
      </c>
      <c r="G29" s="72" t="s">
        <v>62</v>
      </c>
      <c r="H29" s="571" t="s">
        <v>63</v>
      </c>
      <c r="I29" s="571"/>
      <c r="J29" s="571"/>
      <c r="K29" s="571"/>
      <c r="L29" s="571"/>
      <c r="M29" s="571"/>
      <c r="N29" s="571"/>
      <c r="O29" s="571"/>
    </row>
    <row r="30" spans="2:15" ht="49.5" customHeight="1">
      <c r="B30" s="70">
        <v>2</v>
      </c>
      <c r="C30" s="322" t="s">
        <v>50</v>
      </c>
      <c r="D30" s="70">
        <v>5</v>
      </c>
      <c r="E30" s="70" t="s">
        <v>47</v>
      </c>
      <c r="F30" s="71" t="s">
        <v>64</v>
      </c>
      <c r="G30" s="72" t="s">
        <v>42</v>
      </c>
      <c r="H30" s="571" t="s">
        <v>65</v>
      </c>
      <c r="I30" s="571"/>
      <c r="J30" s="571"/>
      <c r="K30" s="571"/>
      <c r="L30" s="571"/>
      <c r="M30" s="571"/>
      <c r="N30" s="571"/>
      <c r="O30" s="571"/>
    </row>
    <row r="31" spans="2:15" ht="36.75" customHeight="1">
      <c r="B31" s="572" t="s">
        <v>66</v>
      </c>
      <c r="C31" s="572"/>
      <c r="D31" s="572"/>
      <c r="E31" s="572"/>
      <c r="F31" s="572"/>
      <c r="G31" s="572"/>
      <c r="H31" s="572"/>
      <c r="I31" s="572"/>
      <c r="J31" s="572"/>
      <c r="K31" s="572"/>
      <c r="L31" s="572"/>
      <c r="M31" s="572"/>
      <c r="N31" s="572"/>
      <c r="O31" s="572"/>
    </row>
    <row r="32" spans="2:15" ht="12">
      <c r="B32" s="67" t="s">
        <v>7</v>
      </c>
      <c r="C32" s="67" t="s">
        <v>8</v>
      </c>
      <c r="D32" s="67" t="s">
        <v>9</v>
      </c>
      <c r="E32" s="67" t="s">
        <v>10</v>
      </c>
      <c r="F32" s="68" t="s">
        <v>11</v>
      </c>
      <c r="G32" s="69" t="s">
        <v>12</v>
      </c>
      <c r="H32" s="568" t="s">
        <v>13</v>
      </c>
      <c r="I32" s="569"/>
      <c r="J32" s="569"/>
      <c r="K32" s="569"/>
      <c r="L32" s="569"/>
      <c r="M32" s="569"/>
      <c r="N32" s="569"/>
      <c r="O32" s="570"/>
    </row>
    <row r="33" spans="2:15" ht="136.5" customHeight="1">
      <c r="B33" s="70">
        <v>3</v>
      </c>
      <c r="C33" s="322" t="s">
        <v>67</v>
      </c>
      <c r="D33" s="70">
        <v>1</v>
      </c>
      <c r="E33" s="70" t="s">
        <v>15</v>
      </c>
      <c r="F33" s="71" t="s">
        <v>68</v>
      </c>
      <c r="G33" s="72" t="s">
        <v>69</v>
      </c>
      <c r="H33" s="567" t="s">
        <v>70</v>
      </c>
      <c r="I33" s="567"/>
      <c r="J33" s="567"/>
      <c r="K33" s="567"/>
      <c r="L33" s="567"/>
      <c r="M33" s="567"/>
      <c r="N33" s="567"/>
      <c r="O33" s="567"/>
    </row>
    <row r="34" spans="2:15" ht="138.75" customHeight="1">
      <c r="B34" s="70">
        <v>3</v>
      </c>
      <c r="C34" s="322" t="s">
        <v>67</v>
      </c>
      <c r="D34" s="70">
        <v>2</v>
      </c>
      <c r="E34" s="70" t="s">
        <v>27</v>
      </c>
      <c r="F34" s="71" t="s">
        <v>71</v>
      </c>
      <c r="G34" s="72" t="s">
        <v>69</v>
      </c>
      <c r="H34" s="567" t="s">
        <v>70</v>
      </c>
      <c r="I34" s="567"/>
      <c r="J34" s="567"/>
      <c r="K34" s="567"/>
      <c r="L34" s="567"/>
      <c r="M34" s="567"/>
      <c r="N34" s="567"/>
      <c r="O34" s="567"/>
    </row>
    <row r="35" spans="2:15" ht="15.75" customHeight="1">
      <c r="B35" s="574" t="s">
        <v>72</v>
      </c>
      <c r="C35" s="574"/>
      <c r="D35" s="574"/>
      <c r="E35" s="574"/>
      <c r="F35" s="574"/>
      <c r="G35" s="574"/>
      <c r="H35" s="574"/>
      <c r="I35" s="574"/>
      <c r="J35" s="574"/>
      <c r="K35" s="574"/>
      <c r="L35" s="574"/>
      <c r="M35" s="574"/>
      <c r="N35" s="574"/>
      <c r="O35" s="574"/>
    </row>
    <row r="36" spans="2:15" ht="36.75" customHeight="1">
      <c r="B36" s="551" t="s">
        <v>73</v>
      </c>
      <c r="C36" s="551"/>
      <c r="D36" s="551"/>
      <c r="E36" s="551"/>
      <c r="F36" s="551"/>
      <c r="G36" s="551"/>
      <c r="H36" s="551"/>
      <c r="I36" s="551"/>
      <c r="J36" s="551"/>
      <c r="K36" s="551"/>
      <c r="L36" s="551"/>
      <c r="M36" s="551"/>
      <c r="N36" s="551"/>
      <c r="O36" s="551"/>
    </row>
    <row r="37" spans="2:15" ht="12">
      <c r="B37" s="67" t="s">
        <v>7</v>
      </c>
      <c r="C37" s="67" t="s">
        <v>8</v>
      </c>
      <c r="D37" s="67" t="s">
        <v>9</v>
      </c>
      <c r="E37" s="67" t="s">
        <v>10</v>
      </c>
      <c r="F37" s="68" t="s">
        <v>11</v>
      </c>
      <c r="G37" s="69" t="s">
        <v>12</v>
      </c>
      <c r="H37" s="568" t="s">
        <v>13</v>
      </c>
      <c r="I37" s="569"/>
      <c r="J37" s="569"/>
      <c r="K37" s="569"/>
      <c r="L37" s="569"/>
      <c r="M37" s="569"/>
      <c r="N37" s="569"/>
      <c r="O37" s="570"/>
    </row>
    <row r="38" spans="2:15" ht="147" customHeight="1">
      <c r="B38" s="70">
        <v>3</v>
      </c>
      <c r="C38" s="322" t="s">
        <v>74</v>
      </c>
      <c r="D38" s="70">
        <v>1</v>
      </c>
      <c r="E38" s="70" t="s">
        <v>47</v>
      </c>
      <c r="F38" s="71" t="s">
        <v>75</v>
      </c>
      <c r="G38" s="72" t="s">
        <v>69</v>
      </c>
      <c r="H38" s="567" t="s">
        <v>76</v>
      </c>
      <c r="I38" s="567"/>
      <c r="J38" s="567"/>
      <c r="K38" s="567"/>
      <c r="L38" s="567"/>
      <c r="M38" s="567"/>
      <c r="N38" s="567"/>
      <c r="O38" s="567"/>
    </row>
    <row r="39" spans="2:15" ht="16.5" customHeight="1">
      <c r="B39" s="572" t="s">
        <v>77</v>
      </c>
      <c r="C39" s="572"/>
      <c r="D39" s="572"/>
      <c r="E39" s="572"/>
      <c r="F39" s="572"/>
      <c r="G39" s="572"/>
      <c r="H39" s="572"/>
      <c r="I39" s="572"/>
      <c r="J39" s="572"/>
      <c r="K39" s="572"/>
      <c r="L39" s="572"/>
      <c r="M39" s="572"/>
      <c r="N39" s="572"/>
      <c r="O39" s="572"/>
    </row>
    <row r="40" spans="2:15" ht="27" customHeight="1">
      <c r="B40" s="573"/>
      <c r="C40" s="573"/>
      <c r="D40" s="573"/>
      <c r="E40" s="573"/>
      <c r="F40" s="573"/>
      <c r="G40" s="573"/>
      <c r="H40" s="573"/>
      <c r="I40" s="573"/>
      <c r="J40" s="573"/>
      <c r="K40" s="573"/>
      <c r="L40" s="573"/>
      <c r="M40" s="573"/>
      <c r="N40" s="573"/>
      <c r="O40" s="573"/>
    </row>
    <row r="41" spans="2:15" ht="12">
      <c r="B41" s="67" t="s">
        <v>7</v>
      </c>
      <c r="C41" s="67" t="s">
        <v>8</v>
      </c>
      <c r="D41" s="67" t="s">
        <v>9</v>
      </c>
      <c r="E41" s="67" t="s">
        <v>10</v>
      </c>
      <c r="F41" s="68" t="s">
        <v>11</v>
      </c>
      <c r="G41" s="69" t="s">
        <v>12</v>
      </c>
      <c r="H41" s="568" t="s">
        <v>13</v>
      </c>
      <c r="I41" s="569"/>
      <c r="J41" s="569"/>
      <c r="K41" s="569"/>
      <c r="L41" s="569"/>
      <c r="M41" s="569"/>
      <c r="N41" s="569"/>
      <c r="O41" s="570"/>
    </row>
    <row r="42" spans="2:15" ht="24" customHeight="1">
      <c r="B42" s="552" t="s">
        <v>34</v>
      </c>
      <c r="C42" s="558" t="s">
        <v>78</v>
      </c>
      <c r="D42" s="70">
        <v>1</v>
      </c>
      <c r="E42" s="552" t="s">
        <v>34</v>
      </c>
      <c r="F42" s="71" t="s">
        <v>79</v>
      </c>
      <c r="G42" s="555" t="s">
        <v>34</v>
      </c>
      <c r="H42" s="567" t="s">
        <v>34</v>
      </c>
      <c r="I42" s="567"/>
      <c r="J42" s="567"/>
      <c r="K42" s="567"/>
      <c r="L42" s="567"/>
      <c r="M42" s="567"/>
      <c r="N42" s="567"/>
      <c r="O42" s="567"/>
    </row>
    <row r="43" spans="2:15" ht="24" customHeight="1">
      <c r="B43" s="553"/>
      <c r="C43" s="559"/>
      <c r="D43" s="70">
        <v>2</v>
      </c>
      <c r="E43" s="553"/>
      <c r="F43" s="71" t="s">
        <v>80</v>
      </c>
      <c r="G43" s="556"/>
      <c r="H43" s="567" t="s">
        <v>34</v>
      </c>
      <c r="I43" s="567"/>
      <c r="J43" s="567"/>
      <c r="K43" s="567"/>
      <c r="L43" s="567"/>
      <c r="M43" s="567"/>
      <c r="N43" s="567"/>
      <c r="O43" s="567"/>
    </row>
    <row r="44" spans="2:15" ht="24" customHeight="1">
      <c r="B44" s="553"/>
      <c r="C44" s="559"/>
      <c r="D44" s="70">
        <v>3</v>
      </c>
      <c r="E44" s="553"/>
      <c r="F44" s="71" t="s">
        <v>81</v>
      </c>
      <c r="G44" s="556"/>
      <c r="H44" s="561" t="s">
        <v>82</v>
      </c>
      <c r="I44" s="562"/>
      <c r="J44" s="562"/>
      <c r="K44" s="562"/>
      <c r="L44" s="562"/>
      <c r="M44" s="562"/>
      <c r="N44" s="562"/>
      <c r="O44" s="563"/>
    </row>
    <row r="45" spans="2:15" ht="24" customHeight="1">
      <c r="B45" s="553"/>
      <c r="C45" s="559"/>
      <c r="D45" s="70">
        <v>4</v>
      </c>
      <c r="E45" s="553"/>
      <c r="F45" s="71" t="s">
        <v>83</v>
      </c>
      <c r="G45" s="556"/>
      <c r="H45" s="561"/>
      <c r="I45" s="562"/>
      <c r="J45" s="562"/>
      <c r="K45" s="562"/>
      <c r="L45" s="562"/>
      <c r="M45" s="562"/>
      <c r="N45" s="562"/>
      <c r="O45" s="563"/>
    </row>
    <row r="46" spans="2:15" ht="24" customHeight="1">
      <c r="B46" s="553"/>
      <c r="C46" s="559"/>
      <c r="D46" s="70">
        <v>5</v>
      </c>
      <c r="E46" s="553"/>
      <c r="F46" s="71" t="s">
        <v>84</v>
      </c>
      <c r="G46" s="556"/>
      <c r="H46" s="561"/>
      <c r="I46" s="562"/>
      <c r="J46" s="562"/>
      <c r="K46" s="562"/>
      <c r="L46" s="562"/>
      <c r="M46" s="562"/>
      <c r="N46" s="562"/>
      <c r="O46" s="563"/>
    </row>
    <row r="47" spans="2:15" ht="24" customHeight="1">
      <c r="B47" s="554"/>
      <c r="C47" s="560"/>
      <c r="D47" s="70">
        <v>6</v>
      </c>
      <c r="E47" s="554"/>
      <c r="F47" s="71" t="s">
        <v>85</v>
      </c>
      <c r="G47" s="557"/>
      <c r="H47" s="564"/>
      <c r="I47" s="565"/>
      <c r="J47" s="565"/>
      <c r="K47" s="565"/>
      <c r="L47" s="565"/>
      <c r="M47" s="565"/>
      <c r="N47" s="565"/>
      <c r="O47" s="566"/>
    </row>
  </sheetData>
  <sheetProtection sheet="1" objects="1" scenarios="1"/>
  <mergeCells count="41">
    <mergeCell ref="H25:O25"/>
    <mergeCell ref="H33:O33"/>
    <mergeCell ref="H34:O34"/>
    <mergeCell ref="H38:O38"/>
    <mergeCell ref="H32:O32"/>
    <mergeCell ref="B31:O31"/>
    <mergeCell ref="H27:O27"/>
    <mergeCell ref="H26:O26"/>
    <mergeCell ref="H30:O30"/>
    <mergeCell ref="B4:O4"/>
    <mergeCell ref="B22:O23"/>
    <mergeCell ref="B11:O11"/>
    <mergeCell ref="H13:O13"/>
    <mergeCell ref="H21:O21"/>
    <mergeCell ref="C8:C10"/>
    <mergeCell ref="H8:O10"/>
    <mergeCell ref="H14:O14"/>
    <mergeCell ref="H20:O20"/>
    <mergeCell ref="B8:B10"/>
    <mergeCell ref="H12:O12"/>
    <mergeCell ref="B6:O6"/>
    <mergeCell ref="H7:O7"/>
    <mergeCell ref="H19:O19"/>
    <mergeCell ref="B15:O16"/>
    <mergeCell ref="H18:O18"/>
    <mergeCell ref="B5:O5"/>
    <mergeCell ref="B36:O36"/>
    <mergeCell ref="B42:B47"/>
    <mergeCell ref="E42:E47"/>
    <mergeCell ref="G42:G47"/>
    <mergeCell ref="C42:C47"/>
    <mergeCell ref="H44:O47"/>
    <mergeCell ref="H43:O43"/>
    <mergeCell ref="H41:O41"/>
    <mergeCell ref="H42:O42"/>
    <mergeCell ref="H24:O24"/>
    <mergeCell ref="H29:O29"/>
    <mergeCell ref="B39:O40"/>
    <mergeCell ref="H28:O28"/>
    <mergeCell ref="H37:O37"/>
    <mergeCell ref="B35:O35"/>
  </mergeCells>
  <hyperlinks>
    <hyperlink ref="C8:C10" location="'Stationary Combustion'!A1" display="Stationary Combusion" xr:uid="{954225C4-7EC3-4BC5-B9A6-EB2449660AEC}"/>
    <hyperlink ref="C13" location="'Mobile Combustion - Fuel Use'!A1" display="Mobile Combustion - Fuel Use" xr:uid="{D004BD13-259B-44CC-8785-3B28BE3F21CF}"/>
    <hyperlink ref="C14" location="'Mobile Combustion - Fuel Use'!A1" display="Mobile Combustion - Fuel Use" xr:uid="{A5902A37-F82B-4FCA-B985-0AF53A90B9DD}"/>
    <hyperlink ref="C20:C21" location="'Mobile Combustion - Distance'!A1" display="Mobile Combustion - Distance" xr:uid="{C480FFA6-B6E7-417C-B7A5-D282003F6940}"/>
    <hyperlink ref="C33:C34" location="'Mobile Combustion - Freight'!A1" display="Mobile Combustion - Freight" xr:uid="{B00C2FE1-E76C-430E-A7CD-A4D7D857A502}"/>
    <hyperlink ref="C38" location="'Mobile Combustion - Public'!A1" display="Mobile Combustion - Public" xr:uid="{2C7D69D7-619F-4D39-B241-B31DCD0B49E8}"/>
    <hyperlink ref="C42:C47" location="'Abbreviations and Conversions'!A1" display="Abbreviations and Conversions" xr:uid="{208977AF-3286-45C6-86BA-43846063DE14}"/>
    <hyperlink ref="C30" location="'Electricity CN, TW, BR, TH, UK'!A1" display="Electricity CN, TW, BR, TH, UK" xr:uid="{AA70DEA1-1605-47C2-95D7-71D7D8FBE2E1}"/>
    <hyperlink ref="C25" location="'Electricity US'!A1" display="Electricity US" xr:uid="{B5ACECBA-EB81-4B45-A43C-98C869C73E0D}"/>
    <hyperlink ref="C26:C29" location="'Electricity CN, TW, BR, TH, UK'!A1" display="Electricity CN, TW, BR, TH, UK" xr:uid="{C0F14BF1-F334-45E9-8272-2F359FED1F3F}"/>
    <hyperlink ref="C19" location="'Mobile Combustion - Distance'!A1" display="Mobile Combustion - Distance" xr:uid="{49F97976-4B7E-4F64-9FBD-5CDB7452B26C}"/>
  </hyperlink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329453"/>
  </sheetPr>
  <dimension ref="B1:K194"/>
  <sheetViews>
    <sheetView showGridLines="0" zoomScaleNormal="100" workbookViewId="0">
      <selection activeCell="M64" sqref="M64"/>
    </sheetView>
  </sheetViews>
  <sheetFormatPr defaultColWidth="8.88671875" defaultRowHeight="11.4"/>
  <cols>
    <col min="1" max="1" width="5.33203125" style="64" customWidth="1"/>
    <col min="2" max="2" width="12.44140625" style="64" bestFit="1" customWidth="1"/>
    <col min="3" max="3" width="28.44140625" style="64" bestFit="1" customWidth="1"/>
    <col min="4" max="4" width="18.44140625" style="60" customWidth="1"/>
    <col min="5" max="5" width="15.44140625" style="64" customWidth="1"/>
    <col min="6" max="6" width="16.109375" style="127" customWidth="1"/>
    <col min="7" max="7" width="15" style="84" customWidth="1"/>
    <col min="8" max="8" width="15.6640625" style="84" customWidth="1"/>
    <col min="9" max="9" width="13.44140625" style="64" customWidth="1"/>
    <col min="10" max="10" width="14.109375" style="64" customWidth="1"/>
    <col min="11" max="11" width="8.88671875" style="64"/>
    <col min="12" max="12" width="12.109375" style="64" bestFit="1" customWidth="1"/>
    <col min="13" max="256" width="8.88671875" style="64"/>
    <col min="257" max="257" width="9.44140625" style="64" customWidth="1"/>
    <col min="258" max="258" width="12.44140625" style="64" bestFit="1" customWidth="1"/>
    <col min="259" max="259" width="25.6640625" style="64" customWidth="1"/>
    <col min="260" max="260" width="9" style="64" customWidth="1"/>
    <col min="261" max="261" width="15.44140625" style="64" customWidth="1"/>
    <col min="262" max="262" width="16.109375" style="64" customWidth="1"/>
    <col min="263" max="263" width="15" style="64" customWidth="1"/>
    <col min="264" max="264" width="12.6640625" style="64" customWidth="1"/>
    <col min="265" max="265" width="13.44140625" style="64" customWidth="1"/>
    <col min="266" max="266" width="14.109375" style="64" customWidth="1"/>
    <col min="267" max="512" width="8.88671875" style="64"/>
    <col min="513" max="513" width="9.44140625" style="64" customWidth="1"/>
    <col min="514" max="514" width="12.44140625" style="64" bestFit="1" customWidth="1"/>
    <col min="515" max="515" width="25.6640625" style="64" customWidth="1"/>
    <col min="516" max="516" width="9" style="64" customWidth="1"/>
    <col min="517" max="517" width="15.44140625" style="64" customWidth="1"/>
    <col min="518" max="518" width="16.109375" style="64" customWidth="1"/>
    <col min="519" max="519" width="15" style="64" customWidth="1"/>
    <col min="520" max="520" width="12.6640625" style="64" customWidth="1"/>
    <col min="521" max="521" width="13.44140625" style="64" customWidth="1"/>
    <col min="522" max="522" width="14.109375" style="64" customWidth="1"/>
    <col min="523" max="768" width="8.88671875" style="64"/>
    <col min="769" max="769" width="9.44140625" style="64" customWidth="1"/>
    <col min="770" max="770" width="12.44140625" style="64" bestFit="1" customWidth="1"/>
    <col min="771" max="771" width="25.6640625" style="64" customWidth="1"/>
    <col min="772" max="772" width="9" style="64" customWidth="1"/>
    <col min="773" max="773" width="15.44140625" style="64" customWidth="1"/>
    <col min="774" max="774" width="16.109375" style="64" customWidth="1"/>
    <col min="775" max="775" width="15" style="64" customWidth="1"/>
    <col min="776" max="776" width="12.6640625" style="64" customWidth="1"/>
    <col min="777" max="777" width="13.44140625" style="64" customWidth="1"/>
    <col min="778" max="778" width="14.109375" style="64" customWidth="1"/>
    <col min="779" max="1024" width="8.88671875" style="64"/>
    <col min="1025" max="1025" width="9.44140625" style="64" customWidth="1"/>
    <col min="1026" max="1026" width="12.44140625" style="64" bestFit="1" customWidth="1"/>
    <col min="1027" max="1027" width="25.6640625" style="64" customWidth="1"/>
    <col min="1028" max="1028" width="9" style="64" customWidth="1"/>
    <col min="1029" max="1029" width="15.44140625" style="64" customWidth="1"/>
    <col min="1030" max="1030" width="16.109375" style="64" customWidth="1"/>
    <col min="1031" max="1031" width="15" style="64" customWidth="1"/>
    <col min="1032" max="1032" width="12.6640625" style="64" customWidth="1"/>
    <col min="1033" max="1033" width="13.44140625" style="64" customWidth="1"/>
    <col min="1034" max="1034" width="14.109375" style="64" customWidth="1"/>
    <col min="1035" max="1280" width="8.88671875" style="64"/>
    <col min="1281" max="1281" width="9.44140625" style="64" customWidth="1"/>
    <col min="1282" max="1282" width="12.44140625" style="64" bestFit="1" customWidth="1"/>
    <col min="1283" max="1283" width="25.6640625" style="64" customWidth="1"/>
    <col min="1284" max="1284" width="9" style="64" customWidth="1"/>
    <col min="1285" max="1285" width="15.44140625" style="64" customWidth="1"/>
    <col min="1286" max="1286" width="16.109375" style="64" customWidth="1"/>
    <col min="1287" max="1287" width="15" style="64" customWidth="1"/>
    <col min="1288" max="1288" width="12.6640625" style="64" customWidth="1"/>
    <col min="1289" max="1289" width="13.44140625" style="64" customWidth="1"/>
    <col min="1290" max="1290" width="14.109375" style="64" customWidth="1"/>
    <col min="1291" max="1536" width="8.88671875" style="64"/>
    <col min="1537" max="1537" width="9.44140625" style="64" customWidth="1"/>
    <col min="1538" max="1538" width="12.44140625" style="64" bestFit="1" customWidth="1"/>
    <col min="1539" max="1539" width="25.6640625" style="64" customWidth="1"/>
    <col min="1540" max="1540" width="9" style="64" customWidth="1"/>
    <col min="1541" max="1541" width="15.44140625" style="64" customWidth="1"/>
    <col min="1542" max="1542" width="16.109375" style="64" customWidth="1"/>
    <col min="1543" max="1543" width="15" style="64" customWidth="1"/>
    <col min="1544" max="1544" width="12.6640625" style="64" customWidth="1"/>
    <col min="1545" max="1545" width="13.44140625" style="64" customWidth="1"/>
    <col min="1546" max="1546" width="14.109375" style="64" customWidth="1"/>
    <col min="1547" max="1792" width="8.88671875" style="64"/>
    <col min="1793" max="1793" width="9.44140625" style="64" customWidth="1"/>
    <col min="1794" max="1794" width="12.44140625" style="64" bestFit="1" customWidth="1"/>
    <col min="1795" max="1795" width="25.6640625" style="64" customWidth="1"/>
    <col min="1796" max="1796" width="9" style="64" customWidth="1"/>
    <col min="1797" max="1797" width="15.44140625" style="64" customWidth="1"/>
    <col min="1798" max="1798" width="16.109375" style="64" customWidth="1"/>
    <col min="1799" max="1799" width="15" style="64" customWidth="1"/>
    <col min="1800" max="1800" width="12.6640625" style="64" customWidth="1"/>
    <col min="1801" max="1801" width="13.44140625" style="64" customWidth="1"/>
    <col min="1802" max="1802" width="14.109375" style="64" customWidth="1"/>
    <col min="1803" max="2048" width="8.88671875" style="64"/>
    <col min="2049" max="2049" width="9.44140625" style="64" customWidth="1"/>
    <col min="2050" max="2050" width="12.44140625" style="64" bestFit="1" customWidth="1"/>
    <col min="2051" max="2051" width="25.6640625" style="64" customWidth="1"/>
    <col min="2052" max="2052" width="9" style="64" customWidth="1"/>
    <col min="2053" max="2053" width="15.44140625" style="64" customWidth="1"/>
    <col min="2054" max="2054" width="16.109375" style="64" customWidth="1"/>
    <col min="2055" max="2055" width="15" style="64" customWidth="1"/>
    <col min="2056" max="2056" width="12.6640625" style="64" customWidth="1"/>
    <col min="2057" max="2057" width="13.44140625" style="64" customWidth="1"/>
    <col min="2058" max="2058" width="14.109375" style="64" customWidth="1"/>
    <col min="2059" max="2304" width="8.88671875" style="64"/>
    <col min="2305" max="2305" width="9.44140625" style="64" customWidth="1"/>
    <col min="2306" max="2306" width="12.44140625" style="64" bestFit="1" customWidth="1"/>
    <col min="2307" max="2307" width="25.6640625" style="64" customWidth="1"/>
    <col min="2308" max="2308" width="9" style="64" customWidth="1"/>
    <col min="2309" max="2309" width="15.44140625" style="64" customWidth="1"/>
    <col min="2310" max="2310" width="16.109375" style="64" customWidth="1"/>
    <col min="2311" max="2311" width="15" style="64" customWidth="1"/>
    <col min="2312" max="2312" width="12.6640625" style="64" customWidth="1"/>
    <col min="2313" max="2313" width="13.44140625" style="64" customWidth="1"/>
    <col min="2314" max="2314" width="14.109375" style="64" customWidth="1"/>
    <col min="2315" max="2560" width="8.88671875" style="64"/>
    <col min="2561" max="2561" width="9.44140625" style="64" customWidth="1"/>
    <col min="2562" max="2562" width="12.44140625" style="64" bestFit="1" customWidth="1"/>
    <col min="2563" max="2563" width="25.6640625" style="64" customWidth="1"/>
    <col min="2564" max="2564" width="9" style="64" customWidth="1"/>
    <col min="2565" max="2565" width="15.44140625" style="64" customWidth="1"/>
    <col min="2566" max="2566" width="16.109375" style="64" customWidth="1"/>
    <col min="2567" max="2567" width="15" style="64" customWidth="1"/>
    <col min="2568" max="2568" width="12.6640625" style="64" customWidth="1"/>
    <col min="2569" max="2569" width="13.44140625" style="64" customWidth="1"/>
    <col min="2570" max="2570" width="14.109375" style="64" customWidth="1"/>
    <col min="2571" max="2816" width="8.88671875" style="64"/>
    <col min="2817" max="2817" width="9.44140625" style="64" customWidth="1"/>
    <col min="2818" max="2818" width="12.44140625" style="64" bestFit="1" customWidth="1"/>
    <col min="2819" max="2819" width="25.6640625" style="64" customWidth="1"/>
    <col min="2820" max="2820" width="9" style="64" customWidth="1"/>
    <col min="2821" max="2821" width="15.44140625" style="64" customWidth="1"/>
    <col min="2822" max="2822" width="16.109375" style="64" customWidth="1"/>
    <col min="2823" max="2823" width="15" style="64" customWidth="1"/>
    <col min="2824" max="2824" width="12.6640625" style="64" customWidth="1"/>
    <col min="2825" max="2825" width="13.44140625" style="64" customWidth="1"/>
    <col min="2826" max="2826" width="14.109375" style="64" customWidth="1"/>
    <col min="2827" max="3072" width="8.88671875" style="64"/>
    <col min="3073" max="3073" width="9.44140625" style="64" customWidth="1"/>
    <col min="3074" max="3074" width="12.44140625" style="64" bestFit="1" customWidth="1"/>
    <col min="3075" max="3075" width="25.6640625" style="64" customWidth="1"/>
    <col min="3076" max="3076" width="9" style="64" customWidth="1"/>
    <col min="3077" max="3077" width="15.44140625" style="64" customWidth="1"/>
    <col min="3078" max="3078" width="16.109375" style="64" customWidth="1"/>
    <col min="3079" max="3079" width="15" style="64" customWidth="1"/>
    <col min="3080" max="3080" width="12.6640625" style="64" customWidth="1"/>
    <col min="3081" max="3081" width="13.44140625" style="64" customWidth="1"/>
    <col min="3082" max="3082" width="14.109375" style="64" customWidth="1"/>
    <col min="3083" max="3328" width="8.88671875" style="64"/>
    <col min="3329" max="3329" width="9.44140625" style="64" customWidth="1"/>
    <col min="3330" max="3330" width="12.44140625" style="64" bestFit="1" customWidth="1"/>
    <col min="3331" max="3331" width="25.6640625" style="64" customWidth="1"/>
    <col min="3332" max="3332" width="9" style="64" customWidth="1"/>
    <col min="3333" max="3333" width="15.44140625" style="64" customWidth="1"/>
    <col min="3334" max="3334" width="16.109375" style="64" customWidth="1"/>
    <col min="3335" max="3335" width="15" style="64" customWidth="1"/>
    <col min="3336" max="3336" width="12.6640625" style="64" customWidth="1"/>
    <col min="3337" max="3337" width="13.44140625" style="64" customWidth="1"/>
    <col min="3338" max="3338" width="14.109375" style="64" customWidth="1"/>
    <col min="3339" max="3584" width="8.88671875" style="64"/>
    <col min="3585" max="3585" width="9.44140625" style="64" customWidth="1"/>
    <col min="3586" max="3586" width="12.44140625" style="64" bestFit="1" customWidth="1"/>
    <col min="3587" max="3587" width="25.6640625" style="64" customWidth="1"/>
    <col min="3588" max="3588" width="9" style="64" customWidth="1"/>
    <col min="3589" max="3589" width="15.44140625" style="64" customWidth="1"/>
    <col min="3590" max="3590" width="16.109375" style="64" customWidth="1"/>
    <col min="3591" max="3591" width="15" style="64" customWidth="1"/>
    <col min="3592" max="3592" width="12.6640625" style="64" customWidth="1"/>
    <col min="3593" max="3593" width="13.44140625" style="64" customWidth="1"/>
    <col min="3594" max="3594" width="14.109375" style="64" customWidth="1"/>
    <col min="3595" max="3840" width="8.88671875" style="64"/>
    <col min="3841" max="3841" width="9.44140625" style="64" customWidth="1"/>
    <col min="3842" max="3842" width="12.44140625" style="64" bestFit="1" customWidth="1"/>
    <col min="3843" max="3843" width="25.6640625" style="64" customWidth="1"/>
    <col min="3844" max="3844" width="9" style="64" customWidth="1"/>
    <col min="3845" max="3845" width="15.44140625" style="64" customWidth="1"/>
    <col min="3846" max="3846" width="16.109375" style="64" customWidth="1"/>
    <col min="3847" max="3847" width="15" style="64" customWidth="1"/>
    <col min="3848" max="3848" width="12.6640625" style="64" customWidth="1"/>
    <col min="3849" max="3849" width="13.44140625" style="64" customWidth="1"/>
    <col min="3850" max="3850" width="14.109375" style="64" customWidth="1"/>
    <col min="3851" max="4096" width="8.88671875" style="64"/>
    <col min="4097" max="4097" width="9.44140625" style="64" customWidth="1"/>
    <col min="4098" max="4098" width="12.44140625" style="64" bestFit="1" customWidth="1"/>
    <col min="4099" max="4099" width="25.6640625" style="64" customWidth="1"/>
    <col min="4100" max="4100" width="9" style="64" customWidth="1"/>
    <col min="4101" max="4101" width="15.44140625" style="64" customWidth="1"/>
    <col min="4102" max="4102" width="16.109375" style="64" customWidth="1"/>
    <col min="4103" max="4103" width="15" style="64" customWidth="1"/>
    <col min="4104" max="4104" width="12.6640625" style="64" customWidth="1"/>
    <col min="4105" max="4105" width="13.44140625" style="64" customWidth="1"/>
    <col min="4106" max="4106" width="14.109375" style="64" customWidth="1"/>
    <col min="4107" max="4352" width="8.88671875" style="64"/>
    <col min="4353" max="4353" width="9.44140625" style="64" customWidth="1"/>
    <col min="4354" max="4354" width="12.44140625" style="64" bestFit="1" customWidth="1"/>
    <col min="4355" max="4355" width="25.6640625" style="64" customWidth="1"/>
    <col min="4356" max="4356" width="9" style="64" customWidth="1"/>
    <col min="4357" max="4357" width="15.44140625" style="64" customWidth="1"/>
    <col min="4358" max="4358" width="16.109375" style="64" customWidth="1"/>
    <col min="4359" max="4359" width="15" style="64" customWidth="1"/>
    <col min="4360" max="4360" width="12.6640625" style="64" customWidth="1"/>
    <col min="4361" max="4361" width="13.44140625" style="64" customWidth="1"/>
    <col min="4362" max="4362" width="14.109375" style="64" customWidth="1"/>
    <col min="4363" max="4608" width="8.88671875" style="64"/>
    <col min="4609" max="4609" width="9.44140625" style="64" customWidth="1"/>
    <col min="4610" max="4610" width="12.44140625" style="64" bestFit="1" customWidth="1"/>
    <col min="4611" max="4611" width="25.6640625" style="64" customWidth="1"/>
    <col min="4612" max="4612" width="9" style="64" customWidth="1"/>
    <col min="4613" max="4613" width="15.44140625" style="64" customWidth="1"/>
    <col min="4614" max="4614" width="16.109375" style="64" customWidth="1"/>
    <col min="4615" max="4615" width="15" style="64" customWidth="1"/>
    <col min="4616" max="4616" width="12.6640625" style="64" customWidth="1"/>
    <col min="4617" max="4617" width="13.44140625" style="64" customWidth="1"/>
    <col min="4618" max="4618" width="14.109375" style="64" customWidth="1"/>
    <col min="4619" max="4864" width="8.88671875" style="64"/>
    <col min="4865" max="4865" width="9.44140625" style="64" customWidth="1"/>
    <col min="4866" max="4866" width="12.44140625" style="64" bestFit="1" customWidth="1"/>
    <col min="4867" max="4867" width="25.6640625" style="64" customWidth="1"/>
    <col min="4868" max="4868" width="9" style="64" customWidth="1"/>
    <col min="4869" max="4869" width="15.44140625" style="64" customWidth="1"/>
    <col min="4870" max="4870" width="16.109375" style="64" customWidth="1"/>
    <col min="4871" max="4871" width="15" style="64" customWidth="1"/>
    <col min="4872" max="4872" width="12.6640625" style="64" customWidth="1"/>
    <col min="4873" max="4873" width="13.44140625" style="64" customWidth="1"/>
    <col min="4874" max="4874" width="14.109375" style="64" customWidth="1"/>
    <col min="4875" max="5120" width="8.88671875" style="64"/>
    <col min="5121" max="5121" width="9.44140625" style="64" customWidth="1"/>
    <col min="5122" max="5122" width="12.44140625" style="64" bestFit="1" customWidth="1"/>
    <col min="5123" max="5123" width="25.6640625" style="64" customWidth="1"/>
    <col min="5124" max="5124" width="9" style="64" customWidth="1"/>
    <col min="5125" max="5125" width="15.44140625" style="64" customWidth="1"/>
    <col min="5126" max="5126" width="16.109375" style="64" customWidth="1"/>
    <col min="5127" max="5127" width="15" style="64" customWidth="1"/>
    <col min="5128" max="5128" width="12.6640625" style="64" customWidth="1"/>
    <col min="5129" max="5129" width="13.44140625" style="64" customWidth="1"/>
    <col min="5130" max="5130" width="14.109375" style="64" customWidth="1"/>
    <col min="5131" max="5376" width="8.88671875" style="64"/>
    <col min="5377" max="5377" width="9.44140625" style="64" customWidth="1"/>
    <col min="5378" max="5378" width="12.44140625" style="64" bestFit="1" customWidth="1"/>
    <col min="5379" max="5379" width="25.6640625" style="64" customWidth="1"/>
    <col min="5380" max="5380" width="9" style="64" customWidth="1"/>
    <col min="5381" max="5381" width="15.44140625" style="64" customWidth="1"/>
    <col min="5382" max="5382" width="16.109375" style="64" customWidth="1"/>
    <col min="5383" max="5383" width="15" style="64" customWidth="1"/>
    <col min="5384" max="5384" width="12.6640625" style="64" customWidth="1"/>
    <col min="5385" max="5385" width="13.44140625" style="64" customWidth="1"/>
    <col min="5386" max="5386" width="14.109375" style="64" customWidth="1"/>
    <col min="5387" max="5632" width="8.88671875" style="64"/>
    <col min="5633" max="5633" width="9.44140625" style="64" customWidth="1"/>
    <col min="5634" max="5634" width="12.44140625" style="64" bestFit="1" customWidth="1"/>
    <col min="5635" max="5635" width="25.6640625" style="64" customWidth="1"/>
    <col min="5636" max="5636" width="9" style="64" customWidth="1"/>
    <col min="5637" max="5637" width="15.44140625" style="64" customWidth="1"/>
    <col min="5638" max="5638" width="16.109375" style="64" customWidth="1"/>
    <col min="5639" max="5639" width="15" style="64" customWidth="1"/>
    <col min="5640" max="5640" width="12.6640625" style="64" customWidth="1"/>
    <col min="5641" max="5641" width="13.44140625" style="64" customWidth="1"/>
    <col min="5642" max="5642" width="14.109375" style="64" customWidth="1"/>
    <col min="5643" max="5888" width="8.88671875" style="64"/>
    <col min="5889" max="5889" width="9.44140625" style="64" customWidth="1"/>
    <col min="5890" max="5890" width="12.44140625" style="64" bestFit="1" customWidth="1"/>
    <col min="5891" max="5891" width="25.6640625" style="64" customWidth="1"/>
    <col min="5892" max="5892" width="9" style="64" customWidth="1"/>
    <col min="5893" max="5893" width="15.44140625" style="64" customWidth="1"/>
    <col min="5894" max="5894" width="16.109375" style="64" customWidth="1"/>
    <col min="5895" max="5895" width="15" style="64" customWidth="1"/>
    <col min="5896" max="5896" width="12.6640625" style="64" customWidth="1"/>
    <col min="5897" max="5897" width="13.44140625" style="64" customWidth="1"/>
    <col min="5898" max="5898" width="14.109375" style="64" customWidth="1"/>
    <col min="5899" max="6144" width="8.88671875" style="64"/>
    <col min="6145" max="6145" width="9.44140625" style="64" customWidth="1"/>
    <col min="6146" max="6146" width="12.44140625" style="64" bestFit="1" customWidth="1"/>
    <col min="6147" max="6147" width="25.6640625" style="64" customWidth="1"/>
    <col min="6148" max="6148" width="9" style="64" customWidth="1"/>
    <col min="6149" max="6149" width="15.44140625" style="64" customWidth="1"/>
    <col min="6150" max="6150" width="16.109375" style="64" customWidth="1"/>
    <col min="6151" max="6151" width="15" style="64" customWidth="1"/>
    <col min="6152" max="6152" width="12.6640625" style="64" customWidth="1"/>
    <col min="6153" max="6153" width="13.44140625" style="64" customWidth="1"/>
    <col min="6154" max="6154" width="14.109375" style="64" customWidth="1"/>
    <col min="6155" max="6400" width="8.88671875" style="64"/>
    <col min="6401" max="6401" width="9.44140625" style="64" customWidth="1"/>
    <col min="6402" max="6402" width="12.44140625" style="64" bestFit="1" customWidth="1"/>
    <col min="6403" max="6403" width="25.6640625" style="64" customWidth="1"/>
    <col min="6404" max="6404" width="9" style="64" customWidth="1"/>
    <col min="6405" max="6405" width="15.44140625" style="64" customWidth="1"/>
    <col min="6406" max="6406" width="16.109375" style="64" customWidth="1"/>
    <col min="6407" max="6407" width="15" style="64" customWidth="1"/>
    <col min="6408" max="6408" width="12.6640625" style="64" customWidth="1"/>
    <col min="6409" max="6409" width="13.44140625" style="64" customWidth="1"/>
    <col min="6410" max="6410" width="14.109375" style="64" customWidth="1"/>
    <col min="6411" max="6656" width="8.88671875" style="64"/>
    <col min="6657" max="6657" width="9.44140625" style="64" customWidth="1"/>
    <col min="6658" max="6658" width="12.44140625" style="64" bestFit="1" customWidth="1"/>
    <col min="6659" max="6659" width="25.6640625" style="64" customWidth="1"/>
    <col min="6660" max="6660" width="9" style="64" customWidth="1"/>
    <col min="6661" max="6661" width="15.44140625" style="64" customWidth="1"/>
    <col min="6662" max="6662" width="16.109375" style="64" customWidth="1"/>
    <col min="6663" max="6663" width="15" style="64" customWidth="1"/>
    <col min="6664" max="6664" width="12.6640625" style="64" customWidth="1"/>
    <col min="6665" max="6665" width="13.44140625" style="64" customWidth="1"/>
    <col min="6666" max="6666" width="14.109375" style="64" customWidth="1"/>
    <col min="6667" max="6912" width="8.88671875" style="64"/>
    <col min="6913" max="6913" width="9.44140625" style="64" customWidth="1"/>
    <col min="6914" max="6914" width="12.44140625" style="64" bestFit="1" customWidth="1"/>
    <col min="6915" max="6915" width="25.6640625" style="64" customWidth="1"/>
    <col min="6916" max="6916" width="9" style="64" customWidth="1"/>
    <col min="6917" max="6917" width="15.44140625" style="64" customWidth="1"/>
    <col min="6918" max="6918" width="16.109375" style="64" customWidth="1"/>
    <col min="6919" max="6919" width="15" style="64" customWidth="1"/>
    <col min="6920" max="6920" width="12.6640625" style="64" customWidth="1"/>
    <col min="6921" max="6921" width="13.44140625" style="64" customWidth="1"/>
    <col min="6922" max="6922" width="14.109375" style="64" customWidth="1"/>
    <col min="6923" max="7168" width="8.88671875" style="64"/>
    <col min="7169" max="7169" width="9.44140625" style="64" customWidth="1"/>
    <col min="7170" max="7170" width="12.44140625" style="64" bestFit="1" customWidth="1"/>
    <col min="7171" max="7171" width="25.6640625" style="64" customWidth="1"/>
    <col min="7172" max="7172" width="9" style="64" customWidth="1"/>
    <col min="7173" max="7173" width="15.44140625" style="64" customWidth="1"/>
    <col min="7174" max="7174" width="16.109375" style="64" customWidth="1"/>
    <col min="7175" max="7175" width="15" style="64" customWidth="1"/>
    <col min="7176" max="7176" width="12.6640625" style="64" customWidth="1"/>
    <col min="7177" max="7177" width="13.44140625" style="64" customWidth="1"/>
    <col min="7178" max="7178" width="14.109375" style="64" customWidth="1"/>
    <col min="7179" max="7424" width="8.88671875" style="64"/>
    <col min="7425" max="7425" width="9.44140625" style="64" customWidth="1"/>
    <col min="7426" max="7426" width="12.44140625" style="64" bestFit="1" customWidth="1"/>
    <col min="7427" max="7427" width="25.6640625" style="64" customWidth="1"/>
    <col min="7428" max="7428" width="9" style="64" customWidth="1"/>
    <col min="7429" max="7429" width="15.44140625" style="64" customWidth="1"/>
    <col min="7430" max="7430" width="16.109375" style="64" customWidth="1"/>
    <col min="7431" max="7431" width="15" style="64" customWidth="1"/>
    <col min="7432" max="7432" width="12.6640625" style="64" customWidth="1"/>
    <col min="7433" max="7433" width="13.44140625" style="64" customWidth="1"/>
    <col min="7434" max="7434" width="14.109375" style="64" customWidth="1"/>
    <col min="7435" max="7680" width="8.88671875" style="64"/>
    <col min="7681" max="7681" width="9.44140625" style="64" customWidth="1"/>
    <col min="7682" max="7682" width="12.44140625" style="64" bestFit="1" customWidth="1"/>
    <col min="7683" max="7683" width="25.6640625" style="64" customWidth="1"/>
    <col min="7684" max="7684" width="9" style="64" customWidth="1"/>
    <col min="7685" max="7685" width="15.44140625" style="64" customWidth="1"/>
    <col min="7686" max="7686" width="16.109375" style="64" customWidth="1"/>
    <col min="7687" max="7687" width="15" style="64" customWidth="1"/>
    <col min="7688" max="7688" width="12.6640625" style="64" customWidth="1"/>
    <col min="7689" max="7689" width="13.44140625" style="64" customWidth="1"/>
    <col min="7690" max="7690" width="14.109375" style="64" customWidth="1"/>
    <col min="7691" max="7936" width="8.88671875" style="64"/>
    <col min="7937" max="7937" width="9.44140625" style="64" customWidth="1"/>
    <col min="7938" max="7938" width="12.44140625" style="64" bestFit="1" customWidth="1"/>
    <col min="7939" max="7939" width="25.6640625" style="64" customWidth="1"/>
    <col min="7940" max="7940" width="9" style="64" customWidth="1"/>
    <col min="7941" max="7941" width="15.44140625" style="64" customWidth="1"/>
    <col min="7942" max="7942" width="16.109375" style="64" customWidth="1"/>
    <col min="7943" max="7943" width="15" style="64" customWidth="1"/>
    <col min="7944" max="7944" width="12.6640625" style="64" customWidth="1"/>
    <col min="7945" max="7945" width="13.44140625" style="64" customWidth="1"/>
    <col min="7946" max="7946" width="14.109375" style="64" customWidth="1"/>
    <col min="7947" max="8192" width="8.88671875" style="64"/>
    <col min="8193" max="8193" width="9.44140625" style="64" customWidth="1"/>
    <col min="8194" max="8194" width="12.44140625" style="64" bestFit="1" customWidth="1"/>
    <col min="8195" max="8195" width="25.6640625" style="64" customWidth="1"/>
    <col min="8196" max="8196" width="9" style="64" customWidth="1"/>
    <col min="8197" max="8197" width="15.44140625" style="64" customWidth="1"/>
    <col min="8198" max="8198" width="16.109375" style="64" customWidth="1"/>
    <col min="8199" max="8199" width="15" style="64" customWidth="1"/>
    <col min="8200" max="8200" width="12.6640625" style="64" customWidth="1"/>
    <col min="8201" max="8201" width="13.44140625" style="64" customWidth="1"/>
    <col min="8202" max="8202" width="14.109375" style="64" customWidth="1"/>
    <col min="8203" max="8448" width="8.88671875" style="64"/>
    <col min="8449" max="8449" width="9.44140625" style="64" customWidth="1"/>
    <col min="8450" max="8450" width="12.44140625" style="64" bestFit="1" customWidth="1"/>
    <col min="8451" max="8451" width="25.6640625" style="64" customWidth="1"/>
    <col min="8452" max="8452" width="9" style="64" customWidth="1"/>
    <col min="8453" max="8453" width="15.44140625" style="64" customWidth="1"/>
    <col min="8454" max="8454" width="16.109375" style="64" customWidth="1"/>
    <col min="8455" max="8455" width="15" style="64" customWidth="1"/>
    <col min="8456" max="8456" width="12.6640625" style="64" customWidth="1"/>
    <col min="8457" max="8457" width="13.44140625" style="64" customWidth="1"/>
    <col min="8458" max="8458" width="14.109375" style="64" customWidth="1"/>
    <col min="8459" max="8704" width="8.88671875" style="64"/>
    <col min="8705" max="8705" width="9.44140625" style="64" customWidth="1"/>
    <col min="8706" max="8706" width="12.44140625" style="64" bestFit="1" customWidth="1"/>
    <col min="8707" max="8707" width="25.6640625" style="64" customWidth="1"/>
    <col min="8708" max="8708" width="9" style="64" customWidth="1"/>
    <col min="8709" max="8709" width="15.44140625" style="64" customWidth="1"/>
    <col min="8710" max="8710" width="16.109375" style="64" customWidth="1"/>
    <col min="8711" max="8711" width="15" style="64" customWidth="1"/>
    <col min="8712" max="8712" width="12.6640625" style="64" customWidth="1"/>
    <col min="8713" max="8713" width="13.44140625" style="64" customWidth="1"/>
    <col min="8714" max="8714" width="14.109375" style="64" customWidth="1"/>
    <col min="8715" max="8960" width="8.88671875" style="64"/>
    <col min="8961" max="8961" width="9.44140625" style="64" customWidth="1"/>
    <col min="8962" max="8962" width="12.44140625" style="64" bestFit="1" customWidth="1"/>
    <col min="8963" max="8963" width="25.6640625" style="64" customWidth="1"/>
    <col min="8964" max="8964" width="9" style="64" customWidth="1"/>
    <col min="8965" max="8965" width="15.44140625" style="64" customWidth="1"/>
    <col min="8966" max="8966" width="16.109375" style="64" customWidth="1"/>
    <col min="8967" max="8967" width="15" style="64" customWidth="1"/>
    <col min="8968" max="8968" width="12.6640625" style="64" customWidth="1"/>
    <col min="8969" max="8969" width="13.44140625" style="64" customWidth="1"/>
    <col min="8970" max="8970" width="14.109375" style="64" customWidth="1"/>
    <col min="8971" max="9216" width="8.88671875" style="64"/>
    <col min="9217" max="9217" width="9.44140625" style="64" customWidth="1"/>
    <col min="9218" max="9218" width="12.44140625" style="64" bestFit="1" customWidth="1"/>
    <col min="9219" max="9219" width="25.6640625" style="64" customWidth="1"/>
    <col min="9220" max="9220" width="9" style="64" customWidth="1"/>
    <col min="9221" max="9221" width="15.44140625" style="64" customWidth="1"/>
    <col min="9222" max="9222" width="16.109375" style="64" customWidth="1"/>
    <col min="9223" max="9223" width="15" style="64" customWidth="1"/>
    <col min="9224" max="9224" width="12.6640625" style="64" customWidth="1"/>
    <col min="9225" max="9225" width="13.44140625" style="64" customWidth="1"/>
    <col min="9226" max="9226" width="14.109375" style="64" customWidth="1"/>
    <col min="9227" max="9472" width="8.88671875" style="64"/>
    <col min="9473" max="9473" width="9.44140625" style="64" customWidth="1"/>
    <col min="9474" max="9474" width="12.44140625" style="64" bestFit="1" customWidth="1"/>
    <col min="9475" max="9475" width="25.6640625" style="64" customWidth="1"/>
    <col min="9476" max="9476" width="9" style="64" customWidth="1"/>
    <col min="9477" max="9477" width="15.44140625" style="64" customWidth="1"/>
    <col min="9478" max="9478" width="16.109375" style="64" customWidth="1"/>
    <col min="9479" max="9479" width="15" style="64" customWidth="1"/>
    <col min="9480" max="9480" width="12.6640625" style="64" customWidth="1"/>
    <col min="9481" max="9481" width="13.44140625" style="64" customWidth="1"/>
    <col min="9482" max="9482" width="14.109375" style="64" customWidth="1"/>
    <col min="9483" max="9728" width="8.88671875" style="64"/>
    <col min="9729" max="9729" width="9.44140625" style="64" customWidth="1"/>
    <col min="9730" max="9730" width="12.44140625" style="64" bestFit="1" customWidth="1"/>
    <col min="9731" max="9731" width="25.6640625" style="64" customWidth="1"/>
    <col min="9732" max="9732" width="9" style="64" customWidth="1"/>
    <col min="9733" max="9733" width="15.44140625" style="64" customWidth="1"/>
    <col min="9734" max="9734" width="16.109375" style="64" customWidth="1"/>
    <col min="9735" max="9735" width="15" style="64" customWidth="1"/>
    <col min="9736" max="9736" width="12.6640625" style="64" customWidth="1"/>
    <col min="9737" max="9737" width="13.44140625" style="64" customWidth="1"/>
    <col min="9738" max="9738" width="14.109375" style="64" customWidth="1"/>
    <col min="9739" max="9984" width="8.88671875" style="64"/>
    <col min="9985" max="9985" width="9.44140625" style="64" customWidth="1"/>
    <col min="9986" max="9986" width="12.44140625" style="64" bestFit="1" customWidth="1"/>
    <col min="9987" max="9987" width="25.6640625" style="64" customWidth="1"/>
    <col min="9988" max="9988" width="9" style="64" customWidth="1"/>
    <col min="9989" max="9989" width="15.44140625" style="64" customWidth="1"/>
    <col min="9990" max="9990" width="16.109375" style="64" customWidth="1"/>
    <col min="9991" max="9991" width="15" style="64" customWidth="1"/>
    <col min="9992" max="9992" width="12.6640625" style="64" customWidth="1"/>
    <col min="9993" max="9993" width="13.44140625" style="64" customWidth="1"/>
    <col min="9994" max="9994" width="14.109375" style="64" customWidth="1"/>
    <col min="9995" max="10240" width="8.88671875" style="64"/>
    <col min="10241" max="10241" width="9.44140625" style="64" customWidth="1"/>
    <col min="10242" max="10242" width="12.44140625" style="64" bestFit="1" customWidth="1"/>
    <col min="10243" max="10243" width="25.6640625" style="64" customWidth="1"/>
    <col min="10244" max="10244" width="9" style="64" customWidth="1"/>
    <col min="10245" max="10245" width="15.44140625" style="64" customWidth="1"/>
    <col min="10246" max="10246" width="16.109375" style="64" customWidth="1"/>
    <col min="10247" max="10247" width="15" style="64" customWidth="1"/>
    <col min="10248" max="10248" width="12.6640625" style="64" customWidth="1"/>
    <col min="10249" max="10249" width="13.44140625" style="64" customWidth="1"/>
    <col min="10250" max="10250" width="14.109375" style="64" customWidth="1"/>
    <col min="10251" max="10496" width="8.88671875" style="64"/>
    <col min="10497" max="10497" width="9.44140625" style="64" customWidth="1"/>
    <col min="10498" max="10498" width="12.44140625" style="64" bestFit="1" customWidth="1"/>
    <col min="10499" max="10499" width="25.6640625" style="64" customWidth="1"/>
    <col min="10500" max="10500" width="9" style="64" customWidth="1"/>
    <col min="10501" max="10501" width="15.44140625" style="64" customWidth="1"/>
    <col min="10502" max="10502" width="16.109375" style="64" customWidth="1"/>
    <col min="10503" max="10503" width="15" style="64" customWidth="1"/>
    <col min="10504" max="10504" width="12.6640625" style="64" customWidth="1"/>
    <col min="10505" max="10505" width="13.44140625" style="64" customWidth="1"/>
    <col min="10506" max="10506" width="14.109375" style="64" customWidth="1"/>
    <col min="10507" max="10752" width="8.88671875" style="64"/>
    <col min="10753" max="10753" width="9.44140625" style="64" customWidth="1"/>
    <col min="10754" max="10754" width="12.44140625" style="64" bestFit="1" customWidth="1"/>
    <col min="10755" max="10755" width="25.6640625" style="64" customWidth="1"/>
    <col min="10756" max="10756" width="9" style="64" customWidth="1"/>
    <col min="10757" max="10757" width="15.44140625" style="64" customWidth="1"/>
    <col min="10758" max="10758" width="16.109375" style="64" customWidth="1"/>
    <col min="10759" max="10759" width="15" style="64" customWidth="1"/>
    <col min="10760" max="10760" width="12.6640625" style="64" customWidth="1"/>
    <col min="10761" max="10761" width="13.44140625" style="64" customWidth="1"/>
    <col min="10762" max="10762" width="14.109375" style="64" customWidth="1"/>
    <col min="10763" max="11008" width="8.88671875" style="64"/>
    <col min="11009" max="11009" width="9.44140625" style="64" customWidth="1"/>
    <col min="11010" max="11010" width="12.44140625" style="64" bestFit="1" customWidth="1"/>
    <col min="11011" max="11011" width="25.6640625" style="64" customWidth="1"/>
    <col min="11012" max="11012" width="9" style="64" customWidth="1"/>
    <col min="11013" max="11013" width="15.44140625" style="64" customWidth="1"/>
    <col min="11014" max="11014" width="16.109375" style="64" customWidth="1"/>
    <col min="11015" max="11015" width="15" style="64" customWidth="1"/>
    <col min="11016" max="11016" width="12.6640625" style="64" customWidth="1"/>
    <col min="11017" max="11017" width="13.44140625" style="64" customWidth="1"/>
    <col min="11018" max="11018" width="14.109375" style="64" customWidth="1"/>
    <col min="11019" max="11264" width="8.88671875" style="64"/>
    <col min="11265" max="11265" width="9.44140625" style="64" customWidth="1"/>
    <col min="11266" max="11266" width="12.44140625" style="64" bestFit="1" customWidth="1"/>
    <col min="11267" max="11267" width="25.6640625" style="64" customWidth="1"/>
    <col min="11268" max="11268" width="9" style="64" customWidth="1"/>
    <col min="11269" max="11269" width="15.44140625" style="64" customWidth="1"/>
    <col min="11270" max="11270" width="16.109375" style="64" customWidth="1"/>
    <col min="11271" max="11271" width="15" style="64" customWidth="1"/>
    <col min="11272" max="11272" width="12.6640625" style="64" customWidth="1"/>
    <col min="11273" max="11273" width="13.44140625" style="64" customWidth="1"/>
    <col min="11274" max="11274" width="14.109375" style="64" customWidth="1"/>
    <col min="11275" max="11520" width="8.88671875" style="64"/>
    <col min="11521" max="11521" width="9.44140625" style="64" customWidth="1"/>
    <col min="11522" max="11522" width="12.44140625" style="64" bestFit="1" customWidth="1"/>
    <col min="11523" max="11523" width="25.6640625" style="64" customWidth="1"/>
    <col min="11524" max="11524" width="9" style="64" customWidth="1"/>
    <col min="11525" max="11525" width="15.44140625" style="64" customWidth="1"/>
    <col min="11526" max="11526" width="16.109375" style="64" customWidth="1"/>
    <col min="11527" max="11527" width="15" style="64" customWidth="1"/>
    <col min="11528" max="11528" width="12.6640625" style="64" customWidth="1"/>
    <col min="11529" max="11529" width="13.44140625" style="64" customWidth="1"/>
    <col min="11530" max="11530" width="14.109375" style="64" customWidth="1"/>
    <col min="11531" max="11776" width="8.88671875" style="64"/>
    <col min="11777" max="11777" width="9.44140625" style="64" customWidth="1"/>
    <col min="11778" max="11778" width="12.44140625" style="64" bestFit="1" customWidth="1"/>
    <col min="11779" max="11779" width="25.6640625" style="64" customWidth="1"/>
    <col min="11780" max="11780" width="9" style="64" customWidth="1"/>
    <col min="11781" max="11781" width="15.44140625" style="64" customWidth="1"/>
    <col min="11782" max="11782" width="16.109375" style="64" customWidth="1"/>
    <col min="11783" max="11783" width="15" style="64" customWidth="1"/>
    <col min="11784" max="11784" width="12.6640625" style="64" customWidth="1"/>
    <col min="11785" max="11785" width="13.44140625" style="64" customWidth="1"/>
    <col min="11786" max="11786" width="14.109375" style="64" customWidth="1"/>
    <col min="11787" max="12032" width="8.88671875" style="64"/>
    <col min="12033" max="12033" width="9.44140625" style="64" customWidth="1"/>
    <col min="12034" max="12034" width="12.44140625" style="64" bestFit="1" customWidth="1"/>
    <col min="12035" max="12035" width="25.6640625" style="64" customWidth="1"/>
    <col min="12036" max="12036" width="9" style="64" customWidth="1"/>
    <col min="12037" max="12037" width="15.44140625" style="64" customWidth="1"/>
    <col min="12038" max="12038" width="16.109375" style="64" customWidth="1"/>
    <col min="12039" max="12039" width="15" style="64" customWidth="1"/>
    <col min="12040" max="12040" width="12.6640625" style="64" customWidth="1"/>
    <col min="12041" max="12041" width="13.44140625" style="64" customWidth="1"/>
    <col min="12042" max="12042" width="14.109375" style="64" customWidth="1"/>
    <col min="12043" max="12288" width="8.88671875" style="64"/>
    <col min="12289" max="12289" width="9.44140625" style="64" customWidth="1"/>
    <col min="12290" max="12290" width="12.44140625" style="64" bestFit="1" customWidth="1"/>
    <col min="12291" max="12291" width="25.6640625" style="64" customWidth="1"/>
    <col min="12292" max="12292" width="9" style="64" customWidth="1"/>
    <col min="12293" max="12293" width="15.44140625" style="64" customWidth="1"/>
    <col min="12294" max="12294" width="16.109375" style="64" customWidth="1"/>
    <col min="12295" max="12295" width="15" style="64" customWidth="1"/>
    <col min="12296" max="12296" width="12.6640625" style="64" customWidth="1"/>
    <col min="12297" max="12297" width="13.44140625" style="64" customWidth="1"/>
    <col min="12298" max="12298" width="14.109375" style="64" customWidth="1"/>
    <col min="12299" max="12544" width="8.88671875" style="64"/>
    <col min="12545" max="12545" width="9.44140625" style="64" customWidth="1"/>
    <col min="12546" max="12546" width="12.44140625" style="64" bestFit="1" customWidth="1"/>
    <col min="12547" max="12547" width="25.6640625" style="64" customWidth="1"/>
    <col min="12548" max="12548" width="9" style="64" customWidth="1"/>
    <col min="12549" max="12549" width="15.44140625" style="64" customWidth="1"/>
    <col min="12550" max="12550" width="16.109375" style="64" customWidth="1"/>
    <col min="12551" max="12551" width="15" style="64" customWidth="1"/>
    <col min="12552" max="12552" width="12.6640625" style="64" customWidth="1"/>
    <col min="12553" max="12553" width="13.44140625" style="64" customWidth="1"/>
    <col min="12554" max="12554" width="14.109375" style="64" customWidth="1"/>
    <col min="12555" max="12800" width="8.88671875" style="64"/>
    <col min="12801" max="12801" width="9.44140625" style="64" customWidth="1"/>
    <col min="12802" max="12802" width="12.44140625" style="64" bestFit="1" customWidth="1"/>
    <col min="12803" max="12803" width="25.6640625" style="64" customWidth="1"/>
    <col min="12804" max="12804" width="9" style="64" customWidth="1"/>
    <col min="12805" max="12805" width="15.44140625" style="64" customWidth="1"/>
    <col min="12806" max="12806" width="16.109375" style="64" customWidth="1"/>
    <col min="12807" max="12807" width="15" style="64" customWidth="1"/>
    <col min="12808" max="12808" width="12.6640625" style="64" customWidth="1"/>
    <col min="12809" max="12809" width="13.44140625" style="64" customWidth="1"/>
    <col min="12810" max="12810" width="14.109375" style="64" customWidth="1"/>
    <col min="12811" max="13056" width="8.88671875" style="64"/>
    <col min="13057" max="13057" width="9.44140625" style="64" customWidth="1"/>
    <col min="13058" max="13058" width="12.44140625" style="64" bestFit="1" customWidth="1"/>
    <col min="13059" max="13059" width="25.6640625" style="64" customWidth="1"/>
    <col min="13060" max="13060" width="9" style="64" customWidth="1"/>
    <col min="13061" max="13061" width="15.44140625" style="64" customWidth="1"/>
    <col min="13062" max="13062" width="16.109375" style="64" customWidth="1"/>
    <col min="13063" max="13063" width="15" style="64" customWidth="1"/>
    <col min="13064" max="13064" width="12.6640625" style="64" customWidth="1"/>
    <col min="13065" max="13065" width="13.44140625" style="64" customWidth="1"/>
    <col min="13066" max="13066" width="14.109375" style="64" customWidth="1"/>
    <col min="13067" max="13312" width="8.88671875" style="64"/>
    <col min="13313" max="13313" width="9.44140625" style="64" customWidth="1"/>
    <col min="13314" max="13314" width="12.44140625" style="64" bestFit="1" customWidth="1"/>
    <col min="13315" max="13315" width="25.6640625" style="64" customWidth="1"/>
    <col min="13316" max="13316" width="9" style="64" customWidth="1"/>
    <col min="13317" max="13317" width="15.44140625" style="64" customWidth="1"/>
    <col min="13318" max="13318" width="16.109375" style="64" customWidth="1"/>
    <col min="13319" max="13319" width="15" style="64" customWidth="1"/>
    <col min="13320" max="13320" width="12.6640625" style="64" customWidth="1"/>
    <col min="13321" max="13321" width="13.44140625" style="64" customWidth="1"/>
    <col min="13322" max="13322" width="14.109375" style="64" customWidth="1"/>
    <col min="13323" max="13568" width="8.88671875" style="64"/>
    <col min="13569" max="13569" width="9.44140625" style="64" customWidth="1"/>
    <col min="13570" max="13570" width="12.44140625" style="64" bestFit="1" customWidth="1"/>
    <col min="13571" max="13571" width="25.6640625" style="64" customWidth="1"/>
    <col min="13572" max="13572" width="9" style="64" customWidth="1"/>
    <col min="13573" max="13573" width="15.44140625" style="64" customWidth="1"/>
    <col min="13574" max="13574" width="16.109375" style="64" customWidth="1"/>
    <col min="13575" max="13575" width="15" style="64" customWidth="1"/>
    <col min="13576" max="13576" width="12.6640625" style="64" customWidth="1"/>
    <col min="13577" max="13577" width="13.44140625" style="64" customWidth="1"/>
    <col min="13578" max="13578" width="14.109375" style="64" customWidth="1"/>
    <col min="13579" max="13824" width="8.88671875" style="64"/>
    <col min="13825" max="13825" width="9.44140625" style="64" customWidth="1"/>
    <col min="13826" max="13826" width="12.44140625" style="64" bestFit="1" customWidth="1"/>
    <col min="13827" max="13827" width="25.6640625" style="64" customWidth="1"/>
    <col min="13828" max="13828" width="9" style="64" customWidth="1"/>
    <col min="13829" max="13829" width="15.44140625" style="64" customWidth="1"/>
    <col min="13830" max="13830" width="16.109375" style="64" customWidth="1"/>
    <col min="13831" max="13831" width="15" style="64" customWidth="1"/>
    <col min="13832" max="13832" width="12.6640625" style="64" customWidth="1"/>
    <col min="13833" max="13833" width="13.44140625" style="64" customWidth="1"/>
    <col min="13834" max="13834" width="14.109375" style="64" customWidth="1"/>
    <col min="13835" max="14080" width="8.88671875" style="64"/>
    <col min="14081" max="14081" width="9.44140625" style="64" customWidth="1"/>
    <col min="14082" max="14082" width="12.44140625" style="64" bestFit="1" customWidth="1"/>
    <col min="14083" max="14083" width="25.6640625" style="64" customWidth="1"/>
    <col min="14084" max="14084" width="9" style="64" customWidth="1"/>
    <col min="14085" max="14085" width="15.44140625" style="64" customWidth="1"/>
    <col min="14086" max="14086" width="16.109375" style="64" customWidth="1"/>
    <col min="14087" max="14087" width="15" style="64" customWidth="1"/>
    <col min="14088" max="14088" width="12.6640625" style="64" customWidth="1"/>
    <col min="14089" max="14089" width="13.44140625" style="64" customWidth="1"/>
    <col min="14090" max="14090" width="14.109375" style="64" customWidth="1"/>
    <col min="14091" max="14336" width="8.88671875" style="64"/>
    <col min="14337" max="14337" width="9.44140625" style="64" customWidth="1"/>
    <col min="14338" max="14338" width="12.44140625" style="64" bestFit="1" customWidth="1"/>
    <col min="14339" max="14339" width="25.6640625" style="64" customWidth="1"/>
    <col min="14340" max="14340" width="9" style="64" customWidth="1"/>
    <col min="14341" max="14341" width="15.44140625" style="64" customWidth="1"/>
    <col min="14342" max="14342" width="16.109375" style="64" customWidth="1"/>
    <col min="14343" max="14343" width="15" style="64" customWidth="1"/>
    <col min="14344" max="14344" width="12.6640625" style="64" customWidth="1"/>
    <col min="14345" max="14345" width="13.44140625" style="64" customWidth="1"/>
    <col min="14346" max="14346" width="14.109375" style="64" customWidth="1"/>
    <col min="14347" max="14592" width="8.88671875" style="64"/>
    <col min="14593" max="14593" width="9.44140625" style="64" customWidth="1"/>
    <col min="14594" max="14594" width="12.44140625" style="64" bestFit="1" customWidth="1"/>
    <col min="14595" max="14595" width="25.6640625" style="64" customWidth="1"/>
    <col min="14596" max="14596" width="9" style="64" customWidth="1"/>
    <col min="14597" max="14597" width="15.44140625" style="64" customWidth="1"/>
    <col min="14598" max="14598" width="16.109375" style="64" customWidth="1"/>
    <col min="14599" max="14599" width="15" style="64" customWidth="1"/>
    <col min="14600" max="14600" width="12.6640625" style="64" customWidth="1"/>
    <col min="14601" max="14601" width="13.44140625" style="64" customWidth="1"/>
    <col min="14602" max="14602" width="14.109375" style="64" customWidth="1"/>
    <col min="14603" max="14848" width="8.88671875" style="64"/>
    <col min="14849" max="14849" width="9.44140625" style="64" customWidth="1"/>
    <col min="14850" max="14850" width="12.44140625" style="64" bestFit="1" customWidth="1"/>
    <col min="14851" max="14851" width="25.6640625" style="64" customWidth="1"/>
    <col min="14852" max="14852" width="9" style="64" customWidth="1"/>
    <col min="14853" max="14853" width="15.44140625" style="64" customWidth="1"/>
    <col min="14854" max="14854" width="16.109375" style="64" customWidth="1"/>
    <col min="14855" max="14855" width="15" style="64" customWidth="1"/>
    <col min="14856" max="14856" width="12.6640625" style="64" customWidth="1"/>
    <col min="14857" max="14857" width="13.44140625" style="64" customWidth="1"/>
    <col min="14858" max="14858" width="14.109375" style="64" customWidth="1"/>
    <col min="14859" max="15104" width="8.88671875" style="64"/>
    <col min="15105" max="15105" width="9.44140625" style="64" customWidth="1"/>
    <col min="15106" max="15106" width="12.44140625" style="64" bestFit="1" customWidth="1"/>
    <col min="15107" max="15107" width="25.6640625" style="64" customWidth="1"/>
    <col min="15108" max="15108" width="9" style="64" customWidth="1"/>
    <col min="15109" max="15109" width="15.44140625" style="64" customWidth="1"/>
    <col min="15110" max="15110" width="16.109375" style="64" customWidth="1"/>
    <col min="15111" max="15111" width="15" style="64" customWidth="1"/>
    <col min="15112" max="15112" width="12.6640625" style="64" customWidth="1"/>
    <col min="15113" max="15113" width="13.44140625" style="64" customWidth="1"/>
    <col min="15114" max="15114" width="14.109375" style="64" customWidth="1"/>
    <col min="15115" max="15360" width="8.88671875" style="64"/>
    <col min="15361" max="15361" width="9.44140625" style="64" customWidth="1"/>
    <col min="15362" max="15362" width="12.44140625" style="64" bestFit="1" customWidth="1"/>
    <col min="15363" max="15363" width="25.6640625" style="64" customWidth="1"/>
    <col min="15364" max="15364" width="9" style="64" customWidth="1"/>
    <col min="15365" max="15365" width="15.44140625" style="64" customWidth="1"/>
    <col min="15366" max="15366" width="16.109375" style="64" customWidth="1"/>
    <col min="15367" max="15367" width="15" style="64" customWidth="1"/>
    <col min="15368" max="15368" width="12.6640625" style="64" customWidth="1"/>
    <col min="15369" max="15369" width="13.44140625" style="64" customWidth="1"/>
    <col min="15370" max="15370" width="14.109375" style="64" customWidth="1"/>
    <col min="15371" max="15616" width="8.88671875" style="64"/>
    <col min="15617" max="15617" width="9.44140625" style="64" customWidth="1"/>
    <col min="15618" max="15618" width="12.44140625" style="64" bestFit="1" customWidth="1"/>
    <col min="15619" max="15619" width="25.6640625" style="64" customWidth="1"/>
    <col min="15620" max="15620" width="9" style="64" customWidth="1"/>
    <col min="15621" max="15621" width="15.44140625" style="64" customWidth="1"/>
    <col min="15622" max="15622" width="16.109375" style="64" customWidth="1"/>
    <col min="15623" max="15623" width="15" style="64" customWidth="1"/>
    <col min="15624" max="15624" width="12.6640625" style="64" customWidth="1"/>
    <col min="15625" max="15625" width="13.44140625" style="64" customWidth="1"/>
    <col min="15626" max="15626" width="14.109375" style="64" customWidth="1"/>
    <col min="15627" max="15872" width="8.88671875" style="64"/>
    <col min="15873" max="15873" width="9.44140625" style="64" customWidth="1"/>
    <col min="15874" max="15874" width="12.44140625" style="64" bestFit="1" customWidth="1"/>
    <col min="15875" max="15875" width="25.6640625" style="64" customWidth="1"/>
    <col min="15876" max="15876" width="9" style="64" customWidth="1"/>
    <col min="15877" max="15877" width="15.44140625" style="64" customWidth="1"/>
    <col min="15878" max="15878" width="16.109375" style="64" customWidth="1"/>
    <col min="15879" max="15879" width="15" style="64" customWidth="1"/>
    <col min="15880" max="15880" width="12.6640625" style="64" customWidth="1"/>
    <col min="15881" max="15881" width="13.44140625" style="64" customWidth="1"/>
    <col min="15882" max="15882" width="14.109375" style="64" customWidth="1"/>
    <col min="15883" max="16128" width="8.88671875" style="64"/>
    <col min="16129" max="16129" width="9.44140625" style="64" customWidth="1"/>
    <col min="16130" max="16130" width="12.44140625" style="64" bestFit="1" customWidth="1"/>
    <col min="16131" max="16131" width="25.6640625" style="64" customWidth="1"/>
    <col min="16132" max="16132" width="9" style="64" customWidth="1"/>
    <col min="16133" max="16133" width="15.44140625" style="64" customWidth="1"/>
    <col min="16134" max="16134" width="16.109375" style="64" customWidth="1"/>
    <col min="16135" max="16135" width="15" style="64" customWidth="1"/>
    <col min="16136" max="16136" width="12.6640625" style="64" customWidth="1"/>
    <col min="16137" max="16137" width="13.44140625" style="64" customWidth="1"/>
    <col min="16138" max="16138" width="14.109375" style="64" customWidth="1"/>
    <col min="16139" max="16384" width="8.88671875" style="64"/>
  </cols>
  <sheetData>
    <row r="1" spans="2:10" ht="50.1" customHeight="1" thickBot="1">
      <c r="B1" s="562" t="s">
        <v>86</v>
      </c>
      <c r="C1" s="562"/>
      <c r="D1" s="562"/>
      <c r="E1" s="562"/>
      <c r="F1" s="562"/>
      <c r="G1" s="562"/>
      <c r="H1" s="562"/>
      <c r="I1" s="562"/>
      <c r="J1" s="562"/>
    </row>
    <row r="2" spans="2:10" ht="18.600000000000001" thickBot="1">
      <c r="B2" s="610" t="s">
        <v>87</v>
      </c>
      <c r="C2" s="611"/>
      <c r="D2" s="611"/>
      <c r="E2" s="611"/>
      <c r="F2" s="611"/>
      <c r="G2" s="611"/>
      <c r="H2" s="611"/>
      <c r="I2" s="611"/>
      <c r="J2" s="612"/>
    </row>
    <row r="3" spans="2:10" ht="28.5" customHeight="1" thickBot="1">
      <c r="B3" s="605" t="s">
        <v>88</v>
      </c>
      <c r="C3" s="606"/>
      <c r="D3" s="314"/>
      <c r="E3" s="595" t="s">
        <v>89</v>
      </c>
      <c r="F3" s="596"/>
      <c r="G3" s="596"/>
      <c r="H3" s="596"/>
      <c r="I3" s="596"/>
      <c r="J3" s="597"/>
    </row>
    <row r="4" spans="2:10" s="66" customFormat="1" ht="24">
      <c r="B4" s="605"/>
      <c r="C4" s="606"/>
      <c r="D4" s="87" t="s">
        <v>90</v>
      </c>
      <c r="E4" s="88" t="s">
        <v>91</v>
      </c>
      <c r="F4" s="89" t="s">
        <v>92</v>
      </c>
      <c r="G4" s="598" t="s">
        <v>93</v>
      </c>
      <c r="H4" s="599"/>
      <c r="I4" s="88" t="s">
        <v>94</v>
      </c>
      <c r="J4" s="86" t="s">
        <v>95</v>
      </c>
    </row>
    <row r="5" spans="2:10" ht="40.5" customHeight="1" thickBot="1">
      <c r="B5" s="595"/>
      <c r="C5" s="597"/>
      <c r="D5" s="90" t="s">
        <v>96</v>
      </c>
      <c r="E5" s="90" t="s">
        <v>97</v>
      </c>
      <c r="F5" s="90" t="s">
        <v>98</v>
      </c>
      <c r="G5" s="91" t="s">
        <v>99</v>
      </c>
      <c r="H5" s="91" t="s">
        <v>100</v>
      </c>
      <c r="I5" s="90" t="s">
        <v>101</v>
      </c>
      <c r="J5" s="92" t="s">
        <v>102</v>
      </c>
    </row>
    <row r="6" spans="2:10">
      <c r="B6" s="607" t="s">
        <v>103</v>
      </c>
      <c r="C6" s="93" t="s">
        <v>104</v>
      </c>
      <c r="D6" s="94">
        <v>42.3</v>
      </c>
      <c r="E6" s="95">
        <v>73300</v>
      </c>
      <c r="F6" s="96">
        <f>D6*E6/1000</f>
        <v>3100.59</v>
      </c>
      <c r="G6" s="97">
        <v>0.87345679012345678</v>
      </c>
      <c r="H6" s="98"/>
      <c r="I6" s="99">
        <f>IF(G6="", "", (F6/1000)*G6)</f>
        <v>2.7082313888888887</v>
      </c>
      <c r="J6" s="100" t="str">
        <f>IF(H6="", "", (H6/1000)*F6)</f>
        <v/>
      </c>
    </row>
    <row r="7" spans="2:10" ht="12.9" customHeight="1">
      <c r="B7" s="608"/>
      <c r="C7" s="93" t="s">
        <v>105</v>
      </c>
      <c r="D7" s="94">
        <v>27.5</v>
      </c>
      <c r="E7" s="101">
        <v>77000</v>
      </c>
      <c r="F7" s="102">
        <f t="shared" ref="F7:F45" si="0">D7*E7/1000</f>
        <v>2117.5</v>
      </c>
      <c r="I7" s="103" t="str">
        <f t="shared" ref="I7:I37" si="1">IF(G7="", "", (F7/1000)*G7)</f>
        <v/>
      </c>
      <c r="J7" s="104" t="str">
        <f t="shared" ref="J7:J37" si="2">IF(H7="", "", (H7/1000)*F7)</f>
        <v/>
      </c>
    </row>
    <row r="8" spans="2:10" ht="12.9" customHeight="1">
      <c r="B8" s="608"/>
      <c r="C8" s="93" t="s">
        <v>106</v>
      </c>
      <c r="D8" s="94">
        <v>44.2</v>
      </c>
      <c r="E8" s="101">
        <v>64200</v>
      </c>
      <c r="F8" s="102">
        <f t="shared" si="0"/>
        <v>2837.64</v>
      </c>
      <c r="I8" s="103" t="str">
        <f t="shared" si="1"/>
        <v/>
      </c>
      <c r="J8" s="104" t="str">
        <f t="shared" si="2"/>
        <v/>
      </c>
    </row>
    <row r="9" spans="2:10" ht="12.9" customHeight="1">
      <c r="B9" s="608"/>
      <c r="C9" s="93" t="s">
        <v>107</v>
      </c>
      <c r="D9" s="94">
        <v>44.3</v>
      </c>
      <c r="E9" s="101">
        <v>69300</v>
      </c>
      <c r="F9" s="102">
        <f t="shared" si="0"/>
        <v>3069.99</v>
      </c>
      <c r="G9" s="105">
        <v>0.74534257599999998</v>
      </c>
      <c r="I9" s="103">
        <f t="shared" si="1"/>
        <v>2.2881942548942398</v>
      </c>
      <c r="J9" s="104" t="str">
        <f t="shared" si="2"/>
        <v/>
      </c>
    </row>
    <row r="10" spans="2:10" ht="12.9" customHeight="1">
      <c r="B10" s="608"/>
      <c r="C10" s="93" t="s">
        <v>108</v>
      </c>
      <c r="D10" s="94">
        <v>44.3</v>
      </c>
      <c r="E10" s="101">
        <v>70000</v>
      </c>
      <c r="F10" s="102">
        <f t="shared" si="0"/>
        <v>3101</v>
      </c>
      <c r="G10" s="105">
        <v>0.70445880999999999</v>
      </c>
      <c r="I10" s="103">
        <f t="shared" si="1"/>
        <v>2.1845267698100002</v>
      </c>
      <c r="J10" s="104" t="str">
        <f t="shared" si="2"/>
        <v/>
      </c>
    </row>
    <row r="11" spans="2:10" ht="12.9" customHeight="1">
      <c r="B11" s="608"/>
      <c r="C11" s="93" t="s">
        <v>109</v>
      </c>
      <c r="D11" s="94">
        <v>44.3</v>
      </c>
      <c r="E11" s="101">
        <v>70000</v>
      </c>
      <c r="F11" s="102">
        <f t="shared" si="0"/>
        <v>3101</v>
      </c>
      <c r="G11" s="105">
        <v>0.70445880999999999</v>
      </c>
      <c r="I11" s="103">
        <f t="shared" si="1"/>
        <v>2.1845267698100002</v>
      </c>
      <c r="J11" s="104" t="str">
        <f t="shared" si="2"/>
        <v/>
      </c>
    </row>
    <row r="12" spans="2:10" ht="12.9" customHeight="1">
      <c r="B12" s="608"/>
      <c r="C12" s="93" t="s">
        <v>110</v>
      </c>
      <c r="D12" s="94">
        <v>44.1</v>
      </c>
      <c r="E12" s="101">
        <v>71500</v>
      </c>
      <c r="F12" s="102">
        <f t="shared" si="0"/>
        <v>3153.15</v>
      </c>
      <c r="G12" s="105">
        <v>0.81556195965417866</v>
      </c>
      <c r="I12" s="103">
        <f t="shared" si="1"/>
        <v>2.5715891930835735</v>
      </c>
      <c r="J12" s="104" t="str">
        <f t="shared" si="2"/>
        <v/>
      </c>
    </row>
    <row r="13" spans="2:10" ht="12.9" customHeight="1">
      <c r="B13" s="608"/>
      <c r="C13" s="93" t="s">
        <v>111</v>
      </c>
      <c r="D13" s="94">
        <v>43.8</v>
      </c>
      <c r="E13" s="101">
        <v>71900</v>
      </c>
      <c r="F13" s="102">
        <f t="shared" si="0"/>
        <v>3149.22</v>
      </c>
      <c r="G13" s="105">
        <v>0.84832134292565942</v>
      </c>
      <c r="I13" s="103">
        <f t="shared" si="1"/>
        <v>2.671550539568345</v>
      </c>
      <c r="J13" s="104" t="str">
        <f t="shared" si="2"/>
        <v/>
      </c>
    </row>
    <row r="14" spans="2:10" ht="12.9" customHeight="1">
      <c r="B14" s="608"/>
      <c r="C14" s="93" t="s">
        <v>112</v>
      </c>
      <c r="D14" s="94">
        <v>38.1</v>
      </c>
      <c r="E14" s="101">
        <v>73300</v>
      </c>
      <c r="F14" s="102">
        <f t="shared" si="0"/>
        <v>2792.73</v>
      </c>
      <c r="I14" s="103" t="str">
        <f t="shared" si="1"/>
        <v/>
      </c>
      <c r="J14" s="104" t="str">
        <f t="shared" si="2"/>
        <v/>
      </c>
    </row>
    <row r="15" spans="2:10" ht="12.9" customHeight="1">
      <c r="B15" s="608"/>
      <c r="C15" s="93" t="s">
        <v>113</v>
      </c>
      <c r="D15" s="106">
        <v>43</v>
      </c>
      <c r="E15" s="101">
        <v>74100</v>
      </c>
      <c r="F15" s="102">
        <f t="shared" si="0"/>
        <v>3186.3</v>
      </c>
      <c r="G15" s="105">
        <v>0.91328052400000004</v>
      </c>
      <c r="I15" s="103">
        <f t="shared" si="1"/>
        <v>2.9099857336212001</v>
      </c>
      <c r="J15" s="104" t="str">
        <f t="shared" si="2"/>
        <v/>
      </c>
    </row>
    <row r="16" spans="2:10" ht="12.9" customHeight="1">
      <c r="B16" s="608"/>
      <c r="C16" s="93" t="s">
        <v>114</v>
      </c>
      <c r="D16" s="94">
        <v>40.4</v>
      </c>
      <c r="E16" s="101">
        <v>77400</v>
      </c>
      <c r="F16" s="102">
        <f t="shared" si="0"/>
        <v>3126.96</v>
      </c>
      <c r="G16" s="105">
        <v>0.96108308600000003</v>
      </c>
      <c r="I16" s="103">
        <f t="shared" si="1"/>
        <v>3.00526836659856</v>
      </c>
      <c r="J16" s="104" t="str">
        <f t="shared" si="2"/>
        <v/>
      </c>
    </row>
    <row r="17" spans="2:11" ht="12.9" customHeight="1">
      <c r="B17" s="608"/>
      <c r="C17" s="93" t="s">
        <v>115</v>
      </c>
      <c r="D17" s="94">
        <v>47.3</v>
      </c>
      <c r="E17" s="101">
        <v>63100</v>
      </c>
      <c r="F17" s="102">
        <f t="shared" si="0"/>
        <v>2984.63</v>
      </c>
      <c r="G17" s="105">
        <v>0.49354726194628523</v>
      </c>
      <c r="I17" s="103">
        <f t="shared" si="1"/>
        <v>1.4730559644227414</v>
      </c>
      <c r="J17" s="104" t="str">
        <f t="shared" si="2"/>
        <v/>
      </c>
    </row>
    <row r="18" spans="2:11" ht="12.9" customHeight="1">
      <c r="B18" s="608"/>
      <c r="C18" s="93" t="s">
        <v>116</v>
      </c>
      <c r="D18" s="94">
        <v>46.4</v>
      </c>
      <c r="E18" s="101">
        <v>61600</v>
      </c>
      <c r="F18" s="102">
        <f t="shared" si="0"/>
        <v>2858.24</v>
      </c>
      <c r="G18" s="105"/>
      <c r="I18" s="103" t="str">
        <f t="shared" si="1"/>
        <v/>
      </c>
      <c r="J18" s="104" t="str">
        <f t="shared" si="2"/>
        <v/>
      </c>
      <c r="K18" s="50"/>
    </row>
    <row r="19" spans="2:11" ht="12.9" customHeight="1">
      <c r="B19" s="608"/>
      <c r="C19" s="93" t="s">
        <v>117</v>
      </c>
      <c r="D19" s="94">
        <v>44.5</v>
      </c>
      <c r="E19" s="101">
        <v>73300</v>
      </c>
      <c r="F19" s="102">
        <f t="shared" si="0"/>
        <v>3261.85</v>
      </c>
      <c r="G19" s="105">
        <v>0.72836008699999999</v>
      </c>
      <c r="I19" s="103">
        <f t="shared" si="1"/>
        <v>2.37580134978095</v>
      </c>
      <c r="J19" s="104" t="str">
        <f t="shared" si="2"/>
        <v/>
      </c>
    </row>
    <row r="20" spans="2:11" ht="12.9" customHeight="1">
      <c r="B20" s="608"/>
      <c r="C20" s="93" t="s">
        <v>118</v>
      </c>
      <c r="D20" s="94">
        <v>40.200000000000003</v>
      </c>
      <c r="E20" s="101">
        <v>80700</v>
      </c>
      <c r="F20" s="102">
        <f t="shared" si="0"/>
        <v>3244.14</v>
      </c>
      <c r="G20" s="105"/>
      <c r="I20" s="103" t="str">
        <f t="shared" si="1"/>
        <v/>
      </c>
      <c r="J20" s="104" t="str">
        <f t="shared" si="2"/>
        <v/>
      </c>
    </row>
    <row r="21" spans="2:11" ht="12.9" customHeight="1">
      <c r="B21" s="608"/>
      <c r="C21" s="93" t="s">
        <v>119</v>
      </c>
      <c r="D21" s="94">
        <v>40.200000000000003</v>
      </c>
      <c r="E21" s="101">
        <v>73300</v>
      </c>
      <c r="F21" s="102">
        <f t="shared" si="0"/>
        <v>2946.66</v>
      </c>
      <c r="G21" s="105">
        <v>0.89818497799999997</v>
      </c>
      <c r="I21" s="103">
        <f t="shared" si="1"/>
        <v>2.6466457472734799</v>
      </c>
      <c r="J21" s="104" t="str">
        <f t="shared" si="2"/>
        <v/>
      </c>
    </row>
    <row r="22" spans="2:11" ht="12.9" customHeight="1">
      <c r="B22" s="608"/>
      <c r="C22" s="93" t="s">
        <v>120</v>
      </c>
      <c r="D22" s="94">
        <v>32.5</v>
      </c>
      <c r="E22" s="101">
        <v>97500</v>
      </c>
      <c r="F22" s="102">
        <f t="shared" si="0"/>
        <v>3168.75</v>
      </c>
      <c r="G22" s="105"/>
      <c r="I22" s="103" t="str">
        <f t="shared" si="1"/>
        <v/>
      </c>
      <c r="J22" s="104" t="str">
        <f t="shared" si="2"/>
        <v/>
      </c>
    </row>
    <row r="23" spans="2:11" ht="12.9" customHeight="1">
      <c r="B23" s="608"/>
      <c r="C23" s="93" t="s">
        <v>121</v>
      </c>
      <c r="D23" s="106">
        <v>43</v>
      </c>
      <c r="E23" s="101">
        <v>73300</v>
      </c>
      <c r="F23" s="102">
        <f t="shared" si="0"/>
        <v>3151.9</v>
      </c>
      <c r="G23" s="105"/>
      <c r="I23" s="103" t="str">
        <f t="shared" si="1"/>
        <v/>
      </c>
      <c r="J23" s="104" t="str">
        <f t="shared" si="2"/>
        <v/>
      </c>
    </row>
    <row r="24" spans="2:11" ht="12.9" customHeight="1">
      <c r="B24" s="608"/>
      <c r="C24" s="93" t="s">
        <v>122</v>
      </c>
      <c r="D24" s="94">
        <v>49.5</v>
      </c>
      <c r="E24" s="101">
        <v>57600</v>
      </c>
      <c r="F24" s="102">
        <f t="shared" si="0"/>
        <v>2851.2</v>
      </c>
      <c r="I24" s="103" t="str">
        <f t="shared" si="1"/>
        <v/>
      </c>
      <c r="J24" s="104" t="str">
        <f t="shared" si="2"/>
        <v/>
      </c>
    </row>
    <row r="25" spans="2:11" ht="12.9" customHeight="1">
      <c r="B25" s="608"/>
      <c r="C25" s="93" t="s">
        <v>123</v>
      </c>
      <c r="D25" s="94">
        <v>40.200000000000003</v>
      </c>
      <c r="E25" s="101">
        <v>73300</v>
      </c>
      <c r="F25" s="102">
        <f t="shared" si="0"/>
        <v>2946.66</v>
      </c>
      <c r="I25" s="103" t="str">
        <f t="shared" si="1"/>
        <v/>
      </c>
      <c r="J25" s="104" t="str">
        <f t="shared" si="2"/>
        <v/>
      </c>
    </row>
    <row r="26" spans="2:11" ht="12.9" customHeight="1">
      <c r="B26" s="608"/>
      <c r="C26" s="93" t="s">
        <v>124</v>
      </c>
      <c r="D26" s="94">
        <v>40.200000000000003</v>
      </c>
      <c r="E26" s="101">
        <v>73300</v>
      </c>
      <c r="F26" s="102">
        <f t="shared" si="0"/>
        <v>2946.66</v>
      </c>
      <c r="I26" s="103" t="str">
        <f t="shared" si="1"/>
        <v/>
      </c>
      <c r="J26" s="104" t="str">
        <f t="shared" si="2"/>
        <v/>
      </c>
    </row>
    <row r="27" spans="2:11" ht="14.1" customHeight="1" thickBot="1">
      <c r="B27" s="609"/>
      <c r="C27" s="107" t="s">
        <v>125</v>
      </c>
      <c r="D27" s="108">
        <v>40.200000000000003</v>
      </c>
      <c r="E27" s="109">
        <v>73300</v>
      </c>
      <c r="F27" s="110">
        <f t="shared" si="0"/>
        <v>2946.66</v>
      </c>
      <c r="G27" s="111"/>
      <c r="H27" s="111"/>
      <c r="I27" s="112" t="str">
        <f t="shared" si="1"/>
        <v/>
      </c>
      <c r="J27" s="113" t="str">
        <f t="shared" si="2"/>
        <v/>
      </c>
    </row>
    <row r="28" spans="2:11">
      <c r="B28" s="607" t="s">
        <v>126</v>
      </c>
      <c r="C28" s="93" t="s">
        <v>127</v>
      </c>
      <c r="D28" s="94">
        <v>26.7</v>
      </c>
      <c r="E28" s="101">
        <v>98300</v>
      </c>
      <c r="F28" s="102">
        <f t="shared" si="0"/>
        <v>2624.61</v>
      </c>
      <c r="I28" s="103" t="str">
        <f t="shared" si="1"/>
        <v/>
      </c>
      <c r="J28" s="104" t="str">
        <f t="shared" si="2"/>
        <v/>
      </c>
    </row>
    <row r="29" spans="2:11">
      <c r="B29" s="608"/>
      <c r="C29" s="93" t="s">
        <v>128</v>
      </c>
      <c r="D29" s="94">
        <v>28.2</v>
      </c>
      <c r="E29" s="101">
        <v>94600</v>
      </c>
      <c r="F29" s="102">
        <f t="shared" si="0"/>
        <v>2667.72</v>
      </c>
      <c r="I29" s="103" t="str">
        <f t="shared" si="1"/>
        <v/>
      </c>
      <c r="J29" s="104" t="str">
        <f t="shared" si="2"/>
        <v/>
      </c>
    </row>
    <row r="30" spans="2:11">
      <c r="B30" s="608"/>
      <c r="C30" s="93" t="s">
        <v>129</v>
      </c>
      <c r="D30" s="94">
        <v>25.8</v>
      </c>
      <c r="E30" s="101">
        <v>94600</v>
      </c>
      <c r="F30" s="102">
        <f t="shared" si="0"/>
        <v>2440.6799999999998</v>
      </c>
      <c r="I30" s="103" t="str">
        <f t="shared" si="1"/>
        <v/>
      </c>
      <c r="J30" s="104" t="str">
        <f t="shared" si="2"/>
        <v/>
      </c>
    </row>
    <row r="31" spans="2:11">
      <c r="B31" s="608"/>
      <c r="C31" s="93" t="s">
        <v>130</v>
      </c>
      <c r="D31" s="94">
        <v>18.899999999999999</v>
      </c>
      <c r="E31" s="101">
        <v>96100</v>
      </c>
      <c r="F31" s="102">
        <f t="shared" si="0"/>
        <v>1816.2899999999997</v>
      </c>
      <c r="I31" s="103" t="str">
        <f t="shared" si="1"/>
        <v/>
      </c>
      <c r="J31" s="104" t="str">
        <f t="shared" si="2"/>
        <v/>
      </c>
    </row>
    <row r="32" spans="2:11">
      <c r="B32" s="608"/>
      <c r="C32" s="93" t="s">
        <v>131</v>
      </c>
      <c r="D32" s="94">
        <v>11.9</v>
      </c>
      <c r="E32" s="101">
        <v>101000</v>
      </c>
      <c r="F32" s="102">
        <f t="shared" si="0"/>
        <v>1201.9000000000001</v>
      </c>
      <c r="I32" s="103" t="str">
        <f t="shared" si="1"/>
        <v/>
      </c>
      <c r="J32" s="104" t="str">
        <f t="shared" si="2"/>
        <v/>
      </c>
    </row>
    <row r="33" spans="2:10">
      <c r="B33" s="608"/>
      <c r="C33" s="93" t="s">
        <v>132</v>
      </c>
      <c r="D33" s="94">
        <v>8.9</v>
      </c>
      <c r="E33" s="101">
        <v>107000</v>
      </c>
      <c r="F33" s="102">
        <f t="shared" si="0"/>
        <v>952.3</v>
      </c>
      <c r="I33" s="103" t="str">
        <f t="shared" si="1"/>
        <v/>
      </c>
      <c r="J33" s="104" t="str">
        <f t="shared" si="2"/>
        <v/>
      </c>
    </row>
    <row r="34" spans="2:10">
      <c r="B34" s="608"/>
      <c r="C34" s="93" t="s">
        <v>133</v>
      </c>
      <c r="D34" s="94">
        <v>20.7</v>
      </c>
      <c r="E34" s="101">
        <v>97500</v>
      </c>
      <c r="F34" s="102">
        <f t="shared" si="0"/>
        <v>2018.25</v>
      </c>
      <c r="I34" s="103" t="str">
        <f t="shared" si="1"/>
        <v/>
      </c>
      <c r="J34" s="104" t="str">
        <f t="shared" si="2"/>
        <v/>
      </c>
    </row>
    <row r="35" spans="2:10">
      <c r="B35" s="608"/>
      <c r="C35" s="93" t="s">
        <v>134</v>
      </c>
      <c r="D35" s="94">
        <v>20.7</v>
      </c>
      <c r="E35" s="101">
        <v>97500</v>
      </c>
      <c r="F35" s="102">
        <f t="shared" si="0"/>
        <v>2018.25</v>
      </c>
      <c r="I35" s="103" t="str">
        <f t="shared" si="1"/>
        <v/>
      </c>
      <c r="J35" s="104" t="str">
        <f t="shared" si="2"/>
        <v/>
      </c>
    </row>
    <row r="36" spans="2:10">
      <c r="B36" s="608"/>
      <c r="C36" s="93" t="s">
        <v>135</v>
      </c>
      <c r="D36" s="94">
        <v>28.2</v>
      </c>
      <c r="E36" s="101">
        <v>107000</v>
      </c>
      <c r="F36" s="102">
        <f t="shared" si="0"/>
        <v>3017.4</v>
      </c>
      <c r="I36" s="103" t="str">
        <f t="shared" si="1"/>
        <v/>
      </c>
      <c r="J36" s="104" t="str">
        <f t="shared" si="2"/>
        <v/>
      </c>
    </row>
    <row r="37" spans="2:10">
      <c r="B37" s="608"/>
      <c r="C37" s="93" t="s">
        <v>136</v>
      </c>
      <c r="D37" s="94">
        <v>28.2</v>
      </c>
      <c r="E37" s="101">
        <v>107000</v>
      </c>
      <c r="F37" s="102">
        <f t="shared" si="0"/>
        <v>3017.4</v>
      </c>
      <c r="I37" s="103" t="str">
        <f t="shared" si="1"/>
        <v/>
      </c>
      <c r="J37" s="104" t="str">
        <f t="shared" si="2"/>
        <v/>
      </c>
    </row>
    <row r="38" spans="2:10">
      <c r="B38" s="608"/>
      <c r="C38" s="93" t="s">
        <v>137</v>
      </c>
      <c r="D38" s="94">
        <v>28.2</v>
      </c>
      <c r="E38" s="101">
        <v>107000</v>
      </c>
      <c r="F38" s="102">
        <f t="shared" si="0"/>
        <v>3017.4</v>
      </c>
      <c r="I38" s="103" t="str">
        <f t="shared" ref="I38:I59" si="3">IF(G38="", "", (F38/1000)*G38)</f>
        <v/>
      </c>
      <c r="J38" s="104" t="str">
        <f t="shared" ref="J38:J59" si="4">IF(H38="", "", (H38/1000)*F38)</f>
        <v/>
      </c>
    </row>
    <row r="39" spans="2:10">
      <c r="B39" s="608"/>
      <c r="C39" s="93" t="s">
        <v>138</v>
      </c>
      <c r="D39" s="94">
        <v>28</v>
      </c>
      <c r="E39" s="101">
        <v>80700</v>
      </c>
      <c r="F39" s="102">
        <f t="shared" si="0"/>
        <v>2259.6</v>
      </c>
      <c r="I39" s="103" t="str">
        <f t="shared" si="3"/>
        <v/>
      </c>
      <c r="J39" s="104" t="str">
        <f t="shared" si="4"/>
        <v/>
      </c>
    </row>
    <row r="40" spans="2:10">
      <c r="B40" s="608"/>
      <c r="C40" s="93" t="s">
        <v>139</v>
      </c>
      <c r="D40" s="94">
        <v>38.700000000000003</v>
      </c>
      <c r="E40" s="101">
        <v>44400</v>
      </c>
      <c r="F40" s="102">
        <f t="shared" si="0"/>
        <v>1718.2800000000002</v>
      </c>
      <c r="I40" s="103" t="str">
        <f t="shared" si="3"/>
        <v/>
      </c>
      <c r="J40" s="104" t="str">
        <f t="shared" si="4"/>
        <v/>
      </c>
    </row>
    <row r="41" spans="2:10">
      <c r="B41" s="608"/>
      <c r="C41" s="93" t="s">
        <v>140</v>
      </c>
      <c r="D41" s="94">
        <v>38.700000000000003</v>
      </c>
      <c r="E41" s="101">
        <v>44400</v>
      </c>
      <c r="F41" s="102">
        <f t="shared" si="0"/>
        <v>1718.2800000000002</v>
      </c>
      <c r="I41" s="103" t="str">
        <f t="shared" si="3"/>
        <v/>
      </c>
      <c r="J41" s="104" t="str">
        <f t="shared" si="4"/>
        <v/>
      </c>
    </row>
    <row r="42" spans="2:10">
      <c r="B42" s="608"/>
      <c r="C42" s="93" t="s">
        <v>141</v>
      </c>
      <c r="D42" s="94">
        <v>2.4700000000000002</v>
      </c>
      <c r="E42" s="101">
        <v>260000</v>
      </c>
      <c r="F42" s="102">
        <f t="shared" si="0"/>
        <v>642.20000000000005</v>
      </c>
      <c r="I42" s="103" t="str">
        <f t="shared" si="3"/>
        <v/>
      </c>
      <c r="J42" s="104" t="str">
        <f t="shared" si="4"/>
        <v/>
      </c>
    </row>
    <row r="43" spans="2:10" ht="12" thickBot="1">
      <c r="B43" s="609"/>
      <c r="C43" s="93" t="s">
        <v>142</v>
      </c>
      <c r="D43" s="94">
        <v>7.06</v>
      </c>
      <c r="E43" s="101">
        <v>182000</v>
      </c>
      <c r="F43" s="102">
        <f t="shared" si="0"/>
        <v>1284.92</v>
      </c>
      <c r="I43" s="103" t="str">
        <f t="shared" si="3"/>
        <v/>
      </c>
      <c r="J43" s="104" t="str">
        <f t="shared" si="4"/>
        <v/>
      </c>
    </row>
    <row r="44" spans="2:10" ht="13.8" thickBot="1">
      <c r="B44" s="114" t="s">
        <v>143</v>
      </c>
      <c r="C44" s="115" t="s">
        <v>144</v>
      </c>
      <c r="D44" s="116">
        <v>48</v>
      </c>
      <c r="E44" s="117">
        <v>56100</v>
      </c>
      <c r="F44" s="118">
        <f t="shared" si="0"/>
        <v>2692.8</v>
      </c>
      <c r="G44" s="119"/>
      <c r="H44" s="119">
        <v>0.7</v>
      </c>
      <c r="I44" s="120" t="str">
        <f t="shared" si="3"/>
        <v/>
      </c>
      <c r="J44" s="121">
        <f t="shared" si="4"/>
        <v>1.8849600000000002</v>
      </c>
    </row>
    <row r="45" spans="2:10">
      <c r="B45" s="607" t="s">
        <v>145</v>
      </c>
      <c r="C45" s="122" t="s">
        <v>146</v>
      </c>
      <c r="D45" s="123">
        <v>10</v>
      </c>
      <c r="E45" s="95">
        <v>91700</v>
      </c>
      <c r="F45" s="96">
        <f t="shared" si="0"/>
        <v>917</v>
      </c>
      <c r="G45" s="98"/>
      <c r="H45" s="98"/>
      <c r="I45" s="99" t="str">
        <f t="shared" si="3"/>
        <v/>
      </c>
      <c r="J45" s="100" t="str">
        <f t="shared" si="4"/>
        <v/>
      </c>
    </row>
    <row r="46" spans="2:10" ht="12.9" customHeight="1">
      <c r="B46" s="608"/>
      <c r="C46" s="93" t="s">
        <v>147</v>
      </c>
      <c r="D46" s="94" t="s">
        <v>148</v>
      </c>
      <c r="E46" s="101">
        <v>143000</v>
      </c>
      <c r="F46" s="124" t="s">
        <v>148</v>
      </c>
      <c r="I46" s="103" t="str">
        <f t="shared" si="3"/>
        <v/>
      </c>
      <c r="J46" s="104" t="str">
        <f t="shared" si="4"/>
        <v/>
      </c>
    </row>
    <row r="47" spans="2:10" ht="14.1" customHeight="1" thickBot="1">
      <c r="B47" s="609"/>
      <c r="C47" s="107" t="s">
        <v>149</v>
      </c>
      <c r="D47" s="108">
        <v>40.200000000000003</v>
      </c>
      <c r="E47" s="109">
        <v>73300</v>
      </c>
      <c r="F47" s="110">
        <f t="shared" ref="F47:F59" si="5">D47*E47/1000</f>
        <v>2946.66</v>
      </c>
      <c r="G47" s="111"/>
      <c r="H47" s="111"/>
      <c r="I47" s="112" t="str">
        <f t="shared" si="3"/>
        <v/>
      </c>
      <c r="J47" s="113" t="str">
        <f t="shared" si="4"/>
        <v/>
      </c>
    </row>
    <row r="48" spans="2:10">
      <c r="B48" s="607" t="s">
        <v>150</v>
      </c>
      <c r="C48" s="93" t="s">
        <v>151</v>
      </c>
      <c r="D48" s="94">
        <v>15.6</v>
      </c>
      <c r="E48" s="101">
        <v>112000</v>
      </c>
      <c r="F48" s="102">
        <f t="shared" si="5"/>
        <v>1747.2</v>
      </c>
      <c r="I48" s="103" t="str">
        <f t="shared" si="3"/>
        <v/>
      </c>
      <c r="J48" s="104" t="str">
        <f t="shared" si="4"/>
        <v/>
      </c>
    </row>
    <row r="49" spans="2:10" ht="12.9" customHeight="1">
      <c r="B49" s="608"/>
      <c r="C49" s="93" t="s">
        <v>152</v>
      </c>
      <c r="D49" s="94">
        <v>11.8</v>
      </c>
      <c r="E49" s="101">
        <v>95300</v>
      </c>
      <c r="F49" s="102">
        <f t="shared" si="5"/>
        <v>1124.54</v>
      </c>
      <c r="I49" s="103" t="str">
        <f t="shared" si="3"/>
        <v/>
      </c>
      <c r="J49" s="104" t="str">
        <f t="shared" si="4"/>
        <v/>
      </c>
    </row>
    <row r="50" spans="2:10" ht="12.9" customHeight="1">
      <c r="B50" s="608"/>
      <c r="C50" s="93" t="s">
        <v>153</v>
      </c>
      <c r="D50" s="94">
        <v>11.6</v>
      </c>
      <c r="E50" s="101">
        <v>100000</v>
      </c>
      <c r="F50" s="102">
        <f t="shared" si="5"/>
        <v>1160</v>
      </c>
      <c r="I50" s="103" t="str">
        <f t="shared" si="3"/>
        <v/>
      </c>
      <c r="J50" s="104" t="str">
        <f t="shared" si="4"/>
        <v/>
      </c>
    </row>
    <row r="51" spans="2:10" ht="12.9" customHeight="1">
      <c r="B51" s="608"/>
      <c r="C51" s="93" t="s">
        <v>154</v>
      </c>
      <c r="D51" s="94">
        <v>29.5</v>
      </c>
      <c r="E51" s="101">
        <v>112000</v>
      </c>
      <c r="F51" s="102">
        <f t="shared" si="5"/>
        <v>3304</v>
      </c>
      <c r="I51" s="103" t="str">
        <f t="shared" si="3"/>
        <v/>
      </c>
      <c r="J51" s="104" t="str">
        <f t="shared" si="4"/>
        <v/>
      </c>
    </row>
    <row r="52" spans="2:10" ht="12.9" customHeight="1">
      <c r="B52" s="608"/>
      <c r="C52" s="93" t="s">
        <v>155</v>
      </c>
      <c r="D52" s="94">
        <v>27</v>
      </c>
      <c r="E52" s="101">
        <v>70800</v>
      </c>
      <c r="F52" s="102">
        <f t="shared" si="5"/>
        <v>1911.6</v>
      </c>
      <c r="I52" s="103" t="str">
        <f t="shared" si="3"/>
        <v/>
      </c>
      <c r="J52" s="104" t="str">
        <f t="shared" si="4"/>
        <v/>
      </c>
    </row>
    <row r="53" spans="2:10" ht="12.9" customHeight="1">
      <c r="B53" s="608"/>
      <c r="C53" s="93" t="s">
        <v>156</v>
      </c>
      <c r="D53" s="94">
        <v>27</v>
      </c>
      <c r="E53" s="101">
        <v>70800</v>
      </c>
      <c r="F53" s="102">
        <f t="shared" si="5"/>
        <v>1911.6</v>
      </c>
      <c r="I53" s="103" t="str">
        <f t="shared" si="3"/>
        <v/>
      </c>
      <c r="J53" s="104" t="str">
        <f t="shared" si="4"/>
        <v/>
      </c>
    </row>
    <row r="54" spans="2:10" ht="12.9" customHeight="1">
      <c r="B54" s="608"/>
      <c r="C54" s="93" t="s">
        <v>157</v>
      </c>
      <c r="D54" s="94">
        <v>27.4</v>
      </c>
      <c r="E54" s="101">
        <v>79600</v>
      </c>
      <c r="F54" s="102">
        <f t="shared" si="5"/>
        <v>2181.04</v>
      </c>
      <c r="I54" s="103" t="str">
        <f t="shared" si="3"/>
        <v/>
      </c>
      <c r="J54" s="104" t="str">
        <f t="shared" si="4"/>
        <v/>
      </c>
    </row>
    <row r="55" spans="2:10" ht="12.9" customHeight="1">
      <c r="B55" s="608"/>
      <c r="C55" s="93" t="s">
        <v>158</v>
      </c>
      <c r="D55" s="94">
        <v>50.4</v>
      </c>
      <c r="E55" s="101">
        <v>54600</v>
      </c>
      <c r="F55" s="102">
        <f t="shared" si="5"/>
        <v>2751.84</v>
      </c>
      <c r="I55" s="103" t="str">
        <f t="shared" si="3"/>
        <v/>
      </c>
      <c r="J55" s="104" t="str">
        <f t="shared" si="4"/>
        <v/>
      </c>
    </row>
    <row r="56" spans="2:10" ht="12.9" customHeight="1">
      <c r="B56" s="608"/>
      <c r="C56" s="93" t="s">
        <v>159</v>
      </c>
      <c r="D56" s="94">
        <v>50.4</v>
      </c>
      <c r="E56" s="101">
        <v>54600</v>
      </c>
      <c r="F56" s="102">
        <f t="shared" si="5"/>
        <v>2751.84</v>
      </c>
      <c r="I56" s="103" t="str">
        <f t="shared" si="3"/>
        <v/>
      </c>
      <c r="J56" s="104" t="str">
        <f t="shared" si="4"/>
        <v/>
      </c>
    </row>
    <row r="57" spans="2:10" ht="12.9" customHeight="1">
      <c r="B57" s="608"/>
      <c r="C57" s="93" t="s">
        <v>160</v>
      </c>
      <c r="D57" s="94">
        <v>50.4</v>
      </c>
      <c r="E57" s="101">
        <v>54600</v>
      </c>
      <c r="F57" s="102">
        <f t="shared" si="5"/>
        <v>2751.84</v>
      </c>
      <c r="I57" s="103" t="str">
        <f t="shared" si="3"/>
        <v/>
      </c>
      <c r="J57" s="104" t="str">
        <f t="shared" si="4"/>
        <v/>
      </c>
    </row>
    <row r="58" spans="2:10" ht="12.9" customHeight="1">
      <c r="B58" s="608"/>
      <c r="C58" s="93" t="s">
        <v>161</v>
      </c>
      <c r="D58" s="94">
        <v>11.6</v>
      </c>
      <c r="E58" s="101">
        <v>100000</v>
      </c>
      <c r="F58" s="102">
        <f t="shared" si="5"/>
        <v>1160</v>
      </c>
      <c r="I58" s="103" t="str">
        <f t="shared" si="3"/>
        <v/>
      </c>
      <c r="J58" s="104" t="str">
        <f t="shared" si="4"/>
        <v/>
      </c>
    </row>
    <row r="59" spans="2:10" ht="14.1" customHeight="1" thickBot="1">
      <c r="B59" s="609"/>
      <c r="C59" s="107" t="s">
        <v>162</v>
      </c>
      <c r="D59" s="108">
        <v>9.76</v>
      </c>
      <c r="E59" s="109">
        <v>106000</v>
      </c>
      <c r="F59" s="110">
        <f t="shared" si="5"/>
        <v>1034.56</v>
      </c>
      <c r="G59" s="111"/>
      <c r="H59" s="111"/>
      <c r="I59" s="112" t="str">
        <f t="shared" si="3"/>
        <v/>
      </c>
      <c r="J59" s="113" t="str">
        <f t="shared" si="4"/>
        <v/>
      </c>
    </row>
    <row r="60" spans="2:10" ht="53.25" customHeight="1">
      <c r="B60" s="587" t="s">
        <v>163</v>
      </c>
      <c r="C60" s="587"/>
      <c r="D60" s="587"/>
      <c r="E60" s="587"/>
      <c r="F60" s="587"/>
      <c r="G60" s="587"/>
      <c r="H60" s="587"/>
      <c r="I60" s="587"/>
      <c r="J60" s="587"/>
    </row>
    <row r="61" spans="2:10" ht="13.2">
      <c r="B61" s="65" t="s">
        <v>164</v>
      </c>
      <c r="C61" s="125"/>
      <c r="F61" s="126"/>
      <c r="G61" s="127"/>
      <c r="H61" s="127"/>
      <c r="I61" s="84"/>
      <c r="J61" s="84"/>
    </row>
    <row r="62" spans="2:10" ht="13.2">
      <c r="B62" s="64" t="s">
        <v>165</v>
      </c>
      <c r="C62" s="125"/>
      <c r="F62" s="126"/>
      <c r="G62" s="127"/>
      <c r="H62" s="127"/>
      <c r="I62" s="84"/>
      <c r="J62" s="84"/>
    </row>
    <row r="63" spans="2:10" ht="13.2">
      <c r="B63" s="65" t="s">
        <v>166</v>
      </c>
      <c r="C63" s="125"/>
      <c r="F63" s="126"/>
      <c r="G63" s="127"/>
      <c r="H63" s="127"/>
      <c r="I63" s="84"/>
      <c r="J63" s="84"/>
    </row>
    <row r="64" spans="2:10" ht="15">
      <c r="B64" s="65" t="s">
        <v>167</v>
      </c>
      <c r="C64" s="125"/>
      <c r="F64" s="126"/>
      <c r="G64" s="127"/>
      <c r="H64" s="127"/>
      <c r="I64" s="84"/>
      <c r="J64" s="84"/>
    </row>
    <row r="65" spans="2:10">
      <c r="G65" s="64"/>
      <c r="H65" s="64"/>
    </row>
    <row r="66" spans="2:10" ht="12" thickBot="1">
      <c r="B66" s="128"/>
      <c r="G66" s="64"/>
      <c r="H66" s="64"/>
    </row>
    <row r="67" spans="2:10" ht="18.600000000000001" thickBot="1">
      <c r="B67" s="610" t="s">
        <v>168</v>
      </c>
      <c r="C67" s="611"/>
      <c r="D67" s="611"/>
      <c r="E67" s="611"/>
      <c r="F67" s="611"/>
      <c r="G67" s="611"/>
      <c r="H67" s="611"/>
      <c r="I67" s="611"/>
      <c r="J67" s="612"/>
    </row>
    <row r="68" spans="2:10" ht="14.1" customHeight="1" thickBot="1">
      <c r="B68" s="605" t="s">
        <v>88</v>
      </c>
      <c r="C68" s="606"/>
      <c r="D68" s="313"/>
      <c r="E68" s="600" t="s">
        <v>169</v>
      </c>
      <c r="F68" s="601"/>
      <c r="G68" s="602"/>
      <c r="H68" s="602"/>
      <c r="I68" s="603"/>
      <c r="J68" s="604"/>
    </row>
    <row r="69" spans="2:10" ht="36.75" customHeight="1">
      <c r="B69" s="605"/>
      <c r="C69" s="606"/>
      <c r="D69" s="87" t="s">
        <v>90</v>
      </c>
      <c r="E69" s="85" t="s">
        <v>91</v>
      </c>
      <c r="F69" s="513" t="s">
        <v>92</v>
      </c>
      <c r="G69" s="593" t="s">
        <v>93</v>
      </c>
      <c r="H69" s="594"/>
      <c r="I69" s="506" t="s">
        <v>94</v>
      </c>
      <c r="J69" s="86" t="s">
        <v>95</v>
      </c>
    </row>
    <row r="70" spans="2:10" ht="29.25" customHeight="1" thickBot="1">
      <c r="B70" s="595"/>
      <c r="C70" s="597"/>
      <c r="D70" s="90" t="s">
        <v>96</v>
      </c>
      <c r="E70" s="129" t="s">
        <v>170</v>
      </c>
      <c r="F70" s="129" t="s">
        <v>171</v>
      </c>
      <c r="G70" s="514" t="s">
        <v>99</v>
      </c>
      <c r="H70" s="515" t="s">
        <v>100</v>
      </c>
      <c r="I70" s="92" t="s">
        <v>172</v>
      </c>
      <c r="J70" s="92" t="s">
        <v>173</v>
      </c>
    </row>
    <row r="71" spans="2:10">
      <c r="B71" s="607" t="s">
        <v>103</v>
      </c>
      <c r="C71" s="93" t="s">
        <v>104</v>
      </c>
      <c r="D71" s="94">
        <v>42.3</v>
      </c>
      <c r="E71" s="130">
        <v>10</v>
      </c>
      <c r="F71" s="131">
        <f>D71*E71/1000</f>
        <v>0.42299999999999999</v>
      </c>
      <c r="G71" s="105">
        <v>0.87345679012345678</v>
      </c>
      <c r="I71" s="225">
        <f t="shared" ref="I71:I102" si="6">IF(G71="", "", (F71/1000)*G71)</f>
        <v>3.6947222222222221E-4</v>
      </c>
      <c r="J71" s="122" t="str">
        <f t="shared" ref="J71:J102" si="7">IF(H71="", "", (H71/1000)*F71)</f>
        <v/>
      </c>
    </row>
    <row r="72" spans="2:10" ht="12.9" customHeight="1">
      <c r="B72" s="608"/>
      <c r="C72" s="93" t="s">
        <v>105</v>
      </c>
      <c r="D72" s="94">
        <v>27.5</v>
      </c>
      <c r="E72" s="132">
        <v>10</v>
      </c>
      <c r="F72" s="131">
        <f t="shared" ref="F72:F110" si="8">D72*E72/1000</f>
        <v>0.27500000000000002</v>
      </c>
      <c r="I72" s="226" t="str">
        <f t="shared" si="6"/>
        <v/>
      </c>
      <c r="J72" s="93" t="str">
        <f t="shared" si="7"/>
        <v/>
      </c>
    </row>
    <row r="73" spans="2:10" ht="12.9" customHeight="1">
      <c r="B73" s="608"/>
      <c r="C73" s="93" t="s">
        <v>106</v>
      </c>
      <c r="D73" s="94">
        <v>44.2</v>
      </c>
      <c r="E73" s="132">
        <v>10</v>
      </c>
      <c r="F73" s="131">
        <f t="shared" si="8"/>
        <v>0.442</v>
      </c>
      <c r="I73" s="226" t="str">
        <f t="shared" si="6"/>
        <v/>
      </c>
      <c r="J73" s="93" t="str">
        <f t="shared" si="7"/>
        <v/>
      </c>
    </row>
    <row r="74" spans="2:10" ht="12.9" customHeight="1">
      <c r="B74" s="608"/>
      <c r="C74" s="93" t="s">
        <v>174</v>
      </c>
      <c r="D74" s="94">
        <v>44.3</v>
      </c>
      <c r="E74" s="132">
        <v>10</v>
      </c>
      <c r="F74" s="131">
        <f t="shared" si="8"/>
        <v>0.443</v>
      </c>
      <c r="G74" s="105">
        <v>0.74534257599999998</v>
      </c>
      <c r="I74" s="226">
        <f t="shared" si="6"/>
        <v>3.3018676116799999E-4</v>
      </c>
      <c r="J74" s="93" t="str">
        <f t="shared" si="7"/>
        <v/>
      </c>
    </row>
    <row r="75" spans="2:10" s="136" customFormat="1" ht="12.9" customHeight="1">
      <c r="B75" s="608"/>
      <c r="C75" s="133" t="s">
        <v>108</v>
      </c>
      <c r="D75" s="94">
        <v>44.3</v>
      </c>
      <c r="E75" s="134">
        <v>10</v>
      </c>
      <c r="F75" s="135">
        <f t="shared" si="8"/>
        <v>0.443</v>
      </c>
      <c r="G75" s="105">
        <v>0.70445880999999999</v>
      </c>
      <c r="H75" s="84"/>
      <c r="I75" s="227">
        <f t="shared" si="6"/>
        <v>3.1207525282999997E-4</v>
      </c>
      <c r="J75" s="133" t="str">
        <f t="shared" si="7"/>
        <v/>
      </c>
    </row>
    <row r="76" spans="2:10" ht="12.9" customHeight="1">
      <c r="B76" s="608"/>
      <c r="C76" s="93" t="s">
        <v>109</v>
      </c>
      <c r="D76" s="94">
        <v>44.3</v>
      </c>
      <c r="E76" s="132">
        <v>10</v>
      </c>
      <c r="F76" s="131">
        <f t="shared" si="8"/>
        <v>0.443</v>
      </c>
      <c r="G76" s="105">
        <v>0.70445880999999999</v>
      </c>
      <c r="I76" s="226">
        <f t="shared" si="6"/>
        <v>3.1207525282999997E-4</v>
      </c>
      <c r="J76" s="93" t="str">
        <f t="shared" si="7"/>
        <v/>
      </c>
    </row>
    <row r="77" spans="2:10" ht="12.9" customHeight="1">
      <c r="B77" s="608"/>
      <c r="C77" s="93" t="s">
        <v>110</v>
      </c>
      <c r="D77" s="94">
        <v>44.1</v>
      </c>
      <c r="E77" s="132">
        <v>10</v>
      </c>
      <c r="F77" s="131">
        <f t="shared" si="8"/>
        <v>0.441</v>
      </c>
      <c r="G77" s="105">
        <v>0.81390151399999999</v>
      </c>
      <c r="I77" s="226">
        <f t="shared" si="6"/>
        <v>3.5893056767399996E-4</v>
      </c>
      <c r="J77" s="93" t="str">
        <f t="shared" si="7"/>
        <v/>
      </c>
    </row>
    <row r="78" spans="2:10" ht="12.9" customHeight="1">
      <c r="B78" s="608"/>
      <c r="C78" s="93" t="s">
        <v>111</v>
      </c>
      <c r="D78" s="94">
        <v>43.8</v>
      </c>
      <c r="E78" s="132">
        <v>10</v>
      </c>
      <c r="F78" s="131">
        <f t="shared" si="8"/>
        <v>0.438</v>
      </c>
      <c r="G78" s="105">
        <v>0.84660853000000003</v>
      </c>
      <c r="I78" s="226">
        <f t="shared" si="6"/>
        <v>3.7081453614000004E-4</v>
      </c>
      <c r="J78" s="93" t="str">
        <f t="shared" si="7"/>
        <v/>
      </c>
    </row>
    <row r="79" spans="2:10" ht="12.9" customHeight="1">
      <c r="B79" s="608"/>
      <c r="C79" s="93" t="s">
        <v>112</v>
      </c>
      <c r="D79" s="94">
        <v>38.1</v>
      </c>
      <c r="E79" s="132">
        <v>10</v>
      </c>
      <c r="F79" s="131">
        <f t="shared" si="8"/>
        <v>0.38100000000000001</v>
      </c>
      <c r="I79" s="226" t="str">
        <f t="shared" si="6"/>
        <v/>
      </c>
      <c r="J79" s="93" t="str">
        <f t="shared" si="7"/>
        <v/>
      </c>
    </row>
    <row r="80" spans="2:10" ht="12.9" customHeight="1">
      <c r="B80" s="608"/>
      <c r="C80" s="93" t="s">
        <v>175</v>
      </c>
      <c r="D80" s="94">
        <v>43</v>
      </c>
      <c r="E80" s="132">
        <v>10</v>
      </c>
      <c r="F80" s="131">
        <f t="shared" si="8"/>
        <v>0.43</v>
      </c>
      <c r="G80" s="105">
        <v>0.91328052400000004</v>
      </c>
      <c r="I80" s="226">
        <f t="shared" si="6"/>
        <v>3.9271062531999999E-4</v>
      </c>
      <c r="J80" s="93" t="str">
        <f t="shared" si="7"/>
        <v/>
      </c>
    </row>
    <row r="81" spans="2:10" ht="12.9" customHeight="1">
      <c r="B81" s="608"/>
      <c r="C81" s="93" t="s">
        <v>176</v>
      </c>
      <c r="D81" s="94">
        <v>40.4</v>
      </c>
      <c r="E81" s="132">
        <v>10</v>
      </c>
      <c r="F81" s="131">
        <f t="shared" si="8"/>
        <v>0.40400000000000003</v>
      </c>
      <c r="G81" s="105">
        <v>0.96108308600000003</v>
      </c>
      <c r="I81" s="226">
        <f t="shared" si="6"/>
        <v>3.8827756674400001E-4</v>
      </c>
      <c r="J81" s="93" t="str">
        <f t="shared" si="7"/>
        <v/>
      </c>
    </row>
    <row r="82" spans="2:10" ht="12.9" customHeight="1">
      <c r="B82" s="608"/>
      <c r="C82" s="93" t="s">
        <v>115</v>
      </c>
      <c r="D82" s="94">
        <v>47.3</v>
      </c>
      <c r="E82" s="132">
        <v>5</v>
      </c>
      <c r="F82" s="131">
        <f t="shared" si="8"/>
        <v>0.23649999999999999</v>
      </c>
      <c r="G82" s="105">
        <v>0.49354726194628523</v>
      </c>
      <c r="I82" s="226">
        <f t="shared" si="6"/>
        <v>1.1672392745029644E-4</v>
      </c>
      <c r="J82" s="93" t="str">
        <f t="shared" si="7"/>
        <v/>
      </c>
    </row>
    <row r="83" spans="2:10" ht="12.9" customHeight="1">
      <c r="B83" s="608"/>
      <c r="C83" s="93" t="s">
        <v>116</v>
      </c>
      <c r="D83" s="94">
        <v>46.4</v>
      </c>
      <c r="E83" s="132">
        <v>5</v>
      </c>
      <c r="F83" s="131">
        <f t="shared" si="8"/>
        <v>0.23200000000000001</v>
      </c>
      <c r="G83" s="105"/>
      <c r="I83" s="226" t="str">
        <f t="shared" si="6"/>
        <v/>
      </c>
      <c r="J83" s="93" t="str">
        <f t="shared" si="7"/>
        <v/>
      </c>
    </row>
    <row r="84" spans="2:10" ht="12.9" customHeight="1">
      <c r="B84" s="608"/>
      <c r="C84" s="93" t="s">
        <v>117</v>
      </c>
      <c r="D84" s="94">
        <v>44.5</v>
      </c>
      <c r="E84" s="132">
        <v>10</v>
      </c>
      <c r="F84" s="131">
        <f t="shared" si="8"/>
        <v>0.44500000000000001</v>
      </c>
      <c r="G84" s="105">
        <v>0.72836008699999999</v>
      </c>
      <c r="I84" s="226">
        <f t="shared" si="6"/>
        <v>3.2412023871500003E-4</v>
      </c>
      <c r="J84" s="93" t="str">
        <f t="shared" si="7"/>
        <v/>
      </c>
    </row>
    <row r="85" spans="2:10" ht="12.9" customHeight="1">
      <c r="B85" s="608"/>
      <c r="C85" s="93" t="s">
        <v>118</v>
      </c>
      <c r="D85" s="94">
        <v>40.200000000000003</v>
      </c>
      <c r="E85" s="132">
        <v>10</v>
      </c>
      <c r="F85" s="131">
        <f t="shared" si="8"/>
        <v>0.40200000000000002</v>
      </c>
      <c r="G85" s="105"/>
      <c r="I85" s="226" t="str">
        <f t="shared" si="6"/>
        <v/>
      </c>
      <c r="J85" s="93" t="str">
        <f t="shared" si="7"/>
        <v/>
      </c>
    </row>
    <row r="86" spans="2:10" ht="12.9" customHeight="1">
      <c r="B86" s="608"/>
      <c r="C86" s="93" t="s">
        <v>119</v>
      </c>
      <c r="D86" s="94">
        <v>40.200000000000003</v>
      </c>
      <c r="E86" s="132">
        <v>10</v>
      </c>
      <c r="F86" s="131">
        <f t="shared" si="8"/>
        <v>0.40200000000000002</v>
      </c>
      <c r="G86" s="105">
        <v>0.89818497799999997</v>
      </c>
      <c r="I86" s="226">
        <f t="shared" si="6"/>
        <v>3.6107036115599997E-4</v>
      </c>
      <c r="J86" s="93" t="str">
        <f t="shared" si="7"/>
        <v/>
      </c>
    </row>
    <row r="87" spans="2:10" ht="12.9" customHeight="1">
      <c r="B87" s="608"/>
      <c r="C87" s="93" t="s">
        <v>120</v>
      </c>
      <c r="D87" s="94">
        <v>32.5</v>
      </c>
      <c r="E87" s="132">
        <v>10</v>
      </c>
      <c r="F87" s="131">
        <f t="shared" si="8"/>
        <v>0.32500000000000001</v>
      </c>
      <c r="G87" s="105"/>
      <c r="I87" s="226" t="str">
        <f t="shared" si="6"/>
        <v/>
      </c>
      <c r="J87" s="93" t="str">
        <f t="shared" si="7"/>
        <v/>
      </c>
    </row>
    <row r="88" spans="2:10" ht="12.9" customHeight="1">
      <c r="B88" s="608"/>
      <c r="C88" s="93" t="s">
        <v>121</v>
      </c>
      <c r="D88" s="94">
        <v>43</v>
      </c>
      <c r="E88" s="132">
        <v>10</v>
      </c>
      <c r="F88" s="131">
        <f t="shared" si="8"/>
        <v>0.43</v>
      </c>
      <c r="G88" s="105"/>
      <c r="I88" s="226" t="str">
        <f t="shared" si="6"/>
        <v/>
      </c>
      <c r="J88" s="93" t="str">
        <f t="shared" si="7"/>
        <v/>
      </c>
    </row>
    <row r="89" spans="2:10" ht="12.9" customHeight="1">
      <c r="B89" s="608"/>
      <c r="C89" s="93" t="s">
        <v>122</v>
      </c>
      <c r="D89" s="94">
        <v>49.5</v>
      </c>
      <c r="E89" s="132">
        <v>5</v>
      </c>
      <c r="F89" s="131">
        <f t="shared" si="8"/>
        <v>0.2475</v>
      </c>
      <c r="I89" s="226" t="str">
        <f t="shared" si="6"/>
        <v/>
      </c>
      <c r="J89" s="93" t="str">
        <f t="shared" si="7"/>
        <v/>
      </c>
    </row>
    <row r="90" spans="2:10" ht="12.9" customHeight="1">
      <c r="B90" s="608"/>
      <c r="C90" s="93" t="s">
        <v>123</v>
      </c>
      <c r="D90" s="94">
        <v>40.200000000000003</v>
      </c>
      <c r="E90" s="132">
        <v>10</v>
      </c>
      <c r="F90" s="131">
        <f t="shared" si="8"/>
        <v>0.40200000000000002</v>
      </c>
      <c r="I90" s="226" t="str">
        <f t="shared" si="6"/>
        <v/>
      </c>
      <c r="J90" s="93" t="str">
        <f t="shared" si="7"/>
        <v/>
      </c>
    </row>
    <row r="91" spans="2:10" ht="12.9" customHeight="1">
      <c r="B91" s="608"/>
      <c r="C91" s="93" t="s">
        <v>124</v>
      </c>
      <c r="D91" s="94">
        <v>40.200000000000003</v>
      </c>
      <c r="E91" s="132">
        <v>10</v>
      </c>
      <c r="F91" s="131">
        <f t="shared" si="8"/>
        <v>0.40200000000000002</v>
      </c>
      <c r="I91" s="226" t="str">
        <f t="shared" si="6"/>
        <v/>
      </c>
      <c r="J91" s="93" t="str">
        <f t="shared" si="7"/>
        <v/>
      </c>
    </row>
    <row r="92" spans="2:10" ht="14.1" customHeight="1" thickBot="1">
      <c r="B92" s="609"/>
      <c r="C92" s="107" t="s">
        <v>125</v>
      </c>
      <c r="D92" s="108">
        <v>40.200000000000003</v>
      </c>
      <c r="E92" s="137">
        <v>10</v>
      </c>
      <c r="F92" s="138">
        <f t="shared" si="8"/>
        <v>0.40200000000000002</v>
      </c>
      <c r="G92" s="111"/>
      <c r="H92" s="111"/>
      <c r="I92" s="228" t="str">
        <f t="shared" si="6"/>
        <v/>
      </c>
      <c r="J92" s="107" t="str">
        <f t="shared" si="7"/>
        <v/>
      </c>
    </row>
    <row r="93" spans="2:10">
      <c r="B93" s="607" t="s">
        <v>126</v>
      </c>
      <c r="C93" s="93" t="s">
        <v>127</v>
      </c>
      <c r="D93" s="94">
        <v>26.7</v>
      </c>
      <c r="E93" s="132">
        <v>10</v>
      </c>
      <c r="F93" s="131">
        <f t="shared" si="8"/>
        <v>0.26700000000000002</v>
      </c>
      <c r="I93" s="226" t="str">
        <f t="shared" si="6"/>
        <v/>
      </c>
      <c r="J93" s="93" t="str">
        <f t="shared" si="7"/>
        <v/>
      </c>
    </row>
    <row r="94" spans="2:10">
      <c r="B94" s="608"/>
      <c r="C94" s="93" t="s">
        <v>128</v>
      </c>
      <c r="D94" s="94">
        <v>28.2</v>
      </c>
      <c r="E94" s="132">
        <v>10</v>
      </c>
      <c r="F94" s="131">
        <f t="shared" si="8"/>
        <v>0.28199999999999997</v>
      </c>
      <c r="I94" s="226" t="str">
        <f t="shared" si="6"/>
        <v/>
      </c>
      <c r="J94" s="93" t="str">
        <f t="shared" si="7"/>
        <v/>
      </c>
    </row>
    <row r="95" spans="2:10">
      <c r="B95" s="608"/>
      <c r="C95" s="93" t="s">
        <v>129</v>
      </c>
      <c r="D95" s="94">
        <v>25.8</v>
      </c>
      <c r="E95" s="132">
        <v>10</v>
      </c>
      <c r="F95" s="131">
        <f t="shared" si="8"/>
        <v>0.25800000000000001</v>
      </c>
      <c r="I95" s="226" t="str">
        <f t="shared" si="6"/>
        <v/>
      </c>
      <c r="J95" s="93" t="str">
        <f t="shared" si="7"/>
        <v/>
      </c>
    </row>
    <row r="96" spans="2:10">
      <c r="B96" s="608"/>
      <c r="C96" s="93" t="s">
        <v>130</v>
      </c>
      <c r="D96" s="94">
        <v>18.899999999999999</v>
      </c>
      <c r="E96" s="132">
        <v>10</v>
      </c>
      <c r="F96" s="131">
        <f t="shared" si="8"/>
        <v>0.189</v>
      </c>
      <c r="I96" s="226" t="str">
        <f t="shared" si="6"/>
        <v/>
      </c>
      <c r="J96" s="93" t="str">
        <f t="shared" si="7"/>
        <v/>
      </c>
    </row>
    <row r="97" spans="2:10">
      <c r="B97" s="608"/>
      <c r="C97" s="93" t="s">
        <v>131</v>
      </c>
      <c r="D97" s="94">
        <v>11.9</v>
      </c>
      <c r="E97" s="132">
        <v>10</v>
      </c>
      <c r="F97" s="131">
        <f t="shared" si="8"/>
        <v>0.11899999999999999</v>
      </c>
      <c r="I97" s="226" t="str">
        <f t="shared" si="6"/>
        <v/>
      </c>
      <c r="J97" s="93" t="str">
        <f t="shared" si="7"/>
        <v/>
      </c>
    </row>
    <row r="98" spans="2:10">
      <c r="B98" s="608"/>
      <c r="C98" s="93" t="s">
        <v>132</v>
      </c>
      <c r="D98" s="94">
        <v>8.9</v>
      </c>
      <c r="E98" s="132">
        <v>10</v>
      </c>
      <c r="F98" s="131">
        <f t="shared" si="8"/>
        <v>8.8999999999999996E-2</v>
      </c>
      <c r="I98" s="226" t="str">
        <f t="shared" si="6"/>
        <v/>
      </c>
      <c r="J98" s="93" t="str">
        <f t="shared" si="7"/>
        <v/>
      </c>
    </row>
    <row r="99" spans="2:10">
      <c r="B99" s="608"/>
      <c r="C99" s="93" t="s">
        <v>133</v>
      </c>
      <c r="D99" s="94">
        <v>20.7</v>
      </c>
      <c r="E99" s="132">
        <v>10</v>
      </c>
      <c r="F99" s="131">
        <f t="shared" si="8"/>
        <v>0.20699999999999999</v>
      </c>
      <c r="I99" s="226" t="str">
        <f t="shared" si="6"/>
        <v/>
      </c>
      <c r="J99" s="93" t="str">
        <f t="shared" si="7"/>
        <v/>
      </c>
    </row>
    <row r="100" spans="2:10">
      <c r="B100" s="608"/>
      <c r="C100" s="93" t="s">
        <v>134</v>
      </c>
      <c r="D100" s="94">
        <v>20.7</v>
      </c>
      <c r="E100" s="132">
        <v>10</v>
      </c>
      <c r="F100" s="131">
        <f t="shared" si="8"/>
        <v>0.20699999999999999</v>
      </c>
      <c r="I100" s="226" t="str">
        <f t="shared" si="6"/>
        <v/>
      </c>
      <c r="J100" s="93" t="str">
        <f t="shared" si="7"/>
        <v/>
      </c>
    </row>
    <row r="101" spans="2:10">
      <c r="B101" s="608"/>
      <c r="C101" s="93" t="s">
        <v>135</v>
      </c>
      <c r="D101" s="94">
        <v>28.2</v>
      </c>
      <c r="E101" s="132">
        <v>10</v>
      </c>
      <c r="F101" s="131">
        <f t="shared" si="8"/>
        <v>0.28199999999999997</v>
      </c>
      <c r="I101" s="226" t="str">
        <f t="shared" si="6"/>
        <v/>
      </c>
      <c r="J101" s="93" t="str">
        <f t="shared" si="7"/>
        <v/>
      </c>
    </row>
    <row r="102" spans="2:10">
      <c r="B102" s="608"/>
      <c r="C102" s="93" t="s">
        <v>136</v>
      </c>
      <c r="D102" s="94">
        <v>28.2</v>
      </c>
      <c r="E102" s="132">
        <v>10</v>
      </c>
      <c r="F102" s="131">
        <f t="shared" si="8"/>
        <v>0.28199999999999997</v>
      </c>
      <c r="I102" s="226" t="str">
        <f t="shared" si="6"/>
        <v/>
      </c>
      <c r="J102" s="93" t="str">
        <f t="shared" si="7"/>
        <v/>
      </c>
    </row>
    <row r="103" spans="2:10">
      <c r="B103" s="608"/>
      <c r="C103" s="93" t="s">
        <v>137</v>
      </c>
      <c r="D103" s="94">
        <v>28.2</v>
      </c>
      <c r="E103" s="132">
        <v>5</v>
      </c>
      <c r="F103" s="131">
        <f t="shared" si="8"/>
        <v>0.14099999999999999</v>
      </c>
      <c r="I103" s="226" t="str">
        <f t="shared" ref="I103:I124" si="9">IF(G103="", "", (F103/1000)*G103)</f>
        <v/>
      </c>
      <c r="J103" s="93" t="str">
        <f t="shared" ref="J103:J124" si="10">IF(H103="", "", (H103/1000)*F103)</f>
        <v/>
      </c>
    </row>
    <row r="104" spans="2:10">
      <c r="B104" s="608"/>
      <c r="C104" s="93" t="s">
        <v>138</v>
      </c>
      <c r="D104" s="94">
        <v>28</v>
      </c>
      <c r="E104" s="132">
        <v>10</v>
      </c>
      <c r="F104" s="131">
        <f t="shared" si="8"/>
        <v>0.28000000000000003</v>
      </c>
      <c r="I104" s="226" t="str">
        <f t="shared" si="9"/>
        <v/>
      </c>
      <c r="J104" s="93" t="str">
        <f t="shared" si="10"/>
        <v/>
      </c>
    </row>
    <row r="105" spans="2:10">
      <c r="B105" s="608"/>
      <c r="C105" s="93" t="s">
        <v>139</v>
      </c>
      <c r="D105" s="94">
        <v>38.700000000000003</v>
      </c>
      <c r="E105" s="132">
        <v>5</v>
      </c>
      <c r="F105" s="131">
        <f t="shared" si="8"/>
        <v>0.19350000000000001</v>
      </c>
      <c r="I105" s="226" t="str">
        <f t="shared" si="9"/>
        <v/>
      </c>
      <c r="J105" s="93" t="str">
        <f t="shared" si="10"/>
        <v/>
      </c>
    </row>
    <row r="106" spans="2:10">
      <c r="B106" s="608"/>
      <c r="C106" s="93" t="s">
        <v>140</v>
      </c>
      <c r="D106" s="94">
        <v>38.700000000000003</v>
      </c>
      <c r="E106" s="132">
        <v>5</v>
      </c>
      <c r="F106" s="131">
        <f t="shared" si="8"/>
        <v>0.19350000000000001</v>
      </c>
      <c r="I106" s="226" t="str">
        <f t="shared" si="9"/>
        <v/>
      </c>
      <c r="J106" s="93" t="str">
        <f t="shared" si="10"/>
        <v/>
      </c>
    </row>
    <row r="107" spans="2:10">
      <c r="B107" s="608"/>
      <c r="C107" s="93" t="s">
        <v>141</v>
      </c>
      <c r="D107" s="94">
        <v>2.4700000000000002</v>
      </c>
      <c r="E107" s="132">
        <v>5</v>
      </c>
      <c r="F107" s="131">
        <f t="shared" si="8"/>
        <v>1.2350000000000002E-2</v>
      </c>
      <c r="I107" s="226" t="str">
        <f t="shared" si="9"/>
        <v/>
      </c>
      <c r="J107" s="93" t="str">
        <f t="shared" si="10"/>
        <v/>
      </c>
    </row>
    <row r="108" spans="2:10" ht="12" thickBot="1">
      <c r="B108" s="609"/>
      <c r="C108" s="93" t="s">
        <v>142</v>
      </c>
      <c r="D108" s="94">
        <v>7.06</v>
      </c>
      <c r="E108" s="132">
        <v>5</v>
      </c>
      <c r="F108" s="131">
        <f t="shared" si="8"/>
        <v>3.5299999999999998E-2</v>
      </c>
      <c r="I108" s="226" t="str">
        <f t="shared" si="9"/>
        <v/>
      </c>
      <c r="J108" s="93" t="str">
        <f t="shared" si="10"/>
        <v/>
      </c>
    </row>
    <row r="109" spans="2:10" ht="12" thickBot="1">
      <c r="B109" s="114" t="s">
        <v>143</v>
      </c>
      <c r="C109" s="115" t="s">
        <v>143</v>
      </c>
      <c r="D109" s="116">
        <v>48</v>
      </c>
      <c r="E109" s="139">
        <v>5</v>
      </c>
      <c r="F109" s="140">
        <f t="shared" si="8"/>
        <v>0.24</v>
      </c>
      <c r="G109" s="119"/>
      <c r="H109" s="119">
        <v>0.7</v>
      </c>
      <c r="I109" s="229" t="str">
        <f t="shared" si="9"/>
        <v/>
      </c>
      <c r="J109" s="115">
        <f t="shared" si="10"/>
        <v>1.6799999999999999E-4</v>
      </c>
    </row>
    <row r="110" spans="2:10">
      <c r="B110" s="607" t="s">
        <v>145</v>
      </c>
      <c r="C110" s="122" t="s">
        <v>146</v>
      </c>
      <c r="D110" s="123">
        <v>10</v>
      </c>
      <c r="E110" s="130">
        <v>300</v>
      </c>
      <c r="F110" s="141">
        <f t="shared" si="8"/>
        <v>3</v>
      </c>
      <c r="G110" s="98"/>
      <c r="H110" s="98"/>
      <c r="I110" s="225" t="str">
        <f t="shared" si="9"/>
        <v/>
      </c>
      <c r="J110" s="122" t="str">
        <f t="shared" si="10"/>
        <v/>
      </c>
    </row>
    <row r="111" spans="2:10" ht="12.9" customHeight="1">
      <c r="B111" s="608"/>
      <c r="C111" s="93" t="s">
        <v>147</v>
      </c>
      <c r="D111" s="94" t="s">
        <v>148</v>
      </c>
      <c r="E111" s="132">
        <v>300</v>
      </c>
      <c r="F111" s="124" t="s">
        <v>148</v>
      </c>
      <c r="I111" s="226" t="str">
        <f t="shared" si="9"/>
        <v/>
      </c>
      <c r="J111" s="93" t="str">
        <f t="shared" si="10"/>
        <v/>
      </c>
    </row>
    <row r="112" spans="2:10" ht="14.1" customHeight="1" thickBot="1">
      <c r="B112" s="609"/>
      <c r="C112" s="107" t="s">
        <v>149</v>
      </c>
      <c r="D112" s="108">
        <v>40.200000000000003</v>
      </c>
      <c r="E112" s="137">
        <v>300</v>
      </c>
      <c r="F112" s="138">
        <f t="shared" ref="F112:F124" si="11">D112*E112/1000</f>
        <v>12.06</v>
      </c>
      <c r="G112" s="111"/>
      <c r="H112" s="111"/>
      <c r="I112" s="228" t="str">
        <f t="shared" si="9"/>
        <v/>
      </c>
      <c r="J112" s="107" t="str">
        <f t="shared" si="10"/>
        <v/>
      </c>
    </row>
    <row r="113" spans="2:10">
      <c r="B113" s="607" t="s">
        <v>150</v>
      </c>
      <c r="C113" s="93" t="s">
        <v>151</v>
      </c>
      <c r="D113" s="94">
        <v>15.6</v>
      </c>
      <c r="E113" s="132">
        <v>300</v>
      </c>
      <c r="F113" s="131">
        <f t="shared" si="11"/>
        <v>4.68</v>
      </c>
      <c r="I113" s="226" t="str">
        <f t="shared" si="9"/>
        <v/>
      </c>
      <c r="J113" s="93" t="str">
        <f t="shared" si="10"/>
        <v/>
      </c>
    </row>
    <row r="114" spans="2:10" ht="12.9" customHeight="1">
      <c r="B114" s="608"/>
      <c r="C114" s="93" t="s">
        <v>152</v>
      </c>
      <c r="D114" s="94">
        <v>11.8</v>
      </c>
      <c r="E114" s="132">
        <v>3</v>
      </c>
      <c r="F114" s="131">
        <f t="shared" si="11"/>
        <v>3.5400000000000008E-2</v>
      </c>
      <c r="I114" s="226" t="str">
        <f t="shared" si="9"/>
        <v/>
      </c>
      <c r="J114" s="93" t="str">
        <f t="shared" si="10"/>
        <v/>
      </c>
    </row>
    <row r="115" spans="2:10" ht="12.9" customHeight="1">
      <c r="B115" s="608"/>
      <c r="C115" s="93" t="s">
        <v>153</v>
      </c>
      <c r="D115" s="94">
        <v>11.6</v>
      </c>
      <c r="E115" s="132">
        <v>300</v>
      </c>
      <c r="F115" s="131">
        <f t="shared" si="11"/>
        <v>3.48</v>
      </c>
      <c r="I115" s="226" t="str">
        <f t="shared" si="9"/>
        <v/>
      </c>
      <c r="J115" s="93" t="str">
        <f t="shared" si="10"/>
        <v/>
      </c>
    </row>
    <row r="116" spans="2:10" ht="12.9" customHeight="1">
      <c r="B116" s="608"/>
      <c r="C116" s="93" t="s">
        <v>154</v>
      </c>
      <c r="D116" s="94">
        <v>29.5</v>
      </c>
      <c r="E116" s="132">
        <v>200</v>
      </c>
      <c r="F116" s="131">
        <f t="shared" si="11"/>
        <v>5.9</v>
      </c>
      <c r="I116" s="226" t="str">
        <f t="shared" si="9"/>
        <v/>
      </c>
      <c r="J116" s="93" t="str">
        <f t="shared" si="10"/>
        <v/>
      </c>
    </row>
    <row r="117" spans="2:10" ht="12.9" customHeight="1">
      <c r="B117" s="608"/>
      <c r="C117" s="93" t="s">
        <v>155</v>
      </c>
      <c r="D117" s="94">
        <v>27</v>
      </c>
      <c r="E117" s="132">
        <v>10</v>
      </c>
      <c r="F117" s="131">
        <f t="shared" si="11"/>
        <v>0.27</v>
      </c>
      <c r="I117" s="226" t="str">
        <f t="shared" si="9"/>
        <v/>
      </c>
      <c r="J117" s="93" t="str">
        <f t="shared" si="10"/>
        <v/>
      </c>
    </row>
    <row r="118" spans="2:10" ht="12.9" customHeight="1">
      <c r="B118" s="608"/>
      <c r="C118" s="93" t="s">
        <v>156</v>
      </c>
      <c r="D118" s="94">
        <v>27</v>
      </c>
      <c r="E118" s="132">
        <v>10</v>
      </c>
      <c r="F118" s="131">
        <f t="shared" si="11"/>
        <v>0.27</v>
      </c>
      <c r="I118" s="226" t="str">
        <f t="shared" si="9"/>
        <v/>
      </c>
      <c r="J118" s="93" t="str">
        <f t="shared" si="10"/>
        <v/>
      </c>
    </row>
    <row r="119" spans="2:10" ht="12.9" customHeight="1">
      <c r="B119" s="608"/>
      <c r="C119" s="93" t="s">
        <v>157</v>
      </c>
      <c r="D119" s="94">
        <v>27.4</v>
      </c>
      <c r="E119" s="132">
        <v>10</v>
      </c>
      <c r="F119" s="131">
        <f t="shared" si="11"/>
        <v>0.27400000000000002</v>
      </c>
      <c r="I119" s="226" t="str">
        <f t="shared" si="9"/>
        <v/>
      </c>
      <c r="J119" s="93" t="str">
        <f t="shared" si="10"/>
        <v/>
      </c>
    </row>
    <row r="120" spans="2:10" ht="12.9" customHeight="1">
      <c r="B120" s="608"/>
      <c r="C120" s="93" t="s">
        <v>158</v>
      </c>
      <c r="D120" s="94">
        <v>50.4</v>
      </c>
      <c r="E120" s="132">
        <v>5</v>
      </c>
      <c r="F120" s="131">
        <f t="shared" si="11"/>
        <v>0.252</v>
      </c>
      <c r="I120" s="226" t="str">
        <f t="shared" si="9"/>
        <v/>
      </c>
      <c r="J120" s="93" t="str">
        <f t="shared" si="10"/>
        <v/>
      </c>
    </row>
    <row r="121" spans="2:10" ht="12.9" customHeight="1">
      <c r="B121" s="608"/>
      <c r="C121" s="93" t="s">
        <v>159</v>
      </c>
      <c r="D121" s="94">
        <v>50.4</v>
      </c>
      <c r="E121" s="132">
        <v>5</v>
      </c>
      <c r="F121" s="131">
        <f t="shared" si="11"/>
        <v>0.252</v>
      </c>
      <c r="I121" s="226" t="str">
        <f t="shared" si="9"/>
        <v/>
      </c>
      <c r="J121" s="93" t="str">
        <f t="shared" si="10"/>
        <v/>
      </c>
    </row>
    <row r="122" spans="2:10" ht="12.9" customHeight="1">
      <c r="B122" s="608"/>
      <c r="C122" s="93" t="s">
        <v>160</v>
      </c>
      <c r="D122" s="94">
        <v>50.4</v>
      </c>
      <c r="E122" s="132">
        <v>5</v>
      </c>
      <c r="F122" s="131">
        <f t="shared" si="11"/>
        <v>0.252</v>
      </c>
      <c r="I122" s="226" t="str">
        <f t="shared" si="9"/>
        <v/>
      </c>
      <c r="J122" s="93" t="str">
        <f t="shared" si="10"/>
        <v/>
      </c>
    </row>
    <row r="123" spans="2:10" ht="12.9" customHeight="1">
      <c r="B123" s="608"/>
      <c r="C123" s="93" t="s">
        <v>161</v>
      </c>
      <c r="D123" s="94">
        <v>11.6</v>
      </c>
      <c r="E123" s="132">
        <v>300</v>
      </c>
      <c r="F123" s="131">
        <f t="shared" si="11"/>
        <v>3.48</v>
      </c>
      <c r="I123" s="226" t="str">
        <f t="shared" si="9"/>
        <v/>
      </c>
      <c r="J123" s="93" t="str">
        <f t="shared" si="10"/>
        <v/>
      </c>
    </row>
    <row r="124" spans="2:10" ht="14.1" customHeight="1" thickBot="1">
      <c r="B124" s="609"/>
      <c r="C124" s="107" t="s">
        <v>162</v>
      </c>
      <c r="D124" s="108">
        <v>9.76</v>
      </c>
      <c r="E124" s="137">
        <v>10</v>
      </c>
      <c r="F124" s="138">
        <f t="shared" si="11"/>
        <v>9.7599999999999992E-2</v>
      </c>
      <c r="G124" s="111"/>
      <c r="H124" s="111"/>
      <c r="I124" s="228" t="str">
        <f t="shared" si="9"/>
        <v/>
      </c>
      <c r="J124" s="107" t="str">
        <f t="shared" si="10"/>
        <v/>
      </c>
    </row>
    <row r="125" spans="2:10" ht="53.25" customHeight="1">
      <c r="B125" s="587" t="s">
        <v>177</v>
      </c>
      <c r="C125" s="587"/>
      <c r="D125" s="587"/>
      <c r="E125" s="587"/>
      <c r="F125" s="587"/>
      <c r="G125" s="587"/>
      <c r="H125" s="587"/>
      <c r="I125" s="587"/>
      <c r="J125" s="587"/>
    </row>
    <row r="126" spans="2:10" ht="13.2">
      <c r="B126" s="65" t="s">
        <v>178</v>
      </c>
      <c r="C126" s="125"/>
      <c r="F126" s="126"/>
      <c r="G126" s="127"/>
      <c r="H126" s="127"/>
      <c r="I126" s="84"/>
      <c r="J126" s="84"/>
    </row>
    <row r="127" spans="2:10" ht="13.2">
      <c r="B127" s="64" t="s">
        <v>165</v>
      </c>
      <c r="C127" s="125"/>
      <c r="F127" s="126"/>
      <c r="G127" s="127"/>
      <c r="H127" s="127"/>
      <c r="I127" s="84"/>
      <c r="J127" s="84"/>
    </row>
    <row r="128" spans="2:10" ht="13.2">
      <c r="B128" s="65" t="s">
        <v>166</v>
      </c>
      <c r="C128" s="125"/>
      <c r="F128" s="126"/>
      <c r="G128" s="127"/>
      <c r="H128" s="127"/>
      <c r="I128" s="84"/>
      <c r="J128" s="84"/>
    </row>
    <row r="129" spans="2:10" ht="12">
      <c r="B129" s="65" t="s">
        <v>179</v>
      </c>
      <c r="C129" s="79"/>
      <c r="F129" s="83"/>
    </row>
    <row r="130" spans="2:10">
      <c r="G130" s="64"/>
      <c r="H130" s="64"/>
    </row>
    <row r="131" spans="2:10" ht="12" thickBot="1">
      <c r="B131" s="65"/>
      <c r="G131" s="64"/>
      <c r="H131" s="64"/>
    </row>
    <row r="132" spans="2:10" ht="18.600000000000001" thickBot="1">
      <c r="B132" s="610" t="s">
        <v>180</v>
      </c>
      <c r="C132" s="611"/>
      <c r="D132" s="611"/>
      <c r="E132" s="611"/>
      <c r="F132" s="611"/>
      <c r="G132" s="611"/>
      <c r="H132" s="611"/>
      <c r="I132" s="611"/>
      <c r="J132" s="612"/>
    </row>
    <row r="133" spans="2:10" ht="18.75" customHeight="1" thickBot="1">
      <c r="B133" s="605" t="s">
        <v>88</v>
      </c>
      <c r="C133" s="606"/>
      <c r="D133" s="313"/>
      <c r="E133" s="588" t="s">
        <v>181</v>
      </c>
      <c r="F133" s="589"/>
      <c r="G133" s="590"/>
      <c r="H133" s="590"/>
      <c r="I133" s="591"/>
      <c r="J133" s="592"/>
    </row>
    <row r="134" spans="2:10" ht="35.25" customHeight="1">
      <c r="B134" s="605"/>
      <c r="C134" s="606"/>
      <c r="D134" s="87" t="s">
        <v>90</v>
      </c>
      <c r="E134" s="85" t="s">
        <v>91</v>
      </c>
      <c r="F134" s="513" t="s">
        <v>92</v>
      </c>
      <c r="G134" s="593" t="s">
        <v>93</v>
      </c>
      <c r="H134" s="594"/>
      <c r="I134" s="506" t="s">
        <v>94</v>
      </c>
      <c r="J134" s="86" t="s">
        <v>95</v>
      </c>
    </row>
    <row r="135" spans="2:10" ht="26.25" customHeight="1" thickBot="1">
      <c r="B135" s="595"/>
      <c r="C135" s="597"/>
      <c r="D135" s="90" t="s">
        <v>96</v>
      </c>
      <c r="E135" s="129" t="s">
        <v>182</v>
      </c>
      <c r="F135" s="129" t="s">
        <v>183</v>
      </c>
      <c r="G135" s="514" t="s">
        <v>99</v>
      </c>
      <c r="H135" s="515" t="s">
        <v>100</v>
      </c>
      <c r="I135" s="92" t="s">
        <v>184</v>
      </c>
      <c r="J135" s="92" t="s">
        <v>185</v>
      </c>
    </row>
    <row r="136" spans="2:10">
      <c r="B136" s="607" t="s">
        <v>103</v>
      </c>
      <c r="C136" s="93" t="s">
        <v>104</v>
      </c>
      <c r="D136" s="94">
        <v>42.3</v>
      </c>
      <c r="E136" s="130">
        <v>0.6</v>
      </c>
      <c r="F136" s="142">
        <f t="shared" ref="F136:F175" si="12">D136*E136/1000</f>
        <v>2.538E-2</v>
      </c>
      <c r="G136" s="105">
        <v>0.87345679012345678</v>
      </c>
      <c r="I136" s="225">
        <f t="shared" ref="I136:I167" si="13">IF(G136="", "", (F136/1000)*G136)</f>
        <v>2.2168333333333333E-5</v>
      </c>
      <c r="J136" s="122" t="str">
        <f t="shared" ref="J136:J167" si="14">IF(H136="", "", (H136/1000)*F136)</f>
        <v/>
      </c>
    </row>
    <row r="137" spans="2:10" ht="12.9" customHeight="1">
      <c r="B137" s="608"/>
      <c r="C137" s="93" t="s">
        <v>105</v>
      </c>
      <c r="D137" s="94">
        <v>27.5</v>
      </c>
      <c r="E137" s="132">
        <v>0.6</v>
      </c>
      <c r="F137" s="142">
        <f t="shared" si="12"/>
        <v>1.6500000000000001E-2</v>
      </c>
      <c r="I137" s="226" t="str">
        <f t="shared" si="13"/>
        <v/>
      </c>
      <c r="J137" s="93" t="str">
        <f t="shared" si="14"/>
        <v/>
      </c>
    </row>
    <row r="138" spans="2:10" ht="12.9" customHeight="1">
      <c r="B138" s="608"/>
      <c r="C138" s="93" t="s">
        <v>106</v>
      </c>
      <c r="D138" s="94">
        <v>44.2</v>
      </c>
      <c r="E138" s="132">
        <v>0.6</v>
      </c>
      <c r="F138" s="142">
        <f t="shared" si="12"/>
        <v>2.6519999999999998E-2</v>
      </c>
      <c r="I138" s="226" t="str">
        <f t="shared" si="13"/>
        <v/>
      </c>
      <c r="J138" s="93" t="str">
        <f t="shared" si="14"/>
        <v/>
      </c>
    </row>
    <row r="139" spans="2:10" ht="12.9" customHeight="1">
      <c r="B139" s="608"/>
      <c r="C139" s="93" t="s">
        <v>174</v>
      </c>
      <c r="D139" s="94">
        <v>44.3</v>
      </c>
      <c r="E139" s="132">
        <v>0.6</v>
      </c>
      <c r="F139" s="142">
        <f t="shared" si="12"/>
        <v>2.6579999999999999E-2</v>
      </c>
      <c r="G139" s="105">
        <v>0.74534257599999998</v>
      </c>
      <c r="I139" s="226">
        <f t="shared" si="13"/>
        <v>1.981120567008E-5</v>
      </c>
      <c r="J139" s="93" t="str">
        <f t="shared" si="14"/>
        <v/>
      </c>
    </row>
    <row r="140" spans="2:10" ht="12.9" customHeight="1">
      <c r="B140" s="608"/>
      <c r="C140" s="93" t="s">
        <v>108</v>
      </c>
      <c r="D140" s="94">
        <v>44.3</v>
      </c>
      <c r="E140" s="132">
        <v>0.6</v>
      </c>
      <c r="F140" s="142">
        <f t="shared" si="12"/>
        <v>2.6579999999999999E-2</v>
      </c>
      <c r="G140" s="105">
        <v>0.70445880999999999</v>
      </c>
      <c r="I140" s="226">
        <f t="shared" si="13"/>
        <v>1.87245151698E-5</v>
      </c>
      <c r="J140" s="93" t="str">
        <f t="shared" si="14"/>
        <v/>
      </c>
    </row>
    <row r="141" spans="2:10" ht="12.9" customHeight="1">
      <c r="B141" s="608"/>
      <c r="C141" s="93" t="s">
        <v>109</v>
      </c>
      <c r="D141" s="94">
        <v>44.3</v>
      </c>
      <c r="E141" s="132">
        <v>0.6</v>
      </c>
      <c r="F141" s="142">
        <f t="shared" si="12"/>
        <v>2.6579999999999999E-2</v>
      </c>
      <c r="G141" s="105">
        <v>0.70445880999999999</v>
      </c>
      <c r="I141" s="226">
        <f t="shared" si="13"/>
        <v>1.87245151698E-5</v>
      </c>
      <c r="J141" s="93" t="str">
        <f t="shared" si="14"/>
        <v/>
      </c>
    </row>
    <row r="142" spans="2:10" ht="12.9" customHeight="1">
      <c r="B142" s="608"/>
      <c r="C142" s="93" t="s">
        <v>110</v>
      </c>
      <c r="D142" s="94">
        <v>44.1</v>
      </c>
      <c r="E142" s="132">
        <v>0.6</v>
      </c>
      <c r="F142" s="142">
        <f t="shared" si="12"/>
        <v>2.6460000000000001E-2</v>
      </c>
      <c r="G142" s="105">
        <v>0.81390151399999999</v>
      </c>
      <c r="I142" s="226">
        <f t="shared" si="13"/>
        <v>2.153583406044E-5</v>
      </c>
      <c r="J142" s="93" t="str">
        <f t="shared" si="14"/>
        <v/>
      </c>
    </row>
    <row r="143" spans="2:10" ht="12.9" customHeight="1">
      <c r="B143" s="608"/>
      <c r="C143" s="93" t="s">
        <v>111</v>
      </c>
      <c r="D143" s="94">
        <v>43.8</v>
      </c>
      <c r="E143" s="132">
        <v>0.6</v>
      </c>
      <c r="F143" s="142">
        <f t="shared" si="12"/>
        <v>2.6279999999999998E-2</v>
      </c>
      <c r="G143" s="105">
        <v>0.84660853000000003</v>
      </c>
      <c r="I143" s="226">
        <f t="shared" si="13"/>
        <v>2.2248872168399999E-5</v>
      </c>
      <c r="J143" s="93" t="str">
        <f t="shared" si="14"/>
        <v/>
      </c>
    </row>
    <row r="144" spans="2:10" ht="12.9" customHeight="1">
      <c r="B144" s="608"/>
      <c r="C144" s="93" t="s">
        <v>112</v>
      </c>
      <c r="D144" s="94">
        <v>38.1</v>
      </c>
      <c r="E144" s="132">
        <v>0.6</v>
      </c>
      <c r="F144" s="142">
        <f t="shared" si="12"/>
        <v>2.2859999999999998E-2</v>
      </c>
      <c r="I144" s="226" t="str">
        <f t="shared" si="13"/>
        <v/>
      </c>
      <c r="J144" s="93" t="str">
        <f t="shared" si="14"/>
        <v/>
      </c>
    </row>
    <row r="145" spans="2:10" ht="12.9" customHeight="1">
      <c r="B145" s="608"/>
      <c r="C145" s="93" t="s">
        <v>175</v>
      </c>
      <c r="D145" s="94">
        <v>43</v>
      </c>
      <c r="E145" s="132">
        <v>0.6</v>
      </c>
      <c r="F145" s="142">
        <f t="shared" si="12"/>
        <v>2.58E-2</v>
      </c>
      <c r="G145" s="105">
        <v>0.91328052400000004</v>
      </c>
      <c r="I145" s="226">
        <f t="shared" si="13"/>
        <v>2.35626375192E-5</v>
      </c>
      <c r="J145" s="93" t="str">
        <f t="shared" si="14"/>
        <v/>
      </c>
    </row>
    <row r="146" spans="2:10" ht="12.9" customHeight="1">
      <c r="B146" s="608"/>
      <c r="C146" s="93" t="s">
        <v>176</v>
      </c>
      <c r="D146" s="94">
        <v>40.4</v>
      </c>
      <c r="E146" s="132">
        <v>0.6</v>
      </c>
      <c r="F146" s="142">
        <f t="shared" si="12"/>
        <v>2.4239999999999998E-2</v>
      </c>
      <c r="G146" s="105">
        <v>0.96108308600000003</v>
      </c>
      <c r="I146" s="226">
        <f t="shared" si="13"/>
        <v>2.329665400464E-5</v>
      </c>
      <c r="J146" s="93" t="str">
        <f t="shared" si="14"/>
        <v/>
      </c>
    </row>
    <row r="147" spans="2:10" ht="12.9" customHeight="1">
      <c r="B147" s="608"/>
      <c r="C147" s="93" t="s">
        <v>115</v>
      </c>
      <c r="D147" s="94">
        <v>47.3</v>
      </c>
      <c r="E147" s="132">
        <v>0.1</v>
      </c>
      <c r="F147" s="142">
        <f t="shared" si="12"/>
        <v>4.7299999999999998E-3</v>
      </c>
      <c r="G147" s="105">
        <v>0.49354726194628523</v>
      </c>
      <c r="I147" s="226">
        <f t="shared" si="13"/>
        <v>2.3344785490059291E-6</v>
      </c>
      <c r="J147" s="93" t="str">
        <f t="shared" si="14"/>
        <v/>
      </c>
    </row>
    <row r="148" spans="2:10" ht="12.9" customHeight="1">
      <c r="B148" s="608"/>
      <c r="C148" s="93" t="s">
        <v>116</v>
      </c>
      <c r="D148" s="94">
        <v>46.4</v>
      </c>
      <c r="E148" s="132">
        <v>0.1</v>
      </c>
      <c r="F148" s="142">
        <f t="shared" si="12"/>
        <v>4.64E-3</v>
      </c>
      <c r="G148" s="105"/>
      <c r="I148" s="226" t="str">
        <f t="shared" si="13"/>
        <v/>
      </c>
      <c r="J148" s="93" t="str">
        <f t="shared" si="14"/>
        <v/>
      </c>
    </row>
    <row r="149" spans="2:10" ht="12.9" customHeight="1">
      <c r="B149" s="608"/>
      <c r="C149" s="93" t="s">
        <v>117</v>
      </c>
      <c r="D149" s="94">
        <v>44.5</v>
      </c>
      <c r="E149" s="132">
        <v>0.6</v>
      </c>
      <c r="F149" s="142">
        <f t="shared" si="12"/>
        <v>2.6699999999999998E-2</v>
      </c>
      <c r="G149" s="105">
        <v>0.72836008699999999</v>
      </c>
      <c r="I149" s="226">
        <f t="shared" si="13"/>
        <v>1.9447214322899999E-5</v>
      </c>
      <c r="J149" s="93" t="str">
        <f t="shared" si="14"/>
        <v/>
      </c>
    </row>
    <row r="150" spans="2:10" ht="12.9" customHeight="1">
      <c r="B150" s="608"/>
      <c r="C150" s="93" t="s">
        <v>118</v>
      </c>
      <c r="D150" s="94">
        <v>40.200000000000003</v>
      </c>
      <c r="E150" s="132">
        <v>0.6</v>
      </c>
      <c r="F150" s="142">
        <f t="shared" si="12"/>
        <v>2.4120000000000003E-2</v>
      </c>
      <c r="G150" s="105"/>
      <c r="I150" s="226" t="str">
        <f t="shared" si="13"/>
        <v/>
      </c>
      <c r="J150" s="93" t="str">
        <f t="shared" si="14"/>
        <v/>
      </c>
    </row>
    <row r="151" spans="2:10" ht="12.9" customHeight="1">
      <c r="B151" s="608"/>
      <c r="C151" s="93" t="s">
        <v>119</v>
      </c>
      <c r="D151" s="94">
        <v>40.200000000000003</v>
      </c>
      <c r="E151" s="132">
        <v>0.6</v>
      </c>
      <c r="F151" s="142">
        <f t="shared" si="12"/>
        <v>2.4120000000000003E-2</v>
      </c>
      <c r="G151" s="105">
        <v>0.89818497799999997</v>
      </c>
      <c r="I151" s="226">
        <f t="shared" si="13"/>
        <v>2.1664221669360003E-5</v>
      </c>
      <c r="J151" s="93" t="str">
        <f t="shared" si="14"/>
        <v/>
      </c>
    </row>
    <row r="152" spans="2:10" ht="12.9" customHeight="1">
      <c r="B152" s="608"/>
      <c r="C152" s="93" t="s">
        <v>120</v>
      </c>
      <c r="D152" s="94">
        <v>32.5</v>
      </c>
      <c r="E152" s="132">
        <v>0.6</v>
      </c>
      <c r="F152" s="142">
        <f t="shared" si="12"/>
        <v>1.95E-2</v>
      </c>
      <c r="G152" s="105"/>
      <c r="I152" s="226" t="str">
        <f t="shared" si="13"/>
        <v/>
      </c>
      <c r="J152" s="93" t="str">
        <f t="shared" si="14"/>
        <v/>
      </c>
    </row>
    <row r="153" spans="2:10" ht="12.9" customHeight="1">
      <c r="B153" s="608"/>
      <c r="C153" s="93" t="s">
        <v>121</v>
      </c>
      <c r="D153" s="94">
        <v>43</v>
      </c>
      <c r="E153" s="132">
        <v>0.6</v>
      </c>
      <c r="F153" s="142">
        <f t="shared" si="12"/>
        <v>2.58E-2</v>
      </c>
      <c r="G153" s="105"/>
      <c r="I153" s="226" t="str">
        <f t="shared" si="13"/>
        <v/>
      </c>
      <c r="J153" s="93" t="str">
        <f t="shared" si="14"/>
        <v/>
      </c>
    </row>
    <row r="154" spans="2:10" ht="12.9" customHeight="1">
      <c r="B154" s="608"/>
      <c r="C154" s="93" t="s">
        <v>122</v>
      </c>
      <c r="D154" s="94">
        <v>49.5</v>
      </c>
      <c r="E154" s="132">
        <v>0.1</v>
      </c>
      <c r="F154" s="143">
        <f t="shared" si="12"/>
        <v>4.9500000000000004E-3</v>
      </c>
      <c r="I154" s="226" t="str">
        <f t="shared" si="13"/>
        <v/>
      </c>
      <c r="J154" s="93" t="str">
        <f t="shared" si="14"/>
        <v/>
      </c>
    </row>
    <row r="155" spans="2:10" ht="12.9" customHeight="1">
      <c r="B155" s="608"/>
      <c r="C155" s="93" t="s">
        <v>123</v>
      </c>
      <c r="D155" s="94">
        <v>40.200000000000003</v>
      </c>
      <c r="E155" s="132">
        <v>0.6</v>
      </c>
      <c r="F155" s="142">
        <f t="shared" si="12"/>
        <v>2.4120000000000003E-2</v>
      </c>
      <c r="I155" s="226" t="str">
        <f t="shared" si="13"/>
        <v/>
      </c>
      <c r="J155" s="93" t="str">
        <f t="shared" si="14"/>
        <v/>
      </c>
    </row>
    <row r="156" spans="2:10" ht="12.9" customHeight="1">
      <c r="B156" s="608"/>
      <c r="C156" s="93" t="s">
        <v>124</v>
      </c>
      <c r="D156" s="94">
        <v>40.200000000000003</v>
      </c>
      <c r="E156" s="132">
        <v>0.6</v>
      </c>
      <c r="F156" s="142">
        <f t="shared" si="12"/>
        <v>2.4120000000000003E-2</v>
      </c>
      <c r="I156" s="226" t="str">
        <f t="shared" si="13"/>
        <v/>
      </c>
      <c r="J156" s="93" t="str">
        <f t="shared" si="14"/>
        <v/>
      </c>
    </row>
    <row r="157" spans="2:10" ht="14.1" customHeight="1" thickBot="1">
      <c r="B157" s="609"/>
      <c r="C157" s="107" t="s">
        <v>125</v>
      </c>
      <c r="D157" s="108">
        <v>40.200000000000003</v>
      </c>
      <c r="E157" s="137">
        <v>0.6</v>
      </c>
      <c r="F157" s="144">
        <f t="shared" si="12"/>
        <v>2.4120000000000003E-2</v>
      </c>
      <c r="G157" s="111"/>
      <c r="H157" s="111"/>
      <c r="I157" s="228" t="str">
        <f t="shared" si="13"/>
        <v/>
      </c>
      <c r="J157" s="107" t="str">
        <f t="shared" si="14"/>
        <v/>
      </c>
    </row>
    <row r="158" spans="2:10">
      <c r="B158" s="607" t="s">
        <v>126</v>
      </c>
      <c r="C158" s="93" t="s">
        <v>127</v>
      </c>
      <c r="D158" s="94">
        <v>26.7</v>
      </c>
      <c r="E158" s="132">
        <v>1.5</v>
      </c>
      <c r="F158" s="142">
        <f t="shared" si="12"/>
        <v>4.0049999999999995E-2</v>
      </c>
      <c r="I158" s="226" t="str">
        <f t="shared" si="13"/>
        <v/>
      </c>
      <c r="J158" s="93" t="str">
        <f t="shared" si="14"/>
        <v/>
      </c>
    </row>
    <row r="159" spans="2:10">
      <c r="B159" s="608"/>
      <c r="C159" s="93" t="s">
        <v>128</v>
      </c>
      <c r="D159" s="94">
        <v>28.2</v>
      </c>
      <c r="E159" s="132">
        <v>1.5</v>
      </c>
      <c r="F159" s="142">
        <f t="shared" si="12"/>
        <v>4.2299999999999997E-2</v>
      </c>
      <c r="I159" s="226" t="str">
        <f t="shared" si="13"/>
        <v/>
      </c>
      <c r="J159" s="93" t="str">
        <f t="shared" si="14"/>
        <v/>
      </c>
    </row>
    <row r="160" spans="2:10">
      <c r="B160" s="608"/>
      <c r="C160" s="93" t="s">
        <v>129</v>
      </c>
      <c r="D160" s="94">
        <v>25.8</v>
      </c>
      <c r="E160" s="132">
        <v>1.5</v>
      </c>
      <c r="F160" s="142">
        <f t="shared" si="12"/>
        <v>3.8700000000000005E-2</v>
      </c>
      <c r="I160" s="226" t="str">
        <f t="shared" si="13"/>
        <v/>
      </c>
      <c r="J160" s="93" t="str">
        <f t="shared" si="14"/>
        <v/>
      </c>
    </row>
    <row r="161" spans="2:10">
      <c r="B161" s="608"/>
      <c r="C161" s="93" t="s">
        <v>130</v>
      </c>
      <c r="D161" s="94">
        <v>18.899999999999999</v>
      </c>
      <c r="E161" s="132">
        <v>1.5</v>
      </c>
      <c r="F161" s="142">
        <f t="shared" si="12"/>
        <v>2.8349999999999997E-2</v>
      </c>
      <c r="I161" s="226" t="str">
        <f t="shared" si="13"/>
        <v/>
      </c>
      <c r="J161" s="93" t="str">
        <f t="shared" si="14"/>
        <v/>
      </c>
    </row>
    <row r="162" spans="2:10">
      <c r="B162" s="608"/>
      <c r="C162" s="93" t="s">
        <v>131</v>
      </c>
      <c r="D162" s="94">
        <v>11.9</v>
      </c>
      <c r="E162" s="132">
        <v>1.5</v>
      </c>
      <c r="F162" s="142">
        <f t="shared" si="12"/>
        <v>1.7850000000000001E-2</v>
      </c>
      <c r="I162" s="226" t="str">
        <f t="shared" si="13"/>
        <v/>
      </c>
      <c r="J162" s="93" t="str">
        <f t="shared" si="14"/>
        <v/>
      </c>
    </row>
    <row r="163" spans="2:10">
      <c r="B163" s="608"/>
      <c r="C163" s="93" t="s">
        <v>132</v>
      </c>
      <c r="D163" s="94">
        <v>8.9</v>
      </c>
      <c r="E163" s="132">
        <v>1.5</v>
      </c>
      <c r="F163" s="142">
        <f t="shared" si="12"/>
        <v>1.3350000000000001E-2</v>
      </c>
      <c r="I163" s="226" t="str">
        <f t="shared" si="13"/>
        <v/>
      </c>
      <c r="J163" s="93" t="str">
        <f t="shared" si="14"/>
        <v/>
      </c>
    </row>
    <row r="164" spans="2:10">
      <c r="B164" s="608"/>
      <c r="C164" s="93" t="s">
        <v>133</v>
      </c>
      <c r="D164" s="94">
        <v>20.7</v>
      </c>
      <c r="E164" s="132">
        <v>1.5</v>
      </c>
      <c r="F164" s="142">
        <f t="shared" si="12"/>
        <v>3.1049999999999998E-2</v>
      </c>
      <c r="I164" s="226" t="str">
        <f t="shared" si="13"/>
        <v/>
      </c>
      <c r="J164" s="93" t="str">
        <f t="shared" si="14"/>
        <v/>
      </c>
    </row>
    <row r="165" spans="2:10">
      <c r="B165" s="608"/>
      <c r="C165" s="93" t="s">
        <v>134</v>
      </c>
      <c r="D165" s="94">
        <v>20.7</v>
      </c>
      <c r="E165" s="132">
        <v>1.5</v>
      </c>
      <c r="F165" s="142">
        <f t="shared" si="12"/>
        <v>3.1049999999999998E-2</v>
      </c>
      <c r="I165" s="226" t="str">
        <f t="shared" si="13"/>
        <v/>
      </c>
      <c r="J165" s="93" t="str">
        <f t="shared" si="14"/>
        <v/>
      </c>
    </row>
    <row r="166" spans="2:10">
      <c r="B166" s="608"/>
      <c r="C166" s="93" t="s">
        <v>135</v>
      </c>
      <c r="D166" s="94">
        <v>28.2</v>
      </c>
      <c r="E166" s="132">
        <v>1.5</v>
      </c>
      <c r="F166" s="142">
        <f t="shared" si="12"/>
        <v>4.2299999999999997E-2</v>
      </c>
      <c r="I166" s="226" t="str">
        <f t="shared" si="13"/>
        <v/>
      </c>
      <c r="J166" s="93" t="str">
        <f t="shared" si="14"/>
        <v/>
      </c>
    </row>
    <row r="167" spans="2:10">
      <c r="B167" s="608"/>
      <c r="C167" s="93" t="s">
        <v>136</v>
      </c>
      <c r="D167" s="94">
        <v>28.2</v>
      </c>
      <c r="E167" s="132">
        <v>1.5</v>
      </c>
      <c r="F167" s="142">
        <f t="shared" si="12"/>
        <v>4.2299999999999997E-2</v>
      </c>
      <c r="I167" s="226" t="str">
        <f t="shared" si="13"/>
        <v/>
      </c>
      <c r="J167" s="93" t="str">
        <f t="shared" si="14"/>
        <v/>
      </c>
    </row>
    <row r="168" spans="2:10">
      <c r="B168" s="608"/>
      <c r="C168" s="93" t="s">
        <v>137</v>
      </c>
      <c r="D168" s="94">
        <v>28.2</v>
      </c>
      <c r="E168" s="132">
        <v>0.1</v>
      </c>
      <c r="F168" s="143">
        <f t="shared" si="12"/>
        <v>2.8200000000000005E-3</v>
      </c>
      <c r="I168" s="226" t="str">
        <f t="shared" ref="I168:I189" si="15">IF(G168="", "", (F168/1000)*G168)</f>
        <v/>
      </c>
      <c r="J168" s="93" t="str">
        <f t="shared" ref="J168:J189" si="16">IF(H168="", "", (H168/1000)*F168)</f>
        <v/>
      </c>
    </row>
    <row r="169" spans="2:10">
      <c r="B169" s="608"/>
      <c r="C169" s="93" t="s">
        <v>138</v>
      </c>
      <c r="D169" s="94">
        <v>28</v>
      </c>
      <c r="E169" s="132">
        <v>1.5</v>
      </c>
      <c r="F169" s="142">
        <f t="shared" si="12"/>
        <v>4.2000000000000003E-2</v>
      </c>
      <c r="I169" s="226" t="str">
        <f t="shared" si="15"/>
        <v/>
      </c>
      <c r="J169" s="93" t="str">
        <f t="shared" si="16"/>
        <v/>
      </c>
    </row>
    <row r="170" spans="2:10">
      <c r="B170" s="608"/>
      <c r="C170" s="93" t="s">
        <v>139</v>
      </c>
      <c r="D170" s="94">
        <v>38.700000000000003</v>
      </c>
      <c r="E170" s="132">
        <v>0.1</v>
      </c>
      <c r="F170" s="143">
        <f t="shared" si="12"/>
        <v>3.8700000000000006E-3</v>
      </c>
      <c r="I170" s="226" t="str">
        <f t="shared" si="15"/>
        <v/>
      </c>
      <c r="J170" s="93" t="str">
        <f t="shared" si="16"/>
        <v/>
      </c>
    </row>
    <row r="171" spans="2:10">
      <c r="B171" s="608"/>
      <c r="C171" s="93" t="s">
        <v>140</v>
      </c>
      <c r="D171" s="94">
        <v>38.700000000000003</v>
      </c>
      <c r="E171" s="132">
        <v>0.1</v>
      </c>
      <c r="F171" s="143">
        <f t="shared" si="12"/>
        <v>3.8700000000000006E-3</v>
      </c>
      <c r="I171" s="226" t="str">
        <f t="shared" si="15"/>
        <v/>
      </c>
      <c r="J171" s="93" t="str">
        <f t="shared" si="16"/>
        <v/>
      </c>
    </row>
    <row r="172" spans="2:10">
      <c r="B172" s="608"/>
      <c r="C172" s="93" t="s">
        <v>141</v>
      </c>
      <c r="D172" s="94">
        <v>2.4700000000000002</v>
      </c>
      <c r="E172" s="132">
        <v>0.1</v>
      </c>
      <c r="F172" s="143">
        <f t="shared" si="12"/>
        <v>2.4700000000000004E-4</v>
      </c>
      <c r="I172" s="226" t="str">
        <f t="shared" si="15"/>
        <v/>
      </c>
      <c r="J172" s="93" t="str">
        <f t="shared" si="16"/>
        <v/>
      </c>
    </row>
    <row r="173" spans="2:10" ht="12" thickBot="1">
      <c r="B173" s="609"/>
      <c r="C173" s="93" t="s">
        <v>142</v>
      </c>
      <c r="D173" s="94">
        <v>7.06</v>
      </c>
      <c r="E173" s="132">
        <v>0.1</v>
      </c>
      <c r="F173" s="143">
        <f>D173*E173/1000</f>
        <v>7.0599999999999992E-4</v>
      </c>
      <c r="I173" s="226" t="str">
        <f t="shared" si="15"/>
        <v/>
      </c>
      <c r="J173" s="93" t="str">
        <f t="shared" si="16"/>
        <v/>
      </c>
    </row>
    <row r="174" spans="2:10" ht="12" thickBot="1">
      <c r="B174" s="114" t="s">
        <v>143</v>
      </c>
      <c r="C174" s="115" t="s">
        <v>143</v>
      </c>
      <c r="D174" s="116">
        <v>48</v>
      </c>
      <c r="E174" s="139">
        <v>0.1</v>
      </c>
      <c r="F174" s="145">
        <f t="shared" si="12"/>
        <v>4.8000000000000004E-3</v>
      </c>
      <c r="G174" s="119"/>
      <c r="H174" s="119">
        <v>0.7</v>
      </c>
      <c r="I174" s="229" t="str">
        <f t="shared" si="15"/>
        <v/>
      </c>
      <c r="J174" s="115">
        <f>IF(H174="", "", (H174/1000)*F174)</f>
        <v>3.3600000000000004E-6</v>
      </c>
    </row>
    <row r="175" spans="2:10">
      <c r="B175" s="607" t="s">
        <v>145</v>
      </c>
      <c r="C175" s="122" t="s">
        <v>146</v>
      </c>
      <c r="D175" s="123">
        <v>10</v>
      </c>
      <c r="E175" s="130">
        <v>4</v>
      </c>
      <c r="F175" s="146">
        <f t="shared" si="12"/>
        <v>0.04</v>
      </c>
      <c r="G175" s="98"/>
      <c r="H175" s="98"/>
      <c r="I175" s="225" t="str">
        <f t="shared" si="15"/>
        <v/>
      </c>
      <c r="J175" s="122" t="str">
        <f t="shared" si="16"/>
        <v/>
      </c>
    </row>
    <row r="176" spans="2:10" ht="12.9" customHeight="1">
      <c r="B176" s="608"/>
      <c r="C176" s="93" t="s">
        <v>147</v>
      </c>
      <c r="D176" s="94" t="s">
        <v>148</v>
      </c>
      <c r="E176" s="132">
        <v>4</v>
      </c>
      <c r="F176" s="147" t="s">
        <v>148</v>
      </c>
      <c r="I176" s="226" t="str">
        <f t="shared" si="15"/>
        <v/>
      </c>
      <c r="J176" s="93" t="str">
        <f t="shared" si="16"/>
        <v/>
      </c>
    </row>
    <row r="177" spans="2:10" ht="14.1" customHeight="1" thickBot="1">
      <c r="B177" s="609"/>
      <c r="C177" s="107" t="s">
        <v>149</v>
      </c>
      <c r="D177" s="108">
        <v>40.200000000000003</v>
      </c>
      <c r="E177" s="137">
        <v>4</v>
      </c>
      <c r="F177" s="144">
        <f t="shared" ref="F177:F189" si="17">D177*E177/1000</f>
        <v>0.1608</v>
      </c>
      <c r="G177" s="111"/>
      <c r="H177" s="111"/>
      <c r="I177" s="228" t="str">
        <f t="shared" si="15"/>
        <v/>
      </c>
      <c r="J177" s="107" t="str">
        <f t="shared" si="16"/>
        <v/>
      </c>
    </row>
    <row r="178" spans="2:10">
      <c r="B178" s="607" t="s">
        <v>150</v>
      </c>
      <c r="C178" s="93" t="s">
        <v>151</v>
      </c>
      <c r="D178" s="94">
        <v>15.6</v>
      </c>
      <c r="E178" s="132">
        <v>4</v>
      </c>
      <c r="F178" s="142">
        <f t="shared" si="17"/>
        <v>6.2399999999999997E-2</v>
      </c>
      <c r="I178" s="226" t="str">
        <f t="shared" si="15"/>
        <v/>
      </c>
      <c r="J178" s="93" t="str">
        <f t="shared" si="16"/>
        <v/>
      </c>
    </row>
    <row r="179" spans="2:10" ht="12.9" customHeight="1">
      <c r="B179" s="608"/>
      <c r="C179" s="93" t="s">
        <v>152</v>
      </c>
      <c r="D179" s="94">
        <v>11.8</v>
      </c>
      <c r="E179" s="132">
        <v>2</v>
      </c>
      <c r="F179" s="142">
        <f t="shared" si="17"/>
        <v>2.3600000000000003E-2</v>
      </c>
      <c r="I179" s="226" t="str">
        <f t="shared" si="15"/>
        <v/>
      </c>
      <c r="J179" s="93" t="str">
        <f t="shared" si="16"/>
        <v/>
      </c>
    </row>
    <row r="180" spans="2:10" ht="12.9" customHeight="1">
      <c r="B180" s="608"/>
      <c r="C180" s="93" t="s">
        <v>153</v>
      </c>
      <c r="D180" s="94">
        <v>11.6</v>
      </c>
      <c r="E180" s="132">
        <v>4</v>
      </c>
      <c r="F180" s="142">
        <f t="shared" si="17"/>
        <v>4.6399999999999997E-2</v>
      </c>
      <c r="I180" s="226" t="str">
        <f t="shared" si="15"/>
        <v/>
      </c>
      <c r="J180" s="93" t="str">
        <f t="shared" si="16"/>
        <v/>
      </c>
    </row>
    <row r="181" spans="2:10" ht="12.9" customHeight="1">
      <c r="B181" s="608"/>
      <c r="C181" s="93" t="s">
        <v>154</v>
      </c>
      <c r="D181" s="94">
        <v>29.5</v>
      </c>
      <c r="E181" s="132">
        <v>1</v>
      </c>
      <c r="F181" s="142">
        <f t="shared" si="17"/>
        <v>2.9499999999999998E-2</v>
      </c>
      <c r="I181" s="226" t="str">
        <f t="shared" si="15"/>
        <v/>
      </c>
      <c r="J181" s="93" t="str">
        <f t="shared" si="16"/>
        <v/>
      </c>
    </row>
    <row r="182" spans="2:10" ht="12.9" customHeight="1">
      <c r="B182" s="608"/>
      <c r="C182" s="93" t="s">
        <v>155</v>
      </c>
      <c r="D182" s="94">
        <v>27</v>
      </c>
      <c r="E182" s="132">
        <v>0.6</v>
      </c>
      <c r="F182" s="142">
        <f t="shared" si="17"/>
        <v>1.6199999999999999E-2</v>
      </c>
      <c r="I182" s="226" t="str">
        <f t="shared" si="15"/>
        <v/>
      </c>
      <c r="J182" s="93" t="str">
        <f t="shared" si="16"/>
        <v/>
      </c>
    </row>
    <row r="183" spans="2:10" ht="12.9" customHeight="1">
      <c r="B183" s="608"/>
      <c r="C183" s="93" t="s">
        <v>156</v>
      </c>
      <c r="D183" s="94">
        <v>27</v>
      </c>
      <c r="E183" s="132">
        <v>0.6</v>
      </c>
      <c r="F183" s="142">
        <f t="shared" si="17"/>
        <v>1.6199999999999999E-2</v>
      </c>
      <c r="I183" s="226" t="str">
        <f t="shared" si="15"/>
        <v/>
      </c>
      <c r="J183" s="93" t="str">
        <f t="shared" si="16"/>
        <v/>
      </c>
    </row>
    <row r="184" spans="2:10" ht="12.9" customHeight="1">
      <c r="B184" s="608"/>
      <c r="C184" s="93" t="s">
        <v>157</v>
      </c>
      <c r="D184" s="94">
        <v>27.4</v>
      </c>
      <c r="E184" s="132">
        <v>0.6</v>
      </c>
      <c r="F184" s="142">
        <f t="shared" si="17"/>
        <v>1.6439999999999996E-2</v>
      </c>
      <c r="I184" s="226" t="str">
        <f t="shared" si="15"/>
        <v/>
      </c>
      <c r="J184" s="93" t="str">
        <f t="shared" si="16"/>
        <v/>
      </c>
    </row>
    <row r="185" spans="2:10" ht="12.9" customHeight="1">
      <c r="B185" s="608"/>
      <c r="C185" s="93" t="s">
        <v>158</v>
      </c>
      <c r="D185" s="94">
        <v>50.4</v>
      </c>
      <c r="E185" s="132">
        <v>0.1</v>
      </c>
      <c r="F185" s="142">
        <f t="shared" si="17"/>
        <v>5.0400000000000002E-3</v>
      </c>
      <c r="I185" s="226" t="str">
        <f t="shared" si="15"/>
        <v/>
      </c>
      <c r="J185" s="93" t="str">
        <f t="shared" si="16"/>
        <v/>
      </c>
    </row>
    <row r="186" spans="2:10" ht="12.9" customHeight="1">
      <c r="B186" s="608"/>
      <c r="C186" s="93" t="s">
        <v>159</v>
      </c>
      <c r="D186" s="94">
        <v>50.4</v>
      </c>
      <c r="E186" s="132">
        <v>0.1</v>
      </c>
      <c r="F186" s="142">
        <f t="shared" si="17"/>
        <v>5.0400000000000002E-3</v>
      </c>
      <c r="I186" s="226" t="str">
        <f t="shared" si="15"/>
        <v/>
      </c>
      <c r="J186" s="93" t="str">
        <f t="shared" si="16"/>
        <v/>
      </c>
    </row>
    <row r="187" spans="2:10" ht="12.9" customHeight="1">
      <c r="B187" s="608"/>
      <c r="C187" s="93" t="s">
        <v>160</v>
      </c>
      <c r="D187" s="94">
        <v>50.4</v>
      </c>
      <c r="E187" s="132">
        <v>0.1</v>
      </c>
      <c r="F187" s="142">
        <f t="shared" si="17"/>
        <v>5.0400000000000002E-3</v>
      </c>
      <c r="I187" s="226" t="str">
        <f t="shared" si="15"/>
        <v/>
      </c>
      <c r="J187" s="93" t="str">
        <f t="shared" si="16"/>
        <v/>
      </c>
    </row>
    <row r="188" spans="2:10" ht="12.9" customHeight="1">
      <c r="B188" s="608"/>
      <c r="C188" s="93" t="s">
        <v>161</v>
      </c>
      <c r="D188" s="94">
        <v>11.6</v>
      </c>
      <c r="E188" s="132">
        <v>4</v>
      </c>
      <c r="F188" s="142">
        <f t="shared" si="17"/>
        <v>4.6399999999999997E-2</v>
      </c>
      <c r="I188" s="226" t="str">
        <f t="shared" si="15"/>
        <v/>
      </c>
      <c r="J188" s="93" t="str">
        <f t="shared" si="16"/>
        <v/>
      </c>
    </row>
    <row r="189" spans="2:10" ht="14.1" customHeight="1" thickBot="1">
      <c r="B189" s="609"/>
      <c r="C189" s="107" t="s">
        <v>162</v>
      </c>
      <c r="D189" s="108">
        <v>9.76</v>
      </c>
      <c r="E189" s="137">
        <v>1.4</v>
      </c>
      <c r="F189" s="144">
        <f t="shared" si="17"/>
        <v>1.3663999999999999E-2</v>
      </c>
      <c r="G189" s="111"/>
      <c r="H189" s="111"/>
      <c r="I189" s="228" t="str">
        <f t="shared" si="15"/>
        <v/>
      </c>
      <c r="J189" s="107" t="str">
        <f t="shared" si="16"/>
        <v/>
      </c>
    </row>
    <row r="190" spans="2:10" ht="53.25" customHeight="1">
      <c r="B190" s="587" t="s">
        <v>177</v>
      </c>
      <c r="C190" s="587"/>
      <c r="D190" s="587"/>
      <c r="E190" s="587"/>
      <c r="F190" s="587"/>
      <c r="G190" s="587"/>
      <c r="H190" s="587"/>
      <c r="I190" s="587"/>
      <c r="J190" s="587"/>
    </row>
    <row r="191" spans="2:10" ht="13.2">
      <c r="B191" s="65" t="s">
        <v>178</v>
      </c>
      <c r="C191" s="125"/>
      <c r="F191" s="126"/>
      <c r="G191" s="127"/>
      <c r="H191" s="127"/>
      <c r="I191" s="84"/>
      <c r="J191" s="84"/>
    </row>
    <row r="192" spans="2:10" ht="13.2">
      <c r="B192" s="64" t="s">
        <v>165</v>
      </c>
      <c r="C192" s="125"/>
      <c r="F192" s="126"/>
      <c r="G192" s="127"/>
      <c r="H192" s="127"/>
      <c r="I192" s="84"/>
      <c r="J192" s="84"/>
    </row>
    <row r="193" spans="2:10" ht="13.2">
      <c r="B193" s="65" t="s">
        <v>166</v>
      </c>
      <c r="C193" s="125"/>
      <c r="F193" s="126"/>
      <c r="G193" s="127"/>
      <c r="H193" s="127"/>
      <c r="I193" s="84"/>
      <c r="J193" s="84"/>
    </row>
    <row r="194" spans="2:10" ht="12">
      <c r="B194" s="65" t="s">
        <v>179</v>
      </c>
      <c r="C194" s="128"/>
    </row>
  </sheetData>
  <sheetProtection sheet="1" objects="1" scenarios="1"/>
  <mergeCells count="28">
    <mergeCell ref="B158:B173"/>
    <mergeCell ref="B175:B177"/>
    <mergeCell ref="B178:B189"/>
    <mergeCell ref="B2:J2"/>
    <mergeCell ref="B67:J67"/>
    <mergeCell ref="B68:C70"/>
    <mergeCell ref="B132:J132"/>
    <mergeCell ref="B133:C135"/>
    <mergeCell ref="B71:B92"/>
    <mergeCell ref="B93:B108"/>
    <mergeCell ref="B110:B112"/>
    <mergeCell ref="B113:B124"/>
    <mergeCell ref="B190:J190"/>
    <mergeCell ref="B1:J1"/>
    <mergeCell ref="E133:J133"/>
    <mergeCell ref="G134:H134"/>
    <mergeCell ref="E3:J3"/>
    <mergeCell ref="G4:H4"/>
    <mergeCell ref="E68:J68"/>
    <mergeCell ref="G69:H69"/>
    <mergeCell ref="B3:C5"/>
    <mergeCell ref="B6:B27"/>
    <mergeCell ref="B28:B43"/>
    <mergeCell ref="B45:B47"/>
    <mergeCell ref="B48:B59"/>
    <mergeCell ref="B60:J60"/>
    <mergeCell ref="B125:J125"/>
    <mergeCell ref="B136:B157"/>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329453"/>
  </sheetPr>
  <dimension ref="A1:K101"/>
  <sheetViews>
    <sheetView showGridLines="0" zoomScaleNormal="100" workbookViewId="0"/>
  </sheetViews>
  <sheetFormatPr defaultColWidth="40.6640625" defaultRowHeight="11.4"/>
  <cols>
    <col min="1" max="1" width="5.88671875" style="64" customWidth="1"/>
    <col min="2" max="2" width="8.109375" style="221" customWidth="1"/>
    <col min="3" max="3" width="37" style="221" customWidth="1"/>
    <col min="4" max="4" width="28" style="221" bestFit="1" customWidth="1"/>
    <col min="5" max="5" width="20.44140625" style="221" customWidth="1"/>
    <col min="6" max="6" width="12.88671875" style="221" customWidth="1"/>
    <col min="7" max="7" width="11" style="221" customWidth="1"/>
    <col min="8" max="8" width="9.44140625" style="211" customWidth="1"/>
    <col min="9" max="9" width="11.44140625" style="181" customWidth="1"/>
    <col min="10" max="16384" width="40.6640625" style="64"/>
  </cols>
  <sheetData>
    <row r="1" spans="2:11" ht="87.75" customHeight="1" thickBot="1">
      <c r="B1" s="562" t="s">
        <v>186</v>
      </c>
      <c r="C1" s="562"/>
      <c r="D1" s="562"/>
      <c r="E1" s="562"/>
      <c r="F1" s="562"/>
      <c r="G1" s="562"/>
      <c r="H1" s="210"/>
      <c r="I1" s="209"/>
      <c r="J1" s="209"/>
      <c r="K1" s="209"/>
    </row>
    <row r="2" spans="2:11" ht="18.600000000000001" thickBot="1">
      <c r="B2" s="622" t="s">
        <v>87</v>
      </c>
      <c r="C2" s="623"/>
      <c r="D2" s="623"/>
      <c r="E2" s="623"/>
      <c r="F2" s="624"/>
      <c r="G2"/>
    </row>
    <row r="3" spans="2:11" s="66" customFormat="1" ht="31.5" customHeight="1" thickBot="1">
      <c r="B3" s="490" t="s">
        <v>187</v>
      </c>
      <c r="C3" s="242" t="s">
        <v>88</v>
      </c>
      <c r="D3" s="241" t="s">
        <v>188</v>
      </c>
      <c r="E3" s="243" t="s">
        <v>189</v>
      </c>
      <c r="F3" s="491" t="s">
        <v>190</v>
      </c>
      <c r="G3"/>
      <c r="H3" s="212"/>
      <c r="I3" s="213"/>
    </row>
    <row r="4" spans="2:11" ht="13.2">
      <c r="B4" s="492" t="s">
        <v>191</v>
      </c>
      <c r="C4" s="240" t="s">
        <v>192</v>
      </c>
      <c r="D4" s="418">
        <f>'Stationary Combustion'!I12</f>
        <v>2.5715891930835735</v>
      </c>
      <c r="E4" s="493"/>
      <c r="F4" s="494" t="s">
        <v>193</v>
      </c>
      <c r="G4"/>
    </row>
    <row r="5" spans="2:11" ht="13.2">
      <c r="B5" s="492" t="s">
        <v>191</v>
      </c>
      <c r="C5" s="240" t="s">
        <v>194</v>
      </c>
      <c r="D5" s="418">
        <f>'Stationary Combustion'!I10</f>
        <v>2.1845267698100002</v>
      </c>
      <c r="E5" s="493"/>
      <c r="F5" s="494" t="s">
        <v>193</v>
      </c>
      <c r="G5"/>
    </row>
    <row r="6" spans="2:11" ht="13.2">
      <c r="B6" s="492" t="s">
        <v>191</v>
      </c>
      <c r="C6" s="240" t="s">
        <v>195</v>
      </c>
      <c r="D6" s="418">
        <f>'Stationary Combustion'!I9</f>
        <v>2.2881942548942398</v>
      </c>
      <c r="E6" s="493"/>
      <c r="F6" s="494" t="s">
        <v>193</v>
      </c>
      <c r="G6"/>
    </row>
    <row r="7" spans="2:11" ht="13.2">
      <c r="B7" s="492" t="s">
        <v>191</v>
      </c>
      <c r="C7" s="240" t="s">
        <v>196</v>
      </c>
      <c r="D7" s="418">
        <f>'Stationary Combustion'!I15</f>
        <v>2.9099857336212001</v>
      </c>
      <c r="E7" s="493"/>
      <c r="F7" s="494" t="s">
        <v>193</v>
      </c>
      <c r="G7"/>
    </row>
    <row r="8" spans="2:11" ht="13.2">
      <c r="B8" s="492" t="s">
        <v>191</v>
      </c>
      <c r="C8" s="240" t="s">
        <v>197</v>
      </c>
      <c r="D8" s="418">
        <f>'Stationary Combustion'!I16</f>
        <v>3.00526836659856</v>
      </c>
      <c r="E8" s="493"/>
      <c r="F8" s="494" t="s">
        <v>193</v>
      </c>
      <c r="G8"/>
    </row>
    <row r="9" spans="2:11" ht="13.2">
      <c r="B9" s="492" t="s">
        <v>191</v>
      </c>
      <c r="C9" s="240" t="s">
        <v>198</v>
      </c>
      <c r="D9" s="418">
        <f>'Stationary Combustion'!I17</f>
        <v>1.4730559644227414</v>
      </c>
      <c r="E9" s="493"/>
      <c r="F9" s="494" t="s">
        <v>193</v>
      </c>
      <c r="G9"/>
    </row>
    <row r="10" spans="2:11" ht="13.2">
      <c r="B10" s="492" t="s">
        <v>191</v>
      </c>
      <c r="C10" s="240" t="s">
        <v>199</v>
      </c>
      <c r="D10" s="418">
        <f>'Stationary Combustion'!J44</f>
        <v>1.8849600000000002</v>
      </c>
      <c r="E10" s="493"/>
      <c r="F10" s="494" t="s">
        <v>200</v>
      </c>
      <c r="G10"/>
    </row>
    <row r="11" spans="2:11" ht="13.2">
      <c r="B11" s="492" t="s">
        <v>201</v>
      </c>
      <c r="C11" s="240" t="s">
        <v>202</v>
      </c>
      <c r="D11" s="239">
        <v>9.75</v>
      </c>
      <c r="E11" s="493"/>
      <c r="F11" s="494" t="s">
        <v>203</v>
      </c>
      <c r="G11"/>
    </row>
    <row r="12" spans="2:11" ht="13.2">
      <c r="B12" s="492" t="s">
        <v>201</v>
      </c>
      <c r="C12" s="240" t="s">
        <v>194</v>
      </c>
      <c r="D12" s="239">
        <v>8.31</v>
      </c>
      <c r="E12" s="493"/>
      <c r="F12" s="494" t="s">
        <v>203</v>
      </c>
      <c r="G12"/>
    </row>
    <row r="13" spans="2:11" ht="13.2">
      <c r="B13" s="492" t="s">
        <v>201</v>
      </c>
      <c r="C13" s="240" t="s">
        <v>204</v>
      </c>
      <c r="D13" s="239">
        <v>8.7799999999999994</v>
      </c>
      <c r="E13" s="493"/>
      <c r="F13" s="494" t="s">
        <v>203</v>
      </c>
      <c r="G13"/>
    </row>
    <row r="14" spans="2:11" ht="13.2">
      <c r="B14" s="492" t="s">
        <v>201</v>
      </c>
      <c r="C14" s="240" t="s">
        <v>205</v>
      </c>
      <c r="D14" s="239">
        <v>10.210000000000001</v>
      </c>
      <c r="E14" s="493"/>
      <c r="F14" s="494" t="s">
        <v>203</v>
      </c>
      <c r="G14"/>
    </row>
    <row r="15" spans="2:11" ht="13.2">
      <c r="B15" s="492" t="s">
        <v>201</v>
      </c>
      <c r="C15" s="240" t="s">
        <v>206</v>
      </c>
      <c r="D15" s="239">
        <v>11.27</v>
      </c>
      <c r="E15" s="493"/>
      <c r="F15" s="494" t="s">
        <v>203</v>
      </c>
      <c r="G15"/>
    </row>
    <row r="16" spans="2:11" ht="13.2">
      <c r="B16" s="492" t="s">
        <v>201</v>
      </c>
      <c r="C16" s="240" t="s">
        <v>198</v>
      </c>
      <c r="D16" s="239">
        <v>5.68</v>
      </c>
      <c r="E16" s="493"/>
      <c r="F16" s="494" t="s">
        <v>203</v>
      </c>
      <c r="G16"/>
    </row>
    <row r="17" spans="2:8" ht="13.2">
      <c r="B17" s="492" t="s">
        <v>201</v>
      </c>
      <c r="C17" s="240" t="s">
        <v>199</v>
      </c>
      <c r="D17" s="419">
        <v>5.4440000000000002E-2</v>
      </c>
      <c r="E17" s="493"/>
      <c r="F17" s="494" t="s">
        <v>207</v>
      </c>
      <c r="G17"/>
    </row>
    <row r="18" spans="2:8" ht="13.2">
      <c r="B18" s="492" t="s">
        <v>201</v>
      </c>
      <c r="C18" s="240" t="s">
        <v>208</v>
      </c>
      <c r="D18" s="418">
        <v>4.5</v>
      </c>
      <c r="E18" s="493"/>
      <c r="F18" s="494" t="s">
        <v>203</v>
      </c>
      <c r="G18"/>
    </row>
    <row r="19" spans="2:8" ht="13.2">
      <c r="B19" s="492" t="s">
        <v>201</v>
      </c>
      <c r="C19" s="240" t="s">
        <v>209</v>
      </c>
      <c r="D19" s="238"/>
      <c r="E19" s="221">
        <v>5.75</v>
      </c>
      <c r="F19" s="494" t="s">
        <v>203</v>
      </c>
      <c r="G19"/>
    </row>
    <row r="20" spans="2:8" ht="13.2">
      <c r="B20" s="492" t="s">
        <v>201</v>
      </c>
      <c r="C20" s="240" t="s">
        <v>210</v>
      </c>
      <c r="D20" s="238"/>
      <c r="E20" s="221">
        <v>9.4499999999999993</v>
      </c>
      <c r="F20" s="494" t="s">
        <v>203</v>
      </c>
      <c r="G20"/>
    </row>
    <row r="21" spans="2:8" ht="13.2">
      <c r="B21" s="492" t="s">
        <v>201</v>
      </c>
      <c r="C21" s="240" t="s">
        <v>211</v>
      </c>
      <c r="D21" s="418">
        <f>0.15*D13</f>
        <v>1.3169999999999999</v>
      </c>
      <c r="E21" s="495">
        <f>0.85*E19</f>
        <v>4.8875000000000002</v>
      </c>
      <c r="F21" s="494" t="s">
        <v>203</v>
      </c>
      <c r="G21"/>
    </row>
    <row r="22" spans="2:8" ht="13.2">
      <c r="B22" s="492" t="s">
        <v>201</v>
      </c>
      <c r="C22" s="240" t="s">
        <v>212</v>
      </c>
      <c r="D22" s="418">
        <f>0.8*D14</f>
        <v>8.168000000000001</v>
      </c>
      <c r="E22" s="221">
        <f>0.2*E20</f>
        <v>1.89</v>
      </c>
      <c r="F22" s="494" t="s">
        <v>203</v>
      </c>
      <c r="G22"/>
    </row>
    <row r="23" spans="2:8" ht="13.2">
      <c r="B23" s="492" t="s">
        <v>213</v>
      </c>
      <c r="C23" s="240" t="s">
        <v>214</v>
      </c>
      <c r="D23" s="419">
        <v>2.2829700000000002</v>
      </c>
      <c r="E23" s="493"/>
      <c r="F23" s="494" t="s">
        <v>193</v>
      </c>
      <c r="G23"/>
    </row>
    <row r="24" spans="2:8" ht="13.2">
      <c r="B24" s="492" t="s">
        <v>213</v>
      </c>
      <c r="C24" s="240" t="s">
        <v>215</v>
      </c>
      <c r="D24" s="419">
        <v>2.51973</v>
      </c>
      <c r="E24" s="493"/>
      <c r="F24" s="494" t="s">
        <v>193</v>
      </c>
      <c r="G24"/>
      <c r="H24" s="214"/>
    </row>
    <row r="25" spans="2:8" ht="13.2">
      <c r="B25" s="492" t="s">
        <v>213</v>
      </c>
      <c r="C25" s="240" t="s">
        <v>216</v>
      </c>
      <c r="D25" s="419">
        <v>2.6259999999999999</v>
      </c>
      <c r="E25" s="493"/>
      <c r="F25" s="494" t="s">
        <v>193</v>
      </c>
      <c r="G25"/>
      <c r="H25" s="214"/>
    </row>
    <row r="26" spans="2:8" ht="13.2">
      <c r="B26" s="492" t="s">
        <v>213</v>
      </c>
      <c r="C26" s="240" t="s">
        <v>217</v>
      </c>
      <c r="D26" s="419">
        <v>3.16262</v>
      </c>
      <c r="E26" s="493"/>
      <c r="F26" s="494" t="s">
        <v>193</v>
      </c>
      <c r="G26"/>
      <c r="H26" s="214"/>
    </row>
    <row r="27" spans="2:8" ht="13.2">
      <c r="B27" s="492" t="s">
        <v>213</v>
      </c>
      <c r="C27" s="240" t="s">
        <v>218</v>
      </c>
      <c r="D27" s="419">
        <v>2.3308599999999999</v>
      </c>
      <c r="E27" s="493"/>
      <c r="F27" s="494" t="s">
        <v>193</v>
      </c>
      <c r="G27"/>
      <c r="H27" s="214"/>
    </row>
    <row r="28" spans="2:8" ht="13.2">
      <c r="B28" s="492" t="s">
        <v>213</v>
      </c>
      <c r="C28" s="240" t="s">
        <v>219</v>
      </c>
      <c r="D28" s="419">
        <v>3.16262</v>
      </c>
      <c r="E28" s="493"/>
      <c r="F28" s="494" t="s">
        <v>193</v>
      </c>
      <c r="G28"/>
      <c r="H28" s="214"/>
    </row>
    <row r="29" spans="2:8" ht="12.75" customHeight="1">
      <c r="B29" s="492" t="s">
        <v>213</v>
      </c>
      <c r="C29" s="240" t="s">
        <v>199</v>
      </c>
      <c r="D29" s="419">
        <v>0.44757000000000002</v>
      </c>
      <c r="E29" s="493"/>
      <c r="F29" s="494" t="s">
        <v>193</v>
      </c>
      <c r="G29"/>
      <c r="H29" s="214"/>
    </row>
    <row r="30" spans="2:8" ht="13.2">
      <c r="B30" s="492" t="s">
        <v>213</v>
      </c>
      <c r="C30" s="240" t="s">
        <v>208</v>
      </c>
      <c r="D30" s="419">
        <v>1.16604</v>
      </c>
      <c r="E30" s="493"/>
      <c r="F30" s="494" t="s">
        <v>193</v>
      </c>
      <c r="G30"/>
      <c r="H30" s="214"/>
    </row>
    <row r="31" spans="2:8" ht="13.2">
      <c r="B31" s="492" t="s">
        <v>213</v>
      </c>
      <c r="C31" s="240" t="s">
        <v>198</v>
      </c>
      <c r="D31" s="419">
        <v>1.55491</v>
      </c>
      <c r="E31" s="493"/>
      <c r="F31" s="494" t="s">
        <v>193</v>
      </c>
      <c r="G31"/>
      <c r="H31" s="214"/>
    </row>
    <row r="32" spans="2:8" ht="12.75" customHeight="1">
      <c r="B32" s="492" t="s">
        <v>213</v>
      </c>
      <c r="C32" s="240" t="s">
        <v>220</v>
      </c>
      <c r="D32" s="419">
        <v>2.0498099999999999</v>
      </c>
      <c r="E32" s="493"/>
      <c r="F32" s="494" t="s">
        <v>200</v>
      </c>
      <c r="G32"/>
    </row>
    <row r="33" spans="1:10" ht="12.75" customHeight="1">
      <c r="B33" s="492" t="s">
        <v>213</v>
      </c>
      <c r="C33" s="240" t="s">
        <v>221</v>
      </c>
      <c r="D33" s="420"/>
      <c r="E33" s="221">
        <v>1.52</v>
      </c>
      <c r="F33" s="494" t="s">
        <v>193</v>
      </c>
      <c r="G33"/>
    </row>
    <row r="34" spans="1:10" ht="12.75" customHeight="1">
      <c r="B34" s="492" t="s">
        <v>213</v>
      </c>
      <c r="C34" s="240" t="s">
        <v>222</v>
      </c>
      <c r="D34" s="420"/>
      <c r="E34" s="221">
        <v>2.39</v>
      </c>
      <c r="F34" s="494" t="s">
        <v>193</v>
      </c>
      <c r="G34"/>
    </row>
    <row r="35" spans="1:10" s="128" customFormat="1" ht="13.2">
      <c r="A35" s="64"/>
      <c r="B35" s="492" t="s">
        <v>213</v>
      </c>
      <c r="C35" s="240" t="s">
        <v>211</v>
      </c>
      <c r="D35" s="419">
        <f>0.15*D27</f>
        <v>0.34962899999999997</v>
      </c>
      <c r="E35" s="221">
        <f>0.85*E33</f>
        <v>1.292</v>
      </c>
      <c r="F35" s="494" t="s">
        <v>193</v>
      </c>
      <c r="G35"/>
      <c r="H35" s="215"/>
      <c r="I35" s="216"/>
    </row>
    <row r="36" spans="1:10" s="128" customFormat="1" ht="13.8" thickBot="1">
      <c r="A36" s="64"/>
      <c r="B36" s="496" t="s">
        <v>213</v>
      </c>
      <c r="C36" s="497" t="s">
        <v>212</v>
      </c>
      <c r="D36" s="498">
        <f>0.8*D25</f>
        <v>2.1008</v>
      </c>
      <c r="E36" s="499">
        <f>0.2*E34</f>
        <v>0.47800000000000004</v>
      </c>
      <c r="F36" s="500" t="s">
        <v>193</v>
      </c>
      <c r="G36"/>
      <c r="H36" s="215"/>
      <c r="I36" s="216"/>
    </row>
    <row r="37" spans="1:10" customFormat="1" ht="13.2">
      <c r="B37" s="217" t="s">
        <v>223</v>
      </c>
      <c r="C37" s="218"/>
      <c r="D37" s="219"/>
      <c r="E37" s="219"/>
      <c r="F37" s="219"/>
      <c r="G37" s="219"/>
      <c r="H37" s="220"/>
      <c r="I37" s="219"/>
      <c r="J37" s="65"/>
    </row>
    <row r="38" spans="1:10" customFormat="1" ht="13.2">
      <c r="B38" s="221" t="s">
        <v>224</v>
      </c>
      <c r="C38" s="221"/>
      <c r="D38" s="221"/>
      <c r="E38" s="221"/>
      <c r="F38" s="221"/>
      <c r="G38" s="221"/>
      <c r="H38" s="211"/>
      <c r="I38" s="181"/>
      <c r="J38" s="64"/>
    </row>
    <row r="39" spans="1:10" customFormat="1" ht="15">
      <c r="B39" s="221" t="s">
        <v>225</v>
      </c>
      <c r="C39" s="221"/>
      <c r="D39" s="221"/>
      <c r="E39" s="221"/>
      <c r="F39" s="221"/>
      <c r="G39" s="221"/>
      <c r="H39" s="211"/>
      <c r="I39" s="181"/>
      <c r="J39" s="64"/>
    </row>
    <row r="40" spans="1:10" ht="12" customHeight="1">
      <c r="B40" s="221" t="s">
        <v>226</v>
      </c>
      <c r="C40" s="223"/>
      <c r="D40" s="223"/>
      <c r="E40" s="223"/>
      <c r="F40" s="223"/>
      <c r="G40" s="223"/>
      <c r="H40" s="223"/>
      <c r="I40" s="223"/>
    </row>
    <row r="41" spans="1:10">
      <c r="B41" s="223"/>
      <c r="C41" s="223"/>
      <c r="D41" s="223"/>
      <c r="E41" s="223"/>
      <c r="F41" s="223"/>
      <c r="G41" s="223"/>
      <c r="H41" s="223"/>
      <c r="I41" s="223"/>
    </row>
    <row r="42" spans="1:10" ht="12" thickBot="1">
      <c r="B42" s="222"/>
      <c r="C42" s="222"/>
      <c r="D42" s="222"/>
      <c r="E42" s="222"/>
      <c r="F42" s="222"/>
      <c r="G42" s="222"/>
      <c r="H42" s="222"/>
      <c r="I42" s="222"/>
    </row>
    <row r="43" spans="1:10" ht="18.600000000000001" thickBot="1">
      <c r="B43" s="622" t="s">
        <v>227</v>
      </c>
      <c r="C43" s="623"/>
      <c r="D43" s="623"/>
      <c r="E43" s="623"/>
      <c r="F43" s="623"/>
      <c r="G43" s="623"/>
      <c r="H43" s="623"/>
      <c r="I43" s="624"/>
    </row>
    <row r="44" spans="1:10" ht="21.75" customHeight="1" thickBot="1">
      <c r="B44" s="619" t="s">
        <v>187</v>
      </c>
      <c r="C44" s="617" t="s">
        <v>88</v>
      </c>
      <c r="D44" s="617" t="s">
        <v>228</v>
      </c>
      <c r="E44" s="615" t="s">
        <v>229</v>
      </c>
      <c r="F44" s="613" t="s">
        <v>230</v>
      </c>
      <c r="G44" s="621"/>
      <c r="H44" s="613" t="s">
        <v>231</v>
      </c>
      <c r="I44" s="614"/>
    </row>
    <row r="45" spans="1:10" s="136" customFormat="1" ht="27" customHeight="1" thickBot="1">
      <c r="B45" s="620"/>
      <c r="C45" s="618"/>
      <c r="D45" s="618"/>
      <c r="E45" s="616"/>
      <c r="F45" s="244" t="s">
        <v>232</v>
      </c>
      <c r="G45" s="507" t="s">
        <v>190</v>
      </c>
      <c r="H45" s="319" t="s">
        <v>232</v>
      </c>
      <c r="I45" s="501" t="s">
        <v>233</v>
      </c>
    </row>
    <row r="46" spans="1:10">
      <c r="B46" s="492" t="s">
        <v>234</v>
      </c>
      <c r="C46" s="221" t="s">
        <v>235</v>
      </c>
      <c r="D46" s="221" t="s">
        <v>236</v>
      </c>
      <c r="E46" s="493"/>
      <c r="F46" s="492">
        <v>2</v>
      </c>
      <c r="G46" s="502" t="s">
        <v>237</v>
      </c>
      <c r="H46" s="211">
        <v>1.5</v>
      </c>
      <c r="I46" s="502" t="s">
        <v>237</v>
      </c>
    </row>
    <row r="47" spans="1:10">
      <c r="B47" s="492" t="s">
        <v>234</v>
      </c>
      <c r="C47" s="221" t="s">
        <v>238</v>
      </c>
      <c r="D47" s="221" t="s">
        <v>236</v>
      </c>
      <c r="E47" s="493"/>
      <c r="F47" s="492">
        <v>4.1500000000000004</v>
      </c>
      <c r="G47" s="502" t="s">
        <v>237</v>
      </c>
      <c r="H47" s="211">
        <v>28.6</v>
      </c>
      <c r="I47" s="502" t="s">
        <v>237</v>
      </c>
    </row>
    <row r="48" spans="1:10">
      <c r="B48" s="492" t="s">
        <v>234</v>
      </c>
      <c r="C48" s="221" t="s">
        <v>238</v>
      </c>
      <c r="D48" s="221" t="s">
        <v>239</v>
      </c>
      <c r="E48" s="493"/>
      <c r="F48" s="492">
        <v>4.1500000000000004</v>
      </c>
      <c r="G48" s="502" t="s">
        <v>237</v>
      </c>
      <c r="H48" s="211">
        <v>28.6</v>
      </c>
      <c r="I48" s="502" t="s">
        <v>237</v>
      </c>
    </row>
    <row r="49" spans="2:9">
      <c r="B49" s="492" t="s">
        <v>234</v>
      </c>
      <c r="C49" s="221" t="s">
        <v>238</v>
      </c>
      <c r="D49" s="221" t="s">
        <v>240</v>
      </c>
      <c r="E49" s="493"/>
      <c r="F49" s="492">
        <v>4.1500000000000004</v>
      </c>
      <c r="G49" s="502" t="s">
        <v>237</v>
      </c>
      <c r="H49" s="211">
        <v>28.6</v>
      </c>
      <c r="I49" s="502" t="s">
        <v>237</v>
      </c>
    </row>
    <row r="50" spans="2:9">
      <c r="B50" s="492" t="s">
        <v>234</v>
      </c>
      <c r="C50" s="221" t="s">
        <v>238</v>
      </c>
      <c r="D50" s="221" t="s">
        <v>241</v>
      </c>
      <c r="E50" s="493"/>
      <c r="F50" s="492">
        <v>4.1500000000000004</v>
      </c>
      <c r="G50" s="502" t="s">
        <v>237</v>
      </c>
      <c r="H50" s="211">
        <v>28.6</v>
      </c>
      <c r="I50" s="502" t="s">
        <v>237</v>
      </c>
    </row>
    <row r="51" spans="2:9">
      <c r="B51" s="492" t="s">
        <v>234</v>
      </c>
      <c r="C51" s="221" t="s">
        <v>238</v>
      </c>
      <c r="D51" s="221" t="s">
        <v>242</v>
      </c>
      <c r="E51" s="493"/>
      <c r="F51" s="492">
        <v>4.1500000000000004</v>
      </c>
      <c r="G51" s="502" t="s">
        <v>237</v>
      </c>
      <c r="H51" s="211">
        <v>28.6</v>
      </c>
      <c r="I51" s="502" t="s">
        <v>237</v>
      </c>
    </row>
    <row r="52" spans="2:9">
      <c r="B52" s="492" t="s">
        <v>234</v>
      </c>
      <c r="C52" s="221" t="s">
        <v>204</v>
      </c>
      <c r="D52" s="221" t="s">
        <v>239</v>
      </c>
      <c r="E52" s="221" t="s">
        <v>243</v>
      </c>
      <c r="F52" s="492">
        <v>80</v>
      </c>
      <c r="G52" s="502" t="s">
        <v>237</v>
      </c>
      <c r="H52" s="211">
        <v>2</v>
      </c>
      <c r="I52" s="502" t="s">
        <v>237</v>
      </c>
    </row>
    <row r="53" spans="2:9">
      <c r="B53" s="492" t="s">
        <v>234</v>
      </c>
      <c r="C53" s="221" t="s">
        <v>204</v>
      </c>
      <c r="D53" s="221" t="s">
        <v>241</v>
      </c>
      <c r="E53" s="221" t="s">
        <v>243</v>
      </c>
      <c r="F53" s="492">
        <v>50</v>
      </c>
      <c r="G53" s="502" t="s">
        <v>237</v>
      </c>
      <c r="H53" s="211">
        <v>2</v>
      </c>
      <c r="I53" s="502" t="s">
        <v>237</v>
      </c>
    </row>
    <row r="54" spans="2:9">
      <c r="B54" s="492" t="s">
        <v>234</v>
      </c>
      <c r="C54" s="221" t="s">
        <v>204</v>
      </c>
      <c r="D54" s="221" t="s">
        <v>242</v>
      </c>
      <c r="E54" s="221" t="s">
        <v>243</v>
      </c>
      <c r="F54" s="492">
        <v>120</v>
      </c>
      <c r="G54" s="502" t="s">
        <v>237</v>
      </c>
      <c r="H54" s="211">
        <v>2</v>
      </c>
      <c r="I54" s="502" t="s">
        <v>237</v>
      </c>
    </row>
    <row r="55" spans="2:9">
      <c r="B55" s="492" t="s">
        <v>234</v>
      </c>
      <c r="C55" s="221" t="s">
        <v>204</v>
      </c>
      <c r="D55" s="221" t="s">
        <v>239</v>
      </c>
      <c r="E55" s="221" t="s">
        <v>244</v>
      </c>
      <c r="F55" s="492">
        <v>140</v>
      </c>
      <c r="G55" s="502" t="s">
        <v>237</v>
      </c>
      <c r="H55" s="211">
        <v>0.4</v>
      </c>
      <c r="I55" s="502" t="s">
        <v>237</v>
      </c>
    </row>
    <row r="56" spans="2:9">
      <c r="B56" s="492" t="s">
        <v>234</v>
      </c>
      <c r="C56" s="221" t="s">
        <v>204</v>
      </c>
      <c r="D56" s="221" t="s">
        <v>240</v>
      </c>
      <c r="E56" s="221" t="s">
        <v>244</v>
      </c>
      <c r="F56" s="492">
        <v>170</v>
      </c>
      <c r="G56" s="502" t="s">
        <v>237</v>
      </c>
      <c r="H56" s="211">
        <v>0.4</v>
      </c>
      <c r="I56" s="502" t="s">
        <v>237</v>
      </c>
    </row>
    <row r="57" spans="2:9">
      <c r="B57" s="492" t="s">
        <v>234</v>
      </c>
      <c r="C57" s="221" t="s">
        <v>204</v>
      </c>
      <c r="D57" s="221" t="s">
        <v>241</v>
      </c>
      <c r="E57" s="221" t="s">
        <v>244</v>
      </c>
      <c r="F57" s="492">
        <v>130</v>
      </c>
      <c r="G57" s="502" t="s">
        <v>237</v>
      </c>
      <c r="H57" s="211">
        <v>0.4</v>
      </c>
      <c r="I57" s="502" t="s">
        <v>237</v>
      </c>
    </row>
    <row r="58" spans="2:9">
      <c r="B58" s="492" t="s">
        <v>234</v>
      </c>
      <c r="C58" s="221" t="s">
        <v>204</v>
      </c>
      <c r="D58" s="221" t="s">
        <v>242</v>
      </c>
      <c r="E58" s="221" t="s">
        <v>244</v>
      </c>
      <c r="F58" s="492">
        <v>180</v>
      </c>
      <c r="G58" s="502" t="s">
        <v>237</v>
      </c>
      <c r="H58" s="211">
        <v>0.4</v>
      </c>
      <c r="I58" s="502" t="s">
        <v>237</v>
      </c>
    </row>
    <row r="59" spans="2:9">
      <c r="B59" s="492" t="s">
        <v>201</v>
      </c>
      <c r="C59" s="516" t="s">
        <v>197</v>
      </c>
      <c r="D59" s="221" t="s">
        <v>245</v>
      </c>
      <c r="E59" s="493"/>
      <c r="F59" s="492">
        <v>1.1000000000000001</v>
      </c>
      <c r="G59" s="502" t="s">
        <v>246</v>
      </c>
      <c r="H59" s="211">
        <v>0.31</v>
      </c>
      <c r="I59" s="502" t="s">
        <v>246</v>
      </c>
    </row>
    <row r="60" spans="2:9">
      <c r="B60" s="492" t="s">
        <v>201</v>
      </c>
      <c r="C60" s="516" t="s">
        <v>204</v>
      </c>
      <c r="D60" s="221" t="s">
        <v>245</v>
      </c>
      <c r="E60" s="221" t="s">
        <v>244</v>
      </c>
      <c r="F60" s="492">
        <v>4.6399999999999997</v>
      </c>
      <c r="G60" s="502" t="s">
        <v>246</v>
      </c>
      <c r="H60" s="211">
        <v>0.08</v>
      </c>
      <c r="I60" s="502" t="s">
        <v>246</v>
      </c>
    </row>
    <row r="61" spans="2:9">
      <c r="B61" s="492" t="s">
        <v>201</v>
      </c>
      <c r="C61" s="516" t="s">
        <v>204</v>
      </c>
      <c r="D61" s="221" t="s">
        <v>245</v>
      </c>
      <c r="E61" s="221" t="s">
        <v>243</v>
      </c>
      <c r="F61" s="492">
        <v>2.2599999999999998</v>
      </c>
      <c r="G61" s="502" t="s">
        <v>246</v>
      </c>
      <c r="H61" s="211">
        <v>0.01</v>
      </c>
      <c r="I61" s="502" t="s">
        <v>246</v>
      </c>
    </row>
    <row r="62" spans="2:9">
      <c r="B62" s="492" t="s">
        <v>201</v>
      </c>
      <c r="C62" s="516" t="s">
        <v>205</v>
      </c>
      <c r="D62" s="221" t="s">
        <v>245</v>
      </c>
      <c r="E62" s="493"/>
      <c r="F62" s="492">
        <v>6.41</v>
      </c>
      <c r="G62" s="502" t="s">
        <v>246</v>
      </c>
      <c r="H62" s="211">
        <v>0.17</v>
      </c>
      <c r="I62" s="502" t="s">
        <v>246</v>
      </c>
    </row>
    <row r="63" spans="2:9">
      <c r="B63" s="492" t="s">
        <v>201</v>
      </c>
      <c r="C63" s="516" t="s">
        <v>205</v>
      </c>
      <c r="D63" s="221" t="s">
        <v>247</v>
      </c>
      <c r="E63" s="493"/>
      <c r="F63" s="492">
        <v>0.8</v>
      </c>
      <c r="G63" s="502" t="s">
        <v>246</v>
      </c>
      <c r="H63" s="211">
        <v>0.26</v>
      </c>
      <c r="I63" s="502" t="s">
        <v>246</v>
      </c>
    </row>
    <row r="64" spans="2:9">
      <c r="B64" s="492" t="s">
        <v>201</v>
      </c>
      <c r="C64" s="516" t="s">
        <v>248</v>
      </c>
      <c r="D64" s="221" t="s">
        <v>249</v>
      </c>
      <c r="E64" s="493"/>
      <c r="F64" s="492">
        <v>0</v>
      </c>
      <c r="G64" s="502" t="s">
        <v>246</v>
      </c>
      <c r="H64" s="211">
        <v>0.3</v>
      </c>
      <c r="I64" s="502" t="s">
        <v>246</v>
      </c>
    </row>
    <row r="65" spans="2:9">
      <c r="B65" s="492" t="s">
        <v>201</v>
      </c>
      <c r="C65" s="516" t="s">
        <v>194</v>
      </c>
      <c r="D65" s="221" t="s">
        <v>249</v>
      </c>
      <c r="E65" s="493"/>
      <c r="F65" s="492">
        <v>7.06</v>
      </c>
      <c r="G65" s="502" t="s">
        <v>246</v>
      </c>
      <c r="H65" s="211">
        <v>0.11</v>
      </c>
      <c r="I65" s="502" t="s">
        <v>246</v>
      </c>
    </row>
    <row r="66" spans="2:9" ht="13.2">
      <c r="B66" s="492" t="s">
        <v>201</v>
      </c>
      <c r="C66" s="516" t="s">
        <v>204</v>
      </c>
      <c r="D66" s="221" t="s">
        <v>250</v>
      </c>
      <c r="E66" s="221" t="s">
        <v>244</v>
      </c>
      <c r="F66" s="492">
        <v>6.92</v>
      </c>
      <c r="G66" s="502" t="s">
        <v>246</v>
      </c>
      <c r="H66" s="211">
        <v>0.47</v>
      </c>
      <c r="I66" s="502" t="s">
        <v>246</v>
      </c>
    </row>
    <row r="67" spans="2:9" ht="13.2">
      <c r="B67" s="492" t="s">
        <v>201</v>
      </c>
      <c r="C67" s="516" t="s">
        <v>204</v>
      </c>
      <c r="D67" s="221" t="s">
        <v>250</v>
      </c>
      <c r="E67" s="221" t="s">
        <v>243</v>
      </c>
      <c r="F67" s="492">
        <v>1.94</v>
      </c>
      <c r="G67" s="502" t="s">
        <v>246</v>
      </c>
      <c r="H67" s="211">
        <v>1.21</v>
      </c>
      <c r="I67" s="502" t="s">
        <v>246</v>
      </c>
    </row>
    <row r="68" spans="2:9" ht="13.2">
      <c r="B68" s="492" t="s">
        <v>201</v>
      </c>
      <c r="C68" s="516" t="s">
        <v>204</v>
      </c>
      <c r="D68" s="221" t="s">
        <v>250</v>
      </c>
      <c r="E68" s="221" t="s">
        <v>251</v>
      </c>
      <c r="F68" s="492">
        <v>1.94</v>
      </c>
      <c r="G68" s="502" t="s">
        <v>246</v>
      </c>
      <c r="H68" s="211">
        <v>1.2</v>
      </c>
      <c r="I68" s="502" t="s">
        <v>246</v>
      </c>
    </row>
    <row r="69" spans="2:9" ht="13.2">
      <c r="B69" s="492" t="s">
        <v>201</v>
      </c>
      <c r="C69" s="516" t="s">
        <v>205</v>
      </c>
      <c r="D69" s="221" t="s">
        <v>250</v>
      </c>
      <c r="E69" s="493"/>
      <c r="F69" s="492">
        <v>1.27</v>
      </c>
      <c r="G69" s="502" t="s">
        <v>246</v>
      </c>
      <c r="H69" s="211">
        <v>1.07</v>
      </c>
      <c r="I69" s="502" t="s">
        <v>246</v>
      </c>
    </row>
    <row r="70" spans="2:9" ht="13.2">
      <c r="B70" s="492" t="s">
        <v>201</v>
      </c>
      <c r="C70" s="516" t="s">
        <v>205</v>
      </c>
      <c r="D70" s="221" t="s">
        <v>250</v>
      </c>
      <c r="E70" s="221" t="s">
        <v>251</v>
      </c>
      <c r="F70" s="492">
        <v>0.91</v>
      </c>
      <c r="G70" s="502" t="s">
        <v>246</v>
      </c>
      <c r="H70" s="211">
        <v>0.56000000000000005</v>
      </c>
      <c r="I70" s="502" t="s">
        <v>246</v>
      </c>
    </row>
    <row r="71" spans="2:9" ht="13.2">
      <c r="B71" s="492" t="s">
        <v>201</v>
      </c>
      <c r="C71" s="516" t="s">
        <v>252</v>
      </c>
      <c r="D71" s="221" t="s">
        <v>250</v>
      </c>
      <c r="E71" s="493"/>
      <c r="F71" s="492">
        <v>0.33</v>
      </c>
      <c r="G71" s="502" t="s">
        <v>246</v>
      </c>
      <c r="H71" s="211">
        <v>0.95</v>
      </c>
      <c r="I71" s="502" t="s">
        <v>246</v>
      </c>
    </row>
    <row r="72" spans="2:9" ht="13.2">
      <c r="B72" s="492" t="s">
        <v>201</v>
      </c>
      <c r="C72" s="516" t="s">
        <v>204</v>
      </c>
      <c r="D72" s="221" t="s">
        <v>253</v>
      </c>
      <c r="E72" s="221" t="s">
        <v>244</v>
      </c>
      <c r="F72" s="492">
        <v>7.98</v>
      </c>
      <c r="G72" s="502" t="s">
        <v>246</v>
      </c>
      <c r="H72" s="211">
        <v>0.12</v>
      </c>
      <c r="I72" s="502" t="s">
        <v>246</v>
      </c>
    </row>
    <row r="73" spans="2:9" ht="13.2">
      <c r="B73" s="492" t="s">
        <v>201</v>
      </c>
      <c r="C73" s="516" t="s">
        <v>204</v>
      </c>
      <c r="D73" s="221" t="s">
        <v>253</v>
      </c>
      <c r="E73" s="221" t="s">
        <v>243</v>
      </c>
      <c r="F73" s="492">
        <v>2.85</v>
      </c>
      <c r="G73" s="502" t="s">
        <v>246</v>
      </c>
      <c r="H73" s="211">
        <v>1.47</v>
      </c>
      <c r="I73" s="502" t="s">
        <v>246</v>
      </c>
    </row>
    <row r="74" spans="2:9" ht="13.2">
      <c r="B74" s="492" t="s">
        <v>201</v>
      </c>
      <c r="C74" s="516" t="s">
        <v>204</v>
      </c>
      <c r="D74" s="221" t="s">
        <v>253</v>
      </c>
      <c r="E74" s="221" t="s">
        <v>251</v>
      </c>
      <c r="F74" s="492">
        <v>2.85</v>
      </c>
      <c r="G74" s="502" t="s">
        <v>246</v>
      </c>
      <c r="H74" s="211">
        <v>1.47</v>
      </c>
      <c r="I74" s="502" t="s">
        <v>246</v>
      </c>
    </row>
    <row r="75" spans="2:9" ht="13.2">
      <c r="B75" s="492" t="s">
        <v>201</v>
      </c>
      <c r="C75" s="516" t="s">
        <v>205</v>
      </c>
      <c r="D75" s="221" t="s">
        <v>253</v>
      </c>
      <c r="E75" s="493"/>
      <c r="F75" s="492">
        <v>1.01</v>
      </c>
      <c r="G75" s="502" t="s">
        <v>246</v>
      </c>
      <c r="H75" s="211">
        <v>0.94</v>
      </c>
      <c r="I75" s="502" t="s">
        <v>246</v>
      </c>
    </row>
    <row r="76" spans="2:9" ht="13.2">
      <c r="B76" s="492" t="s">
        <v>201</v>
      </c>
      <c r="C76" s="516" t="s">
        <v>205</v>
      </c>
      <c r="D76" s="221" t="s">
        <v>253</v>
      </c>
      <c r="E76" s="221" t="s">
        <v>251</v>
      </c>
      <c r="F76" s="492">
        <v>0.91</v>
      </c>
      <c r="G76" s="502" t="s">
        <v>246</v>
      </c>
      <c r="H76" s="211">
        <v>0.56000000000000005</v>
      </c>
      <c r="I76" s="502" t="s">
        <v>246</v>
      </c>
    </row>
    <row r="77" spans="2:9" ht="13.2">
      <c r="B77" s="492" t="s">
        <v>201</v>
      </c>
      <c r="C77" s="516" t="s">
        <v>252</v>
      </c>
      <c r="D77" s="221" t="s">
        <v>253</v>
      </c>
      <c r="E77" s="493"/>
      <c r="F77" s="492">
        <v>0.59</v>
      </c>
      <c r="G77" s="502" t="s">
        <v>246</v>
      </c>
      <c r="H77" s="211">
        <v>0.5</v>
      </c>
      <c r="I77" s="502" t="s">
        <v>246</v>
      </c>
    </row>
    <row r="78" spans="2:9">
      <c r="B78" s="492" t="s">
        <v>201</v>
      </c>
      <c r="C78" s="516" t="s">
        <v>204</v>
      </c>
      <c r="D78" s="221" t="s">
        <v>254</v>
      </c>
      <c r="E78" s="221" t="s">
        <v>244</v>
      </c>
      <c r="F78" s="492">
        <v>7.29</v>
      </c>
      <c r="G78" s="502" t="s">
        <v>246</v>
      </c>
      <c r="H78" s="211">
        <v>0.31</v>
      </c>
      <c r="I78" s="502" t="s">
        <v>246</v>
      </c>
    </row>
    <row r="79" spans="2:9">
      <c r="B79" s="492" t="s">
        <v>201</v>
      </c>
      <c r="C79" s="516" t="s">
        <v>204</v>
      </c>
      <c r="D79" s="221" t="s">
        <v>254</v>
      </c>
      <c r="E79" s="221" t="s">
        <v>243</v>
      </c>
      <c r="F79" s="518">
        <v>3</v>
      </c>
      <c r="G79" s="502" t="s">
        <v>246</v>
      </c>
      <c r="H79" s="211">
        <v>1.49</v>
      </c>
      <c r="I79" s="502" t="s">
        <v>246</v>
      </c>
    </row>
    <row r="80" spans="2:9">
      <c r="B80" s="492" t="s">
        <v>201</v>
      </c>
      <c r="C80" s="516" t="s">
        <v>205</v>
      </c>
      <c r="D80" s="221" t="s">
        <v>254</v>
      </c>
      <c r="E80" s="493"/>
      <c r="F80" s="492">
        <v>0.66</v>
      </c>
      <c r="G80" s="502" t="s">
        <v>246</v>
      </c>
      <c r="H80" s="211">
        <v>0.49</v>
      </c>
      <c r="I80" s="502" t="s">
        <v>246</v>
      </c>
    </row>
    <row r="81" spans="2:9">
      <c r="B81" s="492" t="s">
        <v>201</v>
      </c>
      <c r="C81" s="516" t="s">
        <v>252</v>
      </c>
      <c r="D81" s="221" t="s">
        <v>254</v>
      </c>
      <c r="E81" s="493"/>
      <c r="F81" s="492">
        <v>0.41</v>
      </c>
      <c r="G81" s="502" t="s">
        <v>246</v>
      </c>
      <c r="H81" s="211">
        <v>0.63</v>
      </c>
      <c r="I81" s="502" t="s">
        <v>246</v>
      </c>
    </row>
    <row r="82" spans="2:9">
      <c r="B82" s="492" t="s">
        <v>201</v>
      </c>
      <c r="C82" s="516" t="s">
        <v>204</v>
      </c>
      <c r="D82" s="221" t="s">
        <v>255</v>
      </c>
      <c r="E82" s="493"/>
      <c r="F82" s="492">
        <v>1.02</v>
      </c>
      <c r="G82" s="502" t="s">
        <v>246</v>
      </c>
      <c r="H82" s="211">
        <v>1.07</v>
      </c>
      <c r="I82" s="502" t="s">
        <v>246</v>
      </c>
    </row>
    <row r="83" spans="2:9">
      <c r="B83" s="492" t="s">
        <v>201</v>
      </c>
      <c r="C83" s="516" t="s">
        <v>238</v>
      </c>
      <c r="D83" s="221" t="s">
        <v>255</v>
      </c>
      <c r="E83" s="493"/>
      <c r="F83" s="492">
        <v>1.89</v>
      </c>
      <c r="G83" s="502" t="s">
        <v>246</v>
      </c>
      <c r="H83" s="211">
        <v>1.1599999999999999</v>
      </c>
      <c r="I83" s="502" t="s">
        <v>246</v>
      </c>
    </row>
    <row r="84" spans="2:9">
      <c r="B84" s="492" t="s">
        <v>201</v>
      </c>
      <c r="C84" s="516" t="s">
        <v>252</v>
      </c>
      <c r="D84" s="221" t="s">
        <v>255</v>
      </c>
      <c r="E84" s="493"/>
      <c r="F84" s="492">
        <v>0.35</v>
      </c>
      <c r="G84" s="502" t="s">
        <v>246</v>
      </c>
      <c r="H84" s="211">
        <v>0.89</v>
      </c>
      <c r="I84" s="502" t="s">
        <v>246</v>
      </c>
    </row>
    <row r="85" spans="2:9">
      <c r="B85" s="492" t="s">
        <v>201</v>
      </c>
      <c r="C85" s="516" t="s">
        <v>204</v>
      </c>
      <c r="D85" s="221" t="s">
        <v>256</v>
      </c>
      <c r="E85" s="221" t="s">
        <v>244</v>
      </c>
      <c r="F85" s="492">
        <v>7.13</v>
      </c>
      <c r="G85" s="502" t="s">
        <v>246</v>
      </c>
      <c r="H85" s="211">
        <v>0.5</v>
      </c>
      <c r="I85" s="502" t="s">
        <v>246</v>
      </c>
    </row>
    <row r="86" spans="2:9">
      <c r="B86" s="492" t="s">
        <v>201</v>
      </c>
      <c r="C86" s="516" t="s">
        <v>204</v>
      </c>
      <c r="D86" s="221" t="s">
        <v>256</v>
      </c>
      <c r="E86" s="221" t="s">
        <v>243</v>
      </c>
      <c r="F86" s="492">
        <v>2.74</v>
      </c>
      <c r="G86" s="502" t="s">
        <v>246</v>
      </c>
      <c r="H86" s="211">
        <v>1.54</v>
      </c>
      <c r="I86" s="502" t="s">
        <v>246</v>
      </c>
    </row>
    <row r="87" spans="2:9">
      <c r="B87" s="492" t="s">
        <v>201</v>
      </c>
      <c r="C87" s="516" t="s">
        <v>238</v>
      </c>
      <c r="D87" s="221" t="s">
        <v>256</v>
      </c>
      <c r="E87" s="493"/>
      <c r="F87" s="492">
        <v>0.42</v>
      </c>
      <c r="G87" s="502" t="s">
        <v>246</v>
      </c>
      <c r="H87" s="211">
        <v>0.6</v>
      </c>
      <c r="I87" s="502" t="s">
        <v>246</v>
      </c>
    </row>
    <row r="88" spans="2:9">
      <c r="B88" s="492" t="s">
        <v>201</v>
      </c>
      <c r="C88" s="516" t="s">
        <v>252</v>
      </c>
      <c r="D88" s="221" t="s">
        <v>256</v>
      </c>
      <c r="E88" s="493"/>
      <c r="F88" s="492">
        <v>0.44</v>
      </c>
      <c r="G88" s="502" t="s">
        <v>246</v>
      </c>
      <c r="H88" s="211">
        <v>0.64</v>
      </c>
      <c r="I88" s="502" t="s">
        <v>246</v>
      </c>
    </row>
    <row r="89" spans="2:9">
      <c r="B89" s="492" t="s">
        <v>201</v>
      </c>
      <c r="C89" s="516" t="s">
        <v>204</v>
      </c>
      <c r="D89" s="221" t="s">
        <v>257</v>
      </c>
      <c r="E89" s="221" t="s">
        <v>244</v>
      </c>
      <c r="F89" s="492">
        <v>9.68</v>
      </c>
      <c r="G89" s="502" t="s">
        <v>246</v>
      </c>
      <c r="H89" s="211">
        <v>0</v>
      </c>
      <c r="I89" s="502" t="s">
        <v>246</v>
      </c>
    </row>
    <row r="90" spans="2:9">
      <c r="B90" s="492" t="s">
        <v>201</v>
      </c>
      <c r="C90" s="516" t="s">
        <v>204</v>
      </c>
      <c r="D90" s="221" t="s">
        <v>257</v>
      </c>
      <c r="E90" s="221" t="s">
        <v>243</v>
      </c>
      <c r="F90" s="492">
        <v>3.24</v>
      </c>
      <c r="G90" s="502" t="s">
        <v>246</v>
      </c>
      <c r="H90" s="211">
        <v>2.06</v>
      </c>
      <c r="I90" s="502" t="s">
        <v>246</v>
      </c>
    </row>
    <row r="91" spans="2:9">
      <c r="B91" s="492" t="s">
        <v>201</v>
      </c>
      <c r="C91" s="516" t="s">
        <v>238</v>
      </c>
      <c r="D91" s="221" t="s">
        <v>257</v>
      </c>
      <c r="E91" s="493"/>
      <c r="F91" s="492">
        <v>0.49</v>
      </c>
      <c r="G91" s="502" t="s">
        <v>246</v>
      </c>
      <c r="H91" s="211">
        <v>1.27</v>
      </c>
      <c r="I91" s="502" t="s">
        <v>246</v>
      </c>
    </row>
    <row r="92" spans="2:9">
      <c r="B92" s="492" t="s">
        <v>201</v>
      </c>
      <c r="C92" s="516" t="s">
        <v>204</v>
      </c>
      <c r="D92" s="221" t="s">
        <v>258</v>
      </c>
      <c r="E92" s="493"/>
      <c r="F92" s="492">
        <v>3.24</v>
      </c>
      <c r="G92" s="502" t="s">
        <v>246</v>
      </c>
      <c r="H92" s="211">
        <v>1.81</v>
      </c>
      <c r="I92" s="502" t="s">
        <v>246</v>
      </c>
    </row>
    <row r="93" spans="2:9">
      <c r="B93" s="492" t="s">
        <v>201</v>
      </c>
      <c r="C93" s="516" t="s">
        <v>238</v>
      </c>
      <c r="D93" s="221" t="s">
        <v>258</v>
      </c>
      <c r="E93" s="493"/>
      <c r="F93" s="492">
        <v>0.4</v>
      </c>
      <c r="G93" s="502" t="s">
        <v>246</v>
      </c>
      <c r="H93" s="211">
        <v>0.95</v>
      </c>
      <c r="I93" s="502" t="s">
        <v>246</v>
      </c>
    </row>
    <row r="94" spans="2:9">
      <c r="B94" s="492" t="s">
        <v>201</v>
      </c>
      <c r="C94" s="516" t="s">
        <v>252</v>
      </c>
      <c r="D94" s="221" t="s">
        <v>258</v>
      </c>
      <c r="E94" s="493"/>
      <c r="F94" s="518">
        <v>2</v>
      </c>
      <c r="G94" s="502" t="s">
        <v>246</v>
      </c>
      <c r="H94" s="211">
        <v>0.01</v>
      </c>
      <c r="I94" s="502" t="s">
        <v>246</v>
      </c>
    </row>
    <row r="95" spans="2:9">
      <c r="B95" s="492" t="s">
        <v>201</v>
      </c>
      <c r="C95" s="516" t="s">
        <v>204</v>
      </c>
      <c r="D95" s="221" t="s">
        <v>259</v>
      </c>
      <c r="E95" s="221" t="s">
        <v>244</v>
      </c>
      <c r="F95" s="492">
        <v>9.8000000000000007</v>
      </c>
      <c r="G95" s="502" t="s">
        <v>246</v>
      </c>
      <c r="H95" s="211">
        <v>0.11</v>
      </c>
      <c r="I95" s="502" t="s">
        <v>246</v>
      </c>
    </row>
    <row r="96" spans="2:9">
      <c r="B96" s="492" t="s">
        <v>201</v>
      </c>
      <c r="C96" s="516" t="s">
        <v>204</v>
      </c>
      <c r="D96" s="221" t="s">
        <v>259</v>
      </c>
      <c r="E96" s="221" t="s">
        <v>243</v>
      </c>
      <c r="F96" s="492">
        <v>2.72</v>
      </c>
      <c r="G96" s="502" t="s">
        <v>246</v>
      </c>
      <c r="H96" s="211">
        <v>1.48</v>
      </c>
      <c r="I96" s="502" t="s">
        <v>246</v>
      </c>
    </row>
    <row r="97" spans="2:9">
      <c r="B97" s="492" t="s">
        <v>201</v>
      </c>
      <c r="C97" s="516" t="s">
        <v>238</v>
      </c>
      <c r="D97" s="221" t="s">
        <v>259</v>
      </c>
      <c r="E97" s="493"/>
      <c r="F97" s="492">
        <v>0.73</v>
      </c>
      <c r="G97" s="502" t="s">
        <v>246</v>
      </c>
      <c r="H97" s="211">
        <v>0.66</v>
      </c>
      <c r="I97" s="502" t="s">
        <v>246</v>
      </c>
    </row>
    <row r="98" spans="2:9" ht="12" thickBot="1">
      <c r="B98" s="496" t="s">
        <v>201</v>
      </c>
      <c r="C98" s="503" t="s">
        <v>252</v>
      </c>
      <c r="D98" s="499" t="s">
        <v>259</v>
      </c>
      <c r="E98" s="517"/>
      <c r="F98" s="496">
        <v>0.43</v>
      </c>
      <c r="G98" s="505" t="s">
        <v>246</v>
      </c>
      <c r="H98" s="504">
        <v>0.61</v>
      </c>
      <c r="I98" s="505" t="s">
        <v>246</v>
      </c>
    </row>
    <row r="99" spans="2:9" ht="13.2">
      <c r="B99" s="221" t="s">
        <v>260</v>
      </c>
      <c r="C99" s="223"/>
      <c r="D99" s="223"/>
      <c r="E99" s="223"/>
      <c r="F99" s="223"/>
      <c r="G99" s="223"/>
      <c r="H99" s="224"/>
      <c r="I99" s="223"/>
    </row>
    <row r="100" spans="2:9" ht="13.2">
      <c r="B100" s="221" t="s">
        <v>261</v>
      </c>
      <c r="C100" s="223"/>
      <c r="D100" s="223"/>
      <c r="E100" s="223"/>
      <c r="F100" s="223"/>
      <c r="G100" s="223"/>
      <c r="H100" s="224"/>
      <c r="I100" s="223"/>
    </row>
    <row r="101" spans="2:9" ht="12">
      <c r="B101" s="221" t="s">
        <v>262</v>
      </c>
    </row>
  </sheetData>
  <sheetProtection sheet="1" objects="1" scenarios="1"/>
  <mergeCells count="9">
    <mergeCell ref="B1:G1"/>
    <mergeCell ref="H44:I44"/>
    <mergeCell ref="E44:E45"/>
    <mergeCell ref="D44:D45"/>
    <mergeCell ref="C44:C45"/>
    <mergeCell ref="B44:B45"/>
    <mergeCell ref="F44:G44"/>
    <mergeCell ref="B43:I43"/>
    <mergeCell ref="B2:F2"/>
  </mergeCells>
  <phoneticPr fontId="19" type="noConversion"/>
  <pageMargins left="0.7" right="0.7" top="0.75" bottom="0.75" header="0.3" footer="0.3"/>
  <pageSetup orientation="portrait" horizontalDpi="1200" verticalDpi="1200" r:id="rId1"/>
  <headerFooter alignWithMargins="0"/>
  <rowBreaks count="1" manualBreakCount="1">
    <brk id="4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329453"/>
  </sheetPr>
  <dimension ref="A2:J240"/>
  <sheetViews>
    <sheetView showGridLines="0" zoomScaleNormal="100" workbookViewId="0"/>
  </sheetViews>
  <sheetFormatPr defaultColWidth="9.109375" defaultRowHeight="11.4"/>
  <cols>
    <col min="1" max="1" width="7.33203125" style="9" customWidth="1"/>
    <col min="2" max="2" width="10.44140625" style="9" customWidth="1"/>
    <col min="3" max="3" width="21.109375" style="9" bestFit="1" customWidth="1"/>
    <col min="4" max="4" width="26.44140625" style="9" customWidth="1"/>
    <col min="5" max="5" width="17" style="9" bestFit="1" customWidth="1"/>
    <col min="6" max="6" width="17.33203125" style="9" customWidth="1"/>
    <col min="7" max="7" width="19.33203125" style="9" customWidth="1"/>
    <col min="8" max="8" width="18.6640625" style="9" customWidth="1"/>
    <col min="9" max="9" width="18.88671875" style="9" customWidth="1"/>
    <col min="10" max="10" width="19.6640625" style="9" customWidth="1"/>
    <col min="11" max="16384" width="9.109375" style="9"/>
  </cols>
  <sheetData>
    <row r="2" spans="1:10" ht="56.25" customHeight="1" thickBot="1">
      <c r="A2" s="23"/>
      <c r="B2" s="643" t="s">
        <v>263</v>
      </c>
      <c r="C2" s="643"/>
      <c r="D2" s="643"/>
      <c r="E2" s="643"/>
      <c r="F2" s="643"/>
      <c r="G2" s="643"/>
      <c r="H2" s="643"/>
      <c r="I2" s="643"/>
      <c r="J2" s="643"/>
    </row>
    <row r="3" spans="1:10" ht="18.75" customHeight="1" thickBot="1">
      <c r="B3" s="625" t="s">
        <v>264</v>
      </c>
      <c r="C3" s="626"/>
      <c r="D3" s="626"/>
      <c r="E3" s="627"/>
      <c r="G3" s="635" t="s">
        <v>265</v>
      </c>
      <c r="H3" s="636"/>
      <c r="I3" s="636"/>
      <c r="J3" s="637"/>
    </row>
    <row r="4" spans="1:10" ht="21" customHeight="1" thickBot="1">
      <c r="B4" s="663" t="s">
        <v>266</v>
      </c>
      <c r="C4" s="664"/>
      <c r="D4" s="641" t="s">
        <v>267</v>
      </c>
      <c r="E4" s="642"/>
      <c r="G4" s="638"/>
      <c r="H4" s="639"/>
      <c r="I4" s="639"/>
      <c r="J4" s="640"/>
    </row>
    <row r="5" spans="1:10" ht="23.25" customHeight="1" thickBot="1">
      <c r="B5" s="665"/>
      <c r="C5" s="666"/>
      <c r="D5" s="253" t="s">
        <v>268</v>
      </c>
      <c r="E5" s="423" t="s">
        <v>269</v>
      </c>
      <c r="G5" s="422" t="s">
        <v>270</v>
      </c>
      <c r="H5" s="421" t="s">
        <v>271</v>
      </c>
      <c r="I5" s="422" t="s">
        <v>270</v>
      </c>
      <c r="J5" s="421" t="s">
        <v>271</v>
      </c>
    </row>
    <row r="6" spans="1:10" ht="16.5" customHeight="1">
      <c r="B6" s="645" t="s">
        <v>272</v>
      </c>
      <c r="C6" s="646"/>
      <c r="D6" s="249">
        <v>24.4</v>
      </c>
      <c r="E6" s="245">
        <f>D6/2.352</f>
        <v>10.374149659863946</v>
      </c>
      <c r="G6" s="424" t="s">
        <v>273</v>
      </c>
      <c r="H6" s="425" t="s">
        <v>274</v>
      </c>
      <c r="I6" s="424" t="s">
        <v>273</v>
      </c>
      <c r="J6" s="425" t="s">
        <v>275</v>
      </c>
    </row>
    <row r="7" spans="1:10" ht="18.75" customHeight="1">
      <c r="B7" s="647" t="s">
        <v>276</v>
      </c>
      <c r="C7" s="648"/>
      <c r="D7" s="250">
        <v>44</v>
      </c>
      <c r="E7" s="246">
        <f t="shared" ref="E7:E11" si="0">D7/2.352</f>
        <v>18.707482993197281</v>
      </c>
      <c r="G7" s="426"/>
      <c r="H7" s="427"/>
      <c r="I7" s="426"/>
      <c r="J7" s="427"/>
    </row>
    <row r="8" spans="1:10" ht="12" thickBot="1">
      <c r="B8" s="649" t="s">
        <v>277</v>
      </c>
      <c r="C8" s="650"/>
      <c r="D8" s="251">
        <v>7.4</v>
      </c>
      <c r="E8" s="247">
        <f t="shared" si="0"/>
        <v>3.146258503401361</v>
      </c>
      <c r="G8" s="428"/>
      <c r="H8" s="429"/>
      <c r="I8" s="428"/>
      <c r="J8" s="429"/>
    </row>
    <row r="9" spans="1:10" ht="16.5" customHeight="1">
      <c r="B9" s="647" t="s">
        <v>278</v>
      </c>
      <c r="C9" s="648"/>
      <c r="D9" s="250">
        <v>17.8</v>
      </c>
      <c r="E9" s="246">
        <f t="shared" si="0"/>
        <v>7.5680272108843543</v>
      </c>
      <c r="G9" s="653" t="s">
        <v>279</v>
      </c>
      <c r="H9" s="654"/>
      <c r="I9" s="653" t="s">
        <v>279</v>
      </c>
      <c r="J9" s="654"/>
    </row>
    <row r="10" spans="1:10" ht="17.25" customHeight="1" thickBot="1">
      <c r="B10" s="647" t="s">
        <v>280</v>
      </c>
      <c r="C10" s="648"/>
      <c r="D10" s="250">
        <v>7.7</v>
      </c>
      <c r="E10" s="246">
        <f t="shared" si="0"/>
        <v>3.2738095238095242</v>
      </c>
      <c r="G10" s="655" t="s">
        <v>281</v>
      </c>
      <c r="H10" s="656"/>
      <c r="I10" s="655" t="s">
        <v>281</v>
      </c>
      <c r="J10" s="656"/>
    </row>
    <row r="11" spans="1:10" ht="16.5" customHeight="1" thickBot="1">
      <c r="B11" s="651" t="s">
        <v>282</v>
      </c>
      <c r="C11" s="652"/>
      <c r="D11" s="252">
        <v>6.4</v>
      </c>
      <c r="E11" s="248">
        <f t="shared" si="0"/>
        <v>2.72108843537415</v>
      </c>
    </row>
    <row r="12" spans="1:10" ht="12">
      <c r="B12" s="26" t="s">
        <v>283</v>
      </c>
      <c r="C12" s="26"/>
      <c r="D12" s="24"/>
      <c r="E12" s="25"/>
    </row>
    <row r="13" spans="1:10" ht="15" customHeight="1">
      <c r="B13" s="12" t="s">
        <v>284</v>
      </c>
      <c r="C13" s="13"/>
      <c r="D13" s="14"/>
      <c r="E13" s="14"/>
      <c r="F13" s="13"/>
    </row>
    <row r="14" spans="1:10" ht="12" thickBot="1">
      <c r="B14" s="12"/>
      <c r="C14" s="13"/>
      <c r="D14" s="14"/>
      <c r="E14" s="14"/>
      <c r="F14" s="13"/>
    </row>
    <row r="15" spans="1:10" ht="21.75" customHeight="1" thickBot="1">
      <c r="B15" s="657" t="s">
        <v>285</v>
      </c>
      <c r="C15" s="658"/>
      <c r="D15" s="658"/>
      <c r="E15" s="658"/>
      <c r="F15" s="658"/>
      <c r="G15" s="658"/>
      <c r="H15" s="658"/>
      <c r="I15" s="659"/>
    </row>
    <row r="16" spans="1:10" ht="18.75" customHeight="1" thickBot="1">
      <c r="B16" s="629" t="s">
        <v>187</v>
      </c>
      <c r="C16" s="631" t="s">
        <v>286</v>
      </c>
      <c r="D16" s="631" t="s">
        <v>287</v>
      </c>
      <c r="E16" s="633" t="s">
        <v>88</v>
      </c>
      <c r="F16" s="628" t="s">
        <v>230</v>
      </c>
      <c r="G16" s="628"/>
      <c r="H16" s="613" t="s">
        <v>231</v>
      </c>
      <c r="I16" s="621"/>
    </row>
    <row r="17" spans="2:9" s="15" customFormat="1" ht="15.75" customHeight="1" thickBot="1">
      <c r="B17" s="630"/>
      <c r="C17" s="632"/>
      <c r="D17" s="632"/>
      <c r="E17" s="634"/>
      <c r="F17" s="236" t="s">
        <v>232</v>
      </c>
      <c r="G17" s="237" t="s">
        <v>190</v>
      </c>
      <c r="H17" s="236" t="s">
        <v>232</v>
      </c>
      <c r="I17" s="237" t="s">
        <v>190</v>
      </c>
    </row>
    <row r="18" spans="2:9" ht="13.2">
      <c r="B18" s="261" t="s">
        <v>191</v>
      </c>
      <c r="C18" s="262" t="s">
        <v>288</v>
      </c>
      <c r="D18" s="263"/>
      <c r="E18" s="264" t="s">
        <v>289</v>
      </c>
      <c r="F18" s="276">
        <v>0.40100000000000002</v>
      </c>
      <c r="G18" s="266" t="s">
        <v>290</v>
      </c>
      <c r="H18" s="265">
        <v>0.13500000000000001</v>
      </c>
      <c r="I18" s="266" t="s">
        <v>290</v>
      </c>
    </row>
    <row r="19" spans="2:9" ht="13.2">
      <c r="B19" s="267" t="s">
        <v>191</v>
      </c>
      <c r="C19" s="16" t="s">
        <v>288</v>
      </c>
      <c r="D19" s="254"/>
      <c r="E19" s="9" t="s">
        <v>291</v>
      </c>
      <c r="F19" s="277">
        <v>7.7149999999999999</v>
      </c>
      <c r="G19" s="268" t="s">
        <v>290</v>
      </c>
      <c r="H19" s="255">
        <v>0.10100000000000001</v>
      </c>
      <c r="I19" s="268" t="s">
        <v>290</v>
      </c>
    </row>
    <row r="20" spans="2:9" ht="13.2">
      <c r="B20" s="267" t="s">
        <v>191</v>
      </c>
      <c r="C20" s="16" t="s">
        <v>288</v>
      </c>
      <c r="D20" s="254"/>
      <c r="E20" s="9" t="s">
        <v>292</v>
      </c>
      <c r="F20" s="277">
        <v>1.292</v>
      </c>
      <c r="G20" s="268" t="s">
        <v>290</v>
      </c>
      <c r="H20" s="255">
        <v>0.22600000000000001</v>
      </c>
      <c r="I20" s="268" t="s">
        <v>290</v>
      </c>
    </row>
    <row r="21" spans="2:9" ht="13.2">
      <c r="B21" s="267" t="s">
        <v>191</v>
      </c>
      <c r="C21" s="16" t="s">
        <v>293</v>
      </c>
      <c r="D21" s="254"/>
      <c r="E21" s="9" t="s">
        <v>289</v>
      </c>
      <c r="F21" s="277">
        <v>8.9999999999999993E-3</v>
      </c>
      <c r="G21" s="268" t="s">
        <v>290</v>
      </c>
      <c r="H21" s="255">
        <v>3.9E-2</v>
      </c>
      <c r="I21" s="268" t="s">
        <v>290</v>
      </c>
    </row>
    <row r="22" spans="2:9" ht="13.2">
      <c r="B22" s="267" t="s">
        <v>191</v>
      </c>
      <c r="C22" s="16" t="s">
        <v>293</v>
      </c>
      <c r="D22" s="254"/>
      <c r="E22" s="9" t="s">
        <v>291</v>
      </c>
      <c r="F22" s="277" t="s">
        <v>294</v>
      </c>
      <c r="G22" s="268" t="s">
        <v>290</v>
      </c>
      <c r="H22" s="255" t="s">
        <v>295</v>
      </c>
      <c r="I22" s="268" t="s">
        <v>290</v>
      </c>
    </row>
    <row r="23" spans="2:9" ht="13.2">
      <c r="B23" s="267" t="s">
        <v>191</v>
      </c>
      <c r="C23" s="16" t="s">
        <v>293</v>
      </c>
      <c r="D23" s="254"/>
      <c r="E23" s="9" t="s">
        <v>252</v>
      </c>
      <c r="F23" s="277">
        <v>2.4E-2</v>
      </c>
      <c r="G23" s="268" t="s">
        <v>290</v>
      </c>
      <c r="H23" s="255">
        <v>5.0000000000000001E-3</v>
      </c>
      <c r="I23" s="268" t="s">
        <v>290</v>
      </c>
    </row>
    <row r="24" spans="2:9" ht="13.2">
      <c r="B24" s="267" t="s">
        <v>191</v>
      </c>
      <c r="C24" s="16" t="s">
        <v>293</v>
      </c>
      <c r="D24" s="254"/>
      <c r="E24" s="9" t="s">
        <v>292</v>
      </c>
      <c r="F24" s="277" t="s">
        <v>296</v>
      </c>
      <c r="G24" s="268" t="s">
        <v>290</v>
      </c>
      <c r="H24" s="255" t="s">
        <v>297</v>
      </c>
      <c r="I24" s="268" t="s">
        <v>290</v>
      </c>
    </row>
    <row r="25" spans="2:9" ht="13.2">
      <c r="B25" s="267" t="s">
        <v>191</v>
      </c>
      <c r="C25" s="16" t="s">
        <v>298</v>
      </c>
      <c r="D25" s="254"/>
      <c r="E25" s="9" t="s">
        <v>289</v>
      </c>
      <c r="F25" s="277">
        <v>0.40100000000000002</v>
      </c>
      <c r="G25" s="268" t="s">
        <v>290</v>
      </c>
      <c r="H25" s="255">
        <v>0.13500000000000001</v>
      </c>
      <c r="I25" s="268" t="s">
        <v>290</v>
      </c>
    </row>
    <row r="26" spans="2:9" ht="13.2">
      <c r="B26" s="267" t="s">
        <v>191</v>
      </c>
      <c r="C26" s="16" t="s">
        <v>298</v>
      </c>
      <c r="D26" s="254"/>
      <c r="E26" s="9" t="s">
        <v>291</v>
      </c>
      <c r="F26" s="277">
        <v>5.9829999999999997</v>
      </c>
      <c r="G26" s="268" t="s">
        <v>290</v>
      </c>
      <c r="H26" s="255">
        <v>0.185</v>
      </c>
      <c r="I26" s="268" t="s">
        <v>290</v>
      </c>
    </row>
    <row r="27" spans="2:9" ht="13.2">
      <c r="B27" s="267" t="s">
        <v>191</v>
      </c>
      <c r="C27" s="16" t="s">
        <v>298</v>
      </c>
      <c r="D27" s="254"/>
      <c r="E27" s="9" t="s">
        <v>299</v>
      </c>
      <c r="F27" s="277">
        <v>4.2610000000000001</v>
      </c>
      <c r="G27" s="268" t="s">
        <v>290</v>
      </c>
      <c r="H27" s="255">
        <v>0.27400000000000002</v>
      </c>
      <c r="I27" s="268" t="s">
        <v>290</v>
      </c>
    </row>
    <row r="28" spans="2:9" ht="13.2">
      <c r="B28" s="267" t="s">
        <v>191</v>
      </c>
      <c r="C28" s="16" t="s">
        <v>298</v>
      </c>
      <c r="D28" s="254"/>
      <c r="E28" s="9" t="s">
        <v>252</v>
      </c>
      <c r="F28" s="277">
        <v>6.7000000000000004E-2</v>
      </c>
      <c r="G28" s="268" t="s">
        <v>290</v>
      </c>
      <c r="H28" s="255">
        <v>9.2999999999999999E-2</v>
      </c>
      <c r="I28" s="268" t="s">
        <v>290</v>
      </c>
    </row>
    <row r="29" spans="2:9" ht="13.2">
      <c r="B29" s="267" t="s">
        <v>191</v>
      </c>
      <c r="C29" s="16" t="s">
        <v>298</v>
      </c>
      <c r="D29" s="254"/>
      <c r="E29" s="9" t="s">
        <v>292</v>
      </c>
      <c r="F29" s="277">
        <v>1.2270000000000001</v>
      </c>
      <c r="G29" s="268" t="s">
        <v>290</v>
      </c>
      <c r="H29" s="255">
        <v>0.191</v>
      </c>
      <c r="I29" s="268" t="s">
        <v>290</v>
      </c>
    </row>
    <row r="30" spans="2:9">
      <c r="B30" s="269" t="s">
        <v>201</v>
      </c>
      <c r="C30" s="16" t="s">
        <v>300</v>
      </c>
      <c r="D30" s="16" t="s">
        <v>301</v>
      </c>
      <c r="E30" s="9" t="s">
        <v>302</v>
      </c>
      <c r="F30" s="279">
        <v>0.1696</v>
      </c>
      <c r="G30" s="270" t="s">
        <v>303</v>
      </c>
      <c r="H30" s="20">
        <v>1.9699999999999999E-2</v>
      </c>
      <c r="I30" s="270" t="s">
        <v>303</v>
      </c>
    </row>
    <row r="31" spans="2:9">
      <c r="B31" s="269" t="s">
        <v>201</v>
      </c>
      <c r="C31" s="16" t="s">
        <v>300</v>
      </c>
      <c r="D31" s="16">
        <v>1975</v>
      </c>
      <c r="E31" s="9" t="s">
        <v>302</v>
      </c>
      <c r="F31" s="279">
        <v>0.14230000000000001</v>
      </c>
      <c r="G31" s="270" t="s">
        <v>303</v>
      </c>
      <c r="H31" s="20">
        <v>4.4299999999999999E-2</v>
      </c>
      <c r="I31" s="270" t="s">
        <v>303</v>
      </c>
    </row>
    <row r="32" spans="2:9">
      <c r="B32" s="269" t="s">
        <v>201</v>
      </c>
      <c r="C32" s="16" t="s">
        <v>300</v>
      </c>
      <c r="D32" s="16" t="s">
        <v>304</v>
      </c>
      <c r="E32" s="9" t="s">
        <v>302</v>
      </c>
      <c r="F32" s="279">
        <v>0.1406</v>
      </c>
      <c r="G32" s="270" t="s">
        <v>303</v>
      </c>
      <c r="H32" s="20">
        <v>4.58E-2</v>
      </c>
      <c r="I32" s="270" t="s">
        <v>303</v>
      </c>
    </row>
    <row r="33" spans="2:9">
      <c r="B33" s="269" t="s">
        <v>201</v>
      </c>
      <c r="C33" s="16" t="s">
        <v>300</v>
      </c>
      <c r="D33" s="16" t="s">
        <v>305</v>
      </c>
      <c r="E33" s="9" t="s">
        <v>302</v>
      </c>
      <c r="F33" s="279">
        <v>0.1389</v>
      </c>
      <c r="G33" s="270" t="s">
        <v>303</v>
      </c>
      <c r="H33" s="20">
        <v>4.7300000000000002E-2</v>
      </c>
      <c r="I33" s="270" t="s">
        <v>303</v>
      </c>
    </row>
    <row r="34" spans="2:9">
      <c r="B34" s="269" t="s">
        <v>201</v>
      </c>
      <c r="C34" s="16" t="s">
        <v>300</v>
      </c>
      <c r="D34" s="16">
        <v>1980</v>
      </c>
      <c r="E34" s="9" t="s">
        <v>302</v>
      </c>
      <c r="F34" s="279">
        <v>0.1326</v>
      </c>
      <c r="G34" s="270" t="s">
        <v>303</v>
      </c>
      <c r="H34" s="20">
        <v>4.99E-2</v>
      </c>
      <c r="I34" s="270" t="s">
        <v>303</v>
      </c>
    </row>
    <row r="35" spans="2:9">
      <c r="B35" s="269" t="s">
        <v>201</v>
      </c>
      <c r="C35" s="16" t="s">
        <v>300</v>
      </c>
      <c r="D35" s="16">
        <v>1981</v>
      </c>
      <c r="E35" s="9" t="s">
        <v>302</v>
      </c>
      <c r="F35" s="279">
        <v>8.0199999999999994E-2</v>
      </c>
      <c r="G35" s="270" t="s">
        <v>303</v>
      </c>
      <c r="H35" s="20">
        <v>6.2600000000000003E-2</v>
      </c>
      <c r="I35" s="270" t="s">
        <v>303</v>
      </c>
    </row>
    <row r="36" spans="2:9">
      <c r="B36" s="269" t="s">
        <v>201</v>
      </c>
      <c r="C36" s="16" t="s">
        <v>300</v>
      </c>
      <c r="D36" s="16">
        <v>1982</v>
      </c>
      <c r="E36" s="9" t="s">
        <v>302</v>
      </c>
      <c r="F36" s="279">
        <v>7.9500000000000001E-2</v>
      </c>
      <c r="G36" s="270" t="s">
        <v>303</v>
      </c>
      <c r="H36" s="20">
        <v>6.2700000000000006E-2</v>
      </c>
      <c r="I36" s="270" t="s">
        <v>303</v>
      </c>
    </row>
    <row r="37" spans="2:9">
      <c r="B37" s="269" t="s">
        <v>201</v>
      </c>
      <c r="C37" s="16" t="s">
        <v>300</v>
      </c>
      <c r="D37" s="16">
        <v>1983</v>
      </c>
      <c r="E37" s="9" t="s">
        <v>302</v>
      </c>
      <c r="F37" s="279">
        <v>7.8200000000000006E-2</v>
      </c>
      <c r="G37" s="270" t="s">
        <v>303</v>
      </c>
      <c r="H37" s="20">
        <v>6.3E-2</v>
      </c>
      <c r="I37" s="270" t="s">
        <v>303</v>
      </c>
    </row>
    <row r="38" spans="2:9">
      <c r="B38" s="269" t="s">
        <v>201</v>
      </c>
      <c r="C38" s="16" t="s">
        <v>300</v>
      </c>
      <c r="D38" s="16" t="s">
        <v>306</v>
      </c>
      <c r="E38" s="9" t="s">
        <v>302</v>
      </c>
      <c r="F38" s="279">
        <v>7.0400000000000004E-2</v>
      </c>
      <c r="G38" s="270" t="s">
        <v>303</v>
      </c>
      <c r="H38" s="20">
        <v>6.4699999999999994E-2</v>
      </c>
      <c r="I38" s="270" t="s">
        <v>303</v>
      </c>
    </row>
    <row r="39" spans="2:9">
      <c r="B39" s="269" t="s">
        <v>201</v>
      </c>
      <c r="C39" s="16" t="s">
        <v>300</v>
      </c>
      <c r="D39" s="16">
        <v>1994</v>
      </c>
      <c r="E39" s="9" t="s">
        <v>302</v>
      </c>
      <c r="F39" s="278">
        <v>6.1699999999999998E-2</v>
      </c>
      <c r="G39" s="270" t="s">
        <v>303</v>
      </c>
      <c r="H39" s="258">
        <v>6.0299999999999999E-2</v>
      </c>
      <c r="I39" s="270" t="s">
        <v>303</v>
      </c>
    </row>
    <row r="40" spans="2:9">
      <c r="B40" s="269" t="s">
        <v>201</v>
      </c>
      <c r="C40" s="16" t="s">
        <v>300</v>
      </c>
      <c r="D40" s="16">
        <v>1995</v>
      </c>
      <c r="E40" s="9" t="s">
        <v>302</v>
      </c>
      <c r="F40" s="281">
        <v>5.3100000000000001E-2</v>
      </c>
      <c r="G40" s="270" t="s">
        <v>303</v>
      </c>
      <c r="H40" s="256">
        <v>5.6000000000000001E-2</v>
      </c>
      <c r="I40" s="270" t="s">
        <v>303</v>
      </c>
    </row>
    <row r="41" spans="2:9">
      <c r="B41" s="269" t="s">
        <v>201</v>
      </c>
      <c r="C41" s="16" t="s">
        <v>300</v>
      </c>
      <c r="D41" s="16">
        <v>1996</v>
      </c>
      <c r="E41" s="9" t="s">
        <v>302</v>
      </c>
      <c r="F41" s="281">
        <v>4.3400000000000001E-2</v>
      </c>
      <c r="G41" s="270" t="s">
        <v>303</v>
      </c>
      <c r="H41" s="258">
        <v>5.0299999999999997E-2</v>
      </c>
      <c r="I41" s="270" t="s">
        <v>303</v>
      </c>
    </row>
    <row r="42" spans="2:9">
      <c r="B42" s="269" t="s">
        <v>201</v>
      </c>
      <c r="C42" s="16" t="s">
        <v>300</v>
      </c>
      <c r="D42" s="16">
        <v>1997</v>
      </c>
      <c r="E42" s="9" t="s">
        <v>302</v>
      </c>
      <c r="F42" s="281">
        <v>3.3700000000000001E-2</v>
      </c>
      <c r="G42" s="270" t="s">
        <v>303</v>
      </c>
      <c r="H42" s="258">
        <v>4.4600000000000001E-2</v>
      </c>
      <c r="I42" s="270" t="s">
        <v>303</v>
      </c>
    </row>
    <row r="43" spans="2:9">
      <c r="B43" s="269" t="s">
        <v>201</v>
      </c>
      <c r="C43" s="16" t="s">
        <v>300</v>
      </c>
      <c r="D43" s="16">
        <v>1998</v>
      </c>
      <c r="E43" s="9" t="s">
        <v>302</v>
      </c>
      <c r="F43" s="278">
        <v>2.4E-2</v>
      </c>
      <c r="G43" s="270" t="s">
        <v>303</v>
      </c>
      <c r="H43" s="258">
        <v>3.8899999999999997E-2</v>
      </c>
      <c r="I43" s="270" t="s">
        <v>303</v>
      </c>
    </row>
    <row r="44" spans="2:9">
      <c r="B44" s="269" t="s">
        <v>201</v>
      </c>
      <c r="C44" s="16" t="s">
        <v>300</v>
      </c>
      <c r="D44" s="16">
        <v>1999</v>
      </c>
      <c r="E44" s="9" t="s">
        <v>302</v>
      </c>
      <c r="F44" s="281">
        <v>2.1499999999999998E-2</v>
      </c>
      <c r="G44" s="270" t="s">
        <v>303</v>
      </c>
      <c r="H44" s="258">
        <v>3.5499999999999997E-2</v>
      </c>
      <c r="I44" s="270" t="s">
        <v>303</v>
      </c>
    </row>
    <row r="45" spans="2:9">
      <c r="B45" s="269" t="s">
        <v>201</v>
      </c>
      <c r="C45" s="16" t="s">
        <v>300</v>
      </c>
      <c r="D45" s="16">
        <v>2000</v>
      </c>
      <c r="E45" s="9" t="s">
        <v>302</v>
      </c>
      <c r="F45" s="281">
        <v>1.7500000000000002E-2</v>
      </c>
      <c r="G45" s="270" t="s">
        <v>303</v>
      </c>
      <c r="H45" s="258">
        <v>3.04E-2</v>
      </c>
      <c r="I45" s="270" t="s">
        <v>303</v>
      </c>
    </row>
    <row r="46" spans="2:9">
      <c r="B46" s="269" t="s">
        <v>201</v>
      </c>
      <c r="C46" s="16" t="s">
        <v>300</v>
      </c>
      <c r="D46" s="16">
        <v>2001</v>
      </c>
      <c r="E46" s="9" t="s">
        <v>302</v>
      </c>
      <c r="F46" s="281">
        <v>1.0500000000000001E-2</v>
      </c>
      <c r="G46" s="270" t="s">
        <v>303</v>
      </c>
      <c r="H46" s="258">
        <v>2.12E-2</v>
      </c>
      <c r="I46" s="270" t="s">
        <v>303</v>
      </c>
    </row>
    <row r="47" spans="2:9">
      <c r="B47" s="269" t="s">
        <v>201</v>
      </c>
      <c r="C47" s="16" t="s">
        <v>300</v>
      </c>
      <c r="D47" s="16">
        <v>2002</v>
      </c>
      <c r="E47" s="9" t="s">
        <v>302</v>
      </c>
      <c r="F47" s="281">
        <v>1.0200000000000001E-2</v>
      </c>
      <c r="G47" s="270" t="s">
        <v>303</v>
      </c>
      <c r="H47" s="258">
        <v>2.07E-2</v>
      </c>
      <c r="I47" s="270" t="s">
        <v>303</v>
      </c>
    </row>
    <row r="48" spans="2:9">
      <c r="B48" s="269" t="s">
        <v>201</v>
      </c>
      <c r="C48" s="16" t="s">
        <v>300</v>
      </c>
      <c r="D48" s="16">
        <v>2003</v>
      </c>
      <c r="E48" s="9" t="s">
        <v>302</v>
      </c>
      <c r="F48" s="281">
        <v>9.4999999999999998E-3</v>
      </c>
      <c r="G48" s="270" t="s">
        <v>303</v>
      </c>
      <c r="H48" s="258">
        <v>1.8100000000000002E-2</v>
      </c>
      <c r="I48" s="270" t="s">
        <v>303</v>
      </c>
    </row>
    <row r="49" spans="2:9">
      <c r="B49" s="269" t="s">
        <v>201</v>
      </c>
      <c r="C49" s="16" t="s">
        <v>300</v>
      </c>
      <c r="D49" s="16">
        <v>2004</v>
      </c>
      <c r="E49" s="9" t="s">
        <v>302</v>
      </c>
      <c r="F49" s="281">
        <v>7.7999999999999996E-3</v>
      </c>
      <c r="G49" s="270" t="s">
        <v>303</v>
      </c>
      <c r="H49" s="258">
        <v>8.5000000000000006E-3</v>
      </c>
      <c r="I49" s="270" t="s">
        <v>303</v>
      </c>
    </row>
    <row r="50" spans="2:9">
      <c r="B50" s="269" t="s">
        <v>201</v>
      </c>
      <c r="C50" s="16" t="s">
        <v>300</v>
      </c>
      <c r="D50" s="16">
        <v>2005</v>
      </c>
      <c r="E50" s="9" t="s">
        <v>302</v>
      </c>
      <c r="F50" s="281">
        <v>7.4999999999999997E-3</v>
      </c>
      <c r="G50" s="270" t="s">
        <v>303</v>
      </c>
      <c r="H50" s="258">
        <v>6.7000000000000002E-3</v>
      </c>
      <c r="I50" s="270" t="s">
        <v>303</v>
      </c>
    </row>
    <row r="51" spans="2:9">
      <c r="B51" s="269" t="s">
        <v>201</v>
      </c>
      <c r="C51" s="16" t="s">
        <v>300</v>
      </c>
      <c r="D51" s="16">
        <v>2006</v>
      </c>
      <c r="E51" s="9" t="s">
        <v>302</v>
      </c>
      <c r="F51" s="281">
        <v>7.6E-3</v>
      </c>
      <c r="G51" s="270" t="s">
        <v>303</v>
      </c>
      <c r="H51" s="258">
        <v>7.4999999999999997E-3</v>
      </c>
      <c r="I51" s="270" t="s">
        <v>303</v>
      </c>
    </row>
    <row r="52" spans="2:9">
      <c r="B52" s="269" t="s">
        <v>201</v>
      </c>
      <c r="C52" s="16" t="s">
        <v>300</v>
      </c>
      <c r="D52" s="16">
        <v>2007</v>
      </c>
      <c r="E52" s="9" t="s">
        <v>302</v>
      </c>
      <c r="F52" s="281">
        <v>7.1999999999999998E-3</v>
      </c>
      <c r="G52" s="270" t="s">
        <v>303</v>
      </c>
      <c r="H52" s="258">
        <v>5.1999999999999998E-3</v>
      </c>
      <c r="I52" s="270" t="s">
        <v>303</v>
      </c>
    </row>
    <row r="53" spans="2:9">
      <c r="B53" s="269" t="s">
        <v>201</v>
      </c>
      <c r="C53" s="16" t="s">
        <v>300</v>
      </c>
      <c r="D53" s="16">
        <v>2008</v>
      </c>
      <c r="E53" s="9" t="s">
        <v>302</v>
      </c>
      <c r="F53" s="281">
        <v>7.1999999999999998E-3</v>
      </c>
      <c r="G53" s="270" t="s">
        <v>303</v>
      </c>
      <c r="H53" s="258">
        <v>4.8999999999999998E-3</v>
      </c>
      <c r="I53" s="270" t="s">
        <v>303</v>
      </c>
    </row>
    <row r="54" spans="2:9">
      <c r="B54" s="269" t="s">
        <v>201</v>
      </c>
      <c r="C54" s="16" t="s">
        <v>300</v>
      </c>
      <c r="D54" s="16">
        <v>2009</v>
      </c>
      <c r="E54" s="9" t="s">
        <v>302</v>
      </c>
      <c r="F54" s="281">
        <v>7.1000000000000004E-3</v>
      </c>
      <c r="G54" s="270" t="s">
        <v>303</v>
      </c>
      <c r="H54" s="258">
        <v>4.5999999999999999E-3</v>
      </c>
      <c r="I54" s="270" t="s">
        <v>303</v>
      </c>
    </row>
    <row r="55" spans="2:9">
      <c r="B55" s="269" t="s">
        <v>201</v>
      </c>
      <c r="C55" s="16" t="s">
        <v>300</v>
      </c>
      <c r="D55" s="16">
        <v>2010</v>
      </c>
      <c r="E55" s="9" t="s">
        <v>302</v>
      </c>
      <c r="F55" s="281">
        <v>7.1000000000000004E-3</v>
      </c>
      <c r="G55" s="270" t="s">
        <v>303</v>
      </c>
      <c r="H55" s="258">
        <v>4.5999999999999999E-3</v>
      </c>
      <c r="I55" s="270" t="s">
        <v>303</v>
      </c>
    </row>
    <row r="56" spans="2:9">
      <c r="B56" s="269" t="s">
        <v>201</v>
      </c>
      <c r="C56" s="16" t="s">
        <v>300</v>
      </c>
      <c r="D56" s="16">
        <v>2011</v>
      </c>
      <c r="E56" s="9" t="s">
        <v>302</v>
      </c>
      <c r="F56" s="281">
        <v>7.1000000000000004E-3</v>
      </c>
      <c r="G56" s="270" t="s">
        <v>303</v>
      </c>
      <c r="H56" s="258">
        <v>4.5999999999999999E-3</v>
      </c>
      <c r="I56" s="270" t="s">
        <v>303</v>
      </c>
    </row>
    <row r="57" spans="2:9">
      <c r="B57" s="269" t="s">
        <v>201</v>
      </c>
      <c r="C57" s="16" t="s">
        <v>300</v>
      </c>
      <c r="D57" s="16">
        <v>2012</v>
      </c>
      <c r="E57" s="9" t="s">
        <v>302</v>
      </c>
      <c r="F57" s="281">
        <v>7.1000000000000004E-3</v>
      </c>
      <c r="G57" s="270" t="s">
        <v>303</v>
      </c>
      <c r="H57" s="258">
        <v>4.5999999999999999E-3</v>
      </c>
      <c r="I57" s="270" t="s">
        <v>303</v>
      </c>
    </row>
    <row r="58" spans="2:9">
      <c r="B58" s="269" t="s">
        <v>201</v>
      </c>
      <c r="C58" s="16" t="s">
        <v>300</v>
      </c>
      <c r="D58" s="16">
        <v>2013</v>
      </c>
      <c r="E58" s="9" t="s">
        <v>302</v>
      </c>
      <c r="F58" s="281">
        <v>7.1000000000000004E-3</v>
      </c>
      <c r="G58" s="270" t="s">
        <v>303</v>
      </c>
      <c r="H58" s="258">
        <v>4.5999999999999999E-3</v>
      </c>
      <c r="I58" s="270" t="s">
        <v>303</v>
      </c>
    </row>
    <row r="59" spans="2:9">
      <c r="B59" s="269" t="s">
        <v>201</v>
      </c>
      <c r="C59" s="16" t="s">
        <v>300</v>
      </c>
      <c r="D59" s="16">
        <v>2014</v>
      </c>
      <c r="E59" s="9" t="s">
        <v>302</v>
      </c>
      <c r="F59" s="281">
        <v>7.1000000000000004E-3</v>
      </c>
      <c r="G59" s="270" t="s">
        <v>303</v>
      </c>
      <c r="H59" s="258">
        <v>4.5999999999999999E-3</v>
      </c>
      <c r="I59" s="270" t="s">
        <v>303</v>
      </c>
    </row>
    <row r="60" spans="2:9">
      <c r="B60" s="269" t="s">
        <v>201</v>
      </c>
      <c r="C60" s="16" t="s">
        <v>300</v>
      </c>
      <c r="D60" s="16">
        <v>2015</v>
      </c>
      <c r="E60" s="9" t="s">
        <v>302</v>
      </c>
      <c r="F60" s="281">
        <v>6.7999999999999996E-3</v>
      </c>
      <c r="G60" s="270" t="s">
        <v>303</v>
      </c>
      <c r="H60" s="258">
        <v>4.1999999999999997E-3</v>
      </c>
      <c r="I60" s="270" t="s">
        <v>303</v>
      </c>
    </row>
    <row r="61" spans="2:9">
      <c r="B61" s="269" t="s">
        <v>201</v>
      </c>
      <c r="C61" s="16" t="s">
        <v>300</v>
      </c>
      <c r="D61" s="16">
        <v>2016</v>
      </c>
      <c r="E61" s="9" t="s">
        <v>302</v>
      </c>
      <c r="F61" s="281">
        <v>6.4999999999999997E-3</v>
      </c>
      <c r="G61" s="270" t="s">
        <v>303</v>
      </c>
      <c r="H61" s="258">
        <v>3.8E-3</v>
      </c>
      <c r="I61" s="270" t="s">
        <v>303</v>
      </c>
    </row>
    <row r="62" spans="2:9">
      <c r="B62" s="269" t="s">
        <v>201</v>
      </c>
      <c r="C62" s="16" t="s">
        <v>300</v>
      </c>
      <c r="D62" s="16">
        <v>2017</v>
      </c>
      <c r="E62" s="9" t="s">
        <v>302</v>
      </c>
      <c r="F62" s="281">
        <v>5.4000000000000003E-3</v>
      </c>
      <c r="G62" s="270" t="s">
        <v>303</v>
      </c>
      <c r="H62" s="258">
        <v>1.8E-3</v>
      </c>
      <c r="I62" s="270" t="s">
        <v>303</v>
      </c>
    </row>
    <row r="63" spans="2:9">
      <c r="B63" s="269" t="s">
        <v>201</v>
      </c>
      <c r="C63" s="16" t="s">
        <v>300</v>
      </c>
      <c r="D63" s="16">
        <v>2018</v>
      </c>
      <c r="E63" s="9" t="s">
        <v>302</v>
      </c>
      <c r="F63" s="281">
        <v>5.1999999999999998E-3</v>
      </c>
      <c r="G63" s="270" t="s">
        <v>303</v>
      </c>
      <c r="H63" s="258">
        <v>1.6000000000000001E-3</v>
      </c>
      <c r="I63" s="270" t="s">
        <v>303</v>
      </c>
    </row>
    <row r="64" spans="2:9">
      <c r="B64" s="269" t="s">
        <v>201</v>
      </c>
      <c r="C64" s="16" t="s">
        <v>300</v>
      </c>
      <c r="D64" s="16">
        <v>2019</v>
      </c>
      <c r="E64" s="9" t="s">
        <v>302</v>
      </c>
      <c r="F64" s="281">
        <v>5.1000000000000004E-3</v>
      </c>
      <c r="G64" s="270" t="s">
        <v>303</v>
      </c>
      <c r="H64" s="258">
        <v>1.5E-3</v>
      </c>
      <c r="I64" s="270" t="s">
        <v>303</v>
      </c>
    </row>
    <row r="65" spans="2:9">
      <c r="B65" s="269" t="s">
        <v>201</v>
      </c>
      <c r="C65" s="16" t="s">
        <v>300</v>
      </c>
      <c r="D65" s="16">
        <v>2020</v>
      </c>
      <c r="E65" s="9" t="s">
        <v>302</v>
      </c>
      <c r="F65" s="281">
        <v>5.0000000000000001E-3</v>
      </c>
      <c r="G65" s="270" t="s">
        <v>303</v>
      </c>
      <c r="H65" s="258">
        <v>1.4E-3</v>
      </c>
      <c r="I65" s="270" t="s">
        <v>303</v>
      </c>
    </row>
    <row r="66" spans="2:9">
      <c r="B66" s="269" t="s">
        <v>201</v>
      </c>
      <c r="C66" s="16" t="s">
        <v>300</v>
      </c>
      <c r="D66" s="16">
        <v>2021</v>
      </c>
      <c r="E66" s="9" t="s">
        <v>302</v>
      </c>
      <c r="F66" s="281">
        <v>5.1000000000000004E-3</v>
      </c>
      <c r="G66" s="270" t="s">
        <v>303</v>
      </c>
      <c r="H66" s="258">
        <v>1.4E-3</v>
      </c>
      <c r="I66" s="270" t="s">
        <v>303</v>
      </c>
    </row>
    <row r="67" spans="2:9">
      <c r="B67" s="269" t="s">
        <v>201</v>
      </c>
      <c r="C67" s="16" t="s">
        <v>300</v>
      </c>
      <c r="D67" s="16" t="s">
        <v>307</v>
      </c>
      <c r="E67" s="9" t="s">
        <v>238</v>
      </c>
      <c r="F67" s="280">
        <v>5.9999999999999995E-4</v>
      </c>
      <c r="G67" s="270" t="s">
        <v>303</v>
      </c>
      <c r="H67" s="257">
        <v>1.1999999999999999E-3</v>
      </c>
      <c r="I67" s="270" t="s">
        <v>303</v>
      </c>
    </row>
    <row r="68" spans="2:9">
      <c r="B68" s="269" t="s">
        <v>201</v>
      </c>
      <c r="C68" s="16" t="s">
        <v>300</v>
      </c>
      <c r="D68" s="16" t="s">
        <v>308</v>
      </c>
      <c r="E68" s="9" t="s">
        <v>238</v>
      </c>
      <c r="F68" s="280">
        <v>5.0000000000000001E-4</v>
      </c>
      <c r="G68" s="270" t="s">
        <v>303</v>
      </c>
      <c r="H68" s="20">
        <v>1E-3</v>
      </c>
      <c r="I68" s="270" t="s">
        <v>303</v>
      </c>
    </row>
    <row r="69" spans="2:9">
      <c r="B69" s="269" t="s">
        <v>201</v>
      </c>
      <c r="C69" s="16" t="s">
        <v>300</v>
      </c>
      <c r="D69" s="16" t="s">
        <v>309</v>
      </c>
      <c r="E69" s="9" t="s">
        <v>238</v>
      </c>
      <c r="F69" s="280">
        <v>3.0200000000000001E-2</v>
      </c>
      <c r="G69" s="270" t="s">
        <v>303</v>
      </c>
      <c r="H69" s="20">
        <v>1.9199999999999998E-2</v>
      </c>
      <c r="I69" s="270" t="s">
        <v>303</v>
      </c>
    </row>
    <row r="70" spans="2:9">
      <c r="B70" s="267" t="s">
        <v>201</v>
      </c>
      <c r="C70" s="9" t="s">
        <v>310</v>
      </c>
      <c r="D70" s="254"/>
      <c r="E70" s="6" t="s">
        <v>289</v>
      </c>
      <c r="F70" s="414">
        <v>1.2999999999999999E-2</v>
      </c>
      <c r="G70" s="268" t="s">
        <v>303</v>
      </c>
      <c r="H70" s="415">
        <v>4.0000000000000001E-3</v>
      </c>
      <c r="I70" s="268" t="s">
        <v>303</v>
      </c>
    </row>
    <row r="71" spans="2:9">
      <c r="B71" s="267" t="s">
        <v>201</v>
      </c>
      <c r="C71" s="9" t="s">
        <v>310</v>
      </c>
      <c r="D71" s="254"/>
      <c r="E71" s="6" t="s">
        <v>292</v>
      </c>
      <c r="F71" s="414">
        <v>1.2999999999999999E-2</v>
      </c>
      <c r="G71" s="268" t="s">
        <v>303</v>
      </c>
      <c r="H71" s="415">
        <v>4.0000000000000001E-3</v>
      </c>
      <c r="I71" s="268" t="s">
        <v>303</v>
      </c>
    </row>
    <row r="72" spans="2:9">
      <c r="B72" s="267" t="s">
        <v>201</v>
      </c>
      <c r="C72" s="9" t="s">
        <v>310</v>
      </c>
      <c r="D72" s="254"/>
      <c r="E72" s="6" t="s">
        <v>291</v>
      </c>
      <c r="F72" s="414">
        <v>0.13300000000000001</v>
      </c>
      <c r="G72" s="268" t="s">
        <v>303</v>
      </c>
      <c r="H72" s="415">
        <v>4.0000000000000001E-3</v>
      </c>
      <c r="I72" s="268" t="s">
        <v>303</v>
      </c>
    </row>
    <row r="73" spans="2:9">
      <c r="B73" s="267" t="s">
        <v>201</v>
      </c>
      <c r="C73" s="9" t="s">
        <v>310</v>
      </c>
      <c r="D73" s="254"/>
      <c r="E73" s="6" t="s">
        <v>252</v>
      </c>
      <c r="F73" s="414">
        <v>1.2999999999999999E-2</v>
      </c>
      <c r="G73" s="268" t="s">
        <v>303</v>
      </c>
      <c r="H73" s="415">
        <v>4.0000000000000001E-3</v>
      </c>
      <c r="I73" s="268" t="s">
        <v>303</v>
      </c>
    </row>
    <row r="74" spans="2:9">
      <c r="B74" s="267" t="s">
        <v>201</v>
      </c>
      <c r="C74" s="9" t="s">
        <v>310</v>
      </c>
      <c r="D74" s="254"/>
      <c r="E74" s="6" t="s">
        <v>311</v>
      </c>
      <c r="F74" s="414">
        <v>3.5999999999999997E-2</v>
      </c>
      <c r="G74" s="268" t="s">
        <v>303</v>
      </c>
      <c r="H74" s="415">
        <v>1E-3</v>
      </c>
      <c r="I74" s="268" t="s">
        <v>303</v>
      </c>
    </row>
    <row r="75" spans="2:9">
      <c r="B75" s="269" t="s">
        <v>201</v>
      </c>
      <c r="C75" s="16" t="s">
        <v>312</v>
      </c>
      <c r="D75" s="16" t="s">
        <v>313</v>
      </c>
      <c r="E75" s="9" t="s">
        <v>302</v>
      </c>
      <c r="F75" s="281">
        <v>0.1908</v>
      </c>
      <c r="G75" s="270" t="s">
        <v>303</v>
      </c>
      <c r="H75" s="258">
        <v>2.18E-2</v>
      </c>
      <c r="I75" s="270" t="s">
        <v>303</v>
      </c>
    </row>
    <row r="76" spans="2:9">
      <c r="B76" s="269" t="s">
        <v>201</v>
      </c>
      <c r="C76" s="16" t="s">
        <v>312</v>
      </c>
      <c r="D76" s="16">
        <v>1975</v>
      </c>
      <c r="E76" s="9" t="s">
        <v>302</v>
      </c>
      <c r="F76" s="281">
        <v>0.16339999999999999</v>
      </c>
      <c r="G76" s="270" t="s">
        <v>303</v>
      </c>
      <c r="H76" s="258">
        <v>5.1299999999999998E-2</v>
      </c>
      <c r="I76" s="270" t="s">
        <v>303</v>
      </c>
    </row>
    <row r="77" spans="2:9">
      <c r="B77" s="269" t="s">
        <v>201</v>
      </c>
      <c r="C77" s="16" t="s">
        <v>312</v>
      </c>
      <c r="D77" s="16">
        <v>1976</v>
      </c>
      <c r="E77" s="9" t="s">
        <v>302</v>
      </c>
      <c r="F77" s="281">
        <v>0.15939999999999999</v>
      </c>
      <c r="G77" s="270" t="s">
        <v>303</v>
      </c>
      <c r="H77" s="258">
        <v>5.5500000000000001E-2</v>
      </c>
      <c r="I77" s="270" t="s">
        <v>303</v>
      </c>
    </row>
    <row r="78" spans="2:9">
      <c r="B78" s="269" t="s">
        <v>201</v>
      </c>
      <c r="C78" s="16" t="s">
        <v>312</v>
      </c>
      <c r="D78" s="16" t="s">
        <v>314</v>
      </c>
      <c r="E78" s="9" t="s">
        <v>302</v>
      </c>
      <c r="F78" s="281">
        <v>0.16139999999999999</v>
      </c>
      <c r="G78" s="270" t="s">
        <v>303</v>
      </c>
      <c r="H78" s="258">
        <v>5.3400000000000003E-2</v>
      </c>
      <c r="I78" s="270" t="s">
        <v>303</v>
      </c>
    </row>
    <row r="79" spans="2:9">
      <c r="B79" s="269" t="s">
        <v>201</v>
      </c>
      <c r="C79" s="16" t="s">
        <v>312</v>
      </c>
      <c r="D79" s="16" t="s">
        <v>315</v>
      </c>
      <c r="E79" s="9" t="s">
        <v>302</v>
      </c>
      <c r="F79" s="281">
        <v>0.15939999999999999</v>
      </c>
      <c r="G79" s="270" t="s">
        <v>303</v>
      </c>
      <c r="H79" s="258">
        <v>5.5500000000000001E-2</v>
      </c>
      <c r="I79" s="270" t="s">
        <v>303</v>
      </c>
    </row>
    <row r="80" spans="2:9">
      <c r="B80" s="269" t="s">
        <v>201</v>
      </c>
      <c r="C80" s="16" t="s">
        <v>312</v>
      </c>
      <c r="D80" s="16">
        <v>1981</v>
      </c>
      <c r="E80" s="9" t="s">
        <v>302</v>
      </c>
      <c r="F80" s="281">
        <v>0.1479</v>
      </c>
      <c r="G80" s="270" t="s">
        <v>303</v>
      </c>
      <c r="H80" s="258">
        <v>6.6000000000000003E-2</v>
      </c>
      <c r="I80" s="270" t="s">
        <v>303</v>
      </c>
    </row>
    <row r="81" spans="2:9">
      <c r="B81" s="269" t="s">
        <v>201</v>
      </c>
      <c r="C81" s="16" t="s">
        <v>312</v>
      </c>
      <c r="D81" s="16">
        <v>1982</v>
      </c>
      <c r="E81" s="9" t="s">
        <v>302</v>
      </c>
      <c r="F81" s="281">
        <v>0.14419999999999999</v>
      </c>
      <c r="G81" s="270" t="s">
        <v>303</v>
      </c>
      <c r="H81" s="258">
        <v>6.8099999999999994E-2</v>
      </c>
      <c r="I81" s="270" t="s">
        <v>303</v>
      </c>
    </row>
    <row r="82" spans="2:9">
      <c r="B82" s="269" t="s">
        <v>201</v>
      </c>
      <c r="C82" s="16" t="s">
        <v>312</v>
      </c>
      <c r="D82" s="16">
        <v>1983</v>
      </c>
      <c r="E82" s="9" t="s">
        <v>302</v>
      </c>
      <c r="F82" s="281">
        <v>0.1368</v>
      </c>
      <c r="G82" s="270" t="s">
        <v>303</v>
      </c>
      <c r="H82" s="258">
        <v>7.22E-2</v>
      </c>
      <c r="I82" s="270" t="s">
        <v>303</v>
      </c>
    </row>
    <row r="83" spans="2:9">
      <c r="B83" s="269" t="s">
        <v>201</v>
      </c>
      <c r="C83" s="16" t="s">
        <v>312</v>
      </c>
      <c r="D83" s="16">
        <v>1984</v>
      </c>
      <c r="E83" s="9" t="s">
        <v>302</v>
      </c>
      <c r="F83" s="281">
        <v>0.12939999999999999</v>
      </c>
      <c r="G83" s="270" t="s">
        <v>303</v>
      </c>
      <c r="H83" s="258">
        <v>7.6399999999999996E-2</v>
      </c>
      <c r="I83" s="270" t="s">
        <v>303</v>
      </c>
    </row>
    <row r="84" spans="2:9">
      <c r="B84" s="269" t="s">
        <v>201</v>
      </c>
      <c r="C84" s="16" t="s">
        <v>312</v>
      </c>
      <c r="D84" s="9">
        <v>1985</v>
      </c>
      <c r="E84" s="9" t="s">
        <v>302</v>
      </c>
      <c r="F84" s="281">
        <v>0.122</v>
      </c>
      <c r="G84" s="270" t="s">
        <v>303</v>
      </c>
      <c r="H84" s="258">
        <v>8.0600000000000005E-2</v>
      </c>
      <c r="I84" s="270" t="s">
        <v>303</v>
      </c>
    </row>
    <row r="85" spans="2:9">
      <c r="B85" s="269" t="s">
        <v>201</v>
      </c>
      <c r="C85" s="16" t="s">
        <v>312</v>
      </c>
      <c r="D85" s="16">
        <v>1986</v>
      </c>
      <c r="E85" s="9" t="s">
        <v>302</v>
      </c>
      <c r="F85" s="281">
        <v>0.11459999999999999</v>
      </c>
      <c r="G85" s="270" t="s">
        <v>303</v>
      </c>
      <c r="H85" s="258">
        <v>8.48E-2</v>
      </c>
      <c r="I85" s="270" t="s">
        <v>303</v>
      </c>
    </row>
    <row r="86" spans="2:9">
      <c r="B86" s="269" t="s">
        <v>201</v>
      </c>
      <c r="C86" s="16" t="s">
        <v>312</v>
      </c>
      <c r="D86" s="16" t="s">
        <v>316</v>
      </c>
      <c r="E86" s="9" t="s">
        <v>302</v>
      </c>
      <c r="F86" s="279">
        <v>8.1299999999999997E-2</v>
      </c>
      <c r="G86" s="270" t="s">
        <v>303</v>
      </c>
      <c r="H86" s="20">
        <v>0.10349999999999999</v>
      </c>
      <c r="I86" s="270" t="s">
        <v>303</v>
      </c>
    </row>
    <row r="87" spans="2:9">
      <c r="B87" s="269" t="s">
        <v>201</v>
      </c>
      <c r="C87" s="16" t="s">
        <v>312</v>
      </c>
      <c r="D87" s="16">
        <v>1994</v>
      </c>
      <c r="E87" s="9" t="s">
        <v>302</v>
      </c>
      <c r="F87" s="279">
        <v>6.4600000000000005E-2</v>
      </c>
      <c r="G87" s="270" t="s">
        <v>303</v>
      </c>
      <c r="H87" s="20">
        <v>9.8199999999999996E-2</v>
      </c>
      <c r="I87" s="270" t="s">
        <v>303</v>
      </c>
    </row>
    <row r="88" spans="2:9">
      <c r="B88" s="269" t="s">
        <v>201</v>
      </c>
      <c r="C88" s="16" t="s">
        <v>312</v>
      </c>
      <c r="D88" s="16">
        <v>1995</v>
      </c>
      <c r="E88" s="9" t="s">
        <v>302</v>
      </c>
      <c r="F88" s="279">
        <v>5.1700000000000003E-2</v>
      </c>
      <c r="G88" s="270" t="s">
        <v>303</v>
      </c>
      <c r="H88" s="20">
        <v>9.0800000000000006E-2</v>
      </c>
      <c r="I88" s="270" t="s">
        <v>303</v>
      </c>
    </row>
    <row r="89" spans="2:9">
      <c r="B89" s="269" t="s">
        <v>201</v>
      </c>
      <c r="C89" s="16" t="s">
        <v>312</v>
      </c>
      <c r="D89" s="16">
        <v>1996</v>
      </c>
      <c r="E89" s="9" t="s">
        <v>302</v>
      </c>
      <c r="F89" s="279">
        <v>4.5199999999999997E-2</v>
      </c>
      <c r="G89" s="270" t="s">
        <v>303</v>
      </c>
      <c r="H89" s="20">
        <v>8.7099999999999997E-2</v>
      </c>
      <c r="I89" s="270" t="s">
        <v>303</v>
      </c>
    </row>
    <row r="90" spans="2:9">
      <c r="B90" s="269" t="s">
        <v>201</v>
      </c>
      <c r="C90" s="16" t="s">
        <v>312</v>
      </c>
      <c r="D90" s="16">
        <v>1997</v>
      </c>
      <c r="E90" s="9" t="s">
        <v>302</v>
      </c>
      <c r="F90" s="279">
        <v>4.5199999999999997E-2</v>
      </c>
      <c r="G90" s="270" t="s">
        <v>303</v>
      </c>
      <c r="H90" s="20">
        <v>8.7099999999999997E-2</v>
      </c>
      <c r="I90" s="270" t="s">
        <v>303</v>
      </c>
    </row>
    <row r="91" spans="2:9">
      <c r="B91" s="269" t="s">
        <v>201</v>
      </c>
      <c r="C91" s="16" t="s">
        <v>312</v>
      </c>
      <c r="D91" s="16">
        <v>1998</v>
      </c>
      <c r="E91" s="9" t="s">
        <v>302</v>
      </c>
      <c r="F91" s="281">
        <v>4.1200000000000001E-2</v>
      </c>
      <c r="G91" s="270" t="s">
        <v>303</v>
      </c>
      <c r="H91" s="258">
        <v>7.8700000000000006E-2</v>
      </c>
      <c r="I91" s="270" t="s">
        <v>303</v>
      </c>
    </row>
    <row r="92" spans="2:9">
      <c r="B92" s="269" t="s">
        <v>201</v>
      </c>
      <c r="C92" s="16" t="s">
        <v>312</v>
      </c>
      <c r="D92" s="16">
        <v>1999</v>
      </c>
      <c r="E92" s="9" t="s">
        <v>302</v>
      </c>
      <c r="F92" s="281">
        <v>3.3300000000000003E-2</v>
      </c>
      <c r="G92" s="270" t="s">
        <v>303</v>
      </c>
      <c r="H92" s="258">
        <v>6.1800000000000001E-2</v>
      </c>
      <c r="I92" s="270" t="s">
        <v>303</v>
      </c>
    </row>
    <row r="93" spans="2:9">
      <c r="B93" s="269" t="s">
        <v>201</v>
      </c>
      <c r="C93" s="16" t="s">
        <v>312</v>
      </c>
      <c r="D93" s="16">
        <v>2000</v>
      </c>
      <c r="E93" s="9" t="s">
        <v>302</v>
      </c>
      <c r="F93" s="281">
        <v>3.4000000000000002E-2</v>
      </c>
      <c r="G93" s="270" t="s">
        <v>303</v>
      </c>
      <c r="H93" s="258">
        <v>6.3100000000000003E-2</v>
      </c>
      <c r="I93" s="270" t="s">
        <v>303</v>
      </c>
    </row>
    <row r="94" spans="2:9">
      <c r="B94" s="269" t="s">
        <v>201</v>
      </c>
      <c r="C94" s="16" t="s">
        <v>312</v>
      </c>
      <c r="D94" s="16">
        <v>2001</v>
      </c>
      <c r="E94" s="9" t="s">
        <v>302</v>
      </c>
      <c r="F94" s="281">
        <v>2.2100000000000002E-2</v>
      </c>
      <c r="G94" s="270" t="s">
        <v>303</v>
      </c>
      <c r="H94" s="258">
        <v>3.7900000000000003E-2</v>
      </c>
      <c r="I94" s="270" t="s">
        <v>303</v>
      </c>
    </row>
    <row r="95" spans="2:9">
      <c r="B95" s="269" t="s">
        <v>201</v>
      </c>
      <c r="C95" s="16" t="s">
        <v>312</v>
      </c>
      <c r="D95" s="16">
        <v>2002</v>
      </c>
      <c r="E95" s="9" t="s">
        <v>302</v>
      </c>
      <c r="F95" s="281">
        <v>2.4199999999999999E-2</v>
      </c>
      <c r="G95" s="270" t="s">
        <v>303</v>
      </c>
      <c r="H95" s="258">
        <v>4.24E-2</v>
      </c>
      <c r="I95" s="270" t="s">
        <v>303</v>
      </c>
    </row>
    <row r="96" spans="2:9">
      <c r="B96" s="269" t="s">
        <v>201</v>
      </c>
      <c r="C96" s="16" t="s">
        <v>312</v>
      </c>
      <c r="D96" s="16">
        <v>2003</v>
      </c>
      <c r="E96" s="9" t="s">
        <v>302</v>
      </c>
      <c r="F96" s="281">
        <v>2.2100000000000002E-2</v>
      </c>
      <c r="G96" s="270" t="s">
        <v>303</v>
      </c>
      <c r="H96" s="258">
        <v>3.73E-2</v>
      </c>
      <c r="I96" s="270" t="s">
        <v>303</v>
      </c>
    </row>
    <row r="97" spans="2:9">
      <c r="B97" s="269" t="s">
        <v>201</v>
      </c>
      <c r="C97" s="16" t="s">
        <v>312</v>
      </c>
      <c r="D97" s="16">
        <v>2004</v>
      </c>
      <c r="E97" s="9" t="s">
        <v>302</v>
      </c>
      <c r="F97" s="281">
        <v>1.15E-2</v>
      </c>
      <c r="G97" s="270" t="s">
        <v>303</v>
      </c>
      <c r="H97" s="258">
        <v>8.8000000000000005E-3</v>
      </c>
      <c r="I97" s="270" t="s">
        <v>303</v>
      </c>
    </row>
    <row r="98" spans="2:9">
      <c r="B98" s="269" t="s">
        <v>201</v>
      </c>
      <c r="C98" s="16" t="s">
        <v>312</v>
      </c>
      <c r="D98" s="16">
        <v>2005</v>
      </c>
      <c r="E98" s="9" t="s">
        <v>302</v>
      </c>
      <c r="F98" s="281">
        <v>1.0500000000000001E-2</v>
      </c>
      <c r="G98" s="270" t="s">
        <v>303</v>
      </c>
      <c r="H98" s="258">
        <v>6.4000000000000003E-3</v>
      </c>
      <c r="I98" s="270" t="s">
        <v>303</v>
      </c>
    </row>
    <row r="99" spans="2:9">
      <c r="B99" s="269" t="s">
        <v>201</v>
      </c>
      <c r="C99" s="16" t="s">
        <v>312</v>
      </c>
      <c r="D99" s="16">
        <v>2006</v>
      </c>
      <c r="E99" s="9" t="s">
        <v>302</v>
      </c>
      <c r="F99" s="281">
        <v>1.0800000000000001E-2</v>
      </c>
      <c r="G99" s="270" t="s">
        <v>303</v>
      </c>
      <c r="H99" s="258">
        <v>8.0000000000000002E-3</v>
      </c>
      <c r="I99" s="270" t="s">
        <v>303</v>
      </c>
    </row>
    <row r="100" spans="2:9">
      <c r="B100" s="269" t="s">
        <v>201</v>
      </c>
      <c r="C100" s="16" t="s">
        <v>312</v>
      </c>
      <c r="D100" s="16">
        <v>2007</v>
      </c>
      <c r="E100" s="9" t="s">
        <v>302</v>
      </c>
      <c r="F100" s="281">
        <v>1.03E-2</v>
      </c>
      <c r="G100" s="270" t="s">
        <v>303</v>
      </c>
      <c r="H100" s="258">
        <v>6.1000000000000004E-3</v>
      </c>
      <c r="I100" s="270" t="s">
        <v>303</v>
      </c>
    </row>
    <row r="101" spans="2:9">
      <c r="B101" s="269" t="s">
        <v>201</v>
      </c>
      <c r="C101" s="16" t="s">
        <v>312</v>
      </c>
      <c r="D101" s="16">
        <v>2008</v>
      </c>
      <c r="E101" s="9" t="s">
        <v>302</v>
      </c>
      <c r="F101" s="281">
        <v>9.4999999999999998E-3</v>
      </c>
      <c r="G101" s="270" t="s">
        <v>303</v>
      </c>
      <c r="H101" s="258">
        <v>3.5999999999999999E-3</v>
      </c>
      <c r="I101" s="270" t="s">
        <v>303</v>
      </c>
    </row>
    <row r="102" spans="2:9">
      <c r="B102" s="269" t="s">
        <v>201</v>
      </c>
      <c r="C102" s="16" t="s">
        <v>312</v>
      </c>
      <c r="D102" s="16">
        <v>2009</v>
      </c>
      <c r="E102" s="9" t="s">
        <v>302</v>
      </c>
      <c r="F102" s="281">
        <v>9.4999999999999998E-3</v>
      </c>
      <c r="G102" s="270" t="s">
        <v>303</v>
      </c>
      <c r="H102" s="258">
        <v>3.5999999999999999E-3</v>
      </c>
      <c r="I102" s="270" t="s">
        <v>303</v>
      </c>
    </row>
    <row r="103" spans="2:9">
      <c r="B103" s="269" t="s">
        <v>201</v>
      </c>
      <c r="C103" s="16" t="s">
        <v>312</v>
      </c>
      <c r="D103" s="16">
        <v>2010</v>
      </c>
      <c r="E103" s="9" t="s">
        <v>302</v>
      </c>
      <c r="F103" s="281">
        <v>9.4999999999999998E-3</v>
      </c>
      <c r="G103" s="270" t="s">
        <v>303</v>
      </c>
      <c r="H103" s="258">
        <v>3.5000000000000001E-3</v>
      </c>
      <c r="I103" s="270" t="s">
        <v>303</v>
      </c>
    </row>
    <row r="104" spans="2:9">
      <c r="B104" s="269" t="s">
        <v>201</v>
      </c>
      <c r="C104" s="16" t="s">
        <v>312</v>
      </c>
      <c r="D104" s="16">
        <v>2011</v>
      </c>
      <c r="E104" s="9" t="s">
        <v>302</v>
      </c>
      <c r="F104" s="281">
        <v>9.5999999999999992E-3</v>
      </c>
      <c r="G104" s="270" t="s">
        <v>303</v>
      </c>
      <c r="H104" s="258">
        <v>3.3999999999999998E-3</v>
      </c>
      <c r="I104" s="270" t="s">
        <v>303</v>
      </c>
    </row>
    <row r="105" spans="2:9">
      <c r="B105" s="269" t="s">
        <v>201</v>
      </c>
      <c r="C105" s="16" t="s">
        <v>312</v>
      </c>
      <c r="D105" s="16">
        <v>2012</v>
      </c>
      <c r="E105" s="9" t="s">
        <v>302</v>
      </c>
      <c r="F105" s="281">
        <v>9.5999999999999992E-3</v>
      </c>
      <c r="G105" s="270" t="s">
        <v>303</v>
      </c>
      <c r="H105" s="258">
        <v>3.3E-3</v>
      </c>
      <c r="I105" s="270" t="s">
        <v>303</v>
      </c>
    </row>
    <row r="106" spans="2:9">
      <c r="B106" s="269" t="s">
        <v>201</v>
      </c>
      <c r="C106" s="16" t="s">
        <v>312</v>
      </c>
      <c r="D106" s="16">
        <v>2013</v>
      </c>
      <c r="E106" s="9" t="s">
        <v>302</v>
      </c>
      <c r="F106" s="281">
        <v>9.4999999999999998E-3</v>
      </c>
      <c r="G106" s="270" t="s">
        <v>303</v>
      </c>
      <c r="H106" s="258">
        <v>3.5000000000000001E-3</v>
      </c>
      <c r="I106" s="270" t="s">
        <v>303</v>
      </c>
    </row>
    <row r="107" spans="2:9">
      <c r="B107" s="269" t="s">
        <v>201</v>
      </c>
      <c r="C107" s="16" t="s">
        <v>312</v>
      </c>
      <c r="D107" s="16">
        <v>2014</v>
      </c>
      <c r="E107" s="9" t="s">
        <v>302</v>
      </c>
      <c r="F107" s="281">
        <v>9.4999999999999998E-3</v>
      </c>
      <c r="G107" s="270" t="s">
        <v>303</v>
      </c>
      <c r="H107" s="258">
        <v>3.3E-3</v>
      </c>
      <c r="I107" s="270" t="s">
        <v>303</v>
      </c>
    </row>
    <row r="108" spans="2:9">
      <c r="B108" s="269" t="s">
        <v>201</v>
      </c>
      <c r="C108" s="16" t="s">
        <v>312</v>
      </c>
      <c r="D108" s="16">
        <v>2015</v>
      </c>
      <c r="E108" s="9" t="s">
        <v>302</v>
      </c>
      <c r="F108" s="281">
        <v>9.4000000000000004E-3</v>
      </c>
      <c r="G108" s="270" t="s">
        <v>303</v>
      </c>
      <c r="H108" s="258">
        <v>3.0999999999999999E-3</v>
      </c>
      <c r="I108" s="270" t="s">
        <v>303</v>
      </c>
    </row>
    <row r="109" spans="2:9">
      <c r="B109" s="269" t="s">
        <v>201</v>
      </c>
      <c r="C109" s="16" t="s">
        <v>312</v>
      </c>
      <c r="D109" s="16">
        <v>2016</v>
      </c>
      <c r="E109" s="9" t="s">
        <v>302</v>
      </c>
      <c r="F109" s="281">
        <v>9.1000000000000004E-3</v>
      </c>
      <c r="G109" s="270" t="s">
        <v>303</v>
      </c>
      <c r="H109" s="258">
        <v>2.8999999999999998E-3</v>
      </c>
      <c r="I109" s="270" t="s">
        <v>303</v>
      </c>
    </row>
    <row r="110" spans="2:9">
      <c r="B110" s="269" t="s">
        <v>201</v>
      </c>
      <c r="C110" s="16" t="s">
        <v>312</v>
      </c>
      <c r="D110" s="16">
        <v>2017</v>
      </c>
      <c r="E110" s="9" t="s">
        <v>302</v>
      </c>
      <c r="F110" s="281">
        <v>8.3999999999999995E-3</v>
      </c>
      <c r="G110" s="270" t="s">
        <v>303</v>
      </c>
      <c r="H110" s="258">
        <v>1.8E-3</v>
      </c>
      <c r="I110" s="270" t="s">
        <v>303</v>
      </c>
    </row>
    <row r="111" spans="2:9">
      <c r="B111" s="269" t="s">
        <v>201</v>
      </c>
      <c r="C111" s="16" t="s">
        <v>312</v>
      </c>
      <c r="D111" s="16">
        <v>2018</v>
      </c>
      <c r="E111" s="9" t="s">
        <v>302</v>
      </c>
      <c r="F111" s="281">
        <v>8.0999999999999996E-3</v>
      </c>
      <c r="G111" s="270" t="s">
        <v>303</v>
      </c>
      <c r="H111" s="258">
        <v>1.5E-3</v>
      </c>
      <c r="I111" s="270" t="s">
        <v>303</v>
      </c>
    </row>
    <row r="112" spans="2:9">
      <c r="B112" s="269" t="s">
        <v>201</v>
      </c>
      <c r="C112" s="16" t="s">
        <v>312</v>
      </c>
      <c r="D112" s="16">
        <v>2019</v>
      </c>
      <c r="E112" s="9" t="s">
        <v>302</v>
      </c>
      <c r="F112" s="281">
        <v>8.0000000000000002E-3</v>
      </c>
      <c r="G112" s="270" t="s">
        <v>303</v>
      </c>
      <c r="H112" s="258">
        <v>1.2999999999999999E-3</v>
      </c>
      <c r="I112" s="270" t="s">
        <v>303</v>
      </c>
    </row>
    <row r="113" spans="2:9">
      <c r="B113" s="269" t="s">
        <v>201</v>
      </c>
      <c r="C113" s="16" t="s">
        <v>312</v>
      </c>
      <c r="D113" s="16">
        <v>2020</v>
      </c>
      <c r="E113" s="9" t="s">
        <v>302</v>
      </c>
      <c r="F113" s="281">
        <v>7.9000000000000008E-3</v>
      </c>
      <c r="G113" s="270" t="s">
        <v>303</v>
      </c>
      <c r="H113" s="258">
        <v>1.1999999999999999E-3</v>
      </c>
      <c r="I113" s="270" t="s">
        <v>303</v>
      </c>
    </row>
    <row r="114" spans="2:9">
      <c r="B114" s="269" t="s">
        <v>201</v>
      </c>
      <c r="C114" s="16" t="s">
        <v>312</v>
      </c>
      <c r="D114" s="16">
        <v>2021</v>
      </c>
      <c r="E114" s="9" t="s">
        <v>302</v>
      </c>
      <c r="F114" s="281">
        <v>7.9000000000000008E-3</v>
      </c>
      <c r="G114" s="270" t="s">
        <v>303</v>
      </c>
      <c r="H114" s="258">
        <v>1.1999999999999999E-3</v>
      </c>
      <c r="I114" s="270" t="s">
        <v>303</v>
      </c>
    </row>
    <row r="115" spans="2:9">
      <c r="B115" s="269" t="s">
        <v>201</v>
      </c>
      <c r="C115" s="16" t="s">
        <v>312</v>
      </c>
      <c r="D115" s="16" t="s">
        <v>307</v>
      </c>
      <c r="E115" s="9" t="s">
        <v>238</v>
      </c>
      <c r="F115" s="279">
        <v>1.1000000000000001E-3</v>
      </c>
      <c r="G115" s="270" t="s">
        <v>303</v>
      </c>
      <c r="H115" s="20">
        <v>1.6999999999999999E-3</v>
      </c>
      <c r="I115" s="270" t="s">
        <v>303</v>
      </c>
    </row>
    <row r="116" spans="2:9">
      <c r="B116" s="269" t="s">
        <v>201</v>
      </c>
      <c r="C116" s="16" t="s">
        <v>312</v>
      </c>
      <c r="D116" s="16" t="s">
        <v>308</v>
      </c>
      <c r="E116" s="9" t="s">
        <v>238</v>
      </c>
      <c r="F116" s="279">
        <v>8.9999999999999998E-4</v>
      </c>
      <c r="G116" s="270" t="s">
        <v>303</v>
      </c>
      <c r="H116" s="20">
        <v>1.4E-3</v>
      </c>
      <c r="I116" s="270" t="s">
        <v>303</v>
      </c>
    </row>
    <row r="117" spans="2:9">
      <c r="B117" s="269" t="s">
        <v>201</v>
      </c>
      <c r="C117" s="16" t="s">
        <v>312</v>
      </c>
      <c r="D117" s="16" t="s">
        <v>309</v>
      </c>
      <c r="E117" s="9" t="s">
        <v>238</v>
      </c>
      <c r="F117" s="279">
        <v>2.9000000000000001E-2</v>
      </c>
      <c r="G117" s="270" t="s">
        <v>303</v>
      </c>
      <c r="H117" s="256">
        <v>2.1399999999999999E-2</v>
      </c>
      <c r="I117" s="270" t="s">
        <v>303</v>
      </c>
    </row>
    <row r="118" spans="2:9">
      <c r="B118" s="267" t="s">
        <v>201</v>
      </c>
      <c r="C118" s="9" t="s">
        <v>312</v>
      </c>
      <c r="D118" s="254"/>
      <c r="E118" s="6" t="s">
        <v>292</v>
      </c>
      <c r="F118" s="414">
        <v>1.4E-2</v>
      </c>
      <c r="G118" s="268" t="s">
        <v>303</v>
      </c>
      <c r="H118" s="415">
        <v>5.0000000000000001E-3</v>
      </c>
      <c r="I118" s="268" t="s">
        <v>303</v>
      </c>
    </row>
    <row r="119" spans="2:9">
      <c r="B119" s="267" t="s">
        <v>201</v>
      </c>
      <c r="C119" s="9" t="s">
        <v>312</v>
      </c>
      <c r="D119" s="254"/>
      <c r="E119" s="6" t="s">
        <v>291</v>
      </c>
      <c r="F119" s="414">
        <v>0.14399999999999999</v>
      </c>
      <c r="G119" s="268" t="s">
        <v>303</v>
      </c>
      <c r="H119" s="415">
        <v>5.0000000000000001E-3</v>
      </c>
      <c r="I119" s="268" t="s">
        <v>303</v>
      </c>
    </row>
    <row r="120" spans="2:9">
      <c r="B120" s="267" t="s">
        <v>201</v>
      </c>
      <c r="C120" s="9" t="s">
        <v>312</v>
      </c>
      <c r="D120" s="254"/>
      <c r="E120" s="6" t="s">
        <v>252</v>
      </c>
      <c r="F120" s="414">
        <v>1.4E-2</v>
      </c>
      <c r="G120" s="268" t="s">
        <v>303</v>
      </c>
      <c r="H120" s="415">
        <v>5.0000000000000001E-3</v>
      </c>
      <c r="I120" s="268" t="s">
        <v>303</v>
      </c>
    </row>
    <row r="121" spans="2:9">
      <c r="B121" s="267" t="s">
        <v>201</v>
      </c>
      <c r="C121" s="9" t="s">
        <v>312</v>
      </c>
      <c r="D121" s="254"/>
      <c r="E121" s="6" t="s">
        <v>299</v>
      </c>
      <c r="F121" s="414">
        <v>0.14399999999999999</v>
      </c>
      <c r="G121" s="268" t="s">
        <v>303</v>
      </c>
      <c r="H121" s="415">
        <v>5.0000000000000001E-3</v>
      </c>
      <c r="I121" s="268" t="s">
        <v>303</v>
      </c>
    </row>
    <row r="122" spans="2:9">
      <c r="B122" s="267" t="s">
        <v>201</v>
      </c>
      <c r="C122" s="9" t="s">
        <v>312</v>
      </c>
      <c r="D122" s="254"/>
      <c r="E122" s="6" t="s">
        <v>311</v>
      </c>
      <c r="F122" s="414">
        <v>0.127</v>
      </c>
      <c r="G122" s="268" t="s">
        <v>303</v>
      </c>
      <c r="H122" s="415">
        <v>1E-3</v>
      </c>
      <c r="I122" s="268" t="s">
        <v>303</v>
      </c>
    </row>
    <row r="123" spans="2:9">
      <c r="B123" s="267" t="s">
        <v>201</v>
      </c>
      <c r="C123" s="9" t="s">
        <v>317</v>
      </c>
      <c r="D123" s="254"/>
      <c r="E123" s="6" t="s">
        <v>291</v>
      </c>
      <c r="F123" s="414">
        <v>1.8069999999999999</v>
      </c>
      <c r="G123" s="268" t="s">
        <v>303</v>
      </c>
      <c r="H123" s="415">
        <v>3.4000000000000002E-2</v>
      </c>
      <c r="I123" s="268" t="s">
        <v>303</v>
      </c>
    </row>
    <row r="124" spans="2:9">
      <c r="B124" s="267" t="s">
        <v>201</v>
      </c>
      <c r="C124" s="9" t="s">
        <v>317</v>
      </c>
      <c r="D124" s="254"/>
      <c r="E124" s="6" t="s">
        <v>252</v>
      </c>
      <c r="F124" s="414">
        <v>0.18099999999999999</v>
      </c>
      <c r="G124" s="268" t="s">
        <v>303</v>
      </c>
      <c r="H124" s="415">
        <v>3.4000000000000002E-2</v>
      </c>
      <c r="I124" s="268" t="s">
        <v>303</v>
      </c>
    </row>
    <row r="125" spans="2:9">
      <c r="B125" s="267" t="s">
        <v>201</v>
      </c>
      <c r="C125" s="9" t="s">
        <v>317</v>
      </c>
      <c r="D125" s="254"/>
      <c r="E125" s="6" t="s">
        <v>299</v>
      </c>
      <c r="F125" s="414">
        <v>1.8069999999999999</v>
      </c>
      <c r="G125" s="268" t="s">
        <v>303</v>
      </c>
      <c r="H125" s="415">
        <v>3.4000000000000002E-2</v>
      </c>
      <c r="I125" s="268" t="s">
        <v>303</v>
      </c>
    </row>
    <row r="126" spans="2:9">
      <c r="B126" s="267" t="s">
        <v>201</v>
      </c>
      <c r="C126" s="9" t="s">
        <v>317</v>
      </c>
      <c r="D126" s="254"/>
      <c r="E126" s="6" t="s">
        <v>311</v>
      </c>
      <c r="F126" s="414">
        <v>0.04</v>
      </c>
      <c r="G126" s="268" t="s">
        <v>303</v>
      </c>
      <c r="H126" s="415">
        <v>5.0000000000000001E-3</v>
      </c>
      <c r="I126" s="268" t="s">
        <v>303</v>
      </c>
    </row>
    <row r="127" spans="2:9">
      <c r="B127" s="269" t="s">
        <v>201</v>
      </c>
      <c r="C127" s="16" t="s">
        <v>318</v>
      </c>
      <c r="D127" s="9" t="s">
        <v>319</v>
      </c>
      <c r="E127" s="9" t="s">
        <v>238</v>
      </c>
      <c r="F127" s="279">
        <v>5.1000000000000004E-3</v>
      </c>
      <c r="G127" s="270" t="s">
        <v>303</v>
      </c>
      <c r="H127" s="20">
        <v>4.7999999999999996E-3</v>
      </c>
      <c r="I127" s="270" t="s">
        <v>303</v>
      </c>
    </row>
    <row r="128" spans="2:9">
      <c r="B128" s="269" t="s">
        <v>201</v>
      </c>
      <c r="C128" s="16" t="s">
        <v>318</v>
      </c>
      <c r="D128" s="16" t="s">
        <v>309</v>
      </c>
      <c r="E128" s="9" t="s">
        <v>238</v>
      </c>
      <c r="F128" s="284">
        <v>9.4999999999999998E-3</v>
      </c>
      <c r="G128" s="270" t="s">
        <v>303</v>
      </c>
      <c r="H128" s="260">
        <v>4.3099999999999999E-2</v>
      </c>
      <c r="I128" s="270" t="s">
        <v>303</v>
      </c>
    </row>
    <row r="129" spans="2:9">
      <c r="B129" s="269" t="s">
        <v>201</v>
      </c>
      <c r="C129" s="16" t="s">
        <v>298</v>
      </c>
      <c r="D129" s="16" t="s">
        <v>320</v>
      </c>
      <c r="E129" s="9" t="s">
        <v>302</v>
      </c>
      <c r="F129" s="281">
        <v>0.46039999999999998</v>
      </c>
      <c r="G129" s="270" t="s">
        <v>303</v>
      </c>
      <c r="H129" s="256">
        <v>4.9700000000000001E-2</v>
      </c>
      <c r="I129" s="270" t="s">
        <v>303</v>
      </c>
    </row>
    <row r="130" spans="2:9">
      <c r="B130" s="269" t="s">
        <v>201</v>
      </c>
      <c r="C130" s="16" t="s">
        <v>298</v>
      </c>
      <c r="D130" s="16" t="s">
        <v>321</v>
      </c>
      <c r="E130" s="9" t="s">
        <v>302</v>
      </c>
      <c r="F130" s="281">
        <v>0.44919999999999999</v>
      </c>
      <c r="G130" s="270" t="s">
        <v>303</v>
      </c>
      <c r="H130" s="256">
        <v>5.3800000000000001E-2</v>
      </c>
      <c r="I130" s="270" t="s">
        <v>303</v>
      </c>
    </row>
    <row r="131" spans="2:9">
      <c r="B131" s="269" t="s">
        <v>201</v>
      </c>
      <c r="C131" s="16" t="s">
        <v>298</v>
      </c>
      <c r="D131" s="16" t="s">
        <v>322</v>
      </c>
      <c r="E131" s="9" t="s">
        <v>302</v>
      </c>
      <c r="F131" s="282">
        <v>0.40899999999999997</v>
      </c>
      <c r="G131" s="270" t="s">
        <v>303</v>
      </c>
      <c r="H131" s="20">
        <v>5.1499999999999997E-2</v>
      </c>
      <c r="I131" s="270" t="s">
        <v>303</v>
      </c>
    </row>
    <row r="132" spans="2:9">
      <c r="B132" s="269" t="s">
        <v>201</v>
      </c>
      <c r="C132" s="16" t="s">
        <v>298</v>
      </c>
      <c r="D132" s="16">
        <v>1987</v>
      </c>
      <c r="E132" s="9" t="s">
        <v>302</v>
      </c>
      <c r="F132" s="279">
        <v>0.36749999999999999</v>
      </c>
      <c r="G132" s="270" t="s">
        <v>303</v>
      </c>
      <c r="H132" s="20">
        <v>8.4900000000000003E-2</v>
      </c>
      <c r="I132" s="270" t="s">
        <v>303</v>
      </c>
    </row>
    <row r="133" spans="2:9">
      <c r="B133" s="269" t="s">
        <v>201</v>
      </c>
      <c r="C133" s="16" t="s">
        <v>298</v>
      </c>
      <c r="D133" s="16" t="s">
        <v>323</v>
      </c>
      <c r="E133" s="9" t="s">
        <v>302</v>
      </c>
      <c r="F133" s="279">
        <v>0.34920000000000001</v>
      </c>
      <c r="G133" s="270" t="s">
        <v>303</v>
      </c>
      <c r="H133" s="20">
        <v>9.3299999999999994E-2</v>
      </c>
      <c r="I133" s="270" t="s">
        <v>303</v>
      </c>
    </row>
    <row r="134" spans="2:9">
      <c r="B134" s="269" t="s">
        <v>201</v>
      </c>
      <c r="C134" s="16" t="s">
        <v>298</v>
      </c>
      <c r="D134" s="16" t="s">
        <v>324</v>
      </c>
      <c r="E134" s="9" t="s">
        <v>302</v>
      </c>
      <c r="F134" s="279">
        <v>0.3246</v>
      </c>
      <c r="G134" s="270" t="s">
        <v>303</v>
      </c>
      <c r="H134" s="20">
        <v>0.1142</v>
      </c>
      <c r="I134" s="270" t="s">
        <v>303</v>
      </c>
    </row>
    <row r="135" spans="2:9">
      <c r="B135" s="269" t="s">
        <v>201</v>
      </c>
      <c r="C135" s="16" t="s">
        <v>298</v>
      </c>
      <c r="D135" s="16">
        <v>1996</v>
      </c>
      <c r="E135" s="9" t="s">
        <v>302</v>
      </c>
      <c r="F135" s="279">
        <v>0.1278</v>
      </c>
      <c r="G135" s="270" t="s">
        <v>303</v>
      </c>
      <c r="H135" s="20">
        <v>0.16800000000000001</v>
      </c>
      <c r="I135" s="270" t="s">
        <v>303</v>
      </c>
    </row>
    <row r="136" spans="2:9">
      <c r="B136" s="269" t="s">
        <v>201</v>
      </c>
      <c r="C136" s="16" t="s">
        <v>298</v>
      </c>
      <c r="D136" s="16">
        <v>1997</v>
      </c>
      <c r="E136" s="9" t="s">
        <v>302</v>
      </c>
      <c r="F136" s="279">
        <v>9.2399999999999996E-2</v>
      </c>
      <c r="G136" s="270" t="s">
        <v>303</v>
      </c>
      <c r="H136" s="20">
        <v>0.1726</v>
      </c>
      <c r="I136" s="270" t="s">
        <v>303</v>
      </c>
    </row>
    <row r="137" spans="2:9">
      <c r="B137" s="269" t="s">
        <v>201</v>
      </c>
      <c r="C137" s="16" t="s">
        <v>298</v>
      </c>
      <c r="D137" s="16">
        <v>1998</v>
      </c>
      <c r="E137" s="9" t="s">
        <v>302</v>
      </c>
      <c r="F137" s="283">
        <v>6.5500000000000003E-2</v>
      </c>
      <c r="G137" s="270" t="s">
        <v>303</v>
      </c>
      <c r="H137" s="259">
        <v>0.17499999999999999</v>
      </c>
      <c r="I137" s="270" t="s">
        <v>303</v>
      </c>
    </row>
    <row r="138" spans="2:9">
      <c r="B138" s="269" t="s">
        <v>201</v>
      </c>
      <c r="C138" s="16" t="s">
        <v>298</v>
      </c>
      <c r="D138" s="16">
        <v>1999</v>
      </c>
      <c r="E138" s="9" t="s">
        <v>302</v>
      </c>
      <c r="F138" s="283">
        <v>6.4799999999999996E-2</v>
      </c>
      <c r="G138" s="270" t="s">
        <v>303</v>
      </c>
      <c r="H138" s="259">
        <v>0.1724</v>
      </c>
      <c r="I138" s="270" t="s">
        <v>303</v>
      </c>
    </row>
    <row r="139" spans="2:9">
      <c r="B139" s="269" t="s">
        <v>201</v>
      </c>
      <c r="C139" s="16" t="s">
        <v>298</v>
      </c>
      <c r="D139" s="16">
        <v>2000</v>
      </c>
      <c r="E139" s="9" t="s">
        <v>302</v>
      </c>
      <c r="F139" s="283">
        <v>6.3E-2</v>
      </c>
      <c r="G139" s="270" t="s">
        <v>303</v>
      </c>
      <c r="H139" s="259">
        <v>0.16600000000000001</v>
      </c>
      <c r="I139" s="270" t="s">
        <v>303</v>
      </c>
    </row>
    <row r="140" spans="2:9">
      <c r="B140" s="269" t="s">
        <v>201</v>
      </c>
      <c r="C140" s="16" t="s">
        <v>298</v>
      </c>
      <c r="D140" s="16">
        <v>2001</v>
      </c>
      <c r="E140" s="9" t="s">
        <v>302</v>
      </c>
      <c r="F140" s="283">
        <v>5.7700000000000001E-2</v>
      </c>
      <c r="G140" s="270" t="s">
        <v>303</v>
      </c>
      <c r="H140" s="259">
        <v>0.14680000000000001</v>
      </c>
      <c r="I140" s="270" t="s">
        <v>303</v>
      </c>
    </row>
    <row r="141" spans="2:9">
      <c r="B141" s="269" t="s">
        <v>201</v>
      </c>
      <c r="C141" s="16" t="s">
        <v>298</v>
      </c>
      <c r="D141" s="16">
        <v>2002</v>
      </c>
      <c r="E141" s="9" t="s">
        <v>302</v>
      </c>
      <c r="F141" s="283">
        <v>6.3399999999999998E-2</v>
      </c>
      <c r="G141" s="270" t="s">
        <v>303</v>
      </c>
      <c r="H141" s="259">
        <v>0.1673</v>
      </c>
      <c r="I141" s="270" t="s">
        <v>303</v>
      </c>
    </row>
    <row r="142" spans="2:9">
      <c r="B142" s="269" t="s">
        <v>201</v>
      </c>
      <c r="C142" s="16" t="s">
        <v>298</v>
      </c>
      <c r="D142" s="16">
        <v>2003</v>
      </c>
      <c r="E142" s="9" t="s">
        <v>302</v>
      </c>
      <c r="F142" s="283">
        <v>6.0199999999999997E-2</v>
      </c>
      <c r="G142" s="270" t="s">
        <v>303</v>
      </c>
      <c r="H142" s="259">
        <v>0.15529999999999999</v>
      </c>
      <c r="I142" s="270" t="s">
        <v>303</v>
      </c>
    </row>
    <row r="143" spans="2:9">
      <c r="B143" s="269" t="s">
        <v>201</v>
      </c>
      <c r="C143" s="16" t="s">
        <v>298</v>
      </c>
      <c r="D143" s="16">
        <v>2004</v>
      </c>
      <c r="E143" s="9" t="s">
        <v>302</v>
      </c>
      <c r="F143" s="283">
        <v>2.98E-2</v>
      </c>
      <c r="G143" s="270" t="s">
        <v>303</v>
      </c>
      <c r="H143" s="259">
        <v>1.6400000000000001E-2</v>
      </c>
      <c r="I143" s="270" t="s">
        <v>303</v>
      </c>
    </row>
    <row r="144" spans="2:9">
      <c r="B144" s="269" t="s">
        <v>201</v>
      </c>
      <c r="C144" s="16" t="s">
        <v>298</v>
      </c>
      <c r="D144" s="16">
        <v>2005</v>
      </c>
      <c r="E144" s="9" t="s">
        <v>302</v>
      </c>
      <c r="F144" s="283">
        <v>2.9700000000000001E-2</v>
      </c>
      <c r="G144" s="270" t="s">
        <v>303</v>
      </c>
      <c r="H144" s="259">
        <v>8.3000000000000001E-3</v>
      </c>
      <c r="I144" s="270" t="s">
        <v>303</v>
      </c>
    </row>
    <row r="145" spans="2:9">
      <c r="B145" s="269" t="s">
        <v>201</v>
      </c>
      <c r="C145" s="16" t="s">
        <v>298</v>
      </c>
      <c r="D145" s="16">
        <v>2006</v>
      </c>
      <c r="E145" s="9" t="s">
        <v>302</v>
      </c>
      <c r="F145" s="283">
        <v>2.9899999999999999E-2</v>
      </c>
      <c r="G145" s="270" t="s">
        <v>303</v>
      </c>
      <c r="H145" s="259">
        <v>2.41E-2</v>
      </c>
      <c r="I145" s="270" t="s">
        <v>303</v>
      </c>
    </row>
    <row r="146" spans="2:9">
      <c r="B146" s="269" t="s">
        <v>201</v>
      </c>
      <c r="C146" s="16" t="s">
        <v>298</v>
      </c>
      <c r="D146" s="16">
        <v>2007</v>
      </c>
      <c r="E146" s="9" t="s">
        <v>302</v>
      </c>
      <c r="F146" s="283">
        <v>3.2199999999999999E-2</v>
      </c>
      <c r="G146" s="270" t="s">
        <v>303</v>
      </c>
      <c r="H146" s="259">
        <v>1.5E-3</v>
      </c>
      <c r="I146" s="270" t="s">
        <v>303</v>
      </c>
    </row>
    <row r="147" spans="2:9">
      <c r="B147" s="269" t="s">
        <v>201</v>
      </c>
      <c r="C147" s="16" t="s">
        <v>298</v>
      </c>
      <c r="D147" s="16">
        <v>2008</v>
      </c>
      <c r="E147" s="9" t="s">
        <v>302</v>
      </c>
      <c r="F147" s="283">
        <v>3.4000000000000002E-2</v>
      </c>
      <c r="G147" s="270" t="s">
        <v>303</v>
      </c>
      <c r="H147" s="259">
        <v>1.5E-3</v>
      </c>
      <c r="I147" s="270" t="s">
        <v>303</v>
      </c>
    </row>
    <row r="148" spans="2:9">
      <c r="B148" s="269" t="s">
        <v>201</v>
      </c>
      <c r="C148" s="16" t="s">
        <v>298</v>
      </c>
      <c r="D148" s="16">
        <v>2009</v>
      </c>
      <c r="E148" s="9" t="s">
        <v>302</v>
      </c>
      <c r="F148" s="283">
        <v>3.39E-2</v>
      </c>
      <c r="G148" s="270" t="s">
        <v>303</v>
      </c>
      <c r="H148" s="259">
        <v>1.5E-3</v>
      </c>
      <c r="I148" s="270" t="s">
        <v>303</v>
      </c>
    </row>
    <row r="149" spans="2:9">
      <c r="B149" s="269" t="s">
        <v>201</v>
      </c>
      <c r="C149" s="16" t="s">
        <v>298</v>
      </c>
      <c r="D149" s="16">
        <v>2010</v>
      </c>
      <c r="E149" s="9" t="s">
        <v>302</v>
      </c>
      <c r="F149" s="283">
        <v>3.2000000000000001E-2</v>
      </c>
      <c r="G149" s="270" t="s">
        <v>303</v>
      </c>
      <c r="H149" s="259">
        <v>1.5E-3</v>
      </c>
      <c r="I149" s="270" t="s">
        <v>303</v>
      </c>
    </row>
    <row r="150" spans="2:9">
      <c r="B150" s="269" t="s">
        <v>201</v>
      </c>
      <c r="C150" s="16" t="s">
        <v>298</v>
      </c>
      <c r="D150" s="16">
        <v>2011</v>
      </c>
      <c r="E150" s="9" t="s">
        <v>302</v>
      </c>
      <c r="F150" s="283">
        <v>3.04E-2</v>
      </c>
      <c r="G150" s="270" t="s">
        <v>303</v>
      </c>
      <c r="H150" s="259">
        <v>1.5E-3</v>
      </c>
      <c r="I150" s="270" t="s">
        <v>303</v>
      </c>
    </row>
    <row r="151" spans="2:9">
      <c r="B151" s="269" t="s">
        <v>201</v>
      </c>
      <c r="C151" s="16" t="s">
        <v>298</v>
      </c>
      <c r="D151" s="16">
        <v>2012</v>
      </c>
      <c r="E151" s="9" t="s">
        <v>302</v>
      </c>
      <c r="F151" s="283">
        <v>3.1300000000000001E-2</v>
      </c>
      <c r="G151" s="270" t="s">
        <v>303</v>
      </c>
      <c r="H151" s="259">
        <v>1.5E-3</v>
      </c>
      <c r="I151" s="270" t="s">
        <v>303</v>
      </c>
    </row>
    <row r="152" spans="2:9">
      <c r="B152" s="269" t="s">
        <v>201</v>
      </c>
      <c r="C152" s="16" t="s">
        <v>298</v>
      </c>
      <c r="D152" s="16">
        <v>2013</v>
      </c>
      <c r="E152" s="9" t="s">
        <v>302</v>
      </c>
      <c r="F152" s="283">
        <v>3.1300000000000001E-2</v>
      </c>
      <c r="G152" s="270" t="s">
        <v>303</v>
      </c>
      <c r="H152" s="259">
        <v>1.5E-3</v>
      </c>
      <c r="I152" s="270" t="s">
        <v>303</v>
      </c>
    </row>
    <row r="153" spans="2:9">
      <c r="B153" s="269" t="s">
        <v>201</v>
      </c>
      <c r="C153" s="16" t="s">
        <v>298</v>
      </c>
      <c r="D153" s="16">
        <v>2014</v>
      </c>
      <c r="E153" s="9" t="s">
        <v>302</v>
      </c>
      <c r="F153" s="283">
        <v>3.15E-2</v>
      </c>
      <c r="G153" s="270" t="s">
        <v>303</v>
      </c>
      <c r="H153" s="259">
        <v>1.5E-3</v>
      </c>
      <c r="I153" s="270" t="s">
        <v>303</v>
      </c>
    </row>
    <row r="154" spans="2:9">
      <c r="B154" s="269" t="s">
        <v>201</v>
      </c>
      <c r="C154" s="16" t="s">
        <v>298</v>
      </c>
      <c r="D154" s="16">
        <v>2015</v>
      </c>
      <c r="E154" s="9" t="s">
        <v>302</v>
      </c>
      <c r="F154" s="283">
        <v>3.32E-2</v>
      </c>
      <c r="G154" s="270" t="s">
        <v>303</v>
      </c>
      <c r="H154" s="259">
        <v>2.0999999999999999E-3</v>
      </c>
      <c r="I154" s="270" t="s">
        <v>303</v>
      </c>
    </row>
    <row r="155" spans="2:9">
      <c r="B155" s="269" t="s">
        <v>201</v>
      </c>
      <c r="C155" s="16" t="s">
        <v>298</v>
      </c>
      <c r="D155" s="16">
        <v>2016</v>
      </c>
      <c r="E155" s="9" t="s">
        <v>302</v>
      </c>
      <c r="F155" s="283">
        <v>3.2099999999999997E-2</v>
      </c>
      <c r="G155" s="270" t="s">
        <v>303</v>
      </c>
      <c r="H155" s="259">
        <v>6.1000000000000004E-3</v>
      </c>
      <c r="I155" s="270" t="s">
        <v>303</v>
      </c>
    </row>
    <row r="156" spans="2:9">
      <c r="B156" s="269" t="s">
        <v>201</v>
      </c>
      <c r="C156" s="16" t="s">
        <v>298</v>
      </c>
      <c r="D156" s="16">
        <v>2017</v>
      </c>
      <c r="E156" s="9" t="s">
        <v>302</v>
      </c>
      <c r="F156" s="283">
        <v>3.2899999999999999E-2</v>
      </c>
      <c r="G156" s="270" t="s">
        <v>303</v>
      </c>
      <c r="H156" s="259">
        <v>8.3999999999999995E-3</v>
      </c>
      <c r="I156" s="270" t="s">
        <v>303</v>
      </c>
    </row>
    <row r="157" spans="2:9">
      <c r="B157" s="269" t="s">
        <v>201</v>
      </c>
      <c r="C157" s="16" t="s">
        <v>298</v>
      </c>
      <c r="D157" s="16">
        <v>2018</v>
      </c>
      <c r="E157" s="9" t="s">
        <v>302</v>
      </c>
      <c r="F157" s="283">
        <v>3.2599999999999997E-2</v>
      </c>
      <c r="G157" s="270" t="s">
        <v>303</v>
      </c>
      <c r="H157" s="259">
        <v>8.2000000000000007E-3</v>
      </c>
      <c r="I157" s="270" t="s">
        <v>303</v>
      </c>
    </row>
    <row r="158" spans="2:9">
      <c r="B158" s="269" t="s">
        <v>201</v>
      </c>
      <c r="C158" s="16" t="s">
        <v>298</v>
      </c>
      <c r="D158" s="16">
        <v>2019</v>
      </c>
      <c r="E158" s="9" t="s">
        <v>302</v>
      </c>
      <c r="F158" s="283">
        <v>3.3000000000000002E-2</v>
      </c>
      <c r="G158" s="270" t="s">
        <v>303</v>
      </c>
      <c r="H158" s="259">
        <v>9.1000000000000004E-3</v>
      </c>
      <c r="I158" s="270" t="s">
        <v>303</v>
      </c>
    </row>
    <row r="159" spans="2:9">
      <c r="B159" s="269" t="s">
        <v>201</v>
      </c>
      <c r="C159" s="16" t="s">
        <v>298</v>
      </c>
      <c r="D159" s="16">
        <v>2020</v>
      </c>
      <c r="E159" s="9" t="s">
        <v>302</v>
      </c>
      <c r="F159" s="283">
        <v>3.32E-2</v>
      </c>
      <c r="G159" s="270" t="s">
        <v>303</v>
      </c>
      <c r="H159" s="259">
        <v>0.01</v>
      </c>
      <c r="I159" s="270" t="s">
        <v>303</v>
      </c>
    </row>
    <row r="160" spans="2:9">
      <c r="B160" s="269" t="s">
        <v>201</v>
      </c>
      <c r="C160" s="16" t="s">
        <v>298</v>
      </c>
      <c r="D160" s="16">
        <v>2021</v>
      </c>
      <c r="E160" s="9" t="s">
        <v>302</v>
      </c>
      <c r="F160" s="283">
        <v>3.32E-2</v>
      </c>
      <c r="G160" s="270" t="s">
        <v>303</v>
      </c>
      <c r="H160" s="259">
        <v>0.01</v>
      </c>
      <c r="I160" s="270" t="s">
        <v>303</v>
      </c>
    </row>
    <row r="161" spans="2:9">
      <c r="B161" s="269" t="s">
        <v>201</v>
      </c>
      <c r="C161" s="16" t="s">
        <v>325</v>
      </c>
      <c r="D161" s="16" t="s">
        <v>319</v>
      </c>
      <c r="E161" s="9" t="s">
        <v>238</v>
      </c>
      <c r="F161" s="279">
        <v>5.1000000000000004E-3</v>
      </c>
      <c r="G161" s="270" t="s">
        <v>303</v>
      </c>
      <c r="H161" s="20">
        <v>4.7999999999999996E-3</v>
      </c>
      <c r="I161" s="270" t="s">
        <v>303</v>
      </c>
    </row>
    <row r="162" spans="2:9">
      <c r="B162" s="269" t="s">
        <v>201</v>
      </c>
      <c r="C162" s="16" t="s">
        <v>325</v>
      </c>
      <c r="D162" s="16" t="s">
        <v>309</v>
      </c>
      <c r="E162" s="9" t="s">
        <v>238</v>
      </c>
      <c r="F162" s="284">
        <v>9.4999999999999998E-3</v>
      </c>
      <c r="G162" s="270" t="s">
        <v>303</v>
      </c>
      <c r="H162" s="260">
        <v>4.3099999999999999E-2</v>
      </c>
      <c r="I162" s="270" t="s">
        <v>303</v>
      </c>
    </row>
    <row r="163" spans="2:9">
      <c r="B163" s="267" t="s">
        <v>201</v>
      </c>
      <c r="C163" s="9" t="s">
        <v>326</v>
      </c>
      <c r="D163" s="254"/>
      <c r="E163" s="9" t="s">
        <v>289</v>
      </c>
      <c r="F163" s="283">
        <v>7.2999999999999995E-2</v>
      </c>
      <c r="G163" s="268" t="s">
        <v>303</v>
      </c>
      <c r="H163" s="259">
        <v>2.7E-2</v>
      </c>
      <c r="I163" s="268" t="s">
        <v>303</v>
      </c>
    </row>
    <row r="164" spans="2:9">
      <c r="B164" s="267" t="s">
        <v>201</v>
      </c>
      <c r="C164" s="9" t="s">
        <v>326</v>
      </c>
      <c r="D164" s="254"/>
      <c r="E164" s="9" t="s">
        <v>292</v>
      </c>
      <c r="F164" s="283">
        <v>7.2999999999999995E-2</v>
      </c>
      <c r="G164" s="268" t="s">
        <v>303</v>
      </c>
      <c r="H164" s="259">
        <v>2.7E-2</v>
      </c>
      <c r="I164" s="268" t="s">
        <v>303</v>
      </c>
    </row>
    <row r="165" spans="2:9">
      <c r="B165" s="267" t="s">
        <v>201</v>
      </c>
      <c r="C165" s="9" t="s">
        <v>326</v>
      </c>
      <c r="D165" s="254"/>
      <c r="E165" s="9" t="s">
        <v>291</v>
      </c>
      <c r="F165" s="283">
        <v>0.92100000000000004</v>
      </c>
      <c r="G165" s="268" t="s">
        <v>303</v>
      </c>
      <c r="H165" s="416">
        <v>1.7000000000000001E-2</v>
      </c>
      <c r="I165" s="268" t="s">
        <v>303</v>
      </c>
    </row>
    <row r="166" spans="2:9">
      <c r="B166" s="267" t="s">
        <v>201</v>
      </c>
      <c r="C166" s="9" t="s">
        <v>326</v>
      </c>
      <c r="D166" s="254"/>
      <c r="E166" s="9" t="s">
        <v>252</v>
      </c>
      <c r="F166" s="283">
        <v>9.1999999999999998E-2</v>
      </c>
      <c r="G166" s="268" t="s">
        <v>303</v>
      </c>
      <c r="H166" s="416">
        <v>1.7000000000000001E-2</v>
      </c>
      <c r="I166" s="268" t="s">
        <v>303</v>
      </c>
    </row>
    <row r="167" spans="2:9">
      <c r="B167" s="267" t="s">
        <v>201</v>
      </c>
      <c r="C167" s="9" t="s">
        <v>326</v>
      </c>
      <c r="D167" s="254"/>
      <c r="E167" s="9" t="s">
        <v>299</v>
      </c>
      <c r="F167" s="283">
        <v>0.92100000000000004</v>
      </c>
      <c r="G167" s="268" t="s">
        <v>303</v>
      </c>
      <c r="H167" s="417">
        <v>1.7000000000000001E-2</v>
      </c>
      <c r="I167" s="268" t="s">
        <v>303</v>
      </c>
    </row>
    <row r="168" spans="2:9">
      <c r="B168" s="267" t="s">
        <v>201</v>
      </c>
      <c r="C168" s="9" t="s">
        <v>326</v>
      </c>
      <c r="D168" s="254"/>
      <c r="E168" s="9" t="s">
        <v>311</v>
      </c>
      <c r="F168" s="277">
        <v>1.4E-2</v>
      </c>
      <c r="G168" s="268" t="s">
        <v>303</v>
      </c>
      <c r="H168" s="255">
        <v>2E-3</v>
      </c>
      <c r="I168" s="268" t="s">
        <v>303</v>
      </c>
    </row>
    <row r="169" spans="2:9">
      <c r="B169" s="267" t="s">
        <v>201</v>
      </c>
      <c r="C169" s="9" t="s">
        <v>288</v>
      </c>
      <c r="D169" s="254"/>
      <c r="E169" s="6" t="s">
        <v>289</v>
      </c>
      <c r="F169" s="414">
        <v>0.193</v>
      </c>
      <c r="G169" s="268" t="s">
        <v>303</v>
      </c>
      <c r="H169" s="415">
        <v>2.9000000000000001E-2</v>
      </c>
      <c r="I169" s="268" t="s">
        <v>303</v>
      </c>
    </row>
    <row r="170" spans="2:9">
      <c r="B170" s="267" t="s">
        <v>201</v>
      </c>
      <c r="C170" s="9" t="s">
        <v>288</v>
      </c>
      <c r="D170" s="254"/>
      <c r="E170" s="6" t="s">
        <v>292</v>
      </c>
      <c r="F170" s="414">
        <v>0.193</v>
      </c>
      <c r="G170" s="268" t="s">
        <v>303</v>
      </c>
      <c r="H170" s="415">
        <v>2.9000000000000001E-2</v>
      </c>
      <c r="I170" s="268" t="s">
        <v>303</v>
      </c>
    </row>
    <row r="171" spans="2:9">
      <c r="B171" s="267" t="s">
        <v>201</v>
      </c>
      <c r="C171" s="9" t="s">
        <v>288</v>
      </c>
      <c r="D171" s="254"/>
      <c r="E171" s="9" t="s">
        <v>291</v>
      </c>
      <c r="F171" s="414">
        <v>2.7530000000000001</v>
      </c>
      <c r="G171" s="268" t="s">
        <v>303</v>
      </c>
      <c r="H171" s="415">
        <v>1.7000000000000001E-2</v>
      </c>
      <c r="I171" s="268" t="s">
        <v>303</v>
      </c>
    </row>
    <row r="172" spans="2:9">
      <c r="B172" s="267" t="s">
        <v>201</v>
      </c>
      <c r="C172" s="9" t="s">
        <v>288</v>
      </c>
      <c r="D172" s="254"/>
      <c r="E172" s="6" t="s">
        <v>252</v>
      </c>
      <c r="F172" s="414">
        <v>0.27500000000000002</v>
      </c>
      <c r="G172" s="268" t="s">
        <v>303</v>
      </c>
      <c r="H172" s="415">
        <v>1.7000000000000001E-2</v>
      </c>
      <c r="I172" s="268" t="s">
        <v>303</v>
      </c>
    </row>
    <row r="173" spans="2:9">
      <c r="B173" s="267" t="s">
        <v>201</v>
      </c>
      <c r="C173" s="9" t="s">
        <v>288</v>
      </c>
      <c r="D173" s="254"/>
      <c r="E173" s="6" t="s">
        <v>299</v>
      </c>
      <c r="F173" s="414">
        <v>2.7530000000000001</v>
      </c>
      <c r="G173" s="268" t="s">
        <v>303</v>
      </c>
      <c r="H173" s="255">
        <v>1.7000000000000001E-2</v>
      </c>
      <c r="I173" s="268" t="s">
        <v>303</v>
      </c>
    </row>
    <row r="174" spans="2:9">
      <c r="B174" s="267" t="s">
        <v>201</v>
      </c>
      <c r="C174" s="9" t="s">
        <v>288</v>
      </c>
      <c r="D174" s="254"/>
      <c r="E174" s="9" t="s">
        <v>311</v>
      </c>
      <c r="F174" s="414">
        <v>1.6E-2</v>
      </c>
      <c r="G174" s="268" t="s">
        <v>303</v>
      </c>
      <c r="H174" s="415">
        <v>3.0000000000000001E-3</v>
      </c>
      <c r="I174" s="268" t="s">
        <v>303</v>
      </c>
    </row>
    <row r="175" spans="2:9">
      <c r="B175" s="267" t="s">
        <v>201</v>
      </c>
      <c r="C175" s="9" t="s">
        <v>276</v>
      </c>
      <c r="D175" s="9" t="s">
        <v>327</v>
      </c>
      <c r="E175" s="9" t="s">
        <v>302</v>
      </c>
      <c r="F175" s="277">
        <v>7.0000000000000001E-3</v>
      </c>
      <c r="G175" s="268" t="s">
        <v>303</v>
      </c>
      <c r="H175" s="255">
        <v>8.3000000000000001E-3</v>
      </c>
      <c r="I175" s="268" t="s">
        <v>303</v>
      </c>
    </row>
    <row r="176" spans="2:9">
      <c r="B176" s="269" t="s">
        <v>201</v>
      </c>
      <c r="C176" s="16" t="s">
        <v>276</v>
      </c>
      <c r="D176" s="9" t="s">
        <v>328</v>
      </c>
      <c r="E176" s="9" t="s">
        <v>302</v>
      </c>
      <c r="F176" s="279">
        <v>0</v>
      </c>
      <c r="G176" s="270" t="s">
        <v>303</v>
      </c>
      <c r="H176" s="20">
        <v>0</v>
      </c>
      <c r="I176" s="270" t="s">
        <v>303</v>
      </c>
    </row>
    <row r="177" spans="2:9" ht="12" thickBot="1">
      <c r="B177" s="271" t="s">
        <v>201</v>
      </c>
      <c r="C177" s="272" t="s">
        <v>276</v>
      </c>
      <c r="D177" s="273" t="s">
        <v>329</v>
      </c>
      <c r="E177" s="273" t="s">
        <v>302</v>
      </c>
      <c r="F177" s="285">
        <v>7.0000000000000001E-3</v>
      </c>
      <c r="G177" s="275" t="s">
        <v>303</v>
      </c>
      <c r="H177" s="274">
        <v>8.3000000000000001E-3</v>
      </c>
      <c r="I177" s="275" t="s">
        <v>303</v>
      </c>
    </row>
    <row r="178" spans="2:9" ht="13.2">
      <c r="B178" s="21" t="s">
        <v>330</v>
      </c>
      <c r="C178" s="17"/>
      <c r="D178" s="18"/>
      <c r="E178" s="18"/>
      <c r="F178" s="19"/>
      <c r="G178" s="20"/>
      <c r="H178" s="19"/>
      <c r="I178" s="20"/>
    </row>
    <row r="179" spans="2:9">
      <c r="B179" s="16"/>
      <c r="C179" s="16"/>
      <c r="D179" s="16"/>
      <c r="F179" s="16"/>
      <c r="G179" s="16"/>
      <c r="H179" s="16"/>
      <c r="I179" s="16"/>
    </row>
    <row r="180" spans="2:9" ht="51" customHeight="1" thickBot="1">
      <c r="B180" s="644" t="s">
        <v>331</v>
      </c>
      <c r="C180" s="644"/>
      <c r="D180" s="644"/>
      <c r="E180" s="644"/>
      <c r="F180" s="644"/>
      <c r="G180" s="644"/>
      <c r="H180" s="644"/>
      <c r="I180" s="644"/>
    </row>
    <row r="181" spans="2:9" ht="16.5" customHeight="1" thickBot="1">
      <c r="B181" s="660" t="s">
        <v>332</v>
      </c>
      <c r="C181" s="661"/>
      <c r="D181" s="661"/>
      <c r="E181" s="661"/>
      <c r="F181" s="661"/>
      <c r="G181" s="661"/>
      <c r="H181" s="661"/>
      <c r="I181" s="662"/>
    </row>
    <row r="182" spans="2:9" ht="13.8" thickBot="1">
      <c r="B182" s="235" t="s">
        <v>187</v>
      </c>
      <c r="C182" s="236" t="s">
        <v>266</v>
      </c>
      <c r="D182" s="236" t="s">
        <v>333</v>
      </c>
      <c r="E182" s="236" t="s">
        <v>334</v>
      </c>
      <c r="F182" s="236" t="s">
        <v>88</v>
      </c>
      <c r="G182" s="302" t="s">
        <v>335</v>
      </c>
      <c r="H182" s="237" t="s">
        <v>336</v>
      </c>
      <c r="I182" s="303" t="s">
        <v>337</v>
      </c>
    </row>
    <row r="183" spans="2:9">
      <c r="B183" s="286" t="s">
        <v>213</v>
      </c>
      <c r="C183" s="262" t="s">
        <v>300</v>
      </c>
      <c r="D183" s="262" t="s">
        <v>338</v>
      </c>
      <c r="E183" s="263"/>
      <c r="F183" s="264" t="s">
        <v>339</v>
      </c>
      <c r="G183" s="292">
        <v>0.14011999999999999</v>
      </c>
      <c r="H183" s="295">
        <v>1.2800000000000001E-2</v>
      </c>
      <c r="I183" s="287">
        <v>1.2080000000000001E-3</v>
      </c>
    </row>
    <row r="184" spans="2:9">
      <c r="B184" s="269" t="s">
        <v>213</v>
      </c>
      <c r="C184" s="16" t="s">
        <v>300</v>
      </c>
      <c r="D184" s="16" t="s">
        <v>340</v>
      </c>
      <c r="E184" s="254"/>
      <c r="F184" s="9" t="s">
        <v>339</v>
      </c>
      <c r="G184" s="293">
        <v>0.17751</v>
      </c>
      <c r="H184" s="296">
        <v>1.2800000000000001E-2</v>
      </c>
      <c r="I184" s="288">
        <v>1.2080000000000001E-3</v>
      </c>
    </row>
    <row r="185" spans="2:9">
      <c r="B185" s="269" t="s">
        <v>213</v>
      </c>
      <c r="C185" s="16" t="s">
        <v>300</v>
      </c>
      <c r="D185" s="16" t="s">
        <v>341</v>
      </c>
      <c r="E185" s="254"/>
      <c r="F185" s="9" t="s">
        <v>339</v>
      </c>
      <c r="G185" s="293">
        <v>0.27156000000000002</v>
      </c>
      <c r="H185" s="296">
        <v>1.2800000000000001E-2</v>
      </c>
      <c r="I185" s="288">
        <v>1.2080000000000001E-3</v>
      </c>
    </row>
    <row r="186" spans="2:9">
      <c r="B186" s="269" t="s">
        <v>213</v>
      </c>
      <c r="C186" s="16" t="s">
        <v>300</v>
      </c>
      <c r="D186" s="16" t="s">
        <v>342</v>
      </c>
      <c r="E186" s="254"/>
      <c r="F186" s="9" t="s">
        <v>339</v>
      </c>
      <c r="G186" s="293">
        <v>0.16322999999999999</v>
      </c>
      <c r="H186" s="296">
        <v>1.2800000000000001E-2</v>
      </c>
      <c r="I186" s="288">
        <v>1.2080000000000001E-3</v>
      </c>
    </row>
    <row r="187" spans="2:9">
      <c r="B187" s="269" t="s">
        <v>213</v>
      </c>
      <c r="C187" s="16" t="s">
        <v>300</v>
      </c>
      <c r="D187" s="16" t="s">
        <v>343</v>
      </c>
      <c r="E187" s="254"/>
      <c r="F187" s="9" t="s">
        <v>238</v>
      </c>
      <c r="G187" s="293">
        <v>0.13763</v>
      </c>
      <c r="H187" s="297">
        <v>1.66E-4</v>
      </c>
      <c r="I187" s="288">
        <v>6.3090000000000004E-3</v>
      </c>
    </row>
    <row r="188" spans="2:9">
      <c r="B188" s="269" t="s">
        <v>213</v>
      </c>
      <c r="C188" s="16" t="s">
        <v>300</v>
      </c>
      <c r="D188" s="16" t="s">
        <v>344</v>
      </c>
      <c r="E188" s="254"/>
      <c r="F188" s="9" t="s">
        <v>238</v>
      </c>
      <c r="G188" s="293">
        <v>0.16547999999999999</v>
      </c>
      <c r="H188" s="297">
        <v>1.66E-4</v>
      </c>
      <c r="I188" s="288">
        <v>6.3090000000000004E-3</v>
      </c>
    </row>
    <row r="189" spans="2:9">
      <c r="B189" s="269" t="s">
        <v>213</v>
      </c>
      <c r="C189" s="16" t="s">
        <v>300</v>
      </c>
      <c r="D189" s="16" t="s">
        <v>341</v>
      </c>
      <c r="E189" s="254"/>
      <c r="F189" s="9" t="s">
        <v>238</v>
      </c>
      <c r="G189" s="293">
        <v>0.20691000000000001</v>
      </c>
      <c r="H189" s="297">
        <v>1.66E-4</v>
      </c>
      <c r="I189" s="288">
        <v>6.3090000000000004E-3</v>
      </c>
    </row>
    <row r="190" spans="2:9">
      <c r="B190" s="269" t="s">
        <v>213</v>
      </c>
      <c r="C190" s="16" t="s">
        <v>300</v>
      </c>
      <c r="D190" s="16" t="s">
        <v>342</v>
      </c>
      <c r="E190" s="254"/>
      <c r="F190" s="9" t="s">
        <v>238</v>
      </c>
      <c r="G190" s="293">
        <v>0.16814999999999999</v>
      </c>
      <c r="H190" s="297">
        <v>1.66E-4</v>
      </c>
      <c r="I190" s="288">
        <v>6.3090000000000004E-3</v>
      </c>
    </row>
    <row r="191" spans="2:9">
      <c r="B191" s="269" t="s">
        <v>213</v>
      </c>
      <c r="C191" s="16" t="s">
        <v>300</v>
      </c>
      <c r="D191" s="16" t="s">
        <v>338</v>
      </c>
      <c r="E191" s="254"/>
      <c r="F191" s="9" t="s">
        <v>345</v>
      </c>
      <c r="G191" s="293">
        <v>0.10049</v>
      </c>
      <c r="H191" s="296">
        <v>8.3999999999999995E-3</v>
      </c>
      <c r="I191" s="288">
        <v>2.9190000000000002E-3</v>
      </c>
    </row>
    <row r="192" spans="2:9">
      <c r="B192" s="269" t="s">
        <v>213</v>
      </c>
      <c r="C192" s="16" t="s">
        <v>300</v>
      </c>
      <c r="D192" s="16" t="s">
        <v>340</v>
      </c>
      <c r="E192" s="254"/>
      <c r="F192" s="9" t="s">
        <v>345</v>
      </c>
      <c r="G192" s="293">
        <v>0.10783</v>
      </c>
      <c r="H192" s="296">
        <v>6.0000000000000001E-3</v>
      </c>
      <c r="I192" s="288">
        <v>3.9259999999999998E-3</v>
      </c>
    </row>
    <row r="193" spans="2:9">
      <c r="B193" s="269" t="s">
        <v>213</v>
      </c>
      <c r="C193" s="16" t="s">
        <v>300</v>
      </c>
      <c r="D193" s="16" t="s">
        <v>341</v>
      </c>
      <c r="E193" s="254"/>
      <c r="F193" s="9" t="s">
        <v>345</v>
      </c>
      <c r="G193" s="293">
        <v>0.15101000000000001</v>
      </c>
      <c r="H193" s="296">
        <v>3.5999999999999999E-3</v>
      </c>
      <c r="I193" s="288">
        <v>5.0000000000000001E-3</v>
      </c>
    </row>
    <row r="194" spans="2:9">
      <c r="B194" s="269" t="s">
        <v>213</v>
      </c>
      <c r="C194" s="16" t="s">
        <v>300</v>
      </c>
      <c r="D194" s="16" t="s">
        <v>342</v>
      </c>
      <c r="E194" s="254"/>
      <c r="F194" s="9" t="s">
        <v>345</v>
      </c>
      <c r="G194" s="293">
        <v>0.11781</v>
      </c>
      <c r="H194" s="296">
        <v>6.7999999999999996E-3</v>
      </c>
      <c r="I194" s="288">
        <v>3.6909999999999998E-3</v>
      </c>
    </row>
    <row r="195" spans="2:9">
      <c r="B195" s="269" t="s">
        <v>213</v>
      </c>
      <c r="C195" s="16" t="s">
        <v>300</v>
      </c>
      <c r="D195" s="16" t="s">
        <v>340</v>
      </c>
      <c r="E195" s="254"/>
      <c r="F195" s="9" t="s">
        <v>291</v>
      </c>
      <c r="G195" s="293">
        <v>0.15447</v>
      </c>
      <c r="H195" s="298">
        <v>6.3200000000000006E-2</v>
      </c>
      <c r="I195" s="289">
        <v>1.3758389261744966E-3</v>
      </c>
    </row>
    <row r="196" spans="2:9">
      <c r="B196" s="269" t="s">
        <v>213</v>
      </c>
      <c r="C196" s="16" t="s">
        <v>300</v>
      </c>
      <c r="D196" s="16" t="s">
        <v>341</v>
      </c>
      <c r="E196" s="254"/>
      <c r="F196" s="9" t="s">
        <v>291</v>
      </c>
      <c r="G196" s="293">
        <v>0.23632</v>
      </c>
      <c r="H196" s="298">
        <v>6.3200000000000006E-2</v>
      </c>
      <c r="I196" s="289">
        <v>1.3758389261744966E-3</v>
      </c>
    </row>
    <row r="197" spans="2:9">
      <c r="B197" s="269" t="s">
        <v>213</v>
      </c>
      <c r="C197" s="16" t="s">
        <v>300</v>
      </c>
      <c r="D197" s="16" t="s">
        <v>342</v>
      </c>
      <c r="E197" s="254"/>
      <c r="F197" s="9" t="s">
        <v>291</v>
      </c>
      <c r="G197" s="293">
        <v>0.17291000000000001</v>
      </c>
      <c r="H197" s="298">
        <v>6.3200000000000006E-2</v>
      </c>
      <c r="I197" s="289">
        <v>1.3758389261744966E-3</v>
      </c>
    </row>
    <row r="198" spans="2:9">
      <c r="B198" s="269" t="s">
        <v>213</v>
      </c>
      <c r="C198" s="16" t="s">
        <v>300</v>
      </c>
      <c r="D198" s="16" t="s">
        <v>340</v>
      </c>
      <c r="E198" s="254"/>
      <c r="F198" s="9" t="s">
        <v>252</v>
      </c>
      <c r="G198" s="293">
        <v>0.17565</v>
      </c>
      <c r="H198" s="298">
        <v>2.0000000000000005E-3</v>
      </c>
      <c r="I198" s="289">
        <v>1.3758389261744966E-3</v>
      </c>
    </row>
    <row r="199" spans="2:9">
      <c r="B199" s="269" t="s">
        <v>213</v>
      </c>
      <c r="C199" s="16" t="s">
        <v>300</v>
      </c>
      <c r="D199" s="16" t="s">
        <v>341</v>
      </c>
      <c r="E199" s="254"/>
      <c r="F199" s="9" t="s">
        <v>252</v>
      </c>
      <c r="G199" s="293">
        <v>0.26872000000000001</v>
      </c>
      <c r="H199" s="298">
        <v>2.0000000000000005E-3</v>
      </c>
      <c r="I199" s="289">
        <v>1.3758389261744966E-3</v>
      </c>
    </row>
    <row r="200" spans="2:9">
      <c r="B200" s="269" t="s">
        <v>213</v>
      </c>
      <c r="C200" s="16" t="s">
        <v>300</v>
      </c>
      <c r="D200" s="16" t="s">
        <v>342</v>
      </c>
      <c r="E200" s="254"/>
      <c r="F200" s="9" t="s">
        <v>252</v>
      </c>
      <c r="G200" s="293">
        <v>0.19661999999999999</v>
      </c>
      <c r="H200" s="298">
        <v>2.0000000000000005E-3</v>
      </c>
      <c r="I200" s="289">
        <v>1.3758389261744966E-3</v>
      </c>
    </row>
    <row r="201" spans="2:9">
      <c r="B201" s="269" t="s">
        <v>213</v>
      </c>
      <c r="C201" s="16" t="s">
        <v>346</v>
      </c>
      <c r="D201" s="16" t="s">
        <v>347</v>
      </c>
      <c r="E201" s="254"/>
      <c r="F201" s="9" t="s">
        <v>339</v>
      </c>
      <c r="G201" s="293">
        <v>0.18146999999999999</v>
      </c>
      <c r="H201" s="299">
        <v>9.6000000000000009E-3</v>
      </c>
      <c r="I201" s="288">
        <v>1.6442953020134228E-3</v>
      </c>
    </row>
    <row r="202" spans="2:9">
      <c r="B202" s="269" t="s">
        <v>213</v>
      </c>
      <c r="C202" s="16" t="s">
        <v>346</v>
      </c>
      <c r="D202" s="16" t="s">
        <v>348</v>
      </c>
      <c r="E202" s="254"/>
      <c r="F202" s="9" t="s">
        <v>339</v>
      </c>
      <c r="G202" s="293">
        <v>0.19524</v>
      </c>
      <c r="H202" s="299">
        <v>9.6000000000000009E-3</v>
      </c>
      <c r="I202" s="290">
        <v>1.6442953020134228E-3</v>
      </c>
    </row>
    <row r="203" spans="2:9">
      <c r="B203" s="269" t="s">
        <v>213</v>
      </c>
      <c r="C203" s="16" t="s">
        <v>346</v>
      </c>
      <c r="D203" s="16" t="s">
        <v>349</v>
      </c>
      <c r="E203" s="254"/>
      <c r="F203" s="9" t="s">
        <v>339</v>
      </c>
      <c r="G203" s="293">
        <v>0.31374000000000002</v>
      </c>
      <c r="H203" s="299">
        <v>9.6000000000000009E-3</v>
      </c>
      <c r="I203" s="290">
        <v>1.6442953020134228E-3</v>
      </c>
    </row>
    <row r="204" spans="2:9">
      <c r="B204" s="269" t="s">
        <v>213</v>
      </c>
      <c r="C204" s="16" t="s">
        <v>346</v>
      </c>
      <c r="D204" s="16" t="s">
        <v>350</v>
      </c>
      <c r="E204" s="254"/>
      <c r="F204" s="9" t="s">
        <v>339</v>
      </c>
      <c r="G204" s="293">
        <v>0.20061999999999999</v>
      </c>
      <c r="H204" s="299">
        <v>9.6000000000000009E-3</v>
      </c>
      <c r="I204" s="288">
        <v>1.6442953020134228E-3</v>
      </c>
    </row>
    <row r="205" spans="2:9">
      <c r="B205" s="269" t="s">
        <v>213</v>
      </c>
      <c r="C205" s="16" t="s">
        <v>346</v>
      </c>
      <c r="D205" s="16" t="s">
        <v>350</v>
      </c>
      <c r="E205" s="254"/>
      <c r="F205" s="9" t="s">
        <v>238</v>
      </c>
      <c r="G205" s="293">
        <v>0.22963</v>
      </c>
      <c r="H205" s="300">
        <v>0</v>
      </c>
      <c r="I205" s="288">
        <v>6.2416107382550334E-3</v>
      </c>
    </row>
    <row r="206" spans="2:9">
      <c r="B206" s="269" t="s">
        <v>213</v>
      </c>
      <c r="C206" s="16" t="s">
        <v>346</v>
      </c>
      <c r="D206" s="16" t="s">
        <v>350</v>
      </c>
      <c r="E206" s="254"/>
      <c r="F206" s="9" t="s">
        <v>252</v>
      </c>
      <c r="G206" s="293">
        <v>0.2545</v>
      </c>
      <c r="H206" s="299">
        <v>1.6000000000000001E-3</v>
      </c>
      <c r="I206" s="288">
        <v>1.8791946308724832E-3</v>
      </c>
    </row>
    <row r="207" spans="2:9">
      <c r="B207" s="269" t="s">
        <v>213</v>
      </c>
      <c r="C207" s="16" t="s">
        <v>346</v>
      </c>
      <c r="D207" s="16" t="s">
        <v>350</v>
      </c>
      <c r="E207" s="254"/>
      <c r="F207" s="9" t="s">
        <v>291</v>
      </c>
      <c r="G207" s="293">
        <v>0.23027</v>
      </c>
      <c r="H207" s="299">
        <v>4.7200000000000006E-2</v>
      </c>
      <c r="I207" s="288">
        <v>1.8791946308724832E-3</v>
      </c>
    </row>
    <row r="208" spans="2:9">
      <c r="B208" s="269" t="s">
        <v>213</v>
      </c>
      <c r="C208" s="16" t="s">
        <v>346</v>
      </c>
      <c r="D208" s="16" t="s">
        <v>350</v>
      </c>
      <c r="E208" s="254"/>
      <c r="F208" s="9" t="s">
        <v>351</v>
      </c>
      <c r="G208" s="293">
        <v>0.22874</v>
      </c>
      <c r="H208" s="299">
        <v>4.0000000000000002E-4</v>
      </c>
      <c r="I208" s="288">
        <v>6.1073825503355694E-3</v>
      </c>
    </row>
    <row r="209" spans="2:10">
      <c r="B209" s="269" t="s">
        <v>213</v>
      </c>
      <c r="C209" s="16" t="s">
        <v>352</v>
      </c>
      <c r="D209" s="16" t="s">
        <v>353</v>
      </c>
      <c r="E209" s="254"/>
      <c r="F209" s="9" t="s">
        <v>354</v>
      </c>
      <c r="G209" s="293">
        <v>8.0939999999999998E-2</v>
      </c>
      <c r="H209" s="299">
        <v>6.2399999999999997E-2</v>
      </c>
      <c r="I209" s="288">
        <v>1.8799999999999999E-3</v>
      </c>
      <c r="J209" s="22"/>
    </row>
    <row r="210" spans="2:10">
      <c r="B210" s="269" t="s">
        <v>213</v>
      </c>
      <c r="C210" s="16" t="s">
        <v>352</v>
      </c>
      <c r="D210" s="16" t="s">
        <v>355</v>
      </c>
      <c r="E210" s="254"/>
      <c r="F210" s="9" t="s">
        <v>354</v>
      </c>
      <c r="G210" s="293">
        <v>9.826E-2</v>
      </c>
      <c r="H210" s="299">
        <v>8.1600000000000006E-2</v>
      </c>
      <c r="I210" s="288">
        <v>2.0100000000000001E-3</v>
      </c>
    </row>
    <row r="211" spans="2:10">
      <c r="B211" s="269" t="s">
        <v>213</v>
      </c>
      <c r="C211" s="16" t="s">
        <v>352</v>
      </c>
      <c r="D211" s="16" t="s">
        <v>356</v>
      </c>
      <c r="E211" s="254"/>
      <c r="F211" s="9" t="s">
        <v>354</v>
      </c>
      <c r="G211" s="293">
        <v>0.13072</v>
      </c>
      <c r="H211" s="299">
        <v>4.5199999999999997E-2</v>
      </c>
      <c r="I211" s="288">
        <v>2.0100000000000001E-3</v>
      </c>
    </row>
    <row r="212" spans="2:10">
      <c r="B212" s="269" t="s">
        <v>213</v>
      </c>
      <c r="C212" s="16" t="s">
        <v>352</v>
      </c>
      <c r="D212" s="16" t="s">
        <v>357</v>
      </c>
      <c r="E212" s="254"/>
      <c r="F212" s="9" t="s">
        <v>354</v>
      </c>
      <c r="G212" s="293">
        <v>0.11138000000000001</v>
      </c>
      <c r="H212" s="299">
        <v>6.3200000000000006E-2</v>
      </c>
      <c r="I212" s="288">
        <v>1.98E-3</v>
      </c>
    </row>
    <row r="213" spans="2:10" ht="13.2">
      <c r="B213" s="269" t="s">
        <v>213</v>
      </c>
      <c r="C213" s="16" t="s">
        <v>358</v>
      </c>
      <c r="D213" s="16" t="s">
        <v>359</v>
      </c>
      <c r="E213" s="9" t="s">
        <v>360</v>
      </c>
      <c r="F213" s="9" t="s">
        <v>238</v>
      </c>
      <c r="G213" s="293">
        <v>0.44678000000000001</v>
      </c>
      <c r="H213" s="299">
        <v>4.0000000000000001E-3</v>
      </c>
      <c r="I213" s="288">
        <v>2.0067114093959729E-2</v>
      </c>
    </row>
    <row r="214" spans="2:10">
      <c r="B214" s="269" t="s">
        <v>213</v>
      </c>
      <c r="C214" s="16" t="s">
        <v>361</v>
      </c>
      <c r="D214" s="9" t="s">
        <v>359</v>
      </c>
      <c r="E214" s="9" t="s">
        <v>362</v>
      </c>
      <c r="F214" s="9" t="s">
        <v>238</v>
      </c>
      <c r="G214" s="293">
        <v>0.48563000000000001</v>
      </c>
      <c r="H214" s="299">
        <v>4.0000000000000001E-3</v>
      </c>
      <c r="I214" s="288">
        <v>2.0067114093959729E-2</v>
      </c>
    </row>
    <row r="215" spans="2:10">
      <c r="B215" s="269" t="s">
        <v>213</v>
      </c>
      <c r="C215" s="16" t="s">
        <v>361</v>
      </c>
      <c r="D215" s="9" t="s">
        <v>359</v>
      </c>
      <c r="E215" s="9" t="s">
        <v>363</v>
      </c>
      <c r="F215" s="9" t="s">
        <v>238</v>
      </c>
      <c r="G215" s="293">
        <v>0.52447999999999995</v>
      </c>
      <c r="H215" s="299">
        <v>4.0000000000000001E-3</v>
      </c>
      <c r="I215" s="288">
        <v>2.0067114093959729E-2</v>
      </c>
    </row>
    <row r="216" spans="2:10">
      <c r="B216" s="269" t="s">
        <v>213</v>
      </c>
      <c r="C216" s="16" t="s">
        <v>361</v>
      </c>
      <c r="D216" s="9" t="s">
        <v>359</v>
      </c>
      <c r="E216" s="9" t="s">
        <v>364</v>
      </c>
      <c r="F216" s="9" t="s">
        <v>238</v>
      </c>
      <c r="G216" s="293">
        <v>0.48019000000000001</v>
      </c>
      <c r="H216" s="299">
        <v>4.0000000000000001E-3</v>
      </c>
      <c r="I216" s="288">
        <v>2.0067114093959729E-2</v>
      </c>
    </row>
    <row r="217" spans="2:10">
      <c r="B217" s="269" t="s">
        <v>213</v>
      </c>
      <c r="C217" s="16" t="s">
        <v>361</v>
      </c>
      <c r="D217" s="9" t="s">
        <v>365</v>
      </c>
      <c r="E217" s="9" t="s">
        <v>360</v>
      </c>
      <c r="F217" s="9" t="s">
        <v>238</v>
      </c>
      <c r="G217" s="293">
        <v>0.53425999999999996</v>
      </c>
      <c r="H217" s="299">
        <v>4.7999999999999996E-3</v>
      </c>
      <c r="I217" s="288">
        <v>2.4463087248322146E-2</v>
      </c>
    </row>
    <row r="218" spans="2:10">
      <c r="B218" s="269" t="s">
        <v>213</v>
      </c>
      <c r="C218" s="16" t="s">
        <v>361</v>
      </c>
      <c r="D218" s="9" t="s">
        <v>365</v>
      </c>
      <c r="E218" s="9" t="s">
        <v>362</v>
      </c>
      <c r="F218" s="9" t="s">
        <v>238</v>
      </c>
      <c r="G218" s="293">
        <v>0.61058000000000001</v>
      </c>
      <c r="H218" s="299">
        <v>4.7999999999999996E-3</v>
      </c>
      <c r="I218" s="288">
        <v>2.4463087248322146E-2</v>
      </c>
    </row>
    <row r="219" spans="2:10">
      <c r="B219" s="269" t="s">
        <v>213</v>
      </c>
      <c r="C219" s="16" t="s">
        <v>361</v>
      </c>
      <c r="D219" s="9" t="s">
        <v>365</v>
      </c>
      <c r="E219" s="9" t="s">
        <v>363</v>
      </c>
      <c r="F219" s="9" t="s">
        <v>238</v>
      </c>
      <c r="G219" s="293">
        <v>0.68689999999999996</v>
      </c>
      <c r="H219" s="299">
        <v>4.7999999999999996E-3</v>
      </c>
      <c r="I219" s="288">
        <v>2.4463087248322146E-2</v>
      </c>
    </row>
    <row r="220" spans="2:10">
      <c r="B220" s="269" t="s">
        <v>213</v>
      </c>
      <c r="C220" s="16" t="s">
        <v>361</v>
      </c>
      <c r="D220" s="9" t="s">
        <v>365</v>
      </c>
      <c r="E220" s="9" t="s">
        <v>364</v>
      </c>
      <c r="F220" s="9" t="s">
        <v>238</v>
      </c>
      <c r="G220" s="293">
        <v>0.58614999999999995</v>
      </c>
      <c r="H220" s="299">
        <v>4.7999999999999996E-3</v>
      </c>
      <c r="I220" s="288">
        <v>2.4463087248322146E-2</v>
      </c>
    </row>
    <row r="221" spans="2:10">
      <c r="B221" s="269" t="s">
        <v>213</v>
      </c>
      <c r="C221" s="16" t="s">
        <v>361</v>
      </c>
      <c r="D221" s="9" t="s">
        <v>366</v>
      </c>
      <c r="E221" s="9" t="s">
        <v>360</v>
      </c>
      <c r="F221" s="9" t="s">
        <v>238</v>
      </c>
      <c r="G221" s="293">
        <v>0.73597999999999997</v>
      </c>
      <c r="H221" s="299">
        <v>8.0000000000000019E-3</v>
      </c>
      <c r="I221" s="288">
        <v>3.9966442953020133E-2</v>
      </c>
    </row>
    <row r="222" spans="2:10">
      <c r="B222" s="269" t="s">
        <v>213</v>
      </c>
      <c r="C222" s="16" t="s">
        <v>361</v>
      </c>
      <c r="D222" s="9" t="s">
        <v>366</v>
      </c>
      <c r="E222" s="9" t="s">
        <v>362</v>
      </c>
      <c r="F222" s="9" t="s">
        <v>238</v>
      </c>
      <c r="G222" s="293">
        <v>0.89754</v>
      </c>
      <c r="H222" s="299">
        <v>8.0000000000000019E-3</v>
      </c>
      <c r="I222" s="288">
        <v>3.9966442953020133E-2</v>
      </c>
    </row>
    <row r="223" spans="2:10">
      <c r="B223" s="269" t="s">
        <v>213</v>
      </c>
      <c r="C223" s="16" t="s">
        <v>361</v>
      </c>
      <c r="D223" s="9" t="s">
        <v>366</v>
      </c>
      <c r="E223" s="9" t="s">
        <v>363</v>
      </c>
      <c r="F223" s="9" t="s">
        <v>238</v>
      </c>
      <c r="G223" s="293">
        <v>1.0590900000000001</v>
      </c>
      <c r="H223" s="299">
        <v>8.0000000000000019E-3</v>
      </c>
      <c r="I223" s="288">
        <v>3.9966442953020133E-2</v>
      </c>
    </row>
    <row r="224" spans="2:10">
      <c r="B224" s="269" t="s">
        <v>213</v>
      </c>
      <c r="C224" s="16" t="s">
        <v>361</v>
      </c>
      <c r="D224" s="9" t="s">
        <v>366</v>
      </c>
      <c r="E224" s="9" t="s">
        <v>364</v>
      </c>
      <c r="F224" s="9" t="s">
        <v>238</v>
      </c>
      <c r="G224" s="293">
        <v>0.96353999999999995</v>
      </c>
      <c r="H224" s="299">
        <v>8.0000000000000019E-3</v>
      </c>
      <c r="I224" s="288">
        <v>3.9966442953020133E-2</v>
      </c>
    </row>
    <row r="225" spans="2:9" ht="13.2">
      <c r="B225" s="269" t="s">
        <v>213</v>
      </c>
      <c r="C225" s="16" t="s">
        <v>361</v>
      </c>
      <c r="D225" s="9" t="s">
        <v>367</v>
      </c>
      <c r="E225" s="9" t="s">
        <v>364</v>
      </c>
      <c r="F225" s="9" t="s">
        <v>238</v>
      </c>
      <c r="G225" s="293">
        <v>0.81406000000000001</v>
      </c>
      <c r="H225" s="299">
        <v>6.8000000000000014E-3</v>
      </c>
      <c r="I225" s="288">
        <v>3.3523489932885904E-2</v>
      </c>
    </row>
    <row r="226" spans="2:9">
      <c r="B226" s="269" t="s">
        <v>213</v>
      </c>
      <c r="C226" s="16" t="s">
        <v>368</v>
      </c>
      <c r="D226" s="9" t="s">
        <v>369</v>
      </c>
      <c r="E226" s="9" t="s">
        <v>360</v>
      </c>
      <c r="F226" s="9" t="s">
        <v>238</v>
      </c>
      <c r="G226" s="293">
        <v>0.60341</v>
      </c>
      <c r="H226" s="299">
        <v>4.4000000000000003E-3</v>
      </c>
      <c r="I226" s="288">
        <v>4.560402684563758E-2</v>
      </c>
    </row>
    <row r="227" spans="2:9">
      <c r="B227" s="269" t="s">
        <v>213</v>
      </c>
      <c r="C227" s="16" t="s">
        <v>368</v>
      </c>
      <c r="D227" s="9" t="s">
        <v>369</v>
      </c>
      <c r="E227" s="9" t="s">
        <v>362</v>
      </c>
      <c r="F227" s="9" t="s">
        <v>238</v>
      </c>
      <c r="G227" s="293">
        <v>0.75426000000000004</v>
      </c>
      <c r="H227" s="299">
        <v>4.4000000000000003E-3</v>
      </c>
      <c r="I227" s="288">
        <v>4.560402684563758E-2</v>
      </c>
    </row>
    <row r="228" spans="2:9">
      <c r="B228" s="269" t="s">
        <v>213</v>
      </c>
      <c r="C228" s="16" t="s">
        <v>368</v>
      </c>
      <c r="D228" s="9" t="s">
        <v>369</v>
      </c>
      <c r="E228" s="9" t="s">
        <v>363</v>
      </c>
      <c r="F228" s="9" t="s">
        <v>238</v>
      </c>
      <c r="G228" s="293">
        <v>0.90512000000000004</v>
      </c>
      <c r="H228" s="299">
        <v>4.4000000000000003E-3</v>
      </c>
      <c r="I228" s="288">
        <v>4.560402684563758E-2</v>
      </c>
    </row>
    <row r="229" spans="2:9">
      <c r="B229" s="269" t="s">
        <v>213</v>
      </c>
      <c r="C229" s="16" t="s">
        <v>368</v>
      </c>
      <c r="D229" s="9" t="s">
        <v>369</v>
      </c>
      <c r="E229" s="9" t="s">
        <v>364</v>
      </c>
      <c r="F229" s="9" t="s">
        <v>238</v>
      </c>
      <c r="G229" s="293">
        <v>0.75426000000000004</v>
      </c>
      <c r="H229" s="299">
        <v>4.4000000000000003E-3</v>
      </c>
      <c r="I229" s="288">
        <v>4.560402684563758E-2</v>
      </c>
    </row>
    <row r="230" spans="2:9">
      <c r="B230" s="269" t="s">
        <v>213</v>
      </c>
      <c r="C230" s="16" t="s">
        <v>368</v>
      </c>
      <c r="D230" s="9" t="s">
        <v>370</v>
      </c>
      <c r="E230" s="9" t="s">
        <v>360</v>
      </c>
      <c r="F230" s="9" t="s">
        <v>238</v>
      </c>
      <c r="G230" s="293">
        <v>0.61797999999999997</v>
      </c>
      <c r="H230" s="299">
        <v>5.1999999999999998E-3</v>
      </c>
      <c r="I230" s="288">
        <v>5.4261744966442954E-2</v>
      </c>
    </row>
    <row r="231" spans="2:9">
      <c r="B231" s="269" t="s">
        <v>213</v>
      </c>
      <c r="C231" s="16" t="s">
        <v>368</v>
      </c>
      <c r="D231" s="9" t="s">
        <v>370</v>
      </c>
      <c r="E231" s="9" t="s">
        <v>362</v>
      </c>
      <c r="F231" s="9" t="s">
        <v>238</v>
      </c>
      <c r="G231" s="293">
        <v>0.82396999999999998</v>
      </c>
      <c r="H231" s="299">
        <v>5.1999999999999998E-3</v>
      </c>
      <c r="I231" s="288">
        <v>5.4261744966442954E-2</v>
      </c>
    </row>
    <row r="232" spans="2:9">
      <c r="B232" s="269" t="s">
        <v>213</v>
      </c>
      <c r="C232" s="16" t="s">
        <v>368</v>
      </c>
      <c r="D232" s="9" t="s">
        <v>371</v>
      </c>
      <c r="E232" s="9" t="s">
        <v>363</v>
      </c>
      <c r="F232" s="9" t="s">
        <v>238</v>
      </c>
      <c r="G232" s="293">
        <v>1.02996</v>
      </c>
      <c r="H232" s="299">
        <v>5.1999999999999998E-3</v>
      </c>
      <c r="I232" s="288">
        <v>5.4261744966442954E-2</v>
      </c>
    </row>
    <row r="233" spans="2:9">
      <c r="B233" s="269" t="s">
        <v>213</v>
      </c>
      <c r="C233" s="16" t="s">
        <v>368</v>
      </c>
      <c r="D233" s="9" t="s">
        <v>370</v>
      </c>
      <c r="E233" s="9" t="s">
        <v>364</v>
      </c>
      <c r="F233" s="9" t="s">
        <v>238</v>
      </c>
      <c r="G233" s="293">
        <v>0.89812999999999998</v>
      </c>
      <c r="H233" s="299">
        <v>5.1999999999999998E-3</v>
      </c>
      <c r="I233" s="288">
        <v>5.4261744966442954E-2</v>
      </c>
    </row>
    <row r="234" spans="2:9" ht="13.2">
      <c r="B234" s="269" t="s">
        <v>213</v>
      </c>
      <c r="C234" s="16" t="s">
        <v>368</v>
      </c>
      <c r="D234" s="9" t="s">
        <v>372</v>
      </c>
      <c r="E234" s="9" t="s">
        <v>364</v>
      </c>
      <c r="F234" s="9" t="s">
        <v>238</v>
      </c>
      <c r="G234" s="293">
        <v>0.89200999999999997</v>
      </c>
      <c r="H234" s="299">
        <v>5.1999999999999998E-3</v>
      </c>
      <c r="I234" s="288">
        <v>5.3892617449664434E-2</v>
      </c>
    </row>
    <row r="235" spans="2:9" ht="13.8" thickBot="1">
      <c r="B235" s="271" t="s">
        <v>213</v>
      </c>
      <c r="C235" s="272" t="s">
        <v>373</v>
      </c>
      <c r="D235" s="273" t="s">
        <v>374</v>
      </c>
      <c r="E235" s="273" t="s">
        <v>364</v>
      </c>
      <c r="F235" s="273" t="s">
        <v>238</v>
      </c>
      <c r="G235" s="294">
        <v>0.85994000000000004</v>
      </c>
      <c r="H235" s="301">
        <v>5.5999999999999999E-3</v>
      </c>
      <c r="I235" s="291">
        <v>4.5100671140939602E-2</v>
      </c>
    </row>
    <row r="236" spans="2:9" ht="13.2">
      <c r="B236" s="48" t="s">
        <v>375</v>
      </c>
      <c r="C236" s="16"/>
      <c r="F236" s="18"/>
      <c r="G236" s="45"/>
      <c r="H236" s="46"/>
      <c r="I236" s="47"/>
    </row>
    <row r="237" spans="2:9" ht="13.2">
      <c r="B237" s="48" t="s">
        <v>376</v>
      </c>
      <c r="C237" s="16"/>
      <c r="F237" s="18"/>
      <c r="G237" s="45"/>
      <c r="H237" s="46"/>
      <c r="I237" s="47"/>
    </row>
    <row r="238" spans="2:9" ht="13.2">
      <c r="B238" s="48" t="s">
        <v>377</v>
      </c>
      <c r="C238" s="16"/>
      <c r="F238" s="18"/>
      <c r="G238" s="45"/>
      <c r="H238" s="46"/>
      <c r="I238" s="47"/>
    </row>
    <row r="239" spans="2:9" ht="12.75" customHeight="1">
      <c r="B239" s="48" t="s">
        <v>378</v>
      </c>
      <c r="C239" s="16"/>
      <c r="F239" s="18"/>
      <c r="G239" s="45"/>
      <c r="H239" s="46"/>
      <c r="I239" s="47"/>
    </row>
    <row r="240" spans="2:9" ht="37.5" customHeight="1">
      <c r="B240" s="644" t="s">
        <v>379</v>
      </c>
      <c r="C240" s="644"/>
      <c r="D240" s="644"/>
      <c r="E240" s="644"/>
      <c r="F240" s="644"/>
      <c r="G240" s="644"/>
      <c r="H240" s="644"/>
      <c r="I240" s="644"/>
    </row>
  </sheetData>
  <sheetProtection sheet="1" objects="1" scenarios="1"/>
  <mergeCells count="25">
    <mergeCell ref="B2:J2"/>
    <mergeCell ref="B240:I240"/>
    <mergeCell ref="B6:C6"/>
    <mergeCell ref="B7:C7"/>
    <mergeCell ref="B8:C8"/>
    <mergeCell ref="B9:C9"/>
    <mergeCell ref="B10:C10"/>
    <mergeCell ref="B11:C11"/>
    <mergeCell ref="B180:I180"/>
    <mergeCell ref="G9:H9"/>
    <mergeCell ref="G10:H10"/>
    <mergeCell ref="I9:J9"/>
    <mergeCell ref="I10:J10"/>
    <mergeCell ref="B15:I15"/>
    <mergeCell ref="B181:I181"/>
    <mergeCell ref="B4:C5"/>
    <mergeCell ref="B3:E3"/>
    <mergeCell ref="F16:G16"/>
    <mergeCell ref="H16:I16"/>
    <mergeCell ref="B16:B17"/>
    <mergeCell ref="C16:C17"/>
    <mergeCell ref="D16:D17"/>
    <mergeCell ref="E16:E17"/>
    <mergeCell ref="G3:J4"/>
    <mergeCell ref="D4:E4"/>
  </mergeCells>
  <phoneticPr fontId="19" type="noConversion"/>
  <pageMargins left="0.7" right="0.7" top="0.75" bottom="0.75" header="0.3" footer="0.3"/>
  <pageSetup orientation="portrait"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329453"/>
  </sheetPr>
  <dimension ref="A2:L385"/>
  <sheetViews>
    <sheetView showGridLines="0" zoomScaleNormal="100" workbookViewId="0"/>
  </sheetViews>
  <sheetFormatPr defaultColWidth="8.88671875" defaultRowHeight="13.2"/>
  <cols>
    <col min="1" max="1" width="6.109375" style="51" customWidth="1"/>
    <col min="2" max="2" width="27.6640625" style="64" customWidth="1"/>
    <col min="3" max="3" width="20" style="64" customWidth="1"/>
    <col min="4" max="4" width="21" style="64" customWidth="1"/>
    <col min="5" max="5" width="24.33203125" style="64" customWidth="1"/>
    <col min="6" max="253" width="8.88671875" style="51"/>
    <col min="254" max="254" width="25.33203125" style="51" customWidth="1"/>
    <col min="255" max="255" width="13.109375" style="51" customWidth="1"/>
    <col min="256" max="256" width="14.109375" style="51" customWidth="1"/>
    <col min="257" max="257" width="14" style="51" customWidth="1"/>
    <col min="258" max="258" width="14.44140625" style="51" customWidth="1"/>
    <col min="259" max="259" width="13.88671875" style="51" customWidth="1"/>
    <col min="260" max="509" width="8.88671875" style="51"/>
    <col min="510" max="510" width="25.33203125" style="51" customWidth="1"/>
    <col min="511" max="511" width="13.109375" style="51" customWidth="1"/>
    <col min="512" max="512" width="14.109375" style="51" customWidth="1"/>
    <col min="513" max="513" width="14" style="51" customWidth="1"/>
    <col min="514" max="514" width="14.44140625" style="51" customWidth="1"/>
    <col min="515" max="515" width="13.88671875" style="51" customWidth="1"/>
    <col min="516" max="765" width="8.88671875" style="51"/>
    <col min="766" max="766" width="25.33203125" style="51" customWidth="1"/>
    <col min="767" max="767" width="13.109375" style="51" customWidth="1"/>
    <col min="768" max="768" width="14.109375" style="51" customWidth="1"/>
    <col min="769" max="769" width="14" style="51" customWidth="1"/>
    <col min="770" max="770" width="14.44140625" style="51" customWidth="1"/>
    <col min="771" max="771" width="13.88671875" style="51" customWidth="1"/>
    <col min="772" max="1021" width="8.88671875" style="51"/>
    <col min="1022" max="1022" width="25.33203125" style="51" customWidth="1"/>
    <col min="1023" max="1023" width="13.109375" style="51" customWidth="1"/>
    <col min="1024" max="1024" width="14.109375" style="51" customWidth="1"/>
    <col min="1025" max="1025" width="14" style="51" customWidth="1"/>
    <col min="1026" max="1026" width="14.44140625" style="51" customWidth="1"/>
    <col min="1027" max="1027" width="13.88671875" style="51" customWidth="1"/>
    <col min="1028" max="1277" width="8.88671875" style="51"/>
    <col min="1278" max="1278" width="25.33203125" style="51" customWidth="1"/>
    <col min="1279" max="1279" width="13.109375" style="51" customWidth="1"/>
    <col min="1280" max="1280" width="14.109375" style="51" customWidth="1"/>
    <col min="1281" max="1281" width="14" style="51" customWidth="1"/>
    <col min="1282" max="1282" width="14.44140625" style="51" customWidth="1"/>
    <col min="1283" max="1283" width="13.88671875" style="51" customWidth="1"/>
    <col min="1284" max="1533" width="8.88671875" style="51"/>
    <col min="1534" max="1534" width="25.33203125" style="51" customWidth="1"/>
    <col min="1535" max="1535" width="13.109375" style="51" customWidth="1"/>
    <col min="1536" max="1536" width="14.109375" style="51" customWidth="1"/>
    <col min="1537" max="1537" width="14" style="51" customWidth="1"/>
    <col min="1538" max="1538" width="14.44140625" style="51" customWidth="1"/>
    <col min="1539" max="1539" width="13.88671875" style="51" customWidth="1"/>
    <col min="1540" max="1789" width="8.88671875" style="51"/>
    <col min="1790" max="1790" width="25.33203125" style="51" customWidth="1"/>
    <col min="1791" max="1791" width="13.109375" style="51" customWidth="1"/>
    <col min="1792" max="1792" width="14.109375" style="51" customWidth="1"/>
    <col min="1793" max="1793" width="14" style="51" customWidth="1"/>
    <col min="1794" max="1794" width="14.44140625" style="51" customWidth="1"/>
    <col min="1795" max="1795" width="13.88671875" style="51" customWidth="1"/>
    <col min="1796" max="2045" width="8.88671875" style="51"/>
    <col min="2046" max="2046" width="25.33203125" style="51" customWidth="1"/>
    <col min="2047" max="2047" width="13.109375" style="51" customWidth="1"/>
    <col min="2048" max="2048" width="14.109375" style="51" customWidth="1"/>
    <col min="2049" max="2049" width="14" style="51" customWidth="1"/>
    <col min="2050" max="2050" width="14.44140625" style="51" customWidth="1"/>
    <col min="2051" max="2051" width="13.88671875" style="51" customWidth="1"/>
    <col min="2052" max="2301" width="8.88671875" style="51"/>
    <col min="2302" max="2302" width="25.33203125" style="51" customWidth="1"/>
    <col min="2303" max="2303" width="13.109375" style="51" customWidth="1"/>
    <col min="2304" max="2304" width="14.109375" style="51" customWidth="1"/>
    <col min="2305" max="2305" width="14" style="51" customWidth="1"/>
    <col min="2306" max="2306" width="14.44140625" style="51" customWidth="1"/>
    <col min="2307" max="2307" width="13.88671875" style="51" customWidth="1"/>
    <col min="2308" max="2557" width="8.88671875" style="51"/>
    <col min="2558" max="2558" width="25.33203125" style="51" customWidth="1"/>
    <col min="2559" max="2559" width="13.109375" style="51" customWidth="1"/>
    <col min="2560" max="2560" width="14.109375" style="51" customWidth="1"/>
    <col min="2561" max="2561" width="14" style="51" customWidth="1"/>
    <col min="2562" max="2562" width="14.44140625" style="51" customWidth="1"/>
    <col min="2563" max="2563" width="13.88671875" style="51" customWidth="1"/>
    <col min="2564" max="2813" width="8.88671875" style="51"/>
    <col min="2814" max="2814" width="25.33203125" style="51" customWidth="1"/>
    <col min="2815" max="2815" width="13.109375" style="51" customWidth="1"/>
    <col min="2816" max="2816" width="14.109375" style="51" customWidth="1"/>
    <col min="2817" max="2817" width="14" style="51" customWidth="1"/>
    <col min="2818" max="2818" width="14.44140625" style="51" customWidth="1"/>
    <col min="2819" max="2819" width="13.88671875" style="51" customWidth="1"/>
    <col min="2820" max="3069" width="8.88671875" style="51"/>
    <col min="3070" max="3070" width="25.33203125" style="51" customWidth="1"/>
    <col min="3071" max="3071" width="13.109375" style="51" customWidth="1"/>
    <col min="3072" max="3072" width="14.109375" style="51" customWidth="1"/>
    <col min="3073" max="3073" width="14" style="51" customWidth="1"/>
    <col min="3074" max="3074" width="14.44140625" style="51" customWidth="1"/>
    <col min="3075" max="3075" width="13.88671875" style="51" customWidth="1"/>
    <col min="3076" max="3325" width="8.88671875" style="51"/>
    <col min="3326" max="3326" width="25.33203125" style="51" customWidth="1"/>
    <col min="3327" max="3327" width="13.109375" style="51" customWidth="1"/>
    <col min="3328" max="3328" width="14.109375" style="51" customWidth="1"/>
    <col min="3329" max="3329" width="14" style="51" customWidth="1"/>
    <col min="3330" max="3330" width="14.44140625" style="51" customWidth="1"/>
    <col min="3331" max="3331" width="13.88671875" style="51" customWidth="1"/>
    <col min="3332" max="3581" width="8.88671875" style="51"/>
    <col min="3582" max="3582" width="25.33203125" style="51" customWidth="1"/>
    <col min="3583" max="3583" width="13.109375" style="51" customWidth="1"/>
    <col min="3584" max="3584" width="14.109375" style="51" customWidth="1"/>
    <col min="3585" max="3585" width="14" style="51" customWidth="1"/>
    <col min="3586" max="3586" width="14.44140625" style="51" customWidth="1"/>
    <col min="3587" max="3587" width="13.88671875" style="51" customWidth="1"/>
    <col min="3588" max="3837" width="8.88671875" style="51"/>
    <col min="3838" max="3838" width="25.33203125" style="51" customWidth="1"/>
    <col min="3839" max="3839" width="13.109375" style="51" customWidth="1"/>
    <col min="3840" max="3840" width="14.109375" style="51" customWidth="1"/>
    <col min="3841" max="3841" width="14" style="51" customWidth="1"/>
    <col min="3842" max="3842" width="14.44140625" style="51" customWidth="1"/>
    <col min="3843" max="3843" width="13.88671875" style="51" customWidth="1"/>
    <col min="3844" max="4093" width="8.88671875" style="51"/>
    <col min="4094" max="4094" width="25.33203125" style="51" customWidth="1"/>
    <col min="4095" max="4095" width="13.109375" style="51" customWidth="1"/>
    <col min="4096" max="4096" width="14.109375" style="51" customWidth="1"/>
    <col min="4097" max="4097" width="14" style="51" customWidth="1"/>
    <col min="4098" max="4098" width="14.44140625" style="51" customWidth="1"/>
    <col min="4099" max="4099" width="13.88671875" style="51" customWidth="1"/>
    <col min="4100" max="4349" width="8.88671875" style="51"/>
    <col min="4350" max="4350" width="25.33203125" style="51" customWidth="1"/>
    <col min="4351" max="4351" width="13.109375" style="51" customWidth="1"/>
    <col min="4352" max="4352" width="14.109375" style="51" customWidth="1"/>
    <col min="4353" max="4353" width="14" style="51" customWidth="1"/>
    <col min="4354" max="4354" width="14.44140625" style="51" customWidth="1"/>
    <col min="4355" max="4355" width="13.88671875" style="51" customWidth="1"/>
    <col min="4356" max="4605" width="8.88671875" style="51"/>
    <col min="4606" max="4606" width="25.33203125" style="51" customWidth="1"/>
    <col min="4607" max="4607" width="13.109375" style="51" customWidth="1"/>
    <col min="4608" max="4608" width="14.109375" style="51" customWidth="1"/>
    <col min="4609" max="4609" width="14" style="51" customWidth="1"/>
    <col min="4610" max="4610" width="14.44140625" style="51" customWidth="1"/>
    <col min="4611" max="4611" width="13.88671875" style="51" customWidth="1"/>
    <col min="4612" max="4861" width="8.88671875" style="51"/>
    <col min="4862" max="4862" width="25.33203125" style="51" customWidth="1"/>
    <col min="4863" max="4863" width="13.109375" style="51" customWidth="1"/>
    <col min="4864" max="4864" width="14.109375" style="51" customWidth="1"/>
    <col min="4865" max="4865" width="14" style="51" customWidth="1"/>
    <col min="4866" max="4866" width="14.44140625" style="51" customWidth="1"/>
    <col min="4867" max="4867" width="13.88671875" style="51" customWidth="1"/>
    <col min="4868" max="5117" width="8.88671875" style="51"/>
    <col min="5118" max="5118" width="25.33203125" style="51" customWidth="1"/>
    <col min="5119" max="5119" width="13.109375" style="51" customWidth="1"/>
    <col min="5120" max="5120" width="14.109375" style="51" customWidth="1"/>
    <col min="5121" max="5121" width="14" style="51" customWidth="1"/>
    <col min="5122" max="5122" width="14.44140625" style="51" customWidth="1"/>
    <col min="5123" max="5123" width="13.88671875" style="51" customWidth="1"/>
    <col min="5124" max="5373" width="8.88671875" style="51"/>
    <col min="5374" max="5374" width="25.33203125" style="51" customWidth="1"/>
    <col min="5375" max="5375" width="13.109375" style="51" customWidth="1"/>
    <col min="5376" max="5376" width="14.109375" style="51" customWidth="1"/>
    <col min="5377" max="5377" width="14" style="51" customWidth="1"/>
    <col min="5378" max="5378" width="14.44140625" style="51" customWidth="1"/>
    <col min="5379" max="5379" width="13.88671875" style="51" customWidth="1"/>
    <col min="5380" max="5629" width="8.88671875" style="51"/>
    <col min="5630" max="5630" width="25.33203125" style="51" customWidth="1"/>
    <col min="5631" max="5631" width="13.109375" style="51" customWidth="1"/>
    <col min="5632" max="5632" width="14.109375" style="51" customWidth="1"/>
    <col min="5633" max="5633" width="14" style="51" customWidth="1"/>
    <col min="5634" max="5634" width="14.44140625" style="51" customWidth="1"/>
    <col min="5635" max="5635" width="13.88671875" style="51" customWidth="1"/>
    <col min="5636" max="5885" width="8.88671875" style="51"/>
    <col min="5886" max="5886" width="25.33203125" style="51" customWidth="1"/>
    <col min="5887" max="5887" width="13.109375" style="51" customWidth="1"/>
    <col min="5888" max="5888" width="14.109375" style="51" customWidth="1"/>
    <col min="5889" max="5889" width="14" style="51" customWidth="1"/>
    <col min="5890" max="5890" width="14.44140625" style="51" customWidth="1"/>
    <col min="5891" max="5891" width="13.88671875" style="51" customWidth="1"/>
    <col min="5892" max="6141" width="8.88671875" style="51"/>
    <col min="6142" max="6142" width="25.33203125" style="51" customWidth="1"/>
    <col min="6143" max="6143" width="13.109375" style="51" customWidth="1"/>
    <col min="6144" max="6144" width="14.109375" style="51" customWidth="1"/>
    <col min="6145" max="6145" width="14" style="51" customWidth="1"/>
    <col min="6146" max="6146" width="14.44140625" style="51" customWidth="1"/>
    <col min="6147" max="6147" width="13.88671875" style="51" customWidth="1"/>
    <col min="6148" max="6397" width="8.88671875" style="51"/>
    <col min="6398" max="6398" width="25.33203125" style="51" customWidth="1"/>
    <col min="6399" max="6399" width="13.109375" style="51" customWidth="1"/>
    <col min="6400" max="6400" width="14.109375" style="51" customWidth="1"/>
    <col min="6401" max="6401" width="14" style="51" customWidth="1"/>
    <col min="6402" max="6402" width="14.44140625" style="51" customWidth="1"/>
    <col min="6403" max="6403" width="13.88671875" style="51" customWidth="1"/>
    <col min="6404" max="6653" width="8.88671875" style="51"/>
    <col min="6654" max="6654" width="25.33203125" style="51" customWidth="1"/>
    <col min="6655" max="6655" width="13.109375" style="51" customWidth="1"/>
    <col min="6656" max="6656" width="14.109375" style="51" customWidth="1"/>
    <col min="6657" max="6657" width="14" style="51" customWidth="1"/>
    <col min="6658" max="6658" width="14.44140625" style="51" customWidth="1"/>
    <col min="6659" max="6659" width="13.88671875" style="51" customWidth="1"/>
    <col min="6660" max="6909" width="8.88671875" style="51"/>
    <col min="6910" max="6910" width="25.33203125" style="51" customWidth="1"/>
    <col min="6911" max="6911" width="13.109375" style="51" customWidth="1"/>
    <col min="6912" max="6912" width="14.109375" style="51" customWidth="1"/>
    <col min="6913" max="6913" width="14" style="51" customWidth="1"/>
    <col min="6914" max="6914" width="14.44140625" style="51" customWidth="1"/>
    <col min="6915" max="6915" width="13.88671875" style="51" customWidth="1"/>
    <col min="6916" max="7165" width="8.88671875" style="51"/>
    <col min="7166" max="7166" width="25.33203125" style="51" customWidth="1"/>
    <col min="7167" max="7167" width="13.109375" style="51" customWidth="1"/>
    <col min="7168" max="7168" width="14.109375" style="51" customWidth="1"/>
    <col min="7169" max="7169" width="14" style="51" customWidth="1"/>
    <col min="7170" max="7170" width="14.44140625" style="51" customWidth="1"/>
    <col min="7171" max="7171" width="13.88671875" style="51" customWidth="1"/>
    <col min="7172" max="7421" width="8.88671875" style="51"/>
    <col min="7422" max="7422" width="25.33203125" style="51" customWidth="1"/>
    <col min="7423" max="7423" width="13.109375" style="51" customWidth="1"/>
    <col min="7424" max="7424" width="14.109375" style="51" customWidth="1"/>
    <col min="7425" max="7425" width="14" style="51" customWidth="1"/>
    <col min="7426" max="7426" width="14.44140625" style="51" customWidth="1"/>
    <col min="7427" max="7427" width="13.88671875" style="51" customWidth="1"/>
    <col min="7428" max="7677" width="8.88671875" style="51"/>
    <col min="7678" max="7678" width="25.33203125" style="51" customWidth="1"/>
    <col min="7679" max="7679" width="13.109375" style="51" customWidth="1"/>
    <col min="7680" max="7680" width="14.109375" style="51" customWidth="1"/>
    <col min="7681" max="7681" width="14" style="51" customWidth="1"/>
    <col min="7682" max="7682" width="14.44140625" style="51" customWidth="1"/>
    <col min="7683" max="7683" width="13.88671875" style="51" customWidth="1"/>
    <col min="7684" max="7933" width="8.88671875" style="51"/>
    <col min="7934" max="7934" width="25.33203125" style="51" customWidth="1"/>
    <col min="7935" max="7935" width="13.109375" style="51" customWidth="1"/>
    <col min="7936" max="7936" width="14.109375" style="51" customWidth="1"/>
    <col min="7937" max="7937" width="14" style="51" customWidth="1"/>
    <col min="7938" max="7938" width="14.44140625" style="51" customWidth="1"/>
    <col min="7939" max="7939" width="13.88671875" style="51" customWidth="1"/>
    <col min="7940" max="8189" width="8.88671875" style="51"/>
    <col min="8190" max="8190" width="25.33203125" style="51" customWidth="1"/>
    <col min="8191" max="8191" width="13.109375" style="51" customWidth="1"/>
    <col min="8192" max="8192" width="14.109375" style="51" customWidth="1"/>
    <col min="8193" max="8193" width="14" style="51" customWidth="1"/>
    <col min="8194" max="8194" width="14.44140625" style="51" customWidth="1"/>
    <col min="8195" max="8195" width="13.88671875" style="51" customWidth="1"/>
    <col min="8196" max="8445" width="8.88671875" style="51"/>
    <col min="8446" max="8446" width="25.33203125" style="51" customWidth="1"/>
    <col min="8447" max="8447" width="13.109375" style="51" customWidth="1"/>
    <col min="8448" max="8448" width="14.109375" style="51" customWidth="1"/>
    <col min="8449" max="8449" width="14" style="51" customWidth="1"/>
    <col min="8450" max="8450" width="14.44140625" style="51" customWidth="1"/>
    <col min="8451" max="8451" width="13.88671875" style="51" customWidth="1"/>
    <col min="8452" max="8701" width="8.88671875" style="51"/>
    <col min="8702" max="8702" width="25.33203125" style="51" customWidth="1"/>
    <col min="8703" max="8703" width="13.109375" style="51" customWidth="1"/>
    <col min="8704" max="8704" width="14.109375" style="51" customWidth="1"/>
    <col min="8705" max="8705" width="14" style="51" customWidth="1"/>
    <col min="8706" max="8706" width="14.44140625" style="51" customWidth="1"/>
    <col min="8707" max="8707" width="13.88671875" style="51" customWidth="1"/>
    <col min="8708" max="8957" width="8.88671875" style="51"/>
    <col min="8958" max="8958" width="25.33203125" style="51" customWidth="1"/>
    <col min="8959" max="8959" width="13.109375" style="51" customWidth="1"/>
    <col min="8960" max="8960" width="14.109375" style="51" customWidth="1"/>
    <col min="8961" max="8961" width="14" style="51" customWidth="1"/>
    <col min="8962" max="8962" width="14.44140625" style="51" customWidth="1"/>
    <col min="8963" max="8963" width="13.88671875" style="51" customWidth="1"/>
    <col min="8964" max="9213" width="8.88671875" style="51"/>
    <col min="9214" max="9214" width="25.33203125" style="51" customWidth="1"/>
    <col min="9215" max="9215" width="13.109375" style="51" customWidth="1"/>
    <col min="9216" max="9216" width="14.109375" style="51" customWidth="1"/>
    <col min="9217" max="9217" width="14" style="51" customWidth="1"/>
    <col min="9218" max="9218" width="14.44140625" style="51" customWidth="1"/>
    <col min="9219" max="9219" width="13.88671875" style="51" customWidth="1"/>
    <col min="9220" max="9469" width="8.88671875" style="51"/>
    <col min="9470" max="9470" width="25.33203125" style="51" customWidth="1"/>
    <col min="9471" max="9471" width="13.109375" style="51" customWidth="1"/>
    <col min="9472" max="9472" width="14.109375" style="51" customWidth="1"/>
    <col min="9473" max="9473" width="14" style="51" customWidth="1"/>
    <col min="9474" max="9474" width="14.44140625" style="51" customWidth="1"/>
    <col min="9475" max="9475" width="13.88671875" style="51" customWidth="1"/>
    <col min="9476" max="9725" width="8.88671875" style="51"/>
    <col min="9726" max="9726" width="25.33203125" style="51" customWidth="1"/>
    <col min="9727" max="9727" width="13.109375" style="51" customWidth="1"/>
    <col min="9728" max="9728" width="14.109375" style="51" customWidth="1"/>
    <col min="9729" max="9729" width="14" style="51" customWidth="1"/>
    <col min="9730" max="9730" width="14.44140625" style="51" customWidth="1"/>
    <col min="9731" max="9731" width="13.88671875" style="51" customWidth="1"/>
    <col min="9732" max="9981" width="8.88671875" style="51"/>
    <col min="9982" max="9982" width="25.33203125" style="51" customWidth="1"/>
    <col min="9983" max="9983" width="13.109375" style="51" customWidth="1"/>
    <col min="9984" max="9984" width="14.109375" style="51" customWidth="1"/>
    <col min="9985" max="9985" width="14" style="51" customWidth="1"/>
    <col min="9986" max="9986" width="14.44140625" style="51" customWidth="1"/>
    <col min="9987" max="9987" width="13.88671875" style="51" customWidth="1"/>
    <col min="9988" max="10237" width="8.88671875" style="51"/>
    <col min="10238" max="10238" width="25.33203125" style="51" customWidth="1"/>
    <col min="10239" max="10239" width="13.109375" style="51" customWidth="1"/>
    <col min="10240" max="10240" width="14.109375" style="51" customWidth="1"/>
    <col min="10241" max="10241" width="14" style="51" customWidth="1"/>
    <col min="10242" max="10242" width="14.44140625" style="51" customWidth="1"/>
    <col min="10243" max="10243" width="13.88671875" style="51" customWidth="1"/>
    <col min="10244" max="10493" width="8.88671875" style="51"/>
    <col min="10494" max="10494" width="25.33203125" style="51" customWidth="1"/>
    <col min="10495" max="10495" width="13.109375" style="51" customWidth="1"/>
    <col min="10496" max="10496" width="14.109375" style="51" customWidth="1"/>
    <col min="10497" max="10497" width="14" style="51" customWidth="1"/>
    <col min="10498" max="10498" width="14.44140625" style="51" customWidth="1"/>
    <col min="10499" max="10499" width="13.88671875" style="51" customWidth="1"/>
    <col min="10500" max="10749" width="8.88671875" style="51"/>
    <col min="10750" max="10750" width="25.33203125" style="51" customWidth="1"/>
    <col min="10751" max="10751" width="13.109375" style="51" customWidth="1"/>
    <col min="10752" max="10752" width="14.109375" style="51" customWidth="1"/>
    <col min="10753" max="10753" width="14" style="51" customWidth="1"/>
    <col min="10754" max="10754" width="14.44140625" style="51" customWidth="1"/>
    <col min="10755" max="10755" width="13.88671875" style="51" customWidth="1"/>
    <col min="10756" max="11005" width="8.88671875" style="51"/>
    <col min="11006" max="11006" width="25.33203125" style="51" customWidth="1"/>
    <col min="11007" max="11007" width="13.109375" style="51" customWidth="1"/>
    <col min="11008" max="11008" width="14.109375" style="51" customWidth="1"/>
    <col min="11009" max="11009" width="14" style="51" customWidth="1"/>
    <col min="11010" max="11010" width="14.44140625" style="51" customWidth="1"/>
    <col min="11011" max="11011" width="13.88671875" style="51" customWidth="1"/>
    <col min="11012" max="11261" width="8.88671875" style="51"/>
    <col min="11262" max="11262" width="25.33203125" style="51" customWidth="1"/>
    <col min="11263" max="11263" width="13.109375" style="51" customWidth="1"/>
    <col min="11264" max="11264" width="14.109375" style="51" customWidth="1"/>
    <col min="11265" max="11265" width="14" style="51" customWidth="1"/>
    <col min="11266" max="11266" width="14.44140625" style="51" customWidth="1"/>
    <col min="11267" max="11267" width="13.88671875" style="51" customWidth="1"/>
    <col min="11268" max="11517" width="8.88671875" style="51"/>
    <col min="11518" max="11518" width="25.33203125" style="51" customWidth="1"/>
    <col min="11519" max="11519" width="13.109375" style="51" customWidth="1"/>
    <col min="11520" max="11520" width="14.109375" style="51" customWidth="1"/>
    <col min="11521" max="11521" width="14" style="51" customWidth="1"/>
    <col min="11522" max="11522" width="14.44140625" style="51" customWidth="1"/>
    <col min="11523" max="11523" width="13.88671875" style="51" customWidth="1"/>
    <col min="11524" max="11773" width="8.88671875" style="51"/>
    <col min="11774" max="11774" width="25.33203125" style="51" customWidth="1"/>
    <col min="11775" max="11775" width="13.109375" style="51" customWidth="1"/>
    <col min="11776" max="11776" width="14.109375" style="51" customWidth="1"/>
    <col min="11777" max="11777" width="14" style="51" customWidth="1"/>
    <col min="11778" max="11778" width="14.44140625" style="51" customWidth="1"/>
    <col min="11779" max="11779" width="13.88671875" style="51" customWidth="1"/>
    <col min="11780" max="12029" width="8.88671875" style="51"/>
    <col min="12030" max="12030" width="25.33203125" style="51" customWidth="1"/>
    <col min="12031" max="12031" width="13.109375" style="51" customWidth="1"/>
    <col min="12032" max="12032" width="14.109375" style="51" customWidth="1"/>
    <col min="12033" max="12033" width="14" style="51" customWidth="1"/>
    <col min="12034" max="12034" width="14.44140625" style="51" customWidth="1"/>
    <col min="12035" max="12035" width="13.88671875" style="51" customWidth="1"/>
    <col min="12036" max="12285" width="8.88671875" style="51"/>
    <col min="12286" max="12286" width="25.33203125" style="51" customWidth="1"/>
    <col min="12287" max="12287" width="13.109375" style="51" customWidth="1"/>
    <col min="12288" max="12288" width="14.109375" style="51" customWidth="1"/>
    <col min="12289" max="12289" width="14" style="51" customWidth="1"/>
    <col min="12290" max="12290" width="14.44140625" style="51" customWidth="1"/>
    <col min="12291" max="12291" width="13.88671875" style="51" customWidth="1"/>
    <col min="12292" max="12541" width="8.88671875" style="51"/>
    <col min="12542" max="12542" width="25.33203125" style="51" customWidth="1"/>
    <col min="12543" max="12543" width="13.109375" style="51" customWidth="1"/>
    <col min="12544" max="12544" width="14.109375" style="51" customWidth="1"/>
    <col min="12545" max="12545" width="14" style="51" customWidth="1"/>
    <col min="12546" max="12546" width="14.44140625" style="51" customWidth="1"/>
    <col min="12547" max="12547" width="13.88671875" style="51" customWidth="1"/>
    <col min="12548" max="12797" width="8.88671875" style="51"/>
    <col min="12798" max="12798" width="25.33203125" style="51" customWidth="1"/>
    <col min="12799" max="12799" width="13.109375" style="51" customWidth="1"/>
    <col min="12800" max="12800" width="14.109375" style="51" customWidth="1"/>
    <col min="12801" max="12801" width="14" style="51" customWidth="1"/>
    <col min="12802" max="12802" width="14.44140625" style="51" customWidth="1"/>
    <col min="12803" max="12803" width="13.88671875" style="51" customWidth="1"/>
    <col min="12804" max="13053" width="8.88671875" style="51"/>
    <col min="13054" max="13054" width="25.33203125" style="51" customWidth="1"/>
    <col min="13055" max="13055" width="13.109375" style="51" customWidth="1"/>
    <col min="13056" max="13056" width="14.109375" style="51" customWidth="1"/>
    <col min="13057" max="13057" width="14" style="51" customWidth="1"/>
    <col min="13058" max="13058" width="14.44140625" style="51" customWidth="1"/>
    <col min="13059" max="13059" width="13.88671875" style="51" customWidth="1"/>
    <col min="13060" max="13309" width="8.88671875" style="51"/>
    <col min="13310" max="13310" width="25.33203125" style="51" customWidth="1"/>
    <col min="13311" max="13311" width="13.109375" style="51" customWidth="1"/>
    <col min="13312" max="13312" width="14.109375" style="51" customWidth="1"/>
    <col min="13313" max="13313" width="14" style="51" customWidth="1"/>
    <col min="13314" max="13314" width="14.44140625" style="51" customWidth="1"/>
    <col min="13315" max="13315" width="13.88671875" style="51" customWidth="1"/>
    <col min="13316" max="13565" width="8.88671875" style="51"/>
    <col min="13566" max="13566" width="25.33203125" style="51" customWidth="1"/>
    <col min="13567" max="13567" width="13.109375" style="51" customWidth="1"/>
    <col min="13568" max="13568" width="14.109375" style="51" customWidth="1"/>
    <col min="13569" max="13569" width="14" style="51" customWidth="1"/>
    <col min="13570" max="13570" width="14.44140625" style="51" customWidth="1"/>
    <col min="13571" max="13571" width="13.88671875" style="51" customWidth="1"/>
    <col min="13572" max="13821" width="8.88671875" style="51"/>
    <col min="13822" max="13822" width="25.33203125" style="51" customWidth="1"/>
    <col min="13823" max="13823" width="13.109375" style="51" customWidth="1"/>
    <col min="13824" max="13824" width="14.109375" style="51" customWidth="1"/>
    <col min="13825" max="13825" width="14" style="51" customWidth="1"/>
    <col min="13826" max="13826" width="14.44140625" style="51" customWidth="1"/>
    <col min="13827" max="13827" width="13.88671875" style="51" customWidth="1"/>
    <col min="13828" max="14077" width="8.88671875" style="51"/>
    <col min="14078" max="14078" width="25.33203125" style="51" customWidth="1"/>
    <col min="14079" max="14079" width="13.109375" style="51" customWidth="1"/>
    <col min="14080" max="14080" width="14.109375" style="51" customWidth="1"/>
    <col min="14081" max="14081" width="14" style="51" customWidth="1"/>
    <col min="14082" max="14082" width="14.44140625" style="51" customWidth="1"/>
    <col min="14083" max="14083" width="13.88671875" style="51" customWidth="1"/>
    <col min="14084" max="14333" width="8.88671875" style="51"/>
    <col min="14334" max="14334" width="25.33203125" style="51" customWidth="1"/>
    <col min="14335" max="14335" width="13.109375" style="51" customWidth="1"/>
    <col min="14336" max="14336" width="14.109375" style="51" customWidth="1"/>
    <col min="14337" max="14337" width="14" style="51" customWidth="1"/>
    <col min="14338" max="14338" width="14.44140625" style="51" customWidth="1"/>
    <col min="14339" max="14339" width="13.88671875" style="51" customWidth="1"/>
    <col min="14340" max="14589" width="8.88671875" style="51"/>
    <col min="14590" max="14590" width="25.33203125" style="51" customWidth="1"/>
    <col min="14591" max="14591" width="13.109375" style="51" customWidth="1"/>
    <col min="14592" max="14592" width="14.109375" style="51" customWidth="1"/>
    <col min="14593" max="14593" width="14" style="51" customWidth="1"/>
    <col min="14594" max="14594" width="14.44140625" style="51" customWidth="1"/>
    <col min="14595" max="14595" width="13.88671875" style="51" customWidth="1"/>
    <col min="14596" max="14845" width="8.88671875" style="51"/>
    <col min="14846" max="14846" width="25.33203125" style="51" customWidth="1"/>
    <col min="14847" max="14847" width="13.109375" style="51" customWidth="1"/>
    <col min="14848" max="14848" width="14.109375" style="51" customWidth="1"/>
    <col min="14849" max="14849" width="14" style="51" customWidth="1"/>
    <col min="14850" max="14850" width="14.44140625" style="51" customWidth="1"/>
    <col min="14851" max="14851" width="13.88671875" style="51" customWidth="1"/>
    <col min="14852" max="15101" width="8.88671875" style="51"/>
    <col min="15102" max="15102" width="25.33203125" style="51" customWidth="1"/>
    <col min="15103" max="15103" width="13.109375" style="51" customWidth="1"/>
    <col min="15104" max="15104" width="14.109375" style="51" customWidth="1"/>
    <col min="15105" max="15105" width="14" style="51" customWidth="1"/>
    <col min="15106" max="15106" width="14.44140625" style="51" customWidth="1"/>
    <col min="15107" max="15107" width="13.88671875" style="51" customWidth="1"/>
    <col min="15108" max="15357" width="8.88671875" style="51"/>
    <col min="15358" max="15358" width="25.33203125" style="51" customWidth="1"/>
    <col min="15359" max="15359" width="13.109375" style="51" customWidth="1"/>
    <col min="15360" max="15360" width="14.109375" style="51" customWidth="1"/>
    <col min="15361" max="15361" width="14" style="51" customWidth="1"/>
    <col min="15362" max="15362" width="14.44140625" style="51" customWidth="1"/>
    <col min="15363" max="15363" width="13.88671875" style="51" customWidth="1"/>
    <col min="15364" max="15613" width="8.88671875" style="51"/>
    <col min="15614" max="15614" width="25.33203125" style="51" customWidth="1"/>
    <col min="15615" max="15615" width="13.109375" style="51" customWidth="1"/>
    <col min="15616" max="15616" width="14.109375" style="51" customWidth="1"/>
    <col min="15617" max="15617" width="14" style="51" customWidth="1"/>
    <col min="15618" max="15618" width="14.44140625" style="51" customWidth="1"/>
    <col min="15619" max="15619" width="13.88671875" style="51" customWidth="1"/>
    <col min="15620" max="15869" width="8.88671875" style="51"/>
    <col min="15870" max="15870" width="25.33203125" style="51" customWidth="1"/>
    <col min="15871" max="15871" width="13.109375" style="51" customWidth="1"/>
    <col min="15872" max="15872" width="14.109375" style="51" customWidth="1"/>
    <col min="15873" max="15873" width="14" style="51" customWidth="1"/>
    <col min="15874" max="15874" width="14.44140625" style="51" customWidth="1"/>
    <col min="15875" max="15875" width="13.88671875" style="51" customWidth="1"/>
    <col min="15876" max="16125" width="8.88671875" style="51"/>
    <col min="16126" max="16126" width="25.33203125" style="51" customWidth="1"/>
    <col min="16127" max="16127" width="13.109375" style="51" customWidth="1"/>
    <col min="16128" max="16128" width="14.109375" style="51" customWidth="1"/>
    <col min="16129" max="16129" width="14" style="51" customWidth="1"/>
    <col min="16130" max="16130" width="14.44140625" style="51" customWidth="1"/>
    <col min="16131" max="16131" width="13.88671875" style="51" customWidth="1"/>
    <col min="16132" max="16384" width="8.88671875" style="51"/>
  </cols>
  <sheetData>
    <row r="2" spans="2:12" s="55" customFormat="1" ht="64.5" customHeight="1" thickBot="1">
      <c r="B2" s="562" t="s">
        <v>380</v>
      </c>
      <c r="C2" s="562"/>
      <c r="D2" s="562"/>
      <c r="E2" s="562"/>
      <c r="F2" s="148"/>
      <c r="G2" s="148"/>
      <c r="H2" s="148"/>
      <c r="I2" s="148"/>
      <c r="J2" s="148"/>
      <c r="K2" s="148"/>
      <c r="L2" s="148"/>
    </row>
    <row r="3" spans="2:12" ht="18.600000000000001" thickBot="1">
      <c r="B3" s="682" t="s">
        <v>381</v>
      </c>
      <c r="C3" s="683"/>
      <c r="D3" s="683"/>
      <c r="E3" s="684"/>
      <c r="F3" s="82"/>
    </row>
    <row r="4" spans="2:12" ht="13.8" thickBot="1">
      <c r="B4" s="670" t="s">
        <v>382</v>
      </c>
      <c r="C4" s="672" t="s">
        <v>383</v>
      </c>
      <c r="D4" s="673"/>
      <c r="E4" s="674"/>
    </row>
    <row r="5" spans="2:12" ht="68.25" customHeight="1" thickBot="1">
      <c r="B5" s="671"/>
      <c r="C5" s="149" t="s">
        <v>384</v>
      </c>
      <c r="D5" s="149" t="s">
        <v>385</v>
      </c>
      <c r="E5" s="150" t="s">
        <v>386</v>
      </c>
    </row>
    <row r="6" spans="2:12">
      <c r="B6" s="151" t="s">
        <v>387</v>
      </c>
      <c r="C6" s="152">
        <v>1052.0999999999999</v>
      </c>
      <c r="D6" s="525">
        <v>88</v>
      </c>
      <c r="E6" s="153">
        <v>12</v>
      </c>
    </row>
    <row r="7" spans="2:12">
      <c r="B7" s="154" t="s">
        <v>388</v>
      </c>
      <c r="C7" s="152">
        <v>495.8</v>
      </c>
      <c r="D7" s="525">
        <v>23</v>
      </c>
      <c r="E7" s="155">
        <v>4</v>
      </c>
    </row>
    <row r="8" spans="2:12">
      <c r="B8" s="154" t="s">
        <v>389</v>
      </c>
      <c r="C8" s="152">
        <v>776</v>
      </c>
      <c r="D8" s="525">
        <v>51</v>
      </c>
      <c r="E8" s="155">
        <v>7</v>
      </c>
    </row>
    <row r="9" spans="2:12">
      <c r="B9" s="154" t="s">
        <v>390</v>
      </c>
      <c r="C9" s="521">
        <v>497.44299999999998</v>
      </c>
      <c r="D9" s="526">
        <v>30</v>
      </c>
      <c r="E9" s="522">
        <v>4</v>
      </c>
    </row>
    <row r="10" spans="2:12">
      <c r="B10" s="154" t="s">
        <v>391</v>
      </c>
      <c r="C10" s="521">
        <v>771.08299999999997</v>
      </c>
      <c r="D10" s="526">
        <v>49</v>
      </c>
      <c r="E10" s="522">
        <v>7</v>
      </c>
    </row>
    <row r="11" spans="2:12">
      <c r="B11" s="154" t="s">
        <v>392</v>
      </c>
      <c r="C11" s="521">
        <v>813.846</v>
      </c>
      <c r="D11" s="526">
        <v>48</v>
      </c>
      <c r="E11" s="522">
        <v>6</v>
      </c>
    </row>
    <row r="12" spans="2:12">
      <c r="B12" s="154" t="s">
        <v>393</v>
      </c>
      <c r="C12" s="521">
        <v>1155.4860000000001</v>
      </c>
      <c r="D12" s="526">
        <v>124</v>
      </c>
      <c r="E12" s="522">
        <v>19</v>
      </c>
    </row>
    <row r="13" spans="2:12">
      <c r="B13" s="154" t="s">
        <v>394</v>
      </c>
      <c r="C13" s="521">
        <v>1575.4069999999999</v>
      </c>
      <c r="D13" s="526">
        <v>163</v>
      </c>
      <c r="E13" s="522">
        <v>25</v>
      </c>
    </row>
    <row r="14" spans="2:12">
      <c r="B14" s="154" t="s">
        <v>395</v>
      </c>
      <c r="C14" s="521">
        <v>1479.6210000000001</v>
      </c>
      <c r="D14" s="526">
        <v>133</v>
      </c>
      <c r="E14" s="522">
        <v>19</v>
      </c>
    </row>
    <row r="15" spans="2:12">
      <c r="B15" s="154" t="s">
        <v>396</v>
      </c>
      <c r="C15" s="521">
        <v>936.48500000000001</v>
      </c>
      <c r="D15" s="526">
        <v>102</v>
      </c>
      <c r="E15" s="522">
        <v>15</v>
      </c>
    </row>
    <row r="16" spans="2:12">
      <c r="B16" s="154" t="s">
        <v>397</v>
      </c>
      <c r="C16" s="521">
        <v>536.428</v>
      </c>
      <c r="D16" s="526">
        <v>63</v>
      </c>
      <c r="E16" s="522">
        <v>8</v>
      </c>
    </row>
    <row r="17" spans="2:5">
      <c r="B17" s="154" t="s">
        <v>398</v>
      </c>
      <c r="C17" s="521">
        <v>602.08799999999997</v>
      </c>
      <c r="D17" s="526">
        <v>56</v>
      </c>
      <c r="E17" s="522">
        <v>8</v>
      </c>
    </row>
    <row r="18" spans="2:5">
      <c r="B18" s="154" t="s">
        <v>399</v>
      </c>
      <c r="C18" s="521">
        <v>885.23299999999995</v>
      </c>
      <c r="D18" s="526">
        <v>23</v>
      </c>
      <c r="E18" s="522">
        <v>3</v>
      </c>
    </row>
    <row r="19" spans="2:5">
      <c r="B19" s="154" t="s">
        <v>400</v>
      </c>
      <c r="C19" s="521">
        <v>1200.7080000000001</v>
      </c>
      <c r="D19" s="526">
        <v>135</v>
      </c>
      <c r="E19" s="522">
        <v>18</v>
      </c>
    </row>
    <row r="20" spans="2:5">
      <c r="B20" s="154" t="s">
        <v>401</v>
      </c>
      <c r="C20" s="521">
        <v>274.55900000000003</v>
      </c>
      <c r="D20" s="526">
        <v>15</v>
      </c>
      <c r="E20" s="522">
        <v>2</v>
      </c>
    </row>
    <row r="21" spans="2:5">
      <c r="B21" s="160" t="s">
        <v>402</v>
      </c>
      <c r="C21" s="159">
        <v>1593.481</v>
      </c>
      <c r="D21" s="525">
        <v>87</v>
      </c>
      <c r="E21" s="155">
        <v>14</v>
      </c>
    </row>
    <row r="22" spans="2:5">
      <c r="B22" s="154" t="s">
        <v>403</v>
      </c>
      <c r="C22" s="521">
        <v>657.38599999999997</v>
      </c>
      <c r="D22" s="526">
        <v>45</v>
      </c>
      <c r="E22" s="522">
        <v>6</v>
      </c>
    </row>
    <row r="23" spans="2:5">
      <c r="B23" s="154" t="s">
        <v>404</v>
      </c>
      <c r="C23" s="521">
        <v>1216.404</v>
      </c>
      <c r="D23" s="526">
        <v>116</v>
      </c>
      <c r="E23" s="522">
        <v>16</v>
      </c>
    </row>
    <row r="24" spans="2:5">
      <c r="B24" s="154" t="s">
        <v>405</v>
      </c>
      <c r="C24" s="521">
        <v>1000.053</v>
      </c>
      <c r="D24" s="526">
        <v>87</v>
      </c>
      <c r="E24" s="522">
        <v>12</v>
      </c>
    </row>
    <row r="25" spans="2:5">
      <c r="B25" s="154" t="s">
        <v>406</v>
      </c>
      <c r="C25" s="521">
        <v>1124.8869999999999</v>
      </c>
      <c r="D25" s="526">
        <v>101</v>
      </c>
      <c r="E25" s="522">
        <v>14</v>
      </c>
    </row>
    <row r="26" spans="2:5">
      <c r="B26" s="154" t="s">
        <v>407</v>
      </c>
      <c r="C26" s="521">
        <v>952.57500000000005</v>
      </c>
      <c r="D26" s="526">
        <v>100</v>
      </c>
      <c r="E26" s="522">
        <v>14</v>
      </c>
    </row>
    <row r="27" spans="2:5">
      <c r="B27" s="154" t="s">
        <v>408</v>
      </c>
      <c r="C27" s="521">
        <v>970.39800000000002</v>
      </c>
      <c r="D27" s="526">
        <v>72</v>
      </c>
      <c r="E27" s="522">
        <v>10</v>
      </c>
    </row>
    <row r="28" spans="2:5">
      <c r="B28" s="154" t="s">
        <v>409</v>
      </c>
      <c r="C28" s="521">
        <v>801.01499999999999</v>
      </c>
      <c r="D28" s="526">
        <v>40</v>
      </c>
      <c r="E28" s="522">
        <v>6</v>
      </c>
    </row>
    <row r="29" spans="2:5">
      <c r="B29" s="154" t="s">
        <v>410</v>
      </c>
      <c r="C29" s="521">
        <v>1369.8869999999999</v>
      </c>
      <c r="D29" s="526">
        <v>151</v>
      </c>
      <c r="E29" s="522">
        <v>22</v>
      </c>
    </row>
    <row r="30" spans="2:5">
      <c r="B30" s="154" t="s">
        <v>411</v>
      </c>
      <c r="C30" s="521">
        <v>893.29</v>
      </c>
      <c r="D30" s="526">
        <v>64</v>
      </c>
      <c r="E30" s="522">
        <v>9</v>
      </c>
    </row>
    <row r="31" spans="2:5">
      <c r="B31" s="154" t="s">
        <v>412</v>
      </c>
      <c r="C31" s="521">
        <v>933.06700000000001</v>
      </c>
      <c r="D31" s="526">
        <v>82</v>
      </c>
      <c r="E31" s="522">
        <v>12</v>
      </c>
    </row>
    <row r="32" spans="2:5" ht="13.8" thickBot="1">
      <c r="B32" s="156" t="s">
        <v>413</v>
      </c>
      <c r="C32" s="523">
        <v>622.98699999999997</v>
      </c>
      <c r="D32" s="523">
        <v>47</v>
      </c>
      <c r="E32" s="524">
        <v>7</v>
      </c>
    </row>
    <row r="33" spans="2:5">
      <c r="C33" s="157"/>
      <c r="D33" s="157"/>
      <c r="E33" s="157"/>
    </row>
    <row r="34" spans="2:5" ht="13.8" thickBot="1"/>
    <row r="35" spans="2:5" ht="18.600000000000001" thickBot="1">
      <c r="B35" s="682" t="s">
        <v>414</v>
      </c>
      <c r="C35" s="683"/>
      <c r="D35" s="683"/>
      <c r="E35" s="684"/>
    </row>
    <row r="36" spans="2:5" ht="13.8" thickBot="1">
      <c r="B36" s="670" t="s">
        <v>382</v>
      </c>
      <c r="C36" s="672" t="s">
        <v>383</v>
      </c>
      <c r="D36" s="673"/>
      <c r="E36" s="674"/>
    </row>
    <row r="37" spans="2:5" ht="68.25" customHeight="1" thickBot="1">
      <c r="B37" s="671"/>
      <c r="C37" s="149" t="s">
        <v>384</v>
      </c>
      <c r="D37" s="149" t="s">
        <v>385</v>
      </c>
      <c r="E37" s="150" t="s">
        <v>386</v>
      </c>
    </row>
    <row r="38" spans="2:5">
      <c r="B38" s="158" t="s">
        <v>387</v>
      </c>
      <c r="C38" s="159">
        <v>1067.68</v>
      </c>
      <c r="D38" s="152">
        <v>91</v>
      </c>
      <c r="E38" s="153">
        <v>12</v>
      </c>
    </row>
    <row r="39" spans="2:5">
      <c r="B39" s="160" t="s">
        <v>388</v>
      </c>
      <c r="C39" s="159">
        <v>485.18599999999998</v>
      </c>
      <c r="D39" s="152">
        <v>25</v>
      </c>
      <c r="E39" s="155">
        <v>4</v>
      </c>
    </row>
    <row r="40" spans="2:5">
      <c r="B40" s="160" t="s">
        <v>389</v>
      </c>
      <c r="C40" s="159">
        <v>819.65599999999995</v>
      </c>
      <c r="D40" s="152">
        <v>52</v>
      </c>
      <c r="E40" s="155">
        <v>7</v>
      </c>
    </row>
    <row r="41" spans="2:5">
      <c r="B41" s="160" t="s">
        <v>390</v>
      </c>
      <c r="C41" s="159">
        <v>531.678</v>
      </c>
      <c r="D41" s="152">
        <v>31</v>
      </c>
      <c r="E41" s="155">
        <v>4</v>
      </c>
    </row>
    <row r="42" spans="2:5">
      <c r="B42" s="160" t="s">
        <v>391</v>
      </c>
      <c r="C42" s="159">
        <v>813.55200000000002</v>
      </c>
      <c r="D42" s="152">
        <v>54</v>
      </c>
      <c r="E42" s="155">
        <v>8</v>
      </c>
    </row>
    <row r="43" spans="2:5">
      <c r="B43" s="160" t="s">
        <v>392</v>
      </c>
      <c r="C43" s="159">
        <v>832.92399999999998</v>
      </c>
      <c r="D43" s="152">
        <v>53</v>
      </c>
      <c r="E43" s="155">
        <v>7</v>
      </c>
    </row>
    <row r="44" spans="2:5">
      <c r="B44" s="160" t="s">
        <v>393</v>
      </c>
      <c r="C44" s="159">
        <v>1134.3910000000001</v>
      </c>
      <c r="D44" s="152">
        <v>135</v>
      </c>
      <c r="E44" s="155">
        <v>21</v>
      </c>
    </row>
    <row r="45" spans="2:5">
      <c r="B45" s="160" t="s">
        <v>394</v>
      </c>
      <c r="C45" s="159">
        <v>1633.097</v>
      </c>
      <c r="D45" s="152">
        <v>176</v>
      </c>
      <c r="E45" s="155">
        <v>27</v>
      </c>
    </row>
    <row r="46" spans="2:5">
      <c r="B46" s="160" t="s">
        <v>395</v>
      </c>
      <c r="C46" s="159">
        <v>1582.135</v>
      </c>
      <c r="D46" s="152">
        <v>148</v>
      </c>
      <c r="E46" s="155">
        <v>22</v>
      </c>
    </row>
    <row r="47" spans="2:5">
      <c r="B47" s="160" t="s">
        <v>396</v>
      </c>
      <c r="C47" s="159">
        <v>995.79</v>
      </c>
      <c r="D47" s="152">
        <v>107</v>
      </c>
      <c r="E47" s="155">
        <v>15</v>
      </c>
    </row>
    <row r="48" spans="2:5">
      <c r="B48" s="160" t="s">
        <v>397</v>
      </c>
      <c r="C48" s="159">
        <v>539.36699999999996</v>
      </c>
      <c r="D48" s="152">
        <v>72</v>
      </c>
      <c r="E48" s="155">
        <v>9</v>
      </c>
    </row>
    <row r="49" spans="2:5">
      <c r="B49" s="160" t="s">
        <v>398</v>
      </c>
      <c r="C49" s="159">
        <v>634.59900000000005</v>
      </c>
      <c r="D49" s="152">
        <v>58</v>
      </c>
      <c r="E49" s="155">
        <v>8</v>
      </c>
    </row>
    <row r="50" spans="2:5">
      <c r="B50" s="160" t="s">
        <v>399</v>
      </c>
      <c r="C50" s="159">
        <v>816.75599999999997</v>
      </c>
      <c r="D50" s="152">
        <v>19</v>
      </c>
      <c r="E50" s="155">
        <v>2</v>
      </c>
    </row>
    <row r="51" spans="2:5">
      <c r="B51" s="160" t="s">
        <v>400</v>
      </c>
      <c r="C51" s="159">
        <v>1210.94</v>
      </c>
      <c r="D51" s="152">
        <v>126</v>
      </c>
      <c r="E51" s="155">
        <v>16</v>
      </c>
    </row>
    <row r="52" spans="2:5">
      <c r="B52" s="160" t="s">
        <v>401</v>
      </c>
      <c r="C52" s="159">
        <v>233.08099999999999</v>
      </c>
      <c r="D52" s="152">
        <v>15</v>
      </c>
      <c r="E52" s="155">
        <v>2</v>
      </c>
    </row>
    <row r="53" spans="2:5">
      <c r="B53" s="160" t="s">
        <v>402</v>
      </c>
      <c r="C53" s="159">
        <v>1558.0239999999999</v>
      </c>
      <c r="D53" s="152">
        <v>81</v>
      </c>
      <c r="E53" s="155">
        <v>13</v>
      </c>
    </row>
    <row r="54" spans="2:5">
      <c r="B54" s="160" t="s">
        <v>403</v>
      </c>
      <c r="C54" s="159">
        <v>672.78700000000003</v>
      </c>
      <c r="D54" s="152">
        <v>49</v>
      </c>
      <c r="E54" s="155">
        <v>7</v>
      </c>
    </row>
    <row r="55" spans="2:5">
      <c r="B55" s="160" t="s">
        <v>404</v>
      </c>
      <c r="C55" s="159">
        <v>1214.0609999999999</v>
      </c>
      <c r="D55" s="152">
        <v>115</v>
      </c>
      <c r="E55" s="155">
        <v>16</v>
      </c>
    </row>
    <row r="56" spans="2:5">
      <c r="B56" s="160" t="s">
        <v>405</v>
      </c>
      <c r="C56" s="159">
        <v>1046.1320000000001</v>
      </c>
      <c r="D56" s="152">
        <v>95</v>
      </c>
      <c r="E56" s="155">
        <v>14</v>
      </c>
    </row>
    <row r="57" spans="2:5">
      <c r="B57" s="160" t="s">
        <v>406</v>
      </c>
      <c r="C57" s="159">
        <v>1158.8599999999999</v>
      </c>
      <c r="D57" s="152">
        <v>109</v>
      </c>
      <c r="E57" s="155">
        <v>16</v>
      </c>
    </row>
    <row r="58" spans="2:5">
      <c r="B58" s="160" t="s">
        <v>407</v>
      </c>
      <c r="C58" s="159">
        <v>991.72900000000004</v>
      </c>
      <c r="D58" s="152">
        <v>108</v>
      </c>
      <c r="E58" s="155">
        <v>16</v>
      </c>
    </row>
    <row r="59" spans="2:5">
      <c r="B59" s="160" t="s">
        <v>408</v>
      </c>
      <c r="C59" s="159">
        <v>1031.6010000000001</v>
      </c>
      <c r="D59" s="152">
        <v>80</v>
      </c>
      <c r="E59" s="155">
        <v>12</v>
      </c>
    </row>
    <row r="60" spans="2:5">
      <c r="B60" s="160" t="s">
        <v>409</v>
      </c>
      <c r="C60" s="159">
        <v>772.73699999999997</v>
      </c>
      <c r="D60" s="152">
        <v>40</v>
      </c>
      <c r="E60" s="155">
        <v>6</v>
      </c>
    </row>
    <row r="61" spans="2:5">
      <c r="B61" s="160" t="s">
        <v>410</v>
      </c>
      <c r="C61" s="159">
        <v>1543.0340000000001</v>
      </c>
      <c r="D61" s="152">
        <v>171</v>
      </c>
      <c r="E61" s="155">
        <v>25</v>
      </c>
    </row>
    <row r="62" spans="2:5">
      <c r="B62" s="160" t="s">
        <v>411</v>
      </c>
      <c r="C62" s="159">
        <v>891.90700000000004</v>
      </c>
      <c r="D62" s="152">
        <v>67</v>
      </c>
      <c r="E62" s="155">
        <v>10</v>
      </c>
    </row>
    <row r="63" spans="2:5">
      <c r="B63" s="160" t="s">
        <v>412</v>
      </c>
      <c r="C63" s="159">
        <v>931.58600000000001</v>
      </c>
      <c r="D63" s="152">
        <v>87</v>
      </c>
      <c r="E63" s="155">
        <v>13</v>
      </c>
    </row>
    <row r="64" spans="2:5" ht="13.8" thickBot="1">
      <c r="B64" s="161" t="s">
        <v>413</v>
      </c>
      <c r="C64" s="162">
        <v>639.66499999999996</v>
      </c>
      <c r="D64" s="163">
        <v>52</v>
      </c>
      <c r="E64" s="164">
        <v>7</v>
      </c>
    </row>
    <row r="65" spans="2:5">
      <c r="C65" s="165"/>
      <c r="D65" s="165"/>
      <c r="E65" s="165"/>
    </row>
    <row r="66" spans="2:5" ht="13.8" thickBot="1">
      <c r="C66" s="165"/>
      <c r="D66" s="165"/>
      <c r="E66" s="165"/>
    </row>
    <row r="67" spans="2:5" ht="18.600000000000001" thickBot="1">
      <c r="B67" s="685" t="s">
        <v>415</v>
      </c>
      <c r="C67" s="686"/>
      <c r="D67" s="686"/>
      <c r="E67" s="687"/>
    </row>
    <row r="68" spans="2:5" ht="13.8" thickBot="1">
      <c r="B68" s="670" t="s">
        <v>382</v>
      </c>
      <c r="C68" s="672" t="s">
        <v>383</v>
      </c>
      <c r="D68" s="673"/>
      <c r="E68" s="674"/>
    </row>
    <row r="69" spans="2:5" ht="68.25" customHeight="1" thickBot="1">
      <c r="B69" s="671"/>
      <c r="C69" s="149" t="s">
        <v>384</v>
      </c>
      <c r="D69" s="149" t="s">
        <v>385</v>
      </c>
      <c r="E69" s="150" t="s">
        <v>386</v>
      </c>
    </row>
    <row r="70" spans="2:5">
      <c r="B70" s="158" t="s">
        <v>387</v>
      </c>
      <c r="C70" s="159">
        <v>1097.6300000000001</v>
      </c>
      <c r="D70" s="152">
        <v>100</v>
      </c>
      <c r="E70" s="153">
        <v>14</v>
      </c>
    </row>
    <row r="71" spans="2:5">
      <c r="B71" s="160" t="s">
        <v>388</v>
      </c>
      <c r="C71" s="159">
        <v>534.07299999999998</v>
      </c>
      <c r="D71" s="152">
        <v>27</v>
      </c>
      <c r="E71" s="155">
        <v>5</v>
      </c>
    </row>
    <row r="72" spans="2:5">
      <c r="B72" s="160" t="s">
        <v>389</v>
      </c>
      <c r="C72" s="159">
        <v>846.61599999999999</v>
      </c>
      <c r="D72" s="152">
        <v>54</v>
      </c>
      <c r="E72" s="155">
        <v>7</v>
      </c>
    </row>
    <row r="73" spans="2:5">
      <c r="B73" s="160" t="s">
        <v>390</v>
      </c>
      <c r="C73" s="159">
        <v>513.45500000000004</v>
      </c>
      <c r="D73" s="152">
        <v>32</v>
      </c>
      <c r="E73" s="155">
        <v>4</v>
      </c>
    </row>
    <row r="74" spans="2:5">
      <c r="B74" s="160" t="s">
        <v>391</v>
      </c>
      <c r="C74" s="159">
        <v>818.6</v>
      </c>
      <c r="D74" s="152">
        <v>52</v>
      </c>
      <c r="E74" s="155">
        <v>7</v>
      </c>
    </row>
    <row r="75" spans="2:5">
      <c r="B75" s="160" t="s">
        <v>392</v>
      </c>
      <c r="C75" s="159">
        <v>835.07899999999995</v>
      </c>
      <c r="D75" s="152">
        <v>49</v>
      </c>
      <c r="E75" s="155">
        <v>6</v>
      </c>
    </row>
    <row r="76" spans="2:5">
      <c r="B76" s="160" t="s">
        <v>393</v>
      </c>
      <c r="C76" s="159">
        <v>1143.2270000000001</v>
      </c>
      <c r="D76" s="152">
        <v>110</v>
      </c>
      <c r="E76" s="155">
        <v>17</v>
      </c>
    </row>
    <row r="77" spans="2:5">
      <c r="B77" s="160" t="s">
        <v>394</v>
      </c>
      <c r="C77" s="159">
        <v>1652.952</v>
      </c>
      <c r="D77" s="152">
        <v>178</v>
      </c>
      <c r="E77" s="155">
        <v>27</v>
      </c>
    </row>
    <row r="78" spans="2:5">
      <c r="B78" s="160" t="s">
        <v>395</v>
      </c>
      <c r="C78" s="159">
        <v>1526.374</v>
      </c>
      <c r="D78" s="152">
        <v>139</v>
      </c>
      <c r="E78" s="155">
        <v>20</v>
      </c>
    </row>
    <row r="79" spans="2:5">
      <c r="B79" s="160" t="s">
        <v>396</v>
      </c>
      <c r="C79" s="159">
        <v>979.53599999999994</v>
      </c>
      <c r="D79" s="152">
        <v>104</v>
      </c>
      <c r="E79" s="155">
        <v>15</v>
      </c>
    </row>
    <row r="80" spans="2:5">
      <c r="B80" s="160" t="s">
        <v>397</v>
      </c>
      <c r="C80" s="159">
        <v>528.23800000000006</v>
      </c>
      <c r="D80" s="152">
        <v>74</v>
      </c>
      <c r="E80" s="155">
        <v>10</v>
      </c>
    </row>
    <row r="81" spans="2:5">
      <c r="B81" s="160" t="s">
        <v>398</v>
      </c>
      <c r="C81" s="159">
        <v>599.96699999999998</v>
      </c>
      <c r="D81" s="152">
        <v>56</v>
      </c>
      <c r="E81" s="155">
        <v>8</v>
      </c>
    </row>
    <row r="82" spans="2:5">
      <c r="B82" s="160" t="s">
        <v>399</v>
      </c>
      <c r="C82" s="159">
        <v>634.61199999999997</v>
      </c>
      <c r="D82" s="152">
        <v>22</v>
      </c>
      <c r="E82" s="155">
        <v>3</v>
      </c>
    </row>
    <row r="83" spans="2:5">
      <c r="B83" s="160" t="s">
        <v>400</v>
      </c>
      <c r="C83" s="159">
        <v>1203.9269999999999</v>
      </c>
      <c r="D83" s="152">
        <v>138</v>
      </c>
      <c r="E83" s="155">
        <v>18</v>
      </c>
    </row>
    <row r="84" spans="2:5">
      <c r="B84" s="160" t="s">
        <v>401</v>
      </c>
      <c r="C84" s="159">
        <v>233.512</v>
      </c>
      <c r="D84" s="152">
        <v>16</v>
      </c>
      <c r="E84" s="155">
        <v>2</v>
      </c>
    </row>
    <row r="85" spans="2:5">
      <c r="B85" s="160" t="s">
        <v>402</v>
      </c>
      <c r="C85" s="159">
        <v>1602.184</v>
      </c>
      <c r="D85" s="152">
        <v>85</v>
      </c>
      <c r="E85" s="155">
        <v>14</v>
      </c>
    </row>
    <row r="86" spans="2:5">
      <c r="B86" s="160" t="s">
        <v>403</v>
      </c>
      <c r="C86" s="159">
        <v>652.45799999999997</v>
      </c>
      <c r="D86" s="152">
        <v>45</v>
      </c>
      <c r="E86" s="155">
        <v>6</v>
      </c>
    </row>
    <row r="87" spans="2:5">
      <c r="B87" s="160" t="s">
        <v>404</v>
      </c>
      <c r="C87" s="159">
        <v>1153.058</v>
      </c>
      <c r="D87" s="152">
        <v>101</v>
      </c>
      <c r="E87" s="155">
        <v>14</v>
      </c>
    </row>
    <row r="88" spans="2:5">
      <c r="B88" s="160" t="s">
        <v>405</v>
      </c>
      <c r="C88" s="159">
        <v>984.97699999999998</v>
      </c>
      <c r="D88" s="152">
        <v>86</v>
      </c>
      <c r="E88" s="155">
        <v>12</v>
      </c>
    </row>
    <row r="89" spans="2:5">
      <c r="B89" s="160" t="s">
        <v>406</v>
      </c>
      <c r="C89" s="159">
        <v>1144.8009999999999</v>
      </c>
      <c r="D89" s="152">
        <v>101</v>
      </c>
      <c r="E89" s="155">
        <v>14</v>
      </c>
    </row>
    <row r="90" spans="2:5">
      <c r="B90" s="160" t="s">
        <v>407</v>
      </c>
      <c r="C90" s="159">
        <v>954.03200000000004</v>
      </c>
      <c r="D90" s="152">
        <v>100</v>
      </c>
      <c r="E90" s="155">
        <v>14</v>
      </c>
    </row>
    <row r="91" spans="2:5">
      <c r="B91" s="160" t="s">
        <v>408</v>
      </c>
      <c r="C91" s="159">
        <v>931.75599999999997</v>
      </c>
      <c r="D91" s="152">
        <v>60</v>
      </c>
      <c r="E91" s="155">
        <v>9</v>
      </c>
    </row>
    <row r="92" spans="2:5">
      <c r="B92" s="160" t="s">
        <v>409</v>
      </c>
      <c r="C92" s="159">
        <v>740.35900000000004</v>
      </c>
      <c r="D92" s="152">
        <v>32</v>
      </c>
      <c r="E92" s="155">
        <v>4</v>
      </c>
    </row>
    <row r="93" spans="2:5">
      <c r="B93" s="160" t="s">
        <v>410</v>
      </c>
      <c r="C93" s="159">
        <v>1480.6990000000001</v>
      </c>
      <c r="D93" s="152">
        <v>156</v>
      </c>
      <c r="E93" s="155">
        <v>23</v>
      </c>
    </row>
    <row r="94" spans="2:5">
      <c r="B94" s="160" t="s">
        <v>411</v>
      </c>
      <c r="C94" s="159">
        <v>860.17899999999997</v>
      </c>
      <c r="D94" s="152">
        <v>60</v>
      </c>
      <c r="E94" s="155">
        <v>9</v>
      </c>
    </row>
    <row r="95" spans="2:5">
      <c r="B95" s="160" t="s">
        <v>412</v>
      </c>
      <c r="C95" s="159">
        <v>834.18200000000002</v>
      </c>
      <c r="D95" s="152">
        <v>75</v>
      </c>
      <c r="E95" s="155">
        <v>11</v>
      </c>
    </row>
    <row r="96" spans="2:5" ht="13.8" thickBot="1">
      <c r="B96" s="161" t="s">
        <v>413</v>
      </c>
      <c r="C96" s="162">
        <v>623.11099999999999</v>
      </c>
      <c r="D96" s="163">
        <v>50</v>
      </c>
      <c r="E96" s="164">
        <v>7</v>
      </c>
    </row>
    <row r="97" spans="2:5">
      <c r="C97" s="165"/>
      <c r="D97" s="165"/>
      <c r="E97" s="165"/>
    </row>
    <row r="98" spans="2:5" ht="13.8" thickBot="1">
      <c r="C98" s="165"/>
      <c r="D98" s="165"/>
      <c r="E98" s="165"/>
    </row>
    <row r="99" spans="2:5" ht="18.600000000000001" thickBot="1">
      <c r="B99" s="685" t="s">
        <v>416</v>
      </c>
      <c r="C99" s="686"/>
      <c r="D99" s="686"/>
      <c r="E99" s="687"/>
    </row>
    <row r="100" spans="2:5" ht="13.8" thickBot="1">
      <c r="B100" s="670" t="s">
        <v>382</v>
      </c>
      <c r="C100" s="672" t="s">
        <v>383</v>
      </c>
      <c r="D100" s="673"/>
      <c r="E100" s="674"/>
    </row>
    <row r="101" spans="2:5" ht="68.25" customHeight="1" thickBot="1">
      <c r="B101" s="671"/>
      <c r="C101" s="149" t="s">
        <v>384</v>
      </c>
      <c r="D101" s="149" t="s">
        <v>385</v>
      </c>
      <c r="E101" s="150" t="s">
        <v>386</v>
      </c>
    </row>
    <row r="102" spans="2:5">
      <c r="B102" s="158" t="s">
        <v>387</v>
      </c>
      <c r="C102" s="159">
        <v>1114.4000000000001</v>
      </c>
      <c r="D102" s="152">
        <v>98</v>
      </c>
      <c r="E102" s="153">
        <v>13</v>
      </c>
    </row>
    <row r="103" spans="2:5">
      <c r="B103" s="160" t="s">
        <v>388</v>
      </c>
      <c r="C103" s="159">
        <v>549.31200000000001</v>
      </c>
      <c r="D103" s="152">
        <v>26</v>
      </c>
      <c r="E103" s="155">
        <v>4</v>
      </c>
    </row>
    <row r="104" spans="2:5">
      <c r="B104" s="160" t="s">
        <v>389</v>
      </c>
      <c r="C104" s="159">
        <v>952.32100000000003</v>
      </c>
      <c r="D104" s="152">
        <v>68</v>
      </c>
      <c r="E104" s="155">
        <v>10</v>
      </c>
    </row>
    <row r="105" spans="2:5">
      <c r="B105" s="160" t="s">
        <v>390</v>
      </c>
      <c r="C105" s="159">
        <v>453.209</v>
      </c>
      <c r="D105" s="152">
        <v>33</v>
      </c>
      <c r="E105" s="155">
        <v>4</v>
      </c>
    </row>
    <row r="106" spans="2:5">
      <c r="B106" s="160" t="s">
        <v>391</v>
      </c>
      <c r="C106" s="159">
        <v>868.64</v>
      </c>
      <c r="D106" s="152">
        <v>57</v>
      </c>
      <c r="E106" s="155">
        <v>8</v>
      </c>
    </row>
    <row r="107" spans="2:5">
      <c r="B107" s="160" t="s">
        <v>392</v>
      </c>
      <c r="C107" s="159">
        <v>861.02800000000002</v>
      </c>
      <c r="D107" s="152">
        <v>55</v>
      </c>
      <c r="E107" s="155">
        <v>7</v>
      </c>
    </row>
    <row r="108" spans="2:5">
      <c r="B108" s="160" t="s">
        <v>393</v>
      </c>
      <c r="C108" s="159">
        <v>1185.595</v>
      </c>
      <c r="D108" s="152">
        <v>143</v>
      </c>
      <c r="E108" s="155">
        <v>22</v>
      </c>
    </row>
    <row r="109" spans="2:5">
      <c r="B109" s="160" t="s">
        <v>394</v>
      </c>
      <c r="C109" s="159">
        <v>1694.5409999999999</v>
      </c>
      <c r="D109" s="152">
        <v>185</v>
      </c>
      <c r="E109" s="155">
        <v>28</v>
      </c>
    </row>
    <row r="110" spans="2:5">
      <c r="B110" s="160" t="s">
        <v>395</v>
      </c>
      <c r="C110" s="159">
        <v>1502.559</v>
      </c>
      <c r="D110" s="152">
        <v>147</v>
      </c>
      <c r="E110" s="155">
        <v>22</v>
      </c>
    </row>
    <row r="111" spans="2:5">
      <c r="B111" s="160" t="s">
        <v>396</v>
      </c>
      <c r="C111" s="159">
        <v>1098.3530000000001</v>
      </c>
      <c r="D111" s="152">
        <v>119</v>
      </c>
      <c r="E111" s="155">
        <v>17</v>
      </c>
    </row>
    <row r="112" spans="2:5">
      <c r="B112" s="160" t="s">
        <v>397</v>
      </c>
      <c r="C112" s="159">
        <v>488.88799999999998</v>
      </c>
      <c r="D112" s="152">
        <v>77</v>
      </c>
      <c r="E112" s="155">
        <v>10</v>
      </c>
    </row>
    <row r="113" spans="2:5">
      <c r="B113" s="160" t="s">
        <v>398</v>
      </c>
      <c r="C113" s="159">
        <v>715.24099999999999</v>
      </c>
      <c r="D113" s="152">
        <v>68</v>
      </c>
      <c r="E113" s="155">
        <v>10</v>
      </c>
    </row>
    <row r="114" spans="2:5">
      <c r="B114" s="160" t="s">
        <v>399</v>
      </c>
      <c r="C114" s="159">
        <v>553.80100000000004</v>
      </c>
      <c r="D114" s="152">
        <v>21</v>
      </c>
      <c r="E114" s="155">
        <v>2</v>
      </c>
    </row>
    <row r="115" spans="2:5">
      <c r="B115" s="160" t="s">
        <v>400</v>
      </c>
      <c r="C115" s="159">
        <v>1208.9749999999999</v>
      </c>
      <c r="D115" s="152">
        <v>157</v>
      </c>
      <c r="E115" s="155">
        <v>20</v>
      </c>
    </row>
    <row r="116" spans="2:5">
      <c r="B116" s="160" t="s">
        <v>401</v>
      </c>
      <c r="C116" s="159">
        <v>232.30500000000001</v>
      </c>
      <c r="D116" s="152">
        <v>17</v>
      </c>
      <c r="E116" s="155">
        <v>2</v>
      </c>
    </row>
    <row r="117" spans="2:5">
      <c r="B117" s="160" t="s">
        <v>402</v>
      </c>
      <c r="C117" s="159">
        <v>1537.308</v>
      </c>
      <c r="D117" s="152">
        <v>84</v>
      </c>
      <c r="E117" s="155">
        <v>13</v>
      </c>
    </row>
    <row r="118" spans="2:5">
      <c r="B118" s="160" t="s">
        <v>403</v>
      </c>
      <c r="C118" s="159">
        <v>695.03399999999999</v>
      </c>
      <c r="D118" s="152">
        <v>53</v>
      </c>
      <c r="E118" s="155">
        <v>7</v>
      </c>
    </row>
    <row r="119" spans="2:5">
      <c r="B119" s="160" t="s">
        <v>404</v>
      </c>
      <c r="C119" s="159">
        <v>1189.335</v>
      </c>
      <c r="D119" s="152">
        <v>114</v>
      </c>
      <c r="E119" s="155">
        <v>16</v>
      </c>
    </row>
    <row r="120" spans="2:5">
      <c r="B120" s="160" t="s">
        <v>405</v>
      </c>
      <c r="C120" s="159">
        <v>1067.6790000000001</v>
      </c>
      <c r="D120" s="152">
        <v>99</v>
      </c>
      <c r="E120" s="155">
        <v>14</v>
      </c>
    </row>
    <row r="121" spans="2:5">
      <c r="B121" s="160" t="s">
        <v>406</v>
      </c>
      <c r="C121" s="159">
        <v>1242.6110000000001</v>
      </c>
      <c r="D121" s="152">
        <v>117</v>
      </c>
      <c r="E121" s="155">
        <v>17</v>
      </c>
    </row>
    <row r="122" spans="2:5">
      <c r="B122" s="160" t="s">
        <v>407</v>
      </c>
      <c r="C122" s="159">
        <v>1069.971</v>
      </c>
      <c r="D122" s="152">
        <v>112</v>
      </c>
      <c r="E122" s="155">
        <v>16</v>
      </c>
    </row>
    <row r="123" spans="2:5">
      <c r="B123" s="160" t="s">
        <v>408</v>
      </c>
      <c r="C123" s="159">
        <v>1001.985</v>
      </c>
      <c r="D123" s="152">
        <v>70</v>
      </c>
      <c r="E123" s="155">
        <v>10</v>
      </c>
    </row>
    <row r="124" spans="2:5">
      <c r="B124" s="160" t="s">
        <v>409</v>
      </c>
      <c r="C124" s="159">
        <v>806.755</v>
      </c>
      <c r="D124" s="152">
        <v>43</v>
      </c>
      <c r="E124" s="155">
        <v>6</v>
      </c>
    </row>
    <row r="125" spans="2:5">
      <c r="B125" s="160" t="s">
        <v>410</v>
      </c>
      <c r="C125" s="159">
        <v>1584.3910000000001</v>
      </c>
      <c r="D125" s="152">
        <v>169</v>
      </c>
      <c r="E125" s="155">
        <v>25</v>
      </c>
    </row>
    <row r="126" spans="2:5">
      <c r="B126" s="160" t="s">
        <v>411</v>
      </c>
      <c r="C126" s="159">
        <v>969.16499999999996</v>
      </c>
      <c r="D126" s="152">
        <v>71</v>
      </c>
      <c r="E126" s="155">
        <v>10</v>
      </c>
    </row>
    <row r="127" spans="2:5">
      <c r="B127" s="160" t="s">
        <v>412</v>
      </c>
      <c r="C127" s="159">
        <v>949.69500000000005</v>
      </c>
      <c r="D127" s="152">
        <v>87</v>
      </c>
      <c r="E127" s="155">
        <v>13</v>
      </c>
    </row>
    <row r="128" spans="2:5" ht="13.8" thickBot="1">
      <c r="B128" s="161" t="s">
        <v>413</v>
      </c>
      <c r="C128" s="162">
        <v>675.41700000000003</v>
      </c>
      <c r="D128" s="163">
        <v>58</v>
      </c>
      <c r="E128" s="164">
        <v>8</v>
      </c>
    </row>
    <row r="129" spans="2:5">
      <c r="C129" s="165"/>
      <c r="D129" s="165"/>
      <c r="E129" s="165"/>
    </row>
    <row r="130" spans="2:5" ht="13.8" thickBot="1">
      <c r="C130" s="165"/>
      <c r="D130" s="165"/>
      <c r="E130" s="165"/>
    </row>
    <row r="131" spans="2:5" ht="18.600000000000001" thickBot="1">
      <c r="B131" s="667" t="s">
        <v>417</v>
      </c>
      <c r="C131" s="668"/>
      <c r="D131" s="668"/>
      <c r="E131" s="669"/>
    </row>
    <row r="132" spans="2:5" ht="13.8" thickBot="1">
      <c r="B132" s="675" t="s">
        <v>382</v>
      </c>
      <c r="C132" s="676" t="s">
        <v>383</v>
      </c>
      <c r="D132" s="677"/>
      <c r="E132" s="678"/>
    </row>
    <row r="133" spans="2:5" ht="68.25" customHeight="1" thickBot="1">
      <c r="B133" s="671"/>
      <c r="C133" s="149" t="s">
        <v>384</v>
      </c>
      <c r="D133" s="149" t="s">
        <v>385</v>
      </c>
      <c r="E133" s="150" t="s">
        <v>386</v>
      </c>
    </row>
    <row r="134" spans="2:5">
      <c r="B134" s="158" t="s">
        <v>387</v>
      </c>
      <c r="C134" s="159">
        <v>1039.635</v>
      </c>
      <c r="D134" s="152">
        <v>82</v>
      </c>
      <c r="E134" s="153">
        <v>11</v>
      </c>
    </row>
    <row r="135" spans="2:5">
      <c r="B135" s="160" t="s">
        <v>388</v>
      </c>
      <c r="C135" s="159">
        <v>525.08299999999997</v>
      </c>
      <c r="D135" s="152">
        <v>24</v>
      </c>
      <c r="E135" s="155">
        <v>4</v>
      </c>
    </row>
    <row r="136" spans="2:5">
      <c r="B136" s="160" t="s">
        <v>389</v>
      </c>
      <c r="C136" s="159">
        <v>1022.355</v>
      </c>
      <c r="D136" s="152">
        <v>77</v>
      </c>
      <c r="E136" s="155">
        <v>11</v>
      </c>
    </row>
    <row r="137" spans="2:5">
      <c r="B137" s="160" t="s">
        <v>390</v>
      </c>
      <c r="C137" s="159">
        <v>496.536</v>
      </c>
      <c r="D137" s="152">
        <v>34</v>
      </c>
      <c r="E137" s="155">
        <v>4</v>
      </c>
    </row>
    <row r="138" spans="2:5">
      <c r="B138" s="160" t="s">
        <v>391</v>
      </c>
      <c r="C138" s="159">
        <v>931.67200000000003</v>
      </c>
      <c r="D138" s="152">
        <v>66</v>
      </c>
      <c r="E138" s="155">
        <v>9</v>
      </c>
    </row>
    <row r="139" spans="2:5">
      <c r="B139" s="160" t="s">
        <v>392</v>
      </c>
      <c r="C139" s="159">
        <v>931.84199999999998</v>
      </c>
      <c r="D139" s="152">
        <v>66</v>
      </c>
      <c r="E139" s="155">
        <v>9</v>
      </c>
    </row>
    <row r="140" spans="2:5">
      <c r="B140" s="160" t="s">
        <v>393</v>
      </c>
      <c r="C140" s="159">
        <v>1110.6890000000001</v>
      </c>
      <c r="D140" s="152">
        <v>118</v>
      </c>
      <c r="E140" s="155">
        <v>18</v>
      </c>
    </row>
    <row r="141" spans="2:5">
      <c r="B141" s="160" t="s">
        <v>394</v>
      </c>
      <c r="C141" s="159">
        <v>1669.943</v>
      </c>
      <c r="D141" s="152">
        <v>180</v>
      </c>
      <c r="E141" s="155">
        <v>27</v>
      </c>
    </row>
    <row r="142" spans="2:5">
      <c r="B142" s="160" t="s">
        <v>395</v>
      </c>
      <c r="C142" s="159">
        <v>1678.0160000000001</v>
      </c>
      <c r="D142" s="152">
        <v>169</v>
      </c>
      <c r="E142" s="155">
        <v>25</v>
      </c>
    </row>
    <row r="143" spans="2:5">
      <c r="B143" s="160" t="s">
        <v>396</v>
      </c>
      <c r="C143" s="159">
        <v>1239.848</v>
      </c>
      <c r="D143" s="152">
        <v>138</v>
      </c>
      <c r="E143" s="155">
        <v>20</v>
      </c>
    </row>
    <row r="144" spans="2:5">
      <c r="B144" s="160" t="s">
        <v>397</v>
      </c>
      <c r="C144" s="159">
        <v>522.31200000000001</v>
      </c>
      <c r="D144" s="152">
        <v>82</v>
      </c>
      <c r="E144" s="155">
        <v>11</v>
      </c>
    </row>
    <row r="145" spans="2:5">
      <c r="B145" s="160" t="s">
        <v>398</v>
      </c>
      <c r="C145" s="159">
        <v>639.03700000000003</v>
      </c>
      <c r="D145" s="152">
        <v>64</v>
      </c>
      <c r="E145" s="155">
        <v>9</v>
      </c>
    </row>
    <row r="146" spans="2:5">
      <c r="B146" s="160" t="s">
        <v>399</v>
      </c>
      <c r="C146" s="159">
        <v>596.41399999999999</v>
      </c>
      <c r="D146" s="152">
        <v>22</v>
      </c>
      <c r="E146" s="155">
        <v>3</v>
      </c>
    </row>
    <row r="147" spans="2:5">
      <c r="B147" s="160" t="s">
        <v>400</v>
      </c>
      <c r="C147" s="159">
        <v>1184.241</v>
      </c>
      <c r="D147" s="152">
        <v>139</v>
      </c>
      <c r="E147" s="155">
        <v>18</v>
      </c>
    </row>
    <row r="148" spans="2:5">
      <c r="B148" s="160" t="s">
        <v>401</v>
      </c>
      <c r="C148" s="159">
        <v>253.11199999999999</v>
      </c>
      <c r="D148" s="152">
        <v>18</v>
      </c>
      <c r="E148" s="155">
        <v>2</v>
      </c>
    </row>
    <row r="149" spans="2:5">
      <c r="B149" s="160" t="s">
        <v>403</v>
      </c>
      <c r="C149" s="159">
        <v>715.96600000000001</v>
      </c>
      <c r="D149" s="152">
        <v>61</v>
      </c>
      <c r="E149" s="155">
        <v>8</v>
      </c>
    </row>
    <row r="150" spans="2:5">
      <c r="B150" s="160" t="s">
        <v>404</v>
      </c>
      <c r="C150" s="159">
        <v>1312.56</v>
      </c>
      <c r="D150" s="152">
        <v>129</v>
      </c>
      <c r="E150" s="155">
        <v>18</v>
      </c>
    </row>
    <row r="151" spans="2:5">
      <c r="B151" s="160" t="s">
        <v>405</v>
      </c>
      <c r="C151" s="159">
        <v>1166.096</v>
      </c>
      <c r="D151" s="152">
        <v>117</v>
      </c>
      <c r="E151" s="155">
        <v>17</v>
      </c>
    </row>
    <row r="152" spans="2:5">
      <c r="B152" s="160" t="s">
        <v>406</v>
      </c>
      <c r="C152" s="159">
        <v>1273.615</v>
      </c>
      <c r="D152" s="152">
        <v>123</v>
      </c>
      <c r="E152" s="155">
        <v>18</v>
      </c>
    </row>
    <row r="153" spans="2:5">
      <c r="B153" s="160" t="s">
        <v>407</v>
      </c>
      <c r="C153" s="159">
        <v>1163.1869999999999</v>
      </c>
      <c r="D153" s="152">
        <v>124</v>
      </c>
      <c r="E153" s="155">
        <v>18</v>
      </c>
    </row>
    <row r="154" spans="2:5">
      <c r="B154" s="160" t="s">
        <v>408</v>
      </c>
      <c r="C154" s="159">
        <v>1166.5820000000001</v>
      </c>
      <c r="D154" s="152">
        <v>91</v>
      </c>
      <c r="E154" s="155">
        <v>13</v>
      </c>
    </row>
    <row r="155" spans="2:5">
      <c r="B155" s="160" t="s">
        <v>409</v>
      </c>
      <c r="C155" s="159">
        <v>854.64499999999998</v>
      </c>
      <c r="D155" s="152">
        <v>55</v>
      </c>
      <c r="E155" s="155">
        <v>8</v>
      </c>
    </row>
    <row r="156" spans="2:5">
      <c r="B156" s="160" t="s">
        <v>410</v>
      </c>
      <c r="C156" s="159">
        <v>1664.15</v>
      </c>
      <c r="D156" s="152">
        <v>185</v>
      </c>
      <c r="E156" s="155">
        <v>27</v>
      </c>
    </row>
    <row r="157" spans="2:5">
      <c r="B157" s="160" t="s">
        <v>411</v>
      </c>
      <c r="C157" s="159">
        <v>1027.9280000000001</v>
      </c>
      <c r="D157" s="152">
        <v>81</v>
      </c>
      <c r="E157" s="155">
        <v>12</v>
      </c>
    </row>
    <row r="158" spans="2:5">
      <c r="B158" s="160" t="s">
        <v>412</v>
      </c>
      <c r="C158" s="159">
        <v>1031.537</v>
      </c>
      <c r="D158" s="152">
        <v>97</v>
      </c>
      <c r="E158" s="155">
        <v>14</v>
      </c>
    </row>
    <row r="159" spans="2:5" ht="13.8" thickBot="1">
      <c r="B159" s="161" t="s">
        <v>413</v>
      </c>
      <c r="C159" s="162">
        <v>743.32799999999997</v>
      </c>
      <c r="D159" s="163">
        <v>67</v>
      </c>
      <c r="E159" s="164">
        <v>9</v>
      </c>
    </row>
    <row r="160" spans="2:5">
      <c r="C160" s="165"/>
      <c r="D160" s="165"/>
      <c r="E160" s="165"/>
    </row>
    <row r="161" spans="2:5" ht="13.8" thickBot="1"/>
    <row r="162" spans="2:5" ht="18.600000000000001" thickBot="1">
      <c r="B162" s="667" t="s">
        <v>418</v>
      </c>
      <c r="C162" s="668"/>
      <c r="D162" s="668"/>
      <c r="E162" s="669"/>
    </row>
    <row r="163" spans="2:5" ht="13.8" thickBot="1">
      <c r="B163" s="675" t="s">
        <v>382</v>
      </c>
      <c r="C163" s="676" t="s">
        <v>383</v>
      </c>
      <c r="D163" s="677"/>
      <c r="E163" s="678"/>
    </row>
    <row r="164" spans="2:5" ht="68.25" customHeight="1" thickBot="1">
      <c r="B164" s="671"/>
      <c r="C164" s="149" t="s">
        <v>384</v>
      </c>
      <c r="D164" s="149" t="s">
        <v>385</v>
      </c>
      <c r="E164" s="150" t="s">
        <v>386</v>
      </c>
    </row>
    <row r="165" spans="2:5">
      <c r="B165" s="158" t="s">
        <v>387</v>
      </c>
      <c r="C165" s="159">
        <v>1072.28</v>
      </c>
      <c r="D165" s="152">
        <v>77</v>
      </c>
      <c r="E165" s="153">
        <v>11</v>
      </c>
    </row>
    <row r="166" spans="2:5">
      <c r="B166" s="160" t="s">
        <v>388</v>
      </c>
      <c r="C166" s="159">
        <v>503.125</v>
      </c>
      <c r="D166" s="152">
        <v>23</v>
      </c>
      <c r="E166" s="155">
        <v>4</v>
      </c>
    </row>
    <row r="167" spans="2:5">
      <c r="B167" s="160" t="s">
        <v>389</v>
      </c>
      <c r="C167" s="159">
        <v>1043.645</v>
      </c>
      <c r="D167" s="152">
        <v>79</v>
      </c>
      <c r="E167" s="155">
        <v>12</v>
      </c>
    </row>
    <row r="168" spans="2:5">
      <c r="B168" s="160" t="s">
        <v>390</v>
      </c>
      <c r="C168" s="159">
        <v>527.86199999999997</v>
      </c>
      <c r="D168" s="152">
        <v>33</v>
      </c>
      <c r="E168" s="155">
        <v>4</v>
      </c>
    </row>
    <row r="169" spans="2:5">
      <c r="B169" s="160" t="s">
        <v>391</v>
      </c>
      <c r="C169" s="159">
        <v>1009.1559999999999</v>
      </c>
      <c r="D169" s="152">
        <v>76</v>
      </c>
      <c r="E169" s="155">
        <v>11</v>
      </c>
    </row>
    <row r="170" spans="2:5">
      <c r="B170" s="160" t="s">
        <v>392</v>
      </c>
      <c r="C170" s="159">
        <v>1011.683</v>
      </c>
      <c r="D170" s="152">
        <v>75</v>
      </c>
      <c r="E170" s="155">
        <v>10</v>
      </c>
    </row>
    <row r="171" spans="2:5">
      <c r="B171" s="160" t="s">
        <v>393</v>
      </c>
      <c r="C171" s="159">
        <v>1152.0160000000001</v>
      </c>
      <c r="D171" s="152">
        <v>95</v>
      </c>
      <c r="E171" s="155">
        <v>15</v>
      </c>
    </row>
    <row r="172" spans="2:5">
      <c r="B172" s="160" t="s">
        <v>394</v>
      </c>
      <c r="C172" s="159">
        <v>1662.8879999999999</v>
      </c>
      <c r="D172" s="152">
        <v>181</v>
      </c>
      <c r="E172" s="155">
        <v>28</v>
      </c>
    </row>
    <row r="173" spans="2:5">
      <c r="B173" s="160" t="s">
        <v>395</v>
      </c>
      <c r="C173" s="159">
        <v>1668.212</v>
      </c>
      <c r="D173" s="152">
        <v>156</v>
      </c>
      <c r="E173" s="155">
        <v>26</v>
      </c>
    </row>
    <row r="174" spans="2:5">
      <c r="B174" s="160" t="s">
        <v>396</v>
      </c>
      <c r="C174" s="159">
        <v>1238.817</v>
      </c>
      <c r="D174" s="152">
        <v>115</v>
      </c>
      <c r="E174" s="155">
        <v>20</v>
      </c>
    </row>
    <row r="175" spans="2:5">
      <c r="B175" s="160" t="s">
        <v>397</v>
      </c>
      <c r="C175" s="159">
        <v>558.15599999999995</v>
      </c>
      <c r="D175" s="152">
        <v>90</v>
      </c>
      <c r="E175" s="155">
        <v>12</v>
      </c>
    </row>
    <row r="176" spans="2:5">
      <c r="B176" s="160" t="s">
        <v>398</v>
      </c>
      <c r="C176" s="159">
        <v>651.19899999999996</v>
      </c>
      <c r="D176" s="152">
        <v>61</v>
      </c>
      <c r="E176" s="155">
        <v>9</v>
      </c>
    </row>
    <row r="177" spans="2:5">
      <c r="B177" s="160" t="s">
        <v>399</v>
      </c>
      <c r="C177" s="159">
        <v>635.80999999999995</v>
      </c>
      <c r="D177" s="152">
        <v>22</v>
      </c>
      <c r="E177" s="155">
        <v>3</v>
      </c>
    </row>
    <row r="178" spans="2:5">
      <c r="B178" s="160" t="s">
        <v>400</v>
      </c>
      <c r="C178" s="159">
        <v>1178.3219999999999</v>
      </c>
      <c r="D178" s="152">
        <v>126</v>
      </c>
      <c r="E178" s="155">
        <v>16</v>
      </c>
    </row>
    <row r="179" spans="2:5">
      <c r="B179" s="160" t="s">
        <v>401</v>
      </c>
      <c r="C179" s="159">
        <v>294.661</v>
      </c>
      <c r="D179" s="152">
        <v>21</v>
      </c>
      <c r="E179" s="155">
        <v>3</v>
      </c>
    </row>
    <row r="180" spans="2:5">
      <c r="B180" s="160" t="s">
        <v>403</v>
      </c>
      <c r="C180" s="159">
        <v>758.178</v>
      </c>
      <c r="D180" s="152">
        <v>50</v>
      </c>
      <c r="E180" s="155">
        <v>9</v>
      </c>
    </row>
    <row r="181" spans="2:5">
      <c r="B181" s="160" t="s">
        <v>404</v>
      </c>
      <c r="C181" s="159">
        <v>1272.0450000000001</v>
      </c>
      <c r="D181" s="152">
        <v>67</v>
      </c>
      <c r="E181" s="155">
        <v>18</v>
      </c>
    </row>
    <row r="182" spans="2:5">
      <c r="B182" s="160" t="s">
        <v>405</v>
      </c>
      <c r="C182" s="159">
        <v>1243.4390000000001</v>
      </c>
      <c r="D182" s="152">
        <v>108</v>
      </c>
      <c r="E182" s="155">
        <v>19</v>
      </c>
    </row>
    <row r="183" spans="2:5">
      <c r="B183" s="160" t="s">
        <v>406</v>
      </c>
      <c r="C183" s="159">
        <v>1367.768</v>
      </c>
      <c r="D183" s="152">
        <v>137</v>
      </c>
      <c r="E183" s="155">
        <v>20</v>
      </c>
    </row>
    <row r="184" spans="2:5">
      <c r="B184" s="160" t="s">
        <v>407</v>
      </c>
      <c r="C184" s="159">
        <v>1412.35</v>
      </c>
      <c r="D184" s="152">
        <v>149</v>
      </c>
      <c r="E184" s="155">
        <v>22</v>
      </c>
    </row>
    <row r="185" spans="2:5">
      <c r="B185" s="160" t="s">
        <v>408</v>
      </c>
      <c r="C185" s="159">
        <v>1248.329</v>
      </c>
      <c r="D185" s="152">
        <v>95</v>
      </c>
      <c r="E185" s="155">
        <v>15</v>
      </c>
    </row>
    <row r="186" spans="2:5">
      <c r="B186" s="160" t="s">
        <v>409</v>
      </c>
      <c r="C186" s="159">
        <v>838.88900000000001</v>
      </c>
      <c r="D186" s="152">
        <v>50</v>
      </c>
      <c r="E186" s="155">
        <v>7</v>
      </c>
    </row>
    <row r="187" spans="2:5">
      <c r="B187" s="160" t="s">
        <v>410</v>
      </c>
      <c r="C187" s="159">
        <v>1612.59</v>
      </c>
      <c r="D187" s="152">
        <v>82</v>
      </c>
      <c r="E187" s="155">
        <v>26</v>
      </c>
    </row>
    <row r="188" spans="2:5">
      <c r="B188" s="160" t="s">
        <v>411</v>
      </c>
      <c r="C188" s="159">
        <v>1089.374</v>
      </c>
      <c r="D188" s="152">
        <v>87</v>
      </c>
      <c r="E188" s="155">
        <v>13</v>
      </c>
    </row>
    <row r="189" spans="2:5">
      <c r="B189" s="160" t="s">
        <v>412</v>
      </c>
      <c r="C189" s="159">
        <v>1185.433</v>
      </c>
      <c r="D189" s="152">
        <v>93</v>
      </c>
      <c r="E189" s="155">
        <v>17</v>
      </c>
    </row>
    <row r="190" spans="2:5" ht="13.8" thickBot="1">
      <c r="B190" s="161" t="s">
        <v>413</v>
      </c>
      <c r="C190" s="162">
        <v>805.28499999999997</v>
      </c>
      <c r="D190" s="163">
        <v>67</v>
      </c>
      <c r="E190" s="164">
        <v>11</v>
      </c>
    </row>
    <row r="191" spans="2:5">
      <c r="C191" s="165"/>
      <c r="D191" s="165"/>
      <c r="E191" s="165"/>
    </row>
    <row r="192" spans="2:5" ht="13.8" thickBot="1"/>
    <row r="193" spans="2:5" ht="18.600000000000001" thickBot="1">
      <c r="B193" s="679" t="s">
        <v>419</v>
      </c>
      <c r="C193" s="680"/>
      <c r="D193" s="680"/>
      <c r="E193" s="681"/>
    </row>
    <row r="194" spans="2:5" ht="13.8" thickBot="1">
      <c r="B194" s="675" t="s">
        <v>382</v>
      </c>
      <c r="C194" s="676" t="s">
        <v>383</v>
      </c>
      <c r="D194" s="677"/>
      <c r="E194" s="678"/>
    </row>
    <row r="195" spans="2:5" ht="68.25" customHeight="1" thickBot="1">
      <c r="B195" s="671"/>
      <c r="C195" s="149" t="s">
        <v>384</v>
      </c>
      <c r="D195" s="149" t="s">
        <v>385</v>
      </c>
      <c r="E195" s="150" t="s">
        <v>386</v>
      </c>
    </row>
    <row r="196" spans="2:5">
      <c r="B196" s="158" t="s">
        <v>387</v>
      </c>
      <c r="C196" s="159">
        <v>926.5</v>
      </c>
      <c r="D196" s="152">
        <v>46.6</v>
      </c>
      <c r="E196" s="153">
        <v>7.2</v>
      </c>
    </row>
    <row r="197" spans="2:5">
      <c r="B197" s="160" t="s">
        <v>388</v>
      </c>
      <c r="C197" s="159">
        <v>680.5</v>
      </c>
      <c r="D197" s="152">
        <v>36.1</v>
      </c>
      <c r="E197" s="155">
        <v>6</v>
      </c>
    </row>
    <row r="198" spans="2:5">
      <c r="B198" s="160" t="s">
        <v>391</v>
      </c>
      <c r="C198" s="159">
        <v>1142.8</v>
      </c>
      <c r="D198" s="152">
        <v>81.8</v>
      </c>
      <c r="E198" s="155">
        <v>11.6</v>
      </c>
    </row>
    <row r="199" spans="2:5">
      <c r="B199" s="160" t="s">
        <v>392</v>
      </c>
      <c r="C199" s="159">
        <v>1075.2</v>
      </c>
      <c r="D199" s="152">
        <v>87.8</v>
      </c>
      <c r="E199" s="155">
        <v>12.1</v>
      </c>
    </row>
    <row r="200" spans="2:5">
      <c r="B200" s="160" t="s">
        <v>393</v>
      </c>
      <c r="C200" s="159">
        <v>940.8</v>
      </c>
      <c r="D200" s="152">
        <v>95.3</v>
      </c>
      <c r="E200" s="155">
        <v>15.2</v>
      </c>
    </row>
    <row r="201" spans="2:5">
      <c r="B201" s="160" t="s">
        <v>394</v>
      </c>
      <c r="C201" s="159">
        <v>1479.4</v>
      </c>
      <c r="D201" s="152">
        <v>159.4</v>
      </c>
      <c r="E201" s="155">
        <v>24.5</v>
      </c>
    </row>
    <row r="202" spans="2:5">
      <c r="B202" s="160" t="s">
        <v>395</v>
      </c>
      <c r="C202" s="159">
        <v>1663.8</v>
      </c>
      <c r="D202" s="152">
        <v>191.2</v>
      </c>
      <c r="E202" s="155">
        <v>28.2</v>
      </c>
    </row>
    <row r="203" spans="2:5">
      <c r="B203" s="160" t="s">
        <v>396</v>
      </c>
      <c r="C203" s="159">
        <v>1365.1</v>
      </c>
      <c r="D203" s="152">
        <v>161.4</v>
      </c>
      <c r="E203" s="155">
        <v>23.3</v>
      </c>
    </row>
    <row r="204" spans="2:5">
      <c r="B204" s="160" t="s">
        <v>400</v>
      </c>
      <c r="C204" s="159">
        <v>1196.2</v>
      </c>
      <c r="D204" s="152">
        <v>132.4</v>
      </c>
      <c r="E204" s="155">
        <v>17.2</v>
      </c>
    </row>
    <row r="205" spans="2:5">
      <c r="B205" s="160" t="s">
        <v>397</v>
      </c>
      <c r="C205" s="159">
        <v>570.9</v>
      </c>
      <c r="D205" s="152">
        <v>96</v>
      </c>
      <c r="E205" s="155">
        <v>12.8</v>
      </c>
    </row>
    <row r="206" spans="2:5">
      <c r="B206" s="160" t="s">
        <v>399</v>
      </c>
      <c r="C206" s="159">
        <v>665.5</v>
      </c>
      <c r="D206" s="152">
        <v>24.4</v>
      </c>
      <c r="E206" s="155">
        <v>3</v>
      </c>
    </row>
    <row r="207" spans="2:5">
      <c r="B207" s="160" t="s">
        <v>401</v>
      </c>
      <c r="C207" s="159">
        <v>365.7</v>
      </c>
      <c r="D207" s="152">
        <v>30.7</v>
      </c>
      <c r="E207" s="155">
        <v>4.0999999999999996</v>
      </c>
    </row>
    <row r="208" spans="2:5">
      <c r="B208" s="160" t="s">
        <v>403</v>
      </c>
      <c r="C208" s="159">
        <v>829.4</v>
      </c>
      <c r="D208" s="152">
        <v>73.900000000000006</v>
      </c>
      <c r="E208" s="155">
        <v>11.2</v>
      </c>
    </row>
    <row r="209" spans="2:5">
      <c r="B209" s="160" t="s">
        <v>404</v>
      </c>
      <c r="C209" s="159">
        <v>1531.5</v>
      </c>
      <c r="D209" s="152">
        <v>170.1</v>
      </c>
      <c r="E209" s="155">
        <v>24.5</v>
      </c>
    </row>
    <row r="210" spans="2:5">
      <c r="B210" s="160" t="s">
        <v>405</v>
      </c>
      <c r="C210" s="159">
        <v>1380.9</v>
      </c>
      <c r="D210" s="152">
        <v>150.19999999999999</v>
      </c>
      <c r="E210" s="155">
        <v>22</v>
      </c>
    </row>
    <row r="211" spans="2:5">
      <c r="B211" s="160" t="s">
        <v>410</v>
      </c>
      <c r="C211" s="159">
        <v>1772</v>
      </c>
      <c r="D211" s="152">
        <v>208.8</v>
      </c>
      <c r="E211" s="155">
        <v>30.4</v>
      </c>
    </row>
    <row r="212" spans="2:5">
      <c r="B212" s="160" t="s">
        <v>409</v>
      </c>
      <c r="C212" s="159">
        <v>1022</v>
      </c>
      <c r="D212" s="152">
        <v>78.599999999999994</v>
      </c>
      <c r="E212" s="155">
        <v>11.2</v>
      </c>
    </row>
    <row r="213" spans="2:5">
      <c r="B213" s="160" t="s">
        <v>411</v>
      </c>
      <c r="C213" s="159">
        <v>1143.8</v>
      </c>
      <c r="D213" s="152">
        <v>103.7</v>
      </c>
      <c r="E213" s="155">
        <v>15.3</v>
      </c>
    </row>
    <row r="214" spans="2:5">
      <c r="B214" s="160" t="s">
        <v>412</v>
      </c>
      <c r="C214" s="159">
        <v>1336.3</v>
      </c>
      <c r="D214" s="152">
        <v>138.6</v>
      </c>
      <c r="E214" s="155">
        <v>20.2</v>
      </c>
    </row>
    <row r="215" spans="2:5">
      <c r="B215" s="160" t="s">
        <v>413</v>
      </c>
      <c r="C215" s="159">
        <v>856.6</v>
      </c>
      <c r="D215" s="152">
        <v>95.7</v>
      </c>
      <c r="E215" s="155">
        <v>13.8</v>
      </c>
    </row>
    <row r="216" spans="2:5">
      <c r="B216" s="160" t="s">
        <v>407</v>
      </c>
      <c r="C216" s="159">
        <v>1575</v>
      </c>
      <c r="D216" s="152">
        <v>173.8</v>
      </c>
      <c r="E216" s="155">
        <v>25.2</v>
      </c>
    </row>
    <row r="217" spans="2:5">
      <c r="B217" s="160" t="s">
        <v>408</v>
      </c>
      <c r="C217" s="159">
        <v>1475.9</v>
      </c>
      <c r="D217" s="152">
        <v>135.4</v>
      </c>
      <c r="E217" s="155">
        <v>19.7</v>
      </c>
    </row>
    <row r="218" spans="2:5">
      <c r="B218" s="160" t="s">
        <v>390</v>
      </c>
      <c r="C218" s="159">
        <v>568.6</v>
      </c>
      <c r="D218" s="152">
        <v>33.1</v>
      </c>
      <c r="E218" s="155">
        <v>4</v>
      </c>
    </row>
    <row r="219" spans="2:5">
      <c r="B219" s="160" t="s">
        <v>398</v>
      </c>
      <c r="C219" s="159">
        <v>907</v>
      </c>
      <c r="D219" s="152">
        <v>97.8</v>
      </c>
      <c r="E219" s="155">
        <v>14.2</v>
      </c>
    </row>
    <row r="220" spans="2:5">
      <c r="B220" s="160" t="s">
        <v>406</v>
      </c>
      <c r="C220" s="159">
        <v>1737.7</v>
      </c>
      <c r="D220" s="152">
        <v>178.2</v>
      </c>
      <c r="E220" s="155">
        <v>25.8</v>
      </c>
    </row>
    <row r="221" spans="2:5" ht="13.8" thickBot="1">
      <c r="B221" s="161" t="s">
        <v>389</v>
      </c>
      <c r="C221" s="162">
        <v>875.6</v>
      </c>
      <c r="D221" s="163">
        <v>66.400000000000006</v>
      </c>
      <c r="E221" s="164">
        <v>9.3000000000000007</v>
      </c>
    </row>
    <row r="223" spans="2:5" ht="13.8" thickBot="1"/>
    <row r="224" spans="2:5" ht="18.600000000000001" thickBot="1">
      <c r="B224" s="688" t="s">
        <v>420</v>
      </c>
      <c r="C224" s="689"/>
      <c r="D224" s="689"/>
      <c r="E224" s="690"/>
    </row>
    <row r="225" spans="1:5" ht="13.8" thickBot="1">
      <c r="B225" s="675" t="s">
        <v>382</v>
      </c>
      <c r="C225" s="676" t="s">
        <v>383</v>
      </c>
      <c r="D225" s="677"/>
      <c r="E225" s="678"/>
    </row>
    <row r="226" spans="1:5" ht="68.25" customHeight="1" thickBot="1">
      <c r="B226" s="671"/>
      <c r="C226" s="149" t="s">
        <v>384</v>
      </c>
      <c r="D226" s="149" t="s">
        <v>385</v>
      </c>
      <c r="E226" s="150" t="s">
        <v>386</v>
      </c>
    </row>
    <row r="227" spans="1:5">
      <c r="A227" s="166"/>
      <c r="B227" s="167" t="s">
        <v>387</v>
      </c>
      <c r="C227" s="159">
        <v>1268.7313947003938</v>
      </c>
      <c r="D227" s="152">
        <v>26.335204440183595</v>
      </c>
      <c r="E227" s="153">
        <v>7.5947644879609681</v>
      </c>
    </row>
    <row r="228" spans="1:5">
      <c r="A228" s="166"/>
      <c r="B228" s="167" t="s">
        <v>388</v>
      </c>
      <c r="C228" s="159">
        <v>481.1689942139119</v>
      </c>
      <c r="D228" s="152">
        <v>18.652720767243714</v>
      </c>
      <c r="E228" s="155">
        <v>3.5482261538642694</v>
      </c>
    </row>
    <row r="229" spans="1:5">
      <c r="A229" s="166"/>
      <c r="B229" s="167" t="s">
        <v>391</v>
      </c>
      <c r="C229" s="159">
        <v>1143.03730137156</v>
      </c>
      <c r="D229" s="152">
        <v>16.700703628491553</v>
      </c>
      <c r="E229" s="155">
        <v>12.334729445740322</v>
      </c>
    </row>
    <row r="230" spans="1:5">
      <c r="A230" s="166"/>
      <c r="B230" s="167" t="s">
        <v>392</v>
      </c>
      <c r="C230" s="159">
        <v>1125.3493638303146</v>
      </c>
      <c r="D230" s="152">
        <v>40.045280601409893</v>
      </c>
      <c r="E230" s="155">
        <v>11.852738191000627</v>
      </c>
    </row>
    <row r="231" spans="1:5">
      <c r="A231" s="166"/>
      <c r="B231" s="167" t="s">
        <v>393</v>
      </c>
      <c r="C231" s="159">
        <v>1200.0993822931116</v>
      </c>
      <c r="D231" s="152">
        <v>68.07502367732971</v>
      </c>
      <c r="E231" s="155">
        <v>12.683317316712353</v>
      </c>
    </row>
    <row r="232" spans="1:5">
      <c r="A232" s="166"/>
      <c r="B232" s="167" t="s">
        <v>394</v>
      </c>
      <c r="C232" s="159">
        <v>1576.3755283092582</v>
      </c>
      <c r="D232" s="152">
        <v>90.406120677813561</v>
      </c>
      <c r="E232" s="155">
        <v>21.550245305281248</v>
      </c>
    </row>
    <row r="233" spans="1:5">
      <c r="A233" s="166"/>
      <c r="B233" s="167" t="s">
        <v>395</v>
      </c>
      <c r="C233" s="159">
        <v>1522.5703425024653</v>
      </c>
      <c r="D233" s="152">
        <v>24.303373895758408</v>
      </c>
      <c r="E233" s="155">
        <v>25.55469695911037</v>
      </c>
    </row>
    <row r="234" spans="1:5">
      <c r="A234" s="166"/>
      <c r="B234" s="167" t="s">
        <v>396</v>
      </c>
      <c r="C234" s="159">
        <v>1425.15001706056</v>
      </c>
      <c r="D234" s="152">
        <v>27.595999115223702</v>
      </c>
      <c r="E234" s="155">
        <v>24.261059989969244</v>
      </c>
    </row>
    <row r="235" spans="1:5">
      <c r="A235" s="166"/>
      <c r="B235" s="167" t="s">
        <v>400</v>
      </c>
      <c r="C235" s="159">
        <v>1201.1964148603556</v>
      </c>
      <c r="D235" s="152">
        <v>78.201584163034539</v>
      </c>
      <c r="E235" s="155">
        <v>9.8681959704045568</v>
      </c>
    </row>
    <row r="236" spans="1:5">
      <c r="A236" s="166"/>
      <c r="B236" s="167" t="s">
        <v>397</v>
      </c>
      <c r="C236" s="159">
        <v>637.90022487869146</v>
      </c>
      <c r="D236" s="152">
        <v>72.838230614756952</v>
      </c>
      <c r="E236" s="155">
        <v>10.707687007631321</v>
      </c>
    </row>
    <row r="237" spans="1:5">
      <c r="A237" s="166"/>
      <c r="B237" s="167" t="s">
        <v>399</v>
      </c>
      <c r="C237" s="159">
        <v>696.69725018424526</v>
      </c>
      <c r="D237" s="152">
        <v>25.508766997485868</v>
      </c>
      <c r="E237" s="155">
        <v>2.932286877530967</v>
      </c>
    </row>
    <row r="238" spans="1:5">
      <c r="A238" s="166"/>
      <c r="B238" s="167" t="s">
        <v>401</v>
      </c>
      <c r="C238" s="159">
        <v>408.79880294992103</v>
      </c>
      <c r="D238" s="152">
        <v>15.594024989556825</v>
      </c>
      <c r="E238" s="155">
        <v>3.8268982615370524</v>
      </c>
    </row>
    <row r="239" spans="1:5">
      <c r="A239" s="166"/>
      <c r="B239" s="167" t="s">
        <v>403</v>
      </c>
      <c r="C239" s="159">
        <v>858.56000461469387</v>
      </c>
      <c r="D239" s="152">
        <v>26.444071166433194</v>
      </c>
      <c r="E239" s="155">
        <v>11.487298058327234</v>
      </c>
    </row>
    <row r="240" spans="1:5">
      <c r="A240" s="166"/>
      <c r="B240" s="167" t="s">
        <v>404</v>
      </c>
      <c r="C240" s="159">
        <v>1569.2297246910216</v>
      </c>
      <c r="D240" s="152">
        <v>30.360606068970846</v>
      </c>
      <c r="E240" s="155">
        <v>24.115535401214242</v>
      </c>
    </row>
    <row r="241" spans="1:5">
      <c r="A241" s="166"/>
      <c r="B241" s="167" t="s">
        <v>405</v>
      </c>
      <c r="C241" s="159">
        <v>1379.4768363566359</v>
      </c>
      <c r="D241" s="152">
        <v>17.108836585053108</v>
      </c>
      <c r="E241" s="155">
        <v>21.666488681871115</v>
      </c>
    </row>
    <row r="242" spans="1:5">
      <c r="A242" s="166"/>
      <c r="B242" s="167" t="s">
        <v>410</v>
      </c>
      <c r="C242" s="159">
        <v>1710.7472866724663</v>
      </c>
      <c r="D242" s="152">
        <v>19.582371361498424</v>
      </c>
      <c r="E242" s="155">
        <v>27.499114460282772</v>
      </c>
    </row>
    <row r="243" spans="1:5">
      <c r="A243" s="166"/>
      <c r="B243" s="167" t="s">
        <v>409</v>
      </c>
      <c r="C243" s="159">
        <v>1052.9182440936943</v>
      </c>
      <c r="D243" s="152">
        <v>20.952745209770121</v>
      </c>
      <c r="E243" s="155">
        <v>10.607088367277383</v>
      </c>
    </row>
    <row r="244" spans="1:5">
      <c r="A244" s="166"/>
      <c r="B244" s="167" t="s">
        <v>411</v>
      </c>
      <c r="C244" s="159">
        <v>1149.0475476018912</v>
      </c>
      <c r="D244" s="152">
        <v>22.661353734268694</v>
      </c>
      <c r="E244" s="155">
        <v>15.487810618300198</v>
      </c>
    </row>
    <row r="245" spans="1:5">
      <c r="A245" s="166"/>
      <c r="B245" s="167" t="s">
        <v>412</v>
      </c>
      <c r="C245" s="159">
        <v>1337.1505563874521</v>
      </c>
      <c r="D245" s="152">
        <v>17.385638736658819</v>
      </c>
      <c r="E245" s="155">
        <v>20.78406610917088</v>
      </c>
    </row>
    <row r="246" spans="1:5">
      <c r="A246" s="166"/>
      <c r="B246" s="167" t="s">
        <v>413</v>
      </c>
      <c r="C246" s="159">
        <v>932.87455782147242</v>
      </c>
      <c r="D246" s="152">
        <v>23.947818051866022</v>
      </c>
      <c r="E246" s="155">
        <v>14.599435119817533</v>
      </c>
    </row>
    <row r="247" spans="1:5">
      <c r="A247" s="166"/>
      <c r="B247" s="167" t="s">
        <v>407</v>
      </c>
      <c r="C247" s="159">
        <v>1721.652546286359</v>
      </c>
      <c r="D247" s="152">
        <v>20.215639329830353</v>
      </c>
      <c r="E247" s="155">
        <v>27.144013048429162</v>
      </c>
    </row>
    <row r="248" spans="1:5">
      <c r="A248" s="166"/>
      <c r="B248" s="167" t="s">
        <v>408</v>
      </c>
      <c r="C248" s="159">
        <v>1538.6265962164603</v>
      </c>
      <c r="D248" s="152">
        <v>23.75070496513511</v>
      </c>
      <c r="E248" s="155">
        <v>19.975006870670832</v>
      </c>
    </row>
    <row r="249" spans="1:5">
      <c r="A249" s="166"/>
      <c r="B249" s="167" t="s">
        <v>390</v>
      </c>
      <c r="C249" s="159">
        <v>650.31213646515573</v>
      </c>
      <c r="D249" s="152">
        <v>31.116179047801175</v>
      </c>
      <c r="E249" s="155">
        <v>5.6739952638253861</v>
      </c>
    </row>
    <row r="250" spans="1:5">
      <c r="A250" s="166"/>
      <c r="B250" s="167" t="s">
        <v>398</v>
      </c>
      <c r="C250" s="159">
        <v>665.75434897682396</v>
      </c>
      <c r="D250" s="152">
        <v>12.597369727672707</v>
      </c>
      <c r="E250" s="155">
        <v>10.375017691603798</v>
      </c>
    </row>
    <row r="251" spans="1:5">
      <c r="A251" s="166"/>
      <c r="B251" s="167" t="s">
        <v>406</v>
      </c>
      <c r="C251" s="159">
        <v>1822.6504161297148</v>
      </c>
      <c r="D251" s="152">
        <v>21.657677244329022</v>
      </c>
      <c r="E251" s="155">
        <v>28.129497900495522</v>
      </c>
    </row>
    <row r="252" spans="1:5" ht="13.8" thickBot="1">
      <c r="A252" s="166"/>
      <c r="B252" s="168" t="s">
        <v>389</v>
      </c>
      <c r="C252" s="162">
        <v>1152.8879088040887</v>
      </c>
      <c r="D252" s="163">
        <v>18.652922953718171</v>
      </c>
      <c r="E252" s="164">
        <v>15.106145211624524</v>
      </c>
    </row>
    <row r="254" spans="1:5" ht="13.8" thickBot="1"/>
    <row r="255" spans="1:5" ht="18.600000000000001" thickBot="1">
      <c r="B255" s="679" t="s">
        <v>421</v>
      </c>
      <c r="C255" s="680"/>
      <c r="D255" s="680"/>
      <c r="E255" s="681"/>
    </row>
    <row r="256" spans="1:5" ht="13.8" thickBot="1">
      <c r="B256" s="675" t="s">
        <v>382</v>
      </c>
      <c r="C256" s="676" t="s">
        <v>383</v>
      </c>
      <c r="D256" s="677"/>
      <c r="E256" s="678"/>
    </row>
    <row r="257" spans="1:5" ht="37.799999999999997" thickBot="1">
      <c r="B257" s="671"/>
      <c r="C257" s="149" t="s">
        <v>384</v>
      </c>
      <c r="D257" s="149" t="s">
        <v>385</v>
      </c>
      <c r="E257" s="150" t="s">
        <v>386</v>
      </c>
    </row>
    <row r="258" spans="1:5">
      <c r="A258" s="166"/>
      <c r="B258" s="167" t="s">
        <v>387</v>
      </c>
      <c r="C258" s="159">
        <v>1256.8658</v>
      </c>
      <c r="D258" s="152">
        <v>26.075600000000001</v>
      </c>
      <c r="E258" s="155">
        <v>7.1791999999999998</v>
      </c>
    </row>
    <row r="259" spans="1:5">
      <c r="A259" s="166"/>
      <c r="B259" s="167" t="s">
        <v>388</v>
      </c>
      <c r="C259" s="159">
        <v>448.56979999999999</v>
      </c>
      <c r="D259" s="152">
        <v>18.744900000000001</v>
      </c>
      <c r="E259" s="155">
        <v>3.6806000000000001</v>
      </c>
    </row>
    <row r="260" spans="1:5">
      <c r="A260" s="166"/>
      <c r="B260" s="167" t="s">
        <v>391</v>
      </c>
      <c r="C260" s="159">
        <v>1218.1672000000001</v>
      </c>
      <c r="D260" s="152">
        <v>16.851199999999999</v>
      </c>
      <c r="E260" s="155">
        <v>14.071</v>
      </c>
    </row>
    <row r="261" spans="1:5">
      <c r="A261" s="166"/>
      <c r="B261" s="167" t="s">
        <v>392</v>
      </c>
      <c r="C261" s="159">
        <v>1196.7146</v>
      </c>
      <c r="D261" s="152">
        <v>38.9099</v>
      </c>
      <c r="E261" s="155">
        <v>13.7464</v>
      </c>
    </row>
    <row r="262" spans="1:5">
      <c r="A262" s="166"/>
      <c r="B262" s="167" t="s">
        <v>393</v>
      </c>
      <c r="C262" s="159">
        <v>1330.1641</v>
      </c>
      <c r="D262" s="152">
        <v>73.984800000000007</v>
      </c>
      <c r="E262" s="155">
        <v>13.8818</v>
      </c>
    </row>
    <row r="263" spans="1:5">
      <c r="A263" s="166"/>
      <c r="B263" s="167" t="s">
        <v>394</v>
      </c>
      <c r="C263" s="159">
        <v>1621.8643</v>
      </c>
      <c r="D263" s="152">
        <v>99.298500000000004</v>
      </c>
      <c r="E263" s="155">
        <v>22.411200000000001</v>
      </c>
    </row>
    <row r="264" spans="1:5">
      <c r="A264" s="166"/>
      <c r="B264" s="167" t="s">
        <v>395</v>
      </c>
      <c r="C264" s="159">
        <v>1610.8030000000001</v>
      </c>
      <c r="D264" s="152">
        <v>24.287600000000001</v>
      </c>
      <c r="E264" s="155">
        <v>27.521599999999999</v>
      </c>
    </row>
    <row r="265" spans="1:5">
      <c r="A265" s="166"/>
      <c r="B265" s="167" t="s">
        <v>396</v>
      </c>
      <c r="C265" s="159">
        <v>1536.3605</v>
      </c>
      <c r="D265" s="152">
        <v>28.527799999999999</v>
      </c>
      <c r="E265" s="155">
        <v>26.2911</v>
      </c>
    </row>
    <row r="266" spans="1:5">
      <c r="A266" s="166"/>
      <c r="B266" s="167" t="s">
        <v>400</v>
      </c>
      <c r="C266" s="159">
        <v>1336.1102000000001</v>
      </c>
      <c r="D266" s="152">
        <v>81.485799999999998</v>
      </c>
      <c r="E266" s="155">
        <v>10.284700000000001</v>
      </c>
    </row>
    <row r="267" spans="1:5">
      <c r="A267" s="166"/>
      <c r="B267" s="169" t="s">
        <v>397</v>
      </c>
      <c r="C267" s="170">
        <v>722.07349999999997</v>
      </c>
      <c r="D267" s="171">
        <v>71.757199999999997</v>
      </c>
      <c r="E267" s="172">
        <v>12.976100000000001</v>
      </c>
    </row>
    <row r="268" spans="1:5">
      <c r="A268" s="166"/>
      <c r="B268" s="169" t="s">
        <v>399</v>
      </c>
      <c r="C268" s="173">
        <v>622.41610000000003</v>
      </c>
      <c r="D268" s="174">
        <v>23.808299999999999</v>
      </c>
      <c r="E268" s="175">
        <v>2.8003999999999998</v>
      </c>
    </row>
    <row r="269" spans="1:5">
      <c r="A269" s="166"/>
      <c r="B269" s="167" t="s">
        <v>401</v>
      </c>
      <c r="C269" s="159">
        <v>545.78689999999995</v>
      </c>
      <c r="D269" s="152">
        <v>16.2974</v>
      </c>
      <c r="E269" s="155">
        <v>7.2419000000000002</v>
      </c>
    </row>
    <row r="270" spans="1:5">
      <c r="A270" s="166"/>
      <c r="B270" s="167" t="s">
        <v>403</v>
      </c>
      <c r="C270" s="159">
        <v>1001.7161</v>
      </c>
      <c r="D270" s="152">
        <v>27.071100000000001</v>
      </c>
      <c r="E270" s="155">
        <v>15.329800000000001</v>
      </c>
    </row>
    <row r="271" spans="1:5">
      <c r="A271" s="166"/>
      <c r="B271" s="167" t="s">
        <v>404</v>
      </c>
      <c r="C271" s="159">
        <v>1629.3819000000001</v>
      </c>
      <c r="D271" s="152">
        <v>30.464200000000002</v>
      </c>
      <c r="E271" s="155">
        <v>26.840800000000002</v>
      </c>
    </row>
    <row r="272" spans="1:5">
      <c r="A272" s="166"/>
      <c r="B272" s="167" t="s">
        <v>405</v>
      </c>
      <c r="C272" s="159">
        <v>1503.4707000000001</v>
      </c>
      <c r="D272" s="152">
        <v>18.2042</v>
      </c>
      <c r="E272" s="155">
        <v>24.7469</v>
      </c>
    </row>
    <row r="273" spans="1:5">
      <c r="A273" s="166"/>
      <c r="B273" s="167" t="s">
        <v>410</v>
      </c>
      <c r="C273" s="159">
        <v>1810.8269</v>
      </c>
      <c r="D273" s="152">
        <v>20.483499999999999</v>
      </c>
      <c r="E273" s="155">
        <v>29.574300000000001</v>
      </c>
    </row>
    <row r="274" spans="1:5">
      <c r="A274" s="166"/>
      <c r="B274" s="167" t="s">
        <v>409</v>
      </c>
      <c r="C274" s="159">
        <v>1029.8161</v>
      </c>
      <c r="D274" s="152">
        <v>20.6633</v>
      </c>
      <c r="E274" s="155">
        <v>10.755800000000001</v>
      </c>
    </row>
    <row r="275" spans="1:5">
      <c r="A275" s="166"/>
      <c r="B275" s="167" t="s">
        <v>411</v>
      </c>
      <c r="C275" s="159">
        <v>1354.0945999999999</v>
      </c>
      <c r="D275" s="152">
        <v>22.8215</v>
      </c>
      <c r="E275" s="155">
        <v>20.887899999999998</v>
      </c>
    </row>
    <row r="276" spans="1:5">
      <c r="A276" s="166"/>
      <c r="B276" s="167" t="s">
        <v>412</v>
      </c>
      <c r="C276" s="159">
        <v>1389.2003</v>
      </c>
      <c r="D276" s="152">
        <v>17.696200000000001</v>
      </c>
      <c r="E276" s="155">
        <v>22.412199999999999</v>
      </c>
    </row>
    <row r="277" spans="1:5">
      <c r="A277" s="166"/>
      <c r="B277" s="167" t="s">
        <v>413</v>
      </c>
      <c r="C277" s="159">
        <v>1073.6477</v>
      </c>
      <c r="D277" s="152">
        <v>21.691600000000001</v>
      </c>
      <c r="E277" s="155">
        <v>17.6404</v>
      </c>
    </row>
    <row r="278" spans="1:5">
      <c r="A278" s="166"/>
      <c r="B278" s="167" t="s">
        <v>407</v>
      </c>
      <c r="C278" s="159">
        <v>1799.4482</v>
      </c>
      <c r="D278" s="152">
        <v>20.807200000000002</v>
      </c>
      <c r="E278" s="155">
        <v>28.6235</v>
      </c>
    </row>
    <row r="279" spans="1:5">
      <c r="A279" s="166"/>
      <c r="B279" s="167" t="s">
        <v>408</v>
      </c>
      <c r="C279" s="159">
        <v>1580.6031</v>
      </c>
      <c r="D279" s="152">
        <v>23.2</v>
      </c>
      <c r="E279" s="155">
        <v>20.850999999999999</v>
      </c>
    </row>
    <row r="280" spans="1:5">
      <c r="A280" s="166"/>
      <c r="B280" s="167" t="s">
        <v>390</v>
      </c>
      <c r="C280" s="159">
        <v>610.81780000000003</v>
      </c>
      <c r="D280" s="152">
        <v>28.490100000000002</v>
      </c>
      <c r="E280" s="155">
        <v>6.0270999999999999</v>
      </c>
    </row>
    <row r="281" spans="1:5">
      <c r="A281" s="166"/>
      <c r="B281" s="167" t="s">
        <v>398</v>
      </c>
      <c r="C281" s="159">
        <v>842.57929999999999</v>
      </c>
      <c r="D281" s="152">
        <v>16.0501</v>
      </c>
      <c r="E281" s="155">
        <v>13.0724</v>
      </c>
    </row>
    <row r="282" spans="1:5">
      <c r="A282" s="166"/>
      <c r="B282" s="167" t="s">
        <v>406</v>
      </c>
      <c r="C282" s="159">
        <v>1896.7397000000001</v>
      </c>
      <c r="D282" s="152">
        <v>22.659800000000001</v>
      </c>
      <c r="E282" s="155">
        <v>29.206600000000002</v>
      </c>
    </row>
    <row r="283" spans="1:5" ht="13.8" thickBot="1">
      <c r="A283" s="166"/>
      <c r="B283" s="168" t="s">
        <v>389</v>
      </c>
      <c r="C283" s="162">
        <v>1177.6143</v>
      </c>
      <c r="D283" s="163">
        <v>19.206700000000001</v>
      </c>
      <c r="E283" s="164">
        <v>15.723100000000001</v>
      </c>
    </row>
    <row r="285" spans="1:5" ht="13.8" thickBot="1"/>
    <row r="286" spans="1:5" ht="18.600000000000001" thickBot="1">
      <c r="B286" s="679" t="s">
        <v>422</v>
      </c>
      <c r="C286" s="680"/>
      <c r="D286" s="680"/>
      <c r="E286" s="681"/>
    </row>
    <row r="287" spans="1:5" ht="13.8" thickBot="1">
      <c r="B287" s="675" t="s">
        <v>382</v>
      </c>
      <c r="C287" s="676" t="s">
        <v>383</v>
      </c>
      <c r="D287" s="677"/>
      <c r="E287" s="678"/>
    </row>
    <row r="288" spans="1:5" ht="37.799999999999997" thickBot="1">
      <c r="B288" s="671"/>
      <c r="C288" s="149" t="s">
        <v>384</v>
      </c>
      <c r="D288" s="149" t="s">
        <v>385</v>
      </c>
      <c r="E288" s="150" t="s">
        <v>386</v>
      </c>
    </row>
    <row r="289" spans="2:5">
      <c r="B289" s="158" t="s">
        <v>387</v>
      </c>
      <c r="C289" s="165">
        <v>1280.8581999999999</v>
      </c>
      <c r="D289" s="152">
        <v>27.736999999999998</v>
      </c>
      <c r="E289" s="153">
        <v>7.6877000000000004</v>
      </c>
    </row>
    <row r="290" spans="2:5">
      <c r="B290" s="160" t="s">
        <v>388</v>
      </c>
      <c r="C290" s="165">
        <v>521.26189999999997</v>
      </c>
      <c r="D290" s="152">
        <v>21.7818</v>
      </c>
      <c r="E290" s="155">
        <v>4.2813999999999997</v>
      </c>
    </row>
    <row r="291" spans="2:5">
      <c r="B291" s="160" t="s">
        <v>391</v>
      </c>
      <c r="C291" s="165">
        <v>1181.7273</v>
      </c>
      <c r="D291" s="152">
        <v>16.702999999999999</v>
      </c>
      <c r="E291" s="155">
        <v>13.1035</v>
      </c>
    </row>
    <row r="292" spans="2:5">
      <c r="B292" s="160" t="s">
        <v>392</v>
      </c>
      <c r="C292" s="165">
        <v>1176.6065000000001</v>
      </c>
      <c r="D292" s="152">
        <v>39.238</v>
      </c>
      <c r="E292" s="155">
        <v>13.5329</v>
      </c>
    </row>
    <row r="293" spans="2:5">
      <c r="B293" s="160" t="s">
        <v>393</v>
      </c>
      <c r="C293" s="165">
        <v>1351.6624999999999</v>
      </c>
      <c r="D293" s="152">
        <v>72.398600000000002</v>
      </c>
      <c r="E293" s="155">
        <v>13.8041</v>
      </c>
    </row>
    <row r="294" spans="2:5">
      <c r="B294" s="160" t="s">
        <v>394</v>
      </c>
      <c r="C294" s="165">
        <v>1593.3483000000001</v>
      </c>
      <c r="D294" s="152">
        <v>101.7449</v>
      </c>
      <c r="E294" s="155">
        <v>21.980499999999999</v>
      </c>
    </row>
    <row r="295" spans="2:5">
      <c r="B295" s="160" t="s">
        <v>395</v>
      </c>
      <c r="C295" s="165">
        <v>1591.6518000000001</v>
      </c>
      <c r="D295" s="152">
        <v>23.980899999999998</v>
      </c>
      <c r="E295" s="155">
        <v>27.0413</v>
      </c>
    </row>
    <row r="296" spans="2:5">
      <c r="B296" s="160" t="s">
        <v>396</v>
      </c>
      <c r="C296" s="165">
        <v>1628.6032</v>
      </c>
      <c r="D296" s="152">
        <v>28.798300000000001</v>
      </c>
      <c r="E296" s="155">
        <v>27.790199999999999</v>
      </c>
    </row>
    <row r="297" spans="2:5">
      <c r="B297" s="160" t="s">
        <v>400</v>
      </c>
      <c r="C297" s="165">
        <v>1347.9882</v>
      </c>
      <c r="D297" s="152">
        <v>96.864599999999996</v>
      </c>
      <c r="E297" s="155">
        <v>12.3733</v>
      </c>
    </row>
    <row r="298" spans="2:5">
      <c r="B298" s="160" t="s">
        <v>397</v>
      </c>
      <c r="C298" s="165">
        <v>728.40869999999995</v>
      </c>
      <c r="D298" s="152">
        <v>75.684200000000004</v>
      </c>
      <c r="E298" s="155">
        <v>13.855</v>
      </c>
    </row>
    <row r="299" spans="2:5">
      <c r="B299" s="160" t="s">
        <v>399</v>
      </c>
      <c r="C299" s="165">
        <v>610.66869999999994</v>
      </c>
      <c r="D299" s="152">
        <v>23.750900000000001</v>
      </c>
      <c r="E299" s="155">
        <v>2.8065000000000002</v>
      </c>
    </row>
    <row r="300" spans="2:5">
      <c r="B300" s="160" t="s">
        <v>401</v>
      </c>
      <c r="C300" s="165">
        <v>497.91849999999999</v>
      </c>
      <c r="D300" s="152">
        <v>15.9389</v>
      </c>
      <c r="E300" s="155">
        <v>6.7655000000000003</v>
      </c>
    </row>
    <row r="301" spans="2:5">
      <c r="B301" s="160" t="s">
        <v>403</v>
      </c>
      <c r="C301" s="165">
        <v>947.42370000000005</v>
      </c>
      <c r="D301" s="152">
        <v>26.838100000000001</v>
      </c>
      <c r="E301" s="155">
        <v>14.962400000000001</v>
      </c>
    </row>
    <row r="302" spans="2:5">
      <c r="B302" s="160" t="s">
        <v>404</v>
      </c>
      <c r="C302" s="165">
        <v>1659.4567999999999</v>
      </c>
      <c r="D302" s="152">
        <v>31.408999999999999</v>
      </c>
      <c r="E302" s="155">
        <v>27.888400000000001</v>
      </c>
    </row>
    <row r="303" spans="2:5">
      <c r="B303" s="160" t="s">
        <v>405</v>
      </c>
      <c r="C303" s="165">
        <v>1520.5931</v>
      </c>
      <c r="D303" s="152">
        <v>18.119</v>
      </c>
      <c r="E303" s="155">
        <v>25.133400000000002</v>
      </c>
    </row>
    <row r="304" spans="2:5">
      <c r="B304" s="160" t="s">
        <v>410</v>
      </c>
      <c r="C304" s="165">
        <v>1749.7529999999999</v>
      </c>
      <c r="D304" s="152">
        <v>19.570900000000002</v>
      </c>
      <c r="E304" s="155">
        <v>28.982500000000002</v>
      </c>
    </row>
    <row r="305" spans="2:5">
      <c r="B305" s="160" t="s">
        <v>409</v>
      </c>
      <c r="C305" s="165">
        <v>1002.4118999999999</v>
      </c>
      <c r="D305" s="152">
        <v>19.447600000000001</v>
      </c>
      <c r="E305" s="155">
        <v>10.654400000000001</v>
      </c>
    </row>
    <row r="306" spans="2:5">
      <c r="B306" s="160" t="s">
        <v>411</v>
      </c>
      <c r="C306" s="165">
        <v>1325.6841999999999</v>
      </c>
      <c r="D306" s="152">
        <v>22.271699999999999</v>
      </c>
      <c r="E306" s="155">
        <v>20.775500000000001</v>
      </c>
    </row>
    <row r="307" spans="2:5">
      <c r="B307" s="160" t="s">
        <v>412</v>
      </c>
      <c r="C307" s="165">
        <v>1357.7107000000001</v>
      </c>
      <c r="D307" s="152">
        <v>17.277000000000001</v>
      </c>
      <c r="E307" s="155">
        <v>22.086400000000001</v>
      </c>
    </row>
    <row r="308" spans="2:5">
      <c r="B308" s="160" t="s">
        <v>413</v>
      </c>
      <c r="C308" s="165">
        <v>1035.8686</v>
      </c>
      <c r="D308" s="152">
        <v>21.511600000000001</v>
      </c>
      <c r="E308" s="155">
        <v>17.4468</v>
      </c>
    </row>
    <row r="309" spans="2:5">
      <c r="B309" s="160" t="s">
        <v>407</v>
      </c>
      <c r="C309" s="165">
        <v>1815.7573</v>
      </c>
      <c r="D309" s="152">
        <v>21.008600000000001</v>
      </c>
      <c r="E309" s="155">
        <v>28.890999999999998</v>
      </c>
    </row>
    <row r="310" spans="2:5">
      <c r="B310" s="160" t="s">
        <v>408</v>
      </c>
      <c r="C310" s="165">
        <v>1599.0168000000001</v>
      </c>
      <c r="D310" s="152">
        <v>23.248000000000001</v>
      </c>
      <c r="E310" s="155">
        <v>21.787500000000001</v>
      </c>
    </row>
    <row r="311" spans="2:5">
      <c r="B311" s="160" t="s">
        <v>390</v>
      </c>
      <c r="C311" s="165">
        <v>658.68460000000005</v>
      </c>
      <c r="D311" s="152">
        <v>28.9404</v>
      </c>
      <c r="E311" s="155">
        <v>6.1653000000000002</v>
      </c>
    </row>
    <row r="312" spans="2:5">
      <c r="B312" s="160" t="s">
        <v>398</v>
      </c>
      <c r="C312" s="165">
        <v>819.2079</v>
      </c>
      <c r="D312" s="152">
        <v>15.293100000000001</v>
      </c>
      <c r="E312" s="155">
        <v>12.500400000000001</v>
      </c>
    </row>
    <row r="313" spans="2:5">
      <c r="B313" s="160" t="s">
        <v>406</v>
      </c>
      <c r="C313" s="165">
        <v>1824.5125</v>
      </c>
      <c r="D313" s="152">
        <v>22.248999999999999</v>
      </c>
      <c r="E313" s="155">
        <v>27.190300000000001</v>
      </c>
    </row>
    <row r="314" spans="2:5" ht="13.8" thickBot="1">
      <c r="B314" s="161" t="s">
        <v>389</v>
      </c>
      <c r="C314" s="162">
        <v>1191.3503000000001</v>
      </c>
      <c r="D314" s="163">
        <v>19.131699999999999</v>
      </c>
      <c r="E314" s="164">
        <v>15.581799999999999</v>
      </c>
    </row>
    <row r="315" spans="2:5">
      <c r="C315" s="165"/>
      <c r="D315" s="165"/>
      <c r="E315" s="165"/>
    </row>
    <row r="316" spans="2:5" ht="13.8" thickBot="1">
      <c r="C316" s="165"/>
      <c r="D316" s="165"/>
      <c r="E316" s="165"/>
    </row>
    <row r="317" spans="2:5" ht="18.600000000000001" thickBot="1">
      <c r="B317" s="679" t="s">
        <v>423</v>
      </c>
      <c r="C317" s="680"/>
      <c r="D317" s="680"/>
      <c r="E317" s="681"/>
    </row>
    <row r="318" spans="2:5" ht="13.8" thickBot="1">
      <c r="B318" s="675" t="s">
        <v>382</v>
      </c>
      <c r="C318" s="676" t="s">
        <v>383</v>
      </c>
      <c r="D318" s="677"/>
      <c r="E318" s="678"/>
    </row>
    <row r="319" spans="2:5" ht="37.799999999999997" thickBot="1">
      <c r="B319" s="671"/>
      <c r="C319" s="149" t="s">
        <v>384</v>
      </c>
      <c r="D319" s="149" t="s">
        <v>385</v>
      </c>
      <c r="E319" s="150" t="s">
        <v>386</v>
      </c>
    </row>
    <row r="320" spans="2:5">
      <c r="B320" s="158" t="s">
        <v>387</v>
      </c>
      <c r="C320" s="176">
        <v>1284.7206000000001</v>
      </c>
      <c r="D320" s="177">
        <v>27.1068</v>
      </c>
      <c r="E320" s="153">
        <v>7.4382999999999999</v>
      </c>
    </row>
    <row r="321" spans="2:5">
      <c r="B321" s="160" t="s">
        <v>388</v>
      </c>
      <c r="C321" s="159">
        <v>535.72749999999996</v>
      </c>
      <c r="D321" s="152">
        <v>22.645399999999999</v>
      </c>
      <c r="E321" s="155">
        <v>4.4749999999999996</v>
      </c>
    </row>
    <row r="322" spans="2:5">
      <c r="B322" s="160" t="s">
        <v>391</v>
      </c>
      <c r="C322" s="159">
        <v>1252.5653</v>
      </c>
      <c r="D322" s="152">
        <v>17.757000000000001</v>
      </c>
      <c r="E322" s="155">
        <v>13.991</v>
      </c>
    </row>
    <row r="323" spans="2:5">
      <c r="B323" s="160" t="s">
        <v>392</v>
      </c>
      <c r="C323" s="159">
        <v>1220.1098</v>
      </c>
      <c r="D323" s="152">
        <v>41.193300000000001</v>
      </c>
      <c r="E323" s="155">
        <v>15.2547</v>
      </c>
    </row>
    <row r="324" spans="2:5">
      <c r="B324" s="160" t="s">
        <v>393</v>
      </c>
      <c r="C324" s="159">
        <v>1343.8226</v>
      </c>
      <c r="D324" s="152">
        <v>135.14879999999999</v>
      </c>
      <c r="E324" s="155">
        <v>21.709399999999999</v>
      </c>
    </row>
    <row r="325" spans="2:5">
      <c r="B325" s="160" t="s">
        <v>394</v>
      </c>
      <c r="C325" s="159">
        <v>1620.7610999999999</v>
      </c>
      <c r="D325" s="152">
        <v>91.046999999999997</v>
      </c>
      <c r="E325" s="155">
        <v>20.888000000000002</v>
      </c>
    </row>
    <row r="326" spans="2:5">
      <c r="B326" s="160" t="s">
        <v>395</v>
      </c>
      <c r="C326" s="159">
        <v>1692.3208999999999</v>
      </c>
      <c r="D326" s="152">
        <v>28.790199999999999</v>
      </c>
      <c r="E326" s="155">
        <v>29.048200000000001</v>
      </c>
    </row>
    <row r="327" spans="2:5">
      <c r="B327" s="160" t="s">
        <v>396</v>
      </c>
      <c r="C327" s="159">
        <v>1722.6704</v>
      </c>
      <c r="D327" s="152">
        <v>28.967600000000001</v>
      </c>
      <c r="E327" s="155">
        <v>29.194099999999999</v>
      </c>
    </row>
    <row r="328" spans="2:5" ht="12" customHeight="1">
      <c r="B328" s="160" t="s">
        <v>400</v>
      </c>
      <c r="C328" s="159">
        <v>1418.7393999999999</v>
      </c>
      <c r="D328" s="152">
        <v>90.504400000000004</v>
      </c>
      <c r="E328" s="155">
        <v>13.1012</v>
      </c>
    </row>
    <row r="329" spans="2:5">
      <c r="B329" s="160" t="s">
        <v>397</v>
      </c>
      <c r="C329" s="159">
        <v>827.95240000000001</v>
      </c>
      <c r="D329" s="152">
        <v>76.982100000000003</v>
      </c>
      <c r="E329" s="155">
        <v>15.2006</v>
      </c>
    </row>
    <row r="330" spans="2:5">
      <c r="B330" s="160" t="s">
        <v>399</v>
      </c>
      <c r="C330" s="159">
        <v>704.803</v>
      </c>
      <c r="D330" s="152">
        <v>26.2212</v>
      </c>
      <c r="E330" s="155">
        <v>3.3498999999999999</v>
      </c>
    </row>
    <row r="331" spans="2:5">
      <c r="B331" s="160" t="s">
        <v>401</v>
      </c>
      <c r="C331" s="159">
        <v>683.27250000000004</v>
      </c>
      <c r="D331" s="152">
        <v>17.413499999999999</v>
      </c>
      <c r="E331" s="155">
        <v>9.8984000000000005</v>
      </c>
    </row>
    <row r="332" spans="2:5">
      <c r="B332" s="160" t="s">
        <v>403</v>
      </c>
      <c r="C332" s="159">
        <v>1059.3196</v>
      </c>
      <c r="D332" s="152">
        <v>27.400300000000001</v>
      </c>
      <c r="E332" s="155">
        <v>17.029900000000001</v>
      </c>
    </row>
    <row r="333" spans="2:5">
      <c r="B333" s="160" t="s">
        <v>404</v>
      </c>
      <c r="C333" s="159">
        <v>1651.1143999999999</v>
      </c>
      <c r="D333" s="152">
        <v>32.554900000000004</v>
      </c>
      <c r="E333" s="155">
        <v>27.790199999999999</v>
      </c>
    </row>
    <row r="334" spans="2:5">
      <c r="B334" s="160" t="s">
        <v>405</v>
      </c>
      <c r="C334" s="159">
        <v>1551.5165999999999</v>
      </c>
      <c r="D334" s="152">
        <v>18.3704</v>
      </c>
      <c r="E334" s="155">
        <v>25.925599999999999</v>
      </c>
    </row>
    <row r="335" spans="2:5">
      <c r="B335" s="160" t="s">
        <v>410</v>
      </c>
      <c r="C335" s="159">
        <v>1779.2698</v>
      </c>
      <c r="D335" s="152">
        <v>20.570399999999999</v>
      </c>
      <c r="E335" s="155">
        <v>29.603200000000001</v>
      </c>
    </row>
    <row r="336" spans="2:5">
      <c r="B336" s="160" t="s">
        <v>409</v>
      </c>
      <c r="C336" s="159">
        <v>1004.0965</v>
      </c>
      <c r="D336" s="152">
        <v>21.796299999999999</v>
      </c>
      <c r="E336" s="155">
        <v>11.1456</v>
      </c>
    </row>
    <row r="337" spans="2:5">
      <c r="B337" s="160" t="s">
        <v>411</v>
      </c>
      <c r="C337" s="159">
        <v>1495.4716000000001</v>
      </c>
      <c r="D337" s="152">
        <v>23.640599999999999</v>
      </c>
      <c r="E337" s="155">
        <v>24.573899999999998</v>
      </c>
    </row>
    <row r="338" spans="2:5">
      <c r="B338" s="160" t="s">
        <v>412</v>
      </c>
      <c r="C338" s="159">
        <v>1540.8489</v>
      </c>
      <c r="D338" s="152">
        <v>19.874700000000001</v>
      </c>
      <c r="E338" s="155">
        <v>25.4803</v>
      </c>
    </row>
    <row r="339" spans="2:5">
      <c r="B339" s="160" t="s">
        <v>413</v>
      </c>
      <c r="C339" s="159">
        <v>1118.4058</v>
      </c>
      <c r="D339" s="152">
        <v>22.255400000000002</v>
      </c>
      <c r="E339" s="155">
        <v>19.074999999999999</v>
      </c>
    </row>
    <row r="340" spans="2:5">
      <c r="B340" s="160" t="s">
        <v>407</v>
      </c>
      <c r="C340" s="159">
        <v>1798.7059999999999</v>
      </c>
      <c r="D340" s="152">
        <v>21.217700000000001</v>
      </c>
      <c r="E340" s="155">
        <v>29.2</v>
      </c>
    </row>
    <row r="341" spans="2:5">
      <c r="B341" s="160" t="s">
        <v>408</v>
      </c>
      <c r="C341" s="159">
        <v>1624.0255999999999</v>
      </c>
      <c r="D341" s="152">
        <v>24.520499999999998</v>
      </c>
      <c r="E341" s="155">
        <v>22.416699999999999</v>
      </c>
    </row>
    <row r="342" spans="2:5">
      <c r="B342" s="160" t="s">
        <v>390</v>
      </c>
      <c r="C342" s="159">
        <v>681.00699999999995</v>
      </c>
      <c r="D342" s="152">
        <v>28.291699999999999</v>
      </c>
      <c r="E342" s="155">
        <v>6.2316000000000003</v>
      </c>
    </row>
    <row r="343" spans="2:5">
      <c r="B343" s="160" t="s">
        <v>398</v>
      </c>
      <c r="C343" s="159">
        <v>858.78959999999995</v>
      </c>
      <c r="D343" s="152">
        <v>16.338899999999999</v>
      </c>
      <c r="E343" s="155">
        <v>13.644500000000001</v>
      </c>
    </row>
    <row r="344" spans="2:5">
      <c r="B344" s="160" t="s">
        <v>406</v>
      </c>
      <c r="C344" s="159">
        <v>1906.0635</v>
      </c>
      <c r="D344" s="152">
        <v>23.6264</v>
      </c>
      <c r="E344" s="155">
        <v>28.8901</v>
      </c>
    </row>
    <row r="345" spans="2:5" ht="13.8" thickBot="1">
      <c r="B345" s="161" t="s">
        <v>389</v>
      </c>
      <c r="C345" s="162">
        <v>1252.6106</v>
      </c>
      <c r="D345" s="163">
        <v>18.800799999999999</v>
      </c>
      <c r="E345" s="164">
        <v>16.569400000000002</v>
      </c>
    </row>
    <row r="346" spans="2:5">
      <c r="C346" s="165"/>
      <c r="D346" s="165"/>
      <c r="E346" s="165"/>
    </row>
    <row r="347" spans="2:5" ht="13.8" thickBot="1"/>
    <row r="348" spans="2:5" ht="18.600000000000001" thickBot="1">
      <c r="B348" s="679" t="s">
        <v>424</v>
      </c>
      <c r="C348" s="680"/>
      <c r="D348" s="680"/>
      <c r="E348" s="681"/>
    </row>
    <row r="349" spans="2:5" ht="14.1" customHeight="1" thickBot="1">
      <c r="B349" s="675" t="s">
        <v>382</v>
      </c>
      <c r="C349" s="676" t="s">
        <v>383</v>
      </c>
      <c r="D349" s="677"/>
      <c r="E349" s="678"/>
    </row>
    <row r="350" spans="2:5" ht="56.25" customHeight="1" thickBot="1">
      <c r="B350" s="671"/>
      <c r="C350" s="149" t="s">
        <v>384</v>
      </c>
      <c r="D350" s="149" t="s">
        <v>385</v>
      </c>
      <c r="E350" s="150" t="s">
        <v>386</v>
      </c>
    </row>
    <row r="351" spans="2:5">
      <c r="B351" s="178" t="s">
        <v>425</v>
      </c>
      <c r="C351" s="159">
        <v>1232.3570999999999</v>
      </c>
      <c r="D351" s="152">
        <v>25.600300000000001</v>
      </c>
      <c r="E351" s="155">
        <v>6.5073999999999996</v>
      </c>
    </row>
    <row r="352" spans="2:5">
      <c r="B352" s="178" t="s">
        <v>426</v>
      </c>
      <c r="C352" s="159">
        <v>498.85879999999997</v>
      </c>
      <c r="D352" s="152">
        <v>20.752099999999999</v>
      </c>
      <c r="E352" s="155">
        <v>4.077</v>
      </c>
    </row>
    <row r="353" spans="2:5">
      <c r="B353" s="178" t="s">
        <v>427</v>
      </c>
      <c r="C353" s="154">
        <v>1089.7940000000001</v>
      </c>
      <c r="D353" s="160">
        <v>24.658000000000001</v>
      </c>
      <c r="E353" s="167">
        <v>6.0350000000000001</v>
      </c>
    </row>
    <row r="354" spans="2:5">
      <c r="B354" s="178" t="s">
        <v>428</v>
      </c>
      <c r="C354" s="159">
        <v>1324.3497</v>
      </c>
      <c r="D354" s="152">
        <v>18.646000000000001</v>
      </c>
      <c r="E354" s="155">
        <v>15.114699999999999</v>
      </c>
    </row>
    <row r="355" spans="2:5">
      <c r="B355" s="178" t="s">
        <v>429</v>
      </c>
      <c r="C355" s="159">
        <v>1318.5715</v>
      </c>
      <c r="D355" s="152">
        <v>45.9238</v>
      </c>
      <c r="E355" s="155">
        <v>16.941199999999998</v>
      </c>
    </row>
    <row r="356" spans="2:5">
      <c r="B356" s="178" t="s">
        <v>393</v>
      </c>
      <c r="C356" s="159">
        <v>1514.9249</v>
      </c>
      <c r="D356" s="152">
        <v>314.68169999999998</v>
      </c>
      <c r="E356" s="155">
        <v>46.883099999999999</v>
      </c>
    </row>
    <row r="357" spans="2:5">
      <c r="B357" s="178" t="s">
        <v>394</v>
      </c>
      <c r="C357" s="159">
        <v>1811.9757999999999</v>
      </c>
      <c r="D357" s="152">
        <v>109.4696</v>
      </c>
      <c r="E357" s="155">
        <v>23.617100000000001</v>
      </c>
    </row>
    <row r="358" spans="2:5">
      <c r="B358" s="178" t="s">
        <v>430</v>
      </c>
      <c r="C358" s="154">
        <v>1731.0138999999999</v>
      </c>
      <c r="D358" s="160">
        <v>165.4006</v>
      </c>
      <c r="E358" s="167">
        <v>29.958300000000001</v>
      </c>
    </row>
    <row r="359" spans="2:5">
      <c r="B359" s="178" t="s">
        <v>395</v>
      </c>
      <c r="C359" s="159">
        <v>1834.7194</v>
      </c>
      <c r="D359" s="152">
        <v>27.592099999999999</v>
      </c>
      <c r="E359" s="155">
        <v>30.3627</v>
      </c>
    </row>
    <row r="360" spans="2:5">
      <c r="B360" s="178" t="s">
        <v>396</v>
      </c>
      <c r="C360" s="159">
        <v>1821.8448000000001</v>
      </c>
      <c r="D360" s="152">
        <v>27.999700000000001</v>
      </c>
      <c r="E360" s="155">
        <v>30.705500000000001</v>
      </c>
    </row>
    <row r="361" spans="2:5">
      <c r="B361" s="178" t="s">
        <v>431</v>
      </c>
      <c r="C361" s="154">
        <v>1823.6892</v>
      </c>
      <c r="D361" s="160">
        <v>27.941299999999998</v>
      </c>
      <c r="E361" s="167">
        <v>30.656400000000001</v>
      </c>
    </row>
    <row r="362" spans="2:5">
      <c r="B362" s="178" t="s">
        <v>400</v>
      </c>
      <c r="C362" s="159">
        <v>1536.8037999999999</v>
      </c>
      <c r="D362" s="152">
        <v>115.4147</v>
      </c>
      <c r="E362" s="155">
        <v>18.092199999999998</v>
      </c>
    </row>
    <row r="363" spans="2:5">
      <c r="B363" s="178" t="s">
        <v>397</v>
      </c>
      <c r="C363" s="159">
        <v>927.68140000000005</v>
      </c>
      <c r="D363" s="152">
        <v>86.494699999999995</v>
      </c>
      <c r="E363" s="155">
        <v>17.0075</v>
      </c>
    </row>
    <row r="364" spans="2:5">
      <c r="B364" s="178" t="s">
        <v>399</v>
      </c>
      <c r="C364" s="159">
        <v>815.45180000000005</v>
      </c>
      <c r="D364" s="152">
        <v>36.024299999999997</v>
      </c>
      <c r="E364" s="155">
        <v>5.4565000000000001</v>
      </c>
    </row>
    <row r="365" spans="2:5">
      <c r="B365" s="178" t="s">
        <v>401</v>
      </c>
      <c r="C365" s="159">
        <v>720.79840000000002</v>
      </c>
      <c r="D365" s="152">
        <v>24.82</v>
      </c>
      <c r="E365" s="155">
        <v>11.193099999999999</v>
      </c>
    </row>
    <row r="366" spans="2:5">
      <c r="B366" s="178" t="s">
        <v>432</v>
      </c>
      <c r="C366" s="154">
        <v>875.74040000000002</v>
      </c>
      <c r="D366" s="160">
        <v>60.558900000000001</v>
      </c>
      <c r="E366" s="167">
        <v>13.5497</v>
      </c>
    </row>
    <row r="367" spans="2:5">
      <c r="B367" s="178" t="s">
        <v>403</v>
      </c>
      <c r="C367" s="159">
        <v>1139.0745999999999</v>
      </c>
      <c r="D367" s="152">
        <v>30.272099999999998</v>
      </c>
      <c r="E367" s="155">
        <v>18.714600000000001</v>
      </c>
    </row>
    <row r="368" spans="2:5">
      <c r="B368" s="178" t="s">
        <v>404</v>
      </c>
      <c r="C368" s="159">
        <v>1563.2804000000001</v>
      </c>
      <c r="D368" s="152">
        <v>33.932600000000001</v>
      </c>
      <c r="E368" s="155">
        <v>27.170200000000001</v>
      </c>
    </row>
    <row r="369" spans="2:5">
      <c r="B369" s="178" t="s">
        <v>405</v>
      </c>
      <c r="C369" s="159">
        <v>1537.8249000000001</v>
      </c>
      <c r="D369" s="152">
        <v>18.2348</v>
      </c>
      <c r="E369" s="155">
        <v>25.7088</v>
      </c>
    </row>
    <row r="370" spans="2:5">
      <c r="B370" s="178" t="s">
        <v>433</v>
      </c>
      <c r="C370" s="154">
        <v>1427.2099000000001</v>
      </c>
      <c r="D370" s="160">
        <v>23.1934</v>
      </c>
      <c r="E370" s="167">
        <v>23.868400000000001</v>
      </c>
    </row>
    <row r="371" spans="2:5">
      <c r="B371" s="178" t="s">
        <v>410</v>
      </c>
      <c r="C371" s="159">
        <v>1830.5105000000001</v>
      </c>
      <c r="D371" s="152">
        <v>21.1464</v>
      </c>
      <c r="E371" s="155">
        <v>30.5014</v>
      </c>
    </row>
    <row r="372" spans="2:5">
      <c r="B372" s="178" t="s">
        <v>409</v>
      </c>
      <c r="C372" s="159">
        <v>1019.7374</v>
      </c>
      <c r="D372" s="152">
        <v>24.314299999999999</v>
      </c>
      <c r="E372" s="155">
        <v>11.706</v>
      </c>
    </row>
    <row r="373" spans="2:5">
      <c r="B373" s="178" t="s">
        <v>411</v>
      </c>
      <c r="C373" s="159">
        <v>1489.5392999999999</v>
      </c>
      <c r="D373" s="152">
        <v>26.272400000000001</v>
      </c>
      <c r="E373" s="155">
        <v>25.471499999999999</v>
      </c>
    </row>
    <row r="374" spans="2:5">
      <c r="B374" s="178" t="s">
        <v>412</v>
      </c>
      <c r="C374" s="159">
        <v>1510.443</v>
      </c>
      <c r="D374" s="152">
        <v>20.046500000000002</v>
      </c>
      <c r="E374" s="155">
        <v>25.64</v>
      </c>
    </row>
    <row r="375" spans="2:5">
      <c r="B375" s="178" t="s">
        <v>413</v>
      </c>
      <c r="C375" s="159">
        <v>1134.8788</v>
      </c>
      <c r="D375" s="152">
        <v>23.7698</v>
      </c>
      <c r="E375" s="155">
        <v>19.788799999999998</v>
      </c>
    </row>
    <row r="376" spans="2:5">
      <c r="B376" s="178" t="s">
        <v>434</v>
      </c>
      <c r="C376" s="154">
        <v>1368.8543999999999</v>
      </c>
      <c r="D376" s="160">
        <v>23.3186</v>
      </c>
      <c r="E376" s="167">
        <v>22.541799999999999</v>
      </c>
    </row>
    <row r="377" spans="2:5">
      <c r="B377" s="178" t="s">
        <v>407</v>
      </c>
      <c r="C377" s="159">
        <v>1960.9435000000001</v>
      </c>
      <c r="D377" s="152">
        <v>23.817</v>
      </c>
      <c r="E377" s="155">
        <v>32.085099999999997</v>
      </c>
    </row>
    <row r="378" spans="2:5">
      <c r="B378" s="178" t="s">
        <v>408</v>
      </c>
      <c r="C378" s="159">
        <v>1658.1361999999999</v>
      </c>
      <c r="D378" s="152">
        <v>24.9785</v>
      </c>
      <c r="E378" s="155">
        <v>22.6051</v>
      </c>
    </row>
    <row r="379" spans="2:5">
      <c r="B379" s="178" t="s">
        <v>435</v>
      </c>
      <c r="C379" s="154">
        <v>1751.3721</v>
      </c>
      <c r="D379" s="160">
        <v>24.620899999999999</v>
      </c>
      <c r="E379" s="167">
        <v>25.524100000000001</v>
      </c>
    </row>
    <row r="380" spans="2:5">
      <c r="B380" s="178" t="s">
        <v>390</v>
      </c>
      <c r="C380" s="159">
        <v>724.12009999999998</v>
      </c>
      <c r="D380" s="152">
        <v>30.236499999999999</v>
      </c>
      <c r="E380" s="155">
        <v>8.0757999999999992</v>
      </c>
    </row>
    <row r="381" spans="2:5">
      <c r="B381" s="178" t="s">
        <v>398</v>
      </c>
      <c r="C381" s="159">
        <v>902.24030000000005</v>
      </c>
      <c r="D381" s="152">
        <v>19.129899999999999</v>
      </c>
      <c r="E381" s="155">
        <v>14.899800000000001</v>
      </c>
    </row>
    <row r="382" spans="2:5">
      <c r="B382" s="178" t="s">
        <v>406</v>
      </c>
      <c r="C382" s="159">
        <v>1883.0808</v>
      </c>
      <c r="D382" s="152">
        <v>22.8842</v>
      </c>
      <c r="E382" s="155">
        <v>28.750699999999998</v>
      </c>
    </row>
    <row r="383" spans="2:5">
      <c r="B383" s="178" t="s">
        <v>389</v>
      </c>
      <c r="C383" s="159">
        <v>1311.0503000000001</v>
      </c>
      <c r="D383" s="152">
        <v>17.4544</v>
      </c>
      <c r="E383" s="155">
        <v>17.936</v>
      </c>
    </row>
    <row r="384" spans="2:5" ht="13.8" thickBot="1">
      <c r="B384" s="179" t="s">
        <v>436</v>
      </c>
      <c r="C384" s="156">
        <v>1033.1239</v>
      </c>
      <c r="D384" s="161">
        <v>22.617799999999999</v>
      </c>
      <c r="E384" s="168">
        <v>14.768599999999999</v>
      </c>
    </row>
    <row r="385" spans="2:2">
      <c r="B385" s="180"/>
    </row>
  </sheetData>
  <sheetProtection sheet="1" objects="1" scenarios="1"/>
  <mergeCells count="37">
    <mergeCell ref="B2:E2"/>
    <mergeCell ref="B193:E193"/>
    <mergeCell ref="B224:E224"/>
    <mergeCell ref="B255:E255"/>
    <mergeCell ref="B286:E286"/>
    <mergeCell ref="B4:B5"/>
    <mergeCell ref="C4:E4"/>
    <mergeCell ref="B163:B164"/>
    <mergeCell ref="C163:E163"/>
    <mergeCell ref="B3:E3"/>
    <mergeCell ref="B194:B195"/>
    <mergeCell ref="C194:E194"/>
    <mergeCell ref="B100:B101"/>
    <mergeCell ref="B68:B69"/>
    <mergeCell ref="C68:E68"/>
    <mergeCell ref="B132:B133"/>
    <mergeCell ref="C132:E132"/>
    <mergeCell ref="B35:E35"/>
    <mergeCell ref="B67:E67"/>
    <mergeCell ref="B99:E99"/>
    <mergeCell ref="B131:E131"/>
    <mergeCell ref="B162:E162"/>
    <mergeCell ref="B36:B37"/>
    <mergeCell ref="C36:E36"/>
    <mergeCell ref="C100:E100"/>
    <mergeCell ref="B349:B350"/>
    <mergeCell ref="B225:B226"/>
    <mergeCell ref="C225:E225"/>
    <mergeCell ref="B318:B319"/>
    <mergeCell ref="C318:E318"/>
    <mergeCell ref="C349:E349"/>
    <mergeCell ref="B256:B257"/>
    <mergeCell ref="C256:E256"/>
    <mergeCell ref="B287:B288"/>
    <mergeCell ref="C287:E287"/>
    <mergeCell ref="B348:E348"/>
    <mergeCell ref="B317:E317"/>
  </mergeCells>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rgb="FF329453"/>
  </sheetPr>
  <dimension ref="A2:U68"/>
  <sheetViews>
    <sheetView showGridLines="0" zoomScaleNormal="100" workbookViewId="0"/>
  </sheetViews>
  <sheetFormatPr defaultColWidth="9.109375" defaultRowHeight="11.4"/>
  <cols>
    <col min="1" max="1" width="6.33203125" style="181" customWidth="1"/>
    <col min="2" max="2" width="13.44140625" style="181" customWidth="1"/>
    <col min="3" max="3" width="17" style="181" customWidth="1"/>
    <col min="4" max="4" width="15.109375" style="181" customWidth="1"/>
    <col min="5" max="5" width="14" style="181" customWidth="1"/>
    <col min="6" max="6" width="10.33203125" style="181" customWidth="1"/>
    <col min="7" max="12" width="11.44140625" style="181" customWidth="1"/>
    <col min="13" max="16384" width="9.109375" style="181"/>
  </cols>
  <sheetData>
    <row r="2" spans="2:20" ht="42" customHeight="1">
      <c r="B2" s="692" t="s">
        <v>437</v>
      </c>
      <c r="C2" s="692"/>
      <c r="D2" s="692"/>
      <c r="E2" s="692"/>
      <c r="F2" s="692"/>
      <c r="G2" s="512"/>
      <c r="H2" s="512"/>
      <c r="I2" s="512"/>
      <c r="J2" s="512"/>
      <c r="K2" s="512"/>
      <c r="L2" s="512"/>
    </row>
    <row r="3" spans="2:20">
      <c r="C3" s="182"/>
      <c r="D3" s="183"/>
      <c r="E3" s="183"/>
      <c r="F3" s="183"/>
      <c r="G3" s="183"/>
      <c r="H3" s="183"/>
      <c r="I3" s="183"/>
      <c r="J3" s="183"/>
      <c r="K3" s="184"/>
      <c r="L3" s="184"/>
    </row>
    <row r="4" spans="2:20" ht="16.2" thickBot="1">
      <c r="B4" s="700" t="s">
        <v>438</v>
      </c>
      <c r="C4" s="700"/>
      <c r="D4" s="700"/>
      <c r="E4" s="700"/>
      <c r="F4" s="700"/>
      <c r="G4" s="183"/>
      <c r="H4" s="183"/>
      <c r="I4" s="183"/>
      <c r="J4" s="183"/>
      <c r="K4" s="184"/>
      <c r="L4" s="184"/>
    </row>
    <row r="5" spans="2:20" ht="25.8" thickBot="1">
      <c r="B5" s="185" t="s">
        <v>439</v>
      </c>
      <c r="C5" s="186" t="s">
        <v>440</v>
      </c>
      <c r="D5" s="183"/>
      <c r="E5" s="183"/>
      <c r="F5" s="183"/>
      <c r="G5" s="183"/>
      <c r="H5" s="183"/>
      <c r="I5" s="183"/>
      <c r="J5" s="183"/>
      <c r="K5" s="184"/>
      <c r="L5" s="184"/>
    </row>
    <row r="6" spans="2:20" ht="12" thickBot="1">
      <c r="B6" s="187">
        <v>2022</v>
      </c>
      <c r="C6" s="188">
        <v>0.57030000000000003</v>
      </c>
    </row>
    <row r="7" spans="2:20" s="233" customFormat="1" ht="22.5" customHeight="1">
      <c r="B7" s="221" t="s">
        <v>441</v>
      </c>
      <c r="C7" s="221"/>
      <c r="D7" s="221"/>
      <c r="E7" s="221"/>
      <c r="F7" s="221"/>
      <c r="G7" s="221"/>
      <c r="H7" s="221"/>
      <c r="I7" s="221"/>
      <c r="J7" s="221"/>
      <c r="K7" s="221"/>
      <c r="L7" s="221"/>
      <c r="M7" s="234"/>
      <c r="N7" s="234"/>
      <c r="O7" s="234"/>
      <c r="P7" s="234"/>
      <c r="Q7" s="234"/>
      <c r="R7" s="234"/>
      <c r="S7" s="234"/>
      <c r="T7" s="234"/>
    </row>
    <row r="8" spans="2:20" s="233" customFormat="1" ht="22.5" customHeight="1">
      <c r="B8" s="221"/>
      <c r="C8" s="221"/>
      <c r="D8" s="221"/>
      <c r="E8" s="221"/>
      <c r="F8" s="221"/>
      <c r="G8" s="221"/>
      <c r="H8" s="221"/>
      <c r="I8" s="221"/>
      <c r="J8" s="221"/>
      <c r="K8" s="221"/>
      <c r="L8" s="221"/>
      <c r="M8" s="234"/>
      <c r="N8" s="234"/>
      <c r="O8" s="234"/>
      <c r="P8" s="234"/>
      <c r="Q8" s="234"/>
      <c r="R8" s="234"/>
      <c r="S8" s="234"/>
      <c r="T8" s="234"/>
    </row>
    <row r="9" spans="2:20" ht="16.2" thickBot="1">
      <c r="B9" s="693" t="s">
        <v>442</v>
      </c>
      <c r="C9" s="693"/>
      <c r="D9" s="693"/>
      <c r="E9" s="693"/>
      <c r="F9" s="693"/>
      <c r="G9" s="82"/>
      <c r="H9" s="82"/>
      <c r="I9" s="82"/>
      <c r="J9" s="82"/>
      <c r="K9" s="82"/>
      <c r="L9" s="82"/>
    </row>
    <row r="10" spans="2:20" ht="25.8" thickBot="1">
      <c r="B10" s="189" t="s">
        <v>439</v>
      </c>
      <c r="C10" s="190" t="s">
        <v>443</v>
      </c>
    </row>
    <row r="11" spans="2:20">
      <c r="B11" s="191">
        <v>2005</v>
      </c>
      <c r="C11" s="191">
        <v>0.55500000000000005</v>
      </c>
      <c r="E11" s="192"/>
    </row>
    <row r="12" spans="2:20">
      <c r="B12" s="191">
        <v>2006</v>
      </c>
      <c r="C12" s="191">
        <v>0.56200000000000006</v>
      </c>
      <c r="E12" s="192"/>
    </row>
    <row r="13" spans="2:20">
      <c r="B13" s="191">
        <v>2007</v>
      </c>
      <c r="C13" s="191">
        <v>0.55800000000000005</v>
      </c>
      <c r="E13" s="192"/>
    </row>
    <row r="14" spans="2:20">
      <c r="B14" s="191">
        <v>2008</v>
      </c>
      <c r="C14" s="191">
        <v>0.55500000000000005</v>
      </c>
      <c r="E14" s="192"/>
    </row>
    <row r="15" spans="2:20">
      <c r="B15" s="191">
        <v>2009</v>
      </c>
      <c r="C15" s="191">
        <v>0.54300000000000004</v>
      </c>
      <c r="E15" s="192"/>
    </row>
    <row r="16" spans="2:20">
      <c r="B16" s="191">
        <v>2010</v>
      </c>
      <c r="C16" s="191">
        <v>0.53400000000000003</v>
      </c>
      <c r="E16" s="192"/>
    </row>
    <row r="17" spans="2:21">
      <c r="B17" s="191">
        <v>2011</v>
      </c>
      <c r="C17" s="193">
        <v>0.53400000000000003</v>
      </c>
    </row>
    <row r="18" spans="2:21">
      <c r="B18" s="191">
        <v>2012</v>
      </c>
      <c r="C18" s="193">
        <v>0.52900000000000003</v>
      </c>
    </row>
    <row r="19" spans="2:21" ht="12">
      <c r="B19" s="191">
        <v>2013</v>
      </c>
      <c r="C19" s="193">
        <v>0.51900000000000002</v>
      </c>
      <c r="D19" s="194"/>
      <c r="F19" s="194"/>
      <c r="G19" s="194"/>
      <c r="H19" s="194"/>
      <c r="I19" s="194"/>
      <c r="J19" s="194"/>
      <c r="K19" s="194"/>
      <c r="L19" s="194"/>
      <c r="M19" s="194"/>
      <c r="N19" s="194"/>
      <c r="O19" s="194"/>
      <c r="P19" s="194"/>
      <c r="Q19" s="194"/>
      <c r="R19" s="194"/>
      <c r="S19" s="194"/>
      <c r="T19" s="194"/>
      <c r="U19" s="194"/>
    </row>
    <row r="20" spans="2:21" ht="12">
      <c r="B20" s="191">
        <v>2014</v>
      </c>
      <c r="C20" s="193">
        <v>0.51800000000000002</v>
      </c>
      <c r="D20" s="194"/>
      <c r="E20" s="65"/>
      <c r="F20" s="65"/>
      <c r="G20" s="65"/>
      <c r="H20" s="65"/>
      <c r="I20" s="65"/>
      <c r="J20" s="65"/>
      <c r="K20" s="65"/>
      <c r="L20" s="65"/>
      <c r="M20" s="65"/>
      <c r="N20" s="65"/>
      <c r="O20" s="65"/>
      <c r="P20" s="65"/>
      <c r="Q20" s="65"/>
      <c r="R20" s="65"/>
      <c r="S20" s="65"/>
      <c r="T20" s="65"/>
      <c r="U20" s="195"/>
    </row>
    <row r="21" spans="2:21">
      <c r="B21" s="191">
        <v>2015</v>
      </c>
      <c r="C21" s="193">
        <v>0.52500000000000002</v>
      </c>
    </row>
    <row r="22" spans="2:21">
      <c r="B22" s="191">
        <v>2016</v>
      </c>
      <c r="C22" s="196">
        <v>0.53</v>
      </c>
    </row>
    <row r="23" spans="2:21">
      <c r="B23" s="191">
        <v>2017</v>
      </c>
      <c r="C23" s="193">
        <v>0.55400000000000005</v>
      </c>
    </row>
    <row r="24" spans="2:21">
      <c r="B24" s="191">
        <v>2018</v>
      </c>
      <c r="C24" s="193">
        <v>0.53300000000000003</v>
      </c>
    </row>
    <row r="25" spans="2:21">
      <c r="B25" s="191">
        <v>2019</v>
      </c>
      <c r="C25" s="193">
        <v>0.50900000000000001</v>
      </c>
    </row>
    <row r="26" spans="2:21">
      <c r="B26" s="191">
        <v>2020</v>
      </c>
      <c r="C26" s="193">
        <v>0.502</v>
      </c>
    </row>
    <row r="27" spans="2:21">
      <c r="B27" s="191">
        <v>2021</v>
      </c>
      <c r="C27" s="193">
        <v>0.50900000000000001</v>
      </c>
    </row>
    <row r="28" spans="2:21" ht="12" thickBot="1">
      <c r="B28" s="197">
        <v>2022</v>
      </c>
      <c r="C28" s="198">
        <v>0.495</v>
      </c>
    </row>
    <row r="29" spans="2:21">
      <c r="B29" s="692" t="s">
        <v>444</v>
      </c>
      <c r="C29" s="692"/>
      <c r="D29" s="692"/>
      <c r="E29" s="692"/>
      <c r="F29" s="692"/>
      <c r="G29" s="692"/>
      <c r="H29" s="692"/>
    </row>
    <row r="30" spans="2:21">
      <c r="B30" s="692"/>
      <c r="C30" s="692"/>
      <c r="D30" s="692"/>
      <c r="E30" s="692"/>
      <c r="F30" s="692"/>
      <c r="G30" s="692"/>
      <c r="H30" s="692"/>
    </row>
    <row r="31" spans="2:21">
      <c r="B31" s="692"/>
      <c r="C31" s="692"/>
      <c r="D31" s="692"/>
      <c r="E31" s="692"/>
      <c r="F31" s="692"/>
      <c r="G31" s="692"/>
      <c r="H31" s="692"/>
    </row>
    <row r="33" spans="1:20" s="230" customFormat="1" ht="15.75" customHeight="1" thickBot="1">
      <c r="A33" s="181"/>
      <c r="B33" s="693" t="s">
        <v>445</v>
      </c>
      <c r="C33" s="693"/>
      <c r="D33" s="693"/>
      <c r="E33" s="693"/>
      <c r="F33" s="693"/>
      <c r="G33" s="181"/>
      <c r="H33" s="181"/>
      <c r="I33" s="181"/>
      <c r="J33" s="181"/>
      <c r="K33" s="181"/>
      <c r="L33" s="181"/>
      <c r="M33"/>
      <c r="N33"/>
      <c r="O33"/>
      <c r="P33"/>
      <c r="Q33"/>
      <c r="R33"/>
      <c r="S33"/>
      <c r="T33"/>
    </row>
    <row r="34" spans="1:20" s="230" customFormat="1" ht="16.5" customHeight="1">
      <c r="A34" s="181"/>
      <c r="B34" s="694" t="s">
        <v>439</v>
      </c>
      <c r="C34" s="696" t="s">
        <v>446</v>
      </c>
      <c r="D34" s="181"/>
      <c r="E34" s="181"/>
      <c r="F34" s="181"/>
      <c r="G34" s="181"/>
      <c r="H34" s="181"/>
      <c r="I34" s="181"/>
      <c r="J34" s="181"/>
      <c r="K34" s="181"/>
      <c r="L34" s="181"/>
      <c r="M34"/>
      <c r="N34"/>
      <c r="O34"/>
      <c r="P34"/>
      <c r="Q34"/>
      <c r="R34"/>
      <c r="S34"/>
      <c r="T34"/>
    </row>
    <row r="35" spans="1:20" s="230" customFormat="1" ht="16.5" customHeight="1" thickBot="1">
      <c r="A35" s="181"/>
      <c r="B35" s="698"/>
      <c r="C35" s="699"/>
      <c r="D35" s="181"/>
      <c r="E35" s="181"/>
      <c r="F35" s="181"/>
      <c r="G35" s="181"/>
      <c r="H35" s="181"/>
      <c r="I35" s="181"/>
      <c r="J35" s="181"/>
      <c r="K35" s="181"/>
      <c r="L35" s="181"/>
      <c r="M35"/>
      <c r="N35"/>
      <c r="O35"/>
      <c r="P35"/>
      <c r="Q35"/>
      <c r="R35"/>
      <c r="S35"/>
      <c r="T35"/>
    </row>
    <row r="36" spans="1:20" s="230" customFormat="1" ht="12.75" customHeight="1">
      <c r="A36" s="181"/>
      <c r="B36" s="199">
        <v>2016</v>
      </c>
      <c r="C36" s="519">
        <v>8.1699999999999995E-2</v>
      </c>
      <c r="D36"/>
      <c r="E36" s="181"/>
      <c r="F36" s="181"/>
      <c r="G36" s="181"/>
      <c r="H36" s="181"/>
      <c r="I36" s="181"/>
      <c r="J36" s="181"/>
      <c r="K36" s="181"/>
      <c r="L36" s="181"/>
      <c r="M36"/>
      <c r="N36"/>
      <c r="O36"/>
      <c r="P36"/>
      <c r="Q36"/>
      <c r="R36"/>
      <c r="S36"/>
      <c r="T36"/>
    </row>
    <row r="37" spans="1:20" s="230" customFormat="1" ht="13.5" customHeight="1">
      <c r="A37" s="181"/>
      <c r="B37" s="199">
        <v>2017</v>
      </c>
      <c r="C37" s="519">
        <v>9.2700000000000005E-2</v>
      </c>
      <c r="D37"/>
      <c r="E37" s="181"/>
      <c r="F37" s="181"/>
      <c r="G37" s="181"/>
      <c r="H37" s="181"/>
      <c r="I37" s="181"/>
      <c r="J37" s="181"/>
      <c r="K37" s="181"/>
      <c r="L37" s="181"/>
      <c r="M37"/>
      <c r="N37"/>
      <c r="O37"/>
      <c r="P37"/>
      <c r="Q37"/>
      <c r="R37"/>
      <c r="S37"/>
      <c r="T37"/>
    </row>
    <row r="38" spans="1:20" s="230" customFormat="1" ht="13.5" customHeight="1">
      <c r="A38" s="181"/>
      <c r="B38" s="199">
        <v>2018</v>
      </c>
      <c r="C38" s="519">
        <v>7.3999999999999996E-2</v>
      </c>
      <c r="D38"/>
      <c r="E38" s="181"/>
      <c r="F38" s="181"/>
      <c r="G38" s="181"/>
      <c r="H38" s="181"/>
      <c r="I38" s="181"/>
      <c r="J38" s="181"/>
      <c r="K38" s="181"/>
      <c r="L38" s="181"/>
      <c r="M38"/>
      <c r="N38"/>
      <c r="O38"/>
      <c r="P38"/>
      <c r="Q38"/>
      <c r="R38"/>
      <c r="S38"/>
      <c r="T38"/>
    </row>
    <row r="39" spans="1:20" s="230" customFormat="1" ht="13.5" customHeight="1">
      <c r="A39" s="181"/>
      <c r="B39" s="199">
        <v>2019</v>
      </c>
      <c r="C39" s="519">
        <v>7.4999999999999997E-2</v>
      </c>
      <c r="D39"/>
      <c r="E39" s="181"/>
      <c r="F39" s="181"/>
      <c r="G39" s="181"/>
      <c r="H39" s="181"/>
      <c r="I39" s="181"/>
      <c r="J39" s="181"/>
      <c r="K39" s="181"/>
      <c r="L39" s="181"/>
      <c r="M39"/>
      <c r="N39"/>
      <c r="O39"/>
      <c r="P39"/>
      <c r="Q39"/>
      <c r="R39"/>
      <c r="S39"/>
      <c r="T39"/>
    </row>
    <row r="40" spans="1:20" s="230" customFormat="1" ht="13.5" customHeight="1">
      <c r="A40" s="181"/>
      <c r="B40" s="199">
        <v>2020</v>
      </c>
      <c r="C40" s="519">
        <v>6.1699999999999998E-2</v>
      </c>
      <c r="D40"/>
      <c r="E40" s="181"/>
      <c r="F40" s="181"/>
      <c r="G40" s="181"/>
      <c r="H40" s="181"/>
      <c r="I40" s="181"/>
      <c r="J40" s="181"/>
      <c r="K40" s="181"/>
      <c r="L40" s="181"/>
      <c r="M40"/>
      <c r="N40"/>
      <c r="O40"/>
      <c r="P40"/>
      <c r="Q40"/>
      <c r="R40"/>
      <c r="S40"/>
      <c r="T40"/>
    </row>
    <row r="41" spans="1:20" s="230" customFormat="1" ht="13.5" customHeight="1">
      <c r="A41" s="181"/>
      <c r="B41" s="199">
        <v>2021</v>
      </c>
      <c r="C41" s="519">
        <v>0.12640000000000001</v>
      </c>
      <c r="D41"/>
      <c r="E41" s="181"/>
      <c r="F41" s="181"/>
      <c r="G41" s="181"/>
      <c r="H41" s="181"/>
      <c r="I41" s="181"/>
      <c r="J41" s="181"/>
      <c r="K41" s="181"/>
      <c r="L41" s="181"/>
      <c r="M41"/>
      <c r="N41"/>
      <c r="O41"/>
      <c r="P41"/>
      <c r="Q41"/>
      <c r="R41"/>
      <c r="S41"/>
      <c r="T41"/>
    </row>
    <row r="42" spans="1:20" s="230" customFormat="1" ht="13.5" customHeight="1">
      <c r="A42" s="181"/>
      <c r="B42" s="199">
        <v>2022</v>
      </c>
      <c r="C42" s="519">
        <v>4.2595548532941958E-2</v>
      </c>
      <c r="D42"/>
      <c r="E42" s="181"/>
      <c r="F42" s="181"/>
      <c r="G42" s="181"/>
      <c r="H42" s="181"/>
      <c r="I42" s="181"/>
      <c r="J42" s="181"/>
      <c r="K42" s="181"/>
      <c r="L42" s="181"/>
      <c r="M42"/>
      <c r="N42"/>
      <c r="O42"/>
      <c r="P42"/>
      <c r="Q42"/>
      <c r="R42"/>
      <c r="S42"/>
      <c r="T42"/>
    </row>
    <row r="43" spans="1:20" s="230" customFormat="1" ht="17.25" customHeight="1" thickBot="1">
      <c r="A43" s="181"/>
      <c r="B43" s="200">
        <v>2023</v>
      </c>
      <c r="C43" s="520">
        <v>3.8509564776270898E-2</v>
      </c>
      <c r="D43" s="181"/>
      <c r="E43" s="181"/>
      <c r="F43" s="181"/>
      <c r="G43" s="181"/>
      <c r="H43" s="181"/>
      <c r="I43" s="181"/>
      <c r="J43" s="181"/>
      <c r="K43" s="181"/>
      <c r="L43" s="181"/>
      <c r="M43"/>
      <c r="N43"/>
      <c r="O43"/>
      <c r="P43"/>
      <c r="Q43"/>
      <c r="R43"/>
      <c r="S43"/>
      <c r="T43"/>
    </row>
    <row r="44" spans="1:20" s="230" customFormat="1" ht="17.25" customHeight="1">
      <c r="A44" s="181"/>
      <c r="B44" s="231" t="s">
        <v>447</v>
      </c>
      <c r="C44" s="232"/>
      <c r="D44" s="181"/>
      <c r="E44" s="181"/>
      <c r="F44" s="181"/>
      <c r="G44" s="181"/>
      <c r="H44" s="181"/>
      <c r="I44" s="181"/>
      <c r="J44" s="181"/>
      <c r="K44" s="181"/>
      <c r="L44" s="181"/>
      <c r="M44"/>
      <c r="N44"/>
      <c r="O44"/>
      <c r="P44"/>
      <c r="Q44"/>
      <c r="R44"/>
      <c r="S44"/>
      <c r="T44"/>
    </row>
    <row r="45" spans="1:20" s="230" customFormat="1" ht="59.25" customHeight="1">
      <c r="A45" s="181"/>
      <c r="B45" s="691" t="s">
        <v>448</v>
      </c>
      <c r="C45" s="691"/>
      <c r="D45" s="691"/>
      <c r="E45" s="691"/>
      <c r="F45" s="691"/>
      <c r="G45" s="691"/>
      <c r="H45" s="691"/>
      <c r="I45" s="181"/>
      <c r="J45" s="181"/>
      <c r="K45" s="181"/>
      <c r="L45" s="181"/>
      <c r="M45"/>
      <c r="N45"/>
      <c r="O45"/>
      <c r="P45"/>
      <c r="Q45"/>
      <c r="R45"/>
      <c r="S45"/>
      <c r="T45"/>
    </row>
    <row r="46" spans="1:20">
      <c r="B46" s="201"/>
    </row>
    <row r="47" spans="1:20" ht="19.5" customHeight="1" thickBot="1">
      <c r="A47" s="202"/>
      <c r="B47" s="693" t="s">
        <v>449</v>
      </c>
      <c r="C47" s="693"/>
      <c r="D47" s="693"/>
      <c r="E47" s="693"/>
      <c r="F47" s="693"/>
    </row>
    <row r="48" spans="1:20" ht="13.8" thickBot="1">
      <c r="B48" s="203" t="s">
        <v>439</v>
      </c>
      <c r="C48" s="203" t="s">
        <v>450</v>
      </c>
    </row>
    <row r="49" spans="2:13">
      <c r="B49" s="204">
        <v>2011</v>
      </c>
      <c r="C49" s="205">
        <v>0.53</v>
      </c>
      <c r="D49" s="206"/>
      <c r="E49" s="206"/>
      <c r="F49" s="206"/>
      <c r="G49" s="206"/>
      <c r="H49" s="206"/>
      <c r="I49" s="206"/>
      <c r="J49" s="206"/>
      <c r="K49" s="206"/>
      <c r="L49" s="206"/>
      <c r="M49" s="206"/>
    </row>
    <row r="50" spans="2:13">
      <c r="B50" s="204">
        <v>2012</v>
      </c>
      <c r="C50" s="205">
        <v>0.53</v>
      </c>
      <c r="D50" s="206"/>
      <c r="E50" s="206"/>
      <c r="F50" s="206"/>
      <c r="G50" s="206"/>
      <c r="H50" s="206"/>
      <c r="I50" s="206"/>
      <c r="J50" s="206"/>
      <c r="K50" s="206"/>
      <c r="L50" s="206"/>
      <c r="M50" s="206"/>
    </row>
    <row r="51" spans="2:13">
      <c r="B51" s="204">
        <v>2013</v>
      </c>
      <c r="C51" s="205">
        <v>0.53200000000000003</v>
      </c>
      <c r="D51" s="192"/>
      <c r="E51" s="192"/>
      <c r="F51" s="192"/>
      <c r="G51" s="192"/>
      <c r="H51" s="192"/>
      <c r="I51" s="192"/>
      <c r="J51" s="192"/>
      <c r="K51" s="192"/>
      <c r="L51" s="192"/>
      <c r="M51" s="192"/>
    </row>
    <row r="52" spans="2:13">
      <c r="B52" s="204">
        <v>2014</v>
      </c>
      <c r="C52" s="205">
        <v>0.53200000000000003</v>
      </c>
    </row>
    <row r="53" spans="2:13">
      <c r="B53" s="204">
        <v>2015</v>
      </c>
      <c r="C53" s="205">
        <v>0.50700000000000001</v>
      </c>
    </row>
    <row r="54" spans="2:13">
      <c r="B54" s="204">
        <v>2016</v>
      </c>
      <c r="C54" s="205">
        <v>0.49299999999999999</v>
      </c>
    </row>
    <row r="55" spans="2:13">
      <c r="B55" s="204">
        <v>2017</v>
      </c>
      <c r="C55" s="205">
        <v>0.47099999999999997</v>
      </c>
    </row>
    <row r="56" spans="2:13">
      <c r="B56" s="204">
        <v>2018</v>
      </c>
      <c r="C56" s="205">
        <v>0.45900000000000002</v>
      </c>
    </row>
    <row r="57" spans="2:13">
      <c r="B57" s="204">
        <v>2019</v>
      </c>
      <c r="C57" s="205">
        <v>0.44500000000000001</v>
      </c>
    </row>
    <row r="58" spans="2:13">
      <c r="B58" s="204">
        <v>2020</v>
      </c>
      <c r="C58" s="205">
        <v>0.442</v>
      </c>
    </row>
    <row r="59" spans="2:13">
      <c r="B59" s="204">
        <v>2021</v>
      </c>
      <c r="C59" s="205">
        <v>0.433</v>
      </c>
    </row>
    <row r="60" spans="2:13" ht="12" thickBot="1">
      <c r="B60" s="207">
        <v>2022</v>
      </c>
      <c r="C60" s="208">
        <v>0.41199999999999998</v>
      </c>
    </row>
    <row r="61" spans="2:13" ht="55.5" customHeight="1">
      <c r="B61" s="691" t="s">
        <v>451</v>
      </c>
      <c r="C61" s="691"/>
      <c r="D61" s="691"/>
      <c r="E61" s="691"/>
      <c r="F61" s="691"/>
      <c r="G61" s="691"/>
      <c r="H61" s="691"/>
    </row>
    <row r="63" spans="2:13" ht="16.2" thickBot="1">
      <c r="B63" s="693" t="s">
        <v>452</v>
      </c>
      <c r="C63" s="693"/>
      <c r="D63" s="693"/>
      <c r="E63" s="693"/>
      <c r="F63" s="693"/>
    </row>
    <row r="64" spans="2:13">
      <c r="B64" s="694" t="s">
        <v>439</v>
      </c>
      <c r="C64" s="696" t="s">
        <v>453</v>
      </c>
      <c r="D64" s="696" t="s">
        <v>454</v>
      </c>
      <c r="E64" s="696" t="s">
        <v>455</v>
      </c>
    </row>
    <row r="65" spans="2:8" ht="41.25" customHeight="1" thickBot="1">
      <c r="B65" s="695"/>
      <c r="C65" s="697"/>
      <c r="D65" s="697"/>
      <c r="E65" s="697"/>
    </row>
    <row r="66" spans="2:8" ht="18" customHeight="1" thickBot="1">
      <c r="B66" s="508">
        <v>2023</v>
      </c>
      <c r="C66" s="510">
        <v>0.20496</v>
      </c>
      <c r="D66" s="511">
        <v>3.2000000000000005E-5</v>
      </c>
      <c r="E66" s="509">
        <v>4.5973154362416099E-6</v>
      </c>
    </row>
    <row r="68" spans="2:8" ht="45" customHeight="1">
      <c r="B68" s="691" t="s">
        <v>456</v>
      </c>
      <c r="C68" s="691"/>
      <c r="D68" s="691"/>
      <c r="E68" s="691"/>
      <c r="F68" s="691"/>
      <c r="G68" s="223"/>
      <c r="H68" s="223"/>
    </row>
  </sheetData>
  <sheetProtection sheet="1" objects="1" scenarios="1"/>
  <mergeCells count="16">
    <mergeCell ref="B68:F68"/>
    <mergeCell ref="B2:F2"/>
    <mergeCell ref="B63:F63"/>
    <mergeCell ref="B64:B65"/>
    <mergeCell ref="C64:C65"/>
    <mergeCell ref="D64:D65"/>
    <mergeCell ref="E64:E65"/>
    <mergeCell ref="B29:H31"/>
    <mergeCell ref="B45:H45"/>
    <mergeCell ref="B61:H61"/>
    <mergeCell ref="B9:F9"/>
    <mergeCell ref="B33:F33"/>
    <mergeCell ref="B47:F47"/>
    <mergeCell ref="B34:B35"/>
    <mergeCell ref="C34:C35"/>
    <mergeCell ref="B4:F4"/>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B7C2-58A3-4BA1-AF8C-C1A4B5C22BA4}">
  <sheetPr codeName="Sheet9">
    <tabColor rgb="FF329453"/>
  </sheetPr>
  <dimension ref="A1:M145"/>
  <sheetViews>
    <sheetView showGridLines="0" zoomScaleNormal="100" workbookViewId="0"/>
  </sheetViews>
  <sheetFormatPr defaultColWidth="9.109375" defaultRowHeight="11.4"/>
  <cols>
    <col min="1" max="1" width="6.109375" style="1" customWidth="1"/>
    <col min="2" max="2" width="11.6640625" style="1" customWidth="1"/>
    <col min="3" max="3" width="17.109375" style="1" customWidth="1"/>
    <col min="4" max="4" width="30.109375" style="1" bestFit="1" customWidth="1"/>
    <col min="5" max="5" width="18.44140625" style="1" customWidth="1"/>
    <col min="6" max="6" width="10.33203125" style="1" customWidth="1"/>
    <col min="7" max="7" width="9.6640625" style="1" customWidth="1"/>
    <col min="8" max="8" width="17.44140625" style="1" customWidth="1"/>
    <col min="9" max="9" width="13.44140625" style="1" bestFit="1" customWidth="1"/>
    <col min="10" max="10" width="15.6640625" style="1" bestFit="1" customWidth="1"/>
    <col min="11" max="11" width="22.6640625" style="1" bestFit="1" customWidth="1"/>
    <col min="12" max="12" width="20.6640625" style="1" bestFit="1" customWidth="1"/>
    <col min="13" max="13" width="23" style="1" bestFit="1" customWidth="1"/>
    <col min="14" max="14" width="14" style="1" bestFit="1" customWidth="1"/>
    <col min="15" max="15" width="18.109375" style="1" bestFit="1" customWidth="1"/>
    <col min="16" max="16384" width="9.109375" style="1"/>
  </cols>
  <sheetData>
    <row r="1" spans="1:10" s="49" customFormat="1" ht="84" customHeight="1" thickBot="1">
      <c r="A1" s="2"/>
      <c r="B1" s="650" t="s">
        <v>457</v>
      </c>
      <c r="C1" s="650"/>
      <c r="D1" s="650"/>
      <c r="E1" s="650"/>
      <c r="F1" s="650"/>
      <c r="G1" s="650"/>
      <c r="H1" s="650"/>
      <c r="I1" s="650"/>
      <c r="J1" s="2"/>
    </row>
    <row r="2" spans="1:10" ht="18.600000000000001" thickBot="1">
      <c r="A2" s="9"/>
      <c r="B2" s="711" t="s">
        <v>458</v>
      </c>
      <c r="C2" s="712"/>
      <c r="D2" s="712"/>
      <c r="E2" s="712"/>
      <c r="F2" s="712"/>
      <c r="G2" s="712"/>
      <c r="H2" s="713"/>
      <c r="I2"/>
    </row>
    <row r="3" spans="1:10" s="10" customFormat="1" ht="13.8" thickBot="1">
      <c r="A3" s="11"/>
      <c r="B3" s="465" t="s">
        <v>187</v>
      </c>
      <c r="C3" s="310" t="s">
        <v>286</v>
      </c>
      <c r="D3" s="310" t="s">
        <v>459</v>
      </c>
      <c r="E3" s="310" t="s">
        <v>460</v>
      </c>
      <c r="F3" s="311" t="s">
        <v>88</v>
      </c>
      <c r="G3" s="312" t="s">
        <v>461</v>
      </c>
      <c r="H3" s="442" t="s">
        <v>190</v>
      </c>
      <c r="I3"/>
      <c r="J3"/>
    </row>
    <row r="4" spans="1:10" s="10" customFormat="1" ht="12.75" customHeight="1" thickBot="1">
      <c r="A4" s="11"/>
      <c r="B4" s="701" t="s">
        <v>462</v>
      </c>
      <c r="C4" s="702"/>
      <c r="D4" s="702"/>
      <c r="E4" s="702"/>
      <c r="F4" s="702"/>
      <c r="G4" s="702"/>
      <c r="H4" s="703"/>
      <c r="I4"/>
      <c r="J4" s="11"/>
    </row>
    <row r="5" spans="1:10" ht="13.2">
      <c r="A5" s="28"/>
      <c r="B5" s="466" t="s">
        <v>213</v>
      </c>
      <c r="C5" s="316" t="s">
        <v>463</v>
      </c>
      <c r="D5" s="431" t="s">
        <v>464</v>
      </c>
      <c r="E5" s="305"/>
      <c r="F5" s="305"/>
      <c r="G5" s="433">
        <v>2.35236</v>
      </c>
      <c r="H5" s="467" t="s">
        <v>465</v>
      </c>
      <c r="I5"/>
      <c r="J5"/>
    </row>
    <row r="6" spans="1:10" ht="13.8">
      <c r="A6" s="28"/>
      <c r="B6" s="468" t="s">
        <v>213</v>
      </c>
      <c r="C6" s="3" t="s">
        <v>463</v>
      </c>
      <c r="D6" s="446" t="s">
        <v>466</v>
      </c>
      <c r="E6" s="447"/>
      <c r="F6" s="447"/>
      <c r="G6" s="434">
        <v>1.2056800000000001</v>
      </c>
      <c r="H6" s="469" t="s">
        <v>465</v>
      </c>
      <c r="I6"/>
      <c r="J6"/>
    </row>
    <row r="7" spans="1:10" ht="13.8">
      <c r="A7" s="28"/>
      <c r="B7" s="468" t="s">
        <v>213</v>
      </c>
      <c r="C7" s="3" t="s">
        <v>463</v>
      </c>
      <c r="D7" s="446" t="s">
        <v>467</v>
      </c>
      <c r="E7" s="447"/>
      <c r="F7" s="447"/>
      <c r="G7" s="434">
        <v>0.53358000000000005</v>
      </c>
      <c r="H7" s="469" t="s">
        <v>465</v>
      </c>
      <c r="I7"/>
      <c r="J7"/>
    </row>
    <row r="8" spans="1:10" ht="13.8">
      <c r="A8" s="28"/>
      <c r="B8" s="468" t="s">
        <v>213</v>
      </c>
      <c r="C8" s="3" t="s">
        <v>463</v>
      </c>
      <c r="D8" s="446" t="s">
        <v>468</v>
      </c>
      <c r="E8" s="447"/>
      <c r="F8" s="447"/>
      <c r="G8" s="434">
        <v>0.53358000000000005</v>
      </c>
      <c r="H8" s="469" t="s">
        <v>465</v>
      </c>
      <c r="I8"/>
      <c r="J8"/>
    </row>
    <row r="9" spans="1:10" ht="13.2">
      <c r="A9" s="28"/>
      <c r="B9" s="468" t="s">
        <v>213</v>
      </c>
      <c r="C9" s="3" t="s">
        <v>236</v>
      </c>
      <c r="D9" s="22" t="s">
        <v>469</v>
      </c>
      <c r="E9" s="447"/>
      <c r="F9" s="447"/>
      <c r="G9" s="435">
        <v>2.7490000000000001E-2</v>
      </c>
      <c r="H9" s="469" t="s">
        <v>465</v>
      </c>
      <c r="I9"/>
      <c r="J9"/>
    </row>
    <row r="10" spans="1:10" ht="13.2">
      <c r="A10" s="28"/>
      <c r="B10" s="468" t="s">
        <v>213</v>
      </c>
      <c r="C10" s="3" t="s">
        <v>346</v>
      </c>
      <c r="D10" s="446" t="s">
        <v>347</v>
      </c>
      <c r="E10" s="447"/>
      <c r="F10" s="5" t="s">
        <v>339</v>
      </c>
      <c r="G10" s="435">
        <v>1.0550200000000001</v>
      </c>
      <c r="H10" s="469" t="s">
        <v>465</v>
      </c>
      <c r="I10"/>
      <c r="J10"/>
    </row>
    <row r="11" spans="1:10" ht="13.2">
      <c r="A11" s="28"/>
      <c r="B11" s="468" t="s">
        <v>213</v>
      </c>
      <c r="C11" s="3" t="s">
        <v>346</v>
      </c>
      <c r="D11" s="446" t="s">
        <v>348</v>
      </c>
      <c r="E11" s="447"/>
      <c r="F11" s="5" t="s">
        <v>339</v>
      </c>
      <c r="G11" s="435">
        <v>0.72985</v>
      </c>
      <c r="H11" s="469" t="s">
        <v>465</v>
      </c>
      <c r="I11"/>
      <c r="J11"/>
    </row>
    <row r="12" spans="1:10" ht="13.2">
      <c r="A12" s="28"/>
      <c r="B12" s="468" t="s">
        <v>213</v>
      </c>
      <c r="C12" s="3" t="s">
        <v>346</v>
      </c>
      <c r="D12" s="446" t="s">
        <v>349</v>
      </c>
      <c r="E12" s="447"/>
      <c r="F12" s="5" t="s">
        <v>339</v>
      </c>
      <c r="G12" s="435">
        <v>0.77488999999999997</v>
      </c>
      <c r="H12" s="469" t="s">
        <v>465</v>
      </c>
      <c r="I12"/>
      <c r="J12"/>
    </row>
    <row r="13" spans="1:10" ht="13.2">
      <c r="A13" s="9"/>
      <c r="B13" s="468" t="s">
        <v>213</v>
      </c>
      <c r="C13" s="3" t="s">
        <v>346</v>
      </c>
      <c r="D13" s="446" t="s">
        <v>350</v>
      </c>
      <c r="E13" s="447"/>
      <c r="F13" s="5" t="s">
        <v>339</v>
      </c>
      <c r="G13" s="435">
        <v>0.71723999999999999</v>
      </c>
      <c r="H13" s="469" t="s">
        <v>465</v>
      </c>
      <c r="I13"/>
      <c r="J13"/>
    </row>
    <row r="14" spans="1:10" ht="13.2">
      <c r="A14" s="28"/>
      <c r="B14" s="468" t="s">
        <v>213</v>
      </c>
      <c r="C14" s="3" t="s">
        <v>346</v>
      </c>
      <c r="D14" s="446" t="s">
        <v>347</v>
      </c>
      <c r="E14" s="447"/>
      <c r="F14" s="5" t="s">
        <v>238</v>
      </c>
      <c r="G14" s="435">
        <v>0.78093000000000001</v>
      </c>
      <c r="H14" s="469" t="s">
        <v>465</v>
      </c>
      <c r="I14"/>
      <c r="J14"/>
    </row>
    <row r="15" spans="1:10" ht="13.2">
      <c r="A15" s="28"/>
      <c r="B15" s="468" t="s">
        <v>213</v>
      </c>
      <c r="C15" s="3" t="s">
        <v>346</v>
      </c>
      <c r="D15" s="446" t="s">
        <v>348</v>
      </c>
      <c r="E15" s="447"/>
      <c r="F15" s="5" t="s">
        <v>238</v>
      </c>
      <c r="G15" s="435">
        <v>0.56216999999999995</v>
      </c>
      <c r="H15" s="469" t="s">
        <v>465</v>
      </c>
      <c r="I15"/>
      <c r="J15"/>
    </row>
    <row r="16" spans="1:10" ht="13.2">
      <c r="A16" s="28"/>
      <c r="B16" s="468" t="s">
        <v>213</v>
      </c>
      <c r="C16" s="3" t="s">
        <v>346</v>
      </c>
      <c r="D16" s="446" t="s">
        <v>349</v>
      </c>
      <c r="E16" s="447"/>
      <c r="F16" s="5" t="s">
        <v>238</v>
      </c>
      <c r="G16" s="435">
        <v>0.56388000000000005</v>
      </c>
      <c r="H16" s="469" t="s">
        <v>465</v>
      </c>
      <c r="I16"/>
      <c r="J16"/>
    </row>
    <row r="17" spans="1:10" ht="13.2">
      <c r="A17" s="9"/>
      <c r="B17" s="468" t="s">
        <v>213</v>
      </c>
      <c r="C17" s="3" t="s">
        <v>346</v>
      </c>
      <c r="D17" s="446" t="s">
        <v>350</v>
      </c>
      <c r="E17" s="447"/>
      <c r="F17" s="5" t="s">
        <v>238</v>
      </c>
      <c r="G17" s="435">
        <v>0.56645000000000001</v>
      </c>
      <c r="H17" s="469" t="s">
        <v>465</v>
      </c>
      <c r="I17"/>
      <c r="J17"/>
    </row>
    <row r="18" spans="1:10" ht="13.2">
      <c r="A18" s="28"/>
      <c r="B18" s="468" t="s">
        <v>213</v>
      </c>
      <c r="C18" s="3" t="s">
        <v>346</v>
      </c>
      <c r="D18" s="446" t="s">
        <v>350</v>
      </c>
      <c r="E18" s="447"/>
      <c r="F18" s="5" t="s">
        <v>291</v>
      </c>
      <c r="G18" s="435">
        <v>0.57059000000000004</v>
      </c>
      <c r="H18" s="469" t="s">
        <v>465</v>
      </c>
      <c r="I18"/>
      <c r="J18"/>
    </row>
    <row r="19" spans="1:10" ht="13.2">
      <c r="A19" s="28"/>
      <c r="B19" s="468" t="s">
        <v>213</v>
      </c>
      <c r="C19" s="3" t="s">
        <v>346</v>
      </c>
      <c r="D19" s="446" t="s">
        <v>350</v>
      </c>
      <c r="E19" s="447"/>
      <c r="F19" s="5" t="s">
        <v>252</v>
      </c>
      <c r="G19" s="435">
        <v>0.63065000000000004</v>
      </c>
      <c r="H19" s="469" t="s">
        <v>465</v>
      </c>
      <c r="I19"/>
      <c r="J19"/>
    </row>
    <row r="20" spans="1:10" ht="13.2">
      <c r="A20" s="28"/>
      <c r="B20" s="468" t="s">
        <v>213</v>
      </c>
      <c r="C20" s="3" t="s">
        <v>346</v>
      </c>
      <c r="D20" s="446" t="s">
        <v>350</v>
      </c>
      <c r="E20" s="447"/>
      <c r="F20" s="5" t="s">
        <v>351</v>
      </c>
      <c r="G20" s="435">
        <v>0.57106000000000001</v>
      </c>
      <c r="H20" s="469" t="s">
        <v>465</v>
      </c>
      <c r="I20"/>
      <c r="J20"/>
    </row>
    <row r="21" spans="1:10" ht="13.2">
      <c r="A21" s="28"/>
      <c r="B21" s="468" t="s">
        <v>213</v>
      </c>
      <c r="C21" s="3" t="s">
        <v>361</v>
      </c>
      <c r="D21" s="22" t="s">
        <v>359</v>
      </c>
      <c r="E21" s="9" t="s">
        <v>364</v>
      </c>
      <c r="F21" s="5" t="s">
        <v>238</v>
      </c>
      <c r="G21" s="435">
        <v>0.50678999999999996</v>
      </c>
      <c r="H21" s="469" t="s">
        <v>465</v>
      </c>
      <c r="I21"/>
      <c r="J21"/>
    </row>
    <row r="22" spans="1:10" ht="13.2">
      <c r="A22" s="28"/>
      <c r="B22" s="468" t="s">
        <v>213</v>
      </c>
      <c r="C22" s="3" t="s">
        <v>361</v>
      </c>
      <c r="D22" s="22" t="s">
        <v>365</v>
      </c>
      <c r="E22" s="9" t="s">
        <v>364</v>
      </c>
      <c r="F22" s="5" t="s">
        <v>238</v>
      </c>
      <c r="G22" s="435">
        <v>0.35028999999999999</v>
      </c>
      <c r="H22" s="469" t="s">
        <v>465</v>
      </c>
      <c r="I22"/>
      <c r="J22"/>
    </row>
    <row r="23" spans="1:10" ht="13.2">
      <c r="A23" s="28"/>
      <c r="B23" s="468" t="s">
        <v>213</v>
      </c>
      <c r="C23" s="3" t="s">
        <v>361</v>
      </c>
      <c r="D23" s="22" t="s">
        <v>366</v>
      </c>
      <c r="E23" s="9" t="s">
        <v>364</v>
      </c>
      <c r="F23" s="5" t="s">
        <v>238</v>
      </c>
      <c r="G23" s="435">
        <v>0.1517</v>
      </c>
      <c r="H23" s="469" t="s">
        <v>465</v>
      </c>
      <c r="I23"/>
      <c r="J23"/>
    </row>
    <row r="24" spans="1:10" ht="13.2">
      <c r="A24" s="28"/>
      <c r="B24" s="468" t="s">
        <v>213</v>
      </c>
      <c r="C24" s="3" t="s">
        <v>361</v>
      </c>
      <c r="D24" s="22" t="s">
        <v>470</v>
      </c>
      <c r="E24" s="9" t="s">
        <v>364</v>
      </c>
      <c r="F24" s="5" t="s">
        <v>238</v>
      </c>
      <c r="G24" s="435">
        <v>0.17585000000000001</v>
      </c>
      <c r="H24" s="469" t="s">
        <v>465</v>
      </c>
      <c r="I24"/>
      <c r="J24"/>
    </row>
    <row r="25" spans="1:10" ht="13.2">
      <c r="A25" s="28"/>
      <c r="B25" s="468" t="s">
        <v>213</v>
      </c>
      <c r="C25" s="3" t="s">
        <v>368</v>
      </c>
      <c r="D25" s="22" t="s">
        <v>369</v>
      </c>
      <c r="E25" s="9" t="s">
        <v>364</v>
      </c>
      <c r="F25" s="5" t="s">
        <v>238</v>
      </c>
      <c r="G25" s="435">
        <v>0.11377</v>
      </c>
      <c r="H25" s="469" t="s">
        <v>465</v>
      </c>
      <c r="I25"/>
      <c r="J25"/>
    </row>
    <row r="26" spans="1:10" ht="13.2">
      <c r="A26" s="28"/>
      <c r="B26" s="468" t="s">
        <v>213</v>
      </c>
      <c r="C26" s="3" t="s">
        <v>368</v>
      </c>
      <c r="D26" s="22" t="s">
        <v>370</v>
      </c>
      <c r="E26" s="9" t="s">
        <v>364</v>
      </c>
      <c r="F26" s="5" t="s">
        <v>238</v>
      </c>
      <c r="G26" s="435">
        <v>7.2940000000000005E-2</v>
      </c>
      <c r="H26" s="469" t="s">
        <v>465</v>
      </c>
      <c r="I26"/>
      <c r="J26"/>
    </row>
    <row r="27" spans="1:10" ht="13.2">
      <c r="A27" s="28"/>
      <c r="B27" s="468" t="s">
        <v>213</v>
      </c>
      <c r="C27" s="3" t="s">
        <v>368</v>
      </c>
      <c r="D27" s="22" t="s">
        <v>374</v>
      </c>
      <c r="E27" s="9" t="s">
        <v>364</v>
      </c>
      <c r="F27" s="5" t="s">
        <v>238</v>
      </c>
      <c r="G27" s="435">
        <v>7.3899999999999993E-2</v>
      </c>
      <c r="H27" s="469" t="s">
        <v>465</v>
      </c>
      <c r="I27"/>
      <c r="J27"/>
    </row>
    <row r="28" spans="1:10" ht="13.2">
      <c r="A28" s="28"/>
      <c r="B28" s="468" t="s">
        <v>213</v>
      </c>
      <c r="C28" s="3" t="s">
        <v>373</v>
      </c>
      <c r="D28" s="22" t="s">
        <v>471</v>
      </c>
      <c r="E28" s="9" t="s">
        <v>364</v>
      </c>
      <c r="F28" s="5" t="s">
        <v>238</v>
      </c>
      <c r="G28" s="435">
        <v>9.5449999999999993E-2</v>
      </c>
      <c r="H28" s="469" t="s">
        <v>465</v>
      </c>
      <c r="I28"/>
      <c r="J28"/>
    </row>
    <row r="29" spans="1:10" ht="13.2">
      <c r="A29" s="9"/>
      <c r="B29" s="468" t="s">
        <v>213</v>
      </c>
      <c r="C29" s="3" t="s">
        <v>472</v>
      </c>
      <c r="D29" s="446" t="s">
        <v>473</v>
      </c>
      <c r="E29" s="5" t="s">
        <v>474</v>
      </c>
      <c r="F29" s="447"/>
      <c r="G29" s="435">
        <v>2.8999999999999998E-3</v>
      </c>
      <c r="H29" s="469" t="s">
        <v>465</v>
      </c>
      <c r="I29"/>
      <c r="J29"/>
    </row>
    <row r="30" spans="1:10" ht="13.2">
      <c r="A30" s="9"/>
      <c r="B30" s="468" t="s">
        <v>213</v>
      </c>
      <c r="C30" s="3" t="s">
        <v>472</v>
      </c>
      <c r="D30" s="446" t="s">
        <v>473</v>
      </c>
      <c r="E30" s="5" t="s">
        <v>475</v>
      </c>
      <c r="F30" s="447"/>
      <c r="G30" s="435">
        <v>4.4000000000000003E-3</v>
      </c>
      <c r="H30" s="469" t="s">
        <v>465</v>
      </c>
      <c r="I30"/>
      <c r="J30"/>
    </row>
    <row r="31" spans="1:10" ht="13.2">
      <c r="A31" s="9"/>
      <c r="B31" s="468" t="s">
        <v>213</v>
      </c>
      <c r="C31" s="3" t="s">
        <v>472</v>
      </c>
      <c r="D31" s="446" t="s">
        <v>473</v>
      </c>
      <c r="E31" s="5" t="s">
        <v>476</v>
      </c>
      <c r="F31" s="447"/>
      <c r="G31" s="436">
        <v>5.9000000000000007E-3</v>
      </c>
      <c r="H31" s="469" t="s">
        <v>465</v>
      </c>
      <c r="I31"/>
      <c r="J31"/>
    </row>
    <row r="32" spans="1:10" ht="13.2">
      <c r="A32" s="9"/>
      <c r="B32" s="468" t="s">
        <v>213</v>
      </c>
      <c r="C32" s="3" t="s">
        <v>472</v>
      </c>
      <c r="D32" s="446" t="s">
        <v>473</v>
      </c>
      <c r="E32" s="5" t="s">
        <v>477</v>
      </c>
      <c r="F32" s="447"/>
      <c r="G32" s="435">
        <v>7.4999999999999997E-3</v>
      </c>
      <c r="H32" s="469" t="s">
        <v>465</v>
      </c>
      <c r="I32"/>
      <c r="J32"/>
    </row>
    <row r="33" spans="1:10" ht="13.2">
      <c r="A33" s="9"/>
      <c r="B33" s="468" t="s">
        <v>213</v>
      </c>
      <c r="C33" s="3" t="s">
        <v>472</v>
      </c>
      <c r="D33" s="446" t="s">
        <v>473</v>
      </c>
      <c r="E33" s="5" t="s">
        <v>478</v>
      </c>
      <c r="F33" s="447"/>
      <c r="G33" s="435">
        <v>9.1000000000000004E-3</v>
      </c>
      <c r="H33" s="469" t="s">
        <v>465</v>
      </c>
      <c r="I33"/>
      <c r="J33"/>
    </row>
    <row r="34" spans="1:10" ht="13.2">
      <c r="A34" s="9"/>
      <c r="B34" s="468" t="s">
        <v>213</v>
      </c>
      <c r="C34" s="3" t="s">
        <v>472</v>
      </c>
      <c r="D34" s="446" t="s">
        <v>473</v>
      </c>
      <c r="E34" s="5" t="s">
        <v>479</v>
      </c>
      <c r="F34" s="447"/>
      <c r="G34" s="435">
        <v>3.3299999999999996E-2</v>
      </c>
      <c r="H34" s="469" t="s">
        <v>465</v>
      </c>
      <c r="I34"/>
      <c r="J34"/>
    </row>
    <row r="35" spans="1:10" ht="13.2">
      <c r="A35" s="9"/>
      <c r="B35" s="468" t="s">
        <v>213</v>
      </c>
      <c r="C35" s="3" t="s">
        <v>472</v>
      </c>
      <c r="D35" s="446" t="s">
        <v>473</v>
      </c>
      <c r="E35" s="5" t="s">
        <v>357</v>
      </c>
      <c r="F35" s="447"/>
      <c r="G35" s="435">
        <v>4.5100000000000001E-3</v>
      </c>
      <c r="H35" s="469" t="s">
        <v>465</v>
      </c>
      <c r="I35"/>
      <c r="J35"/>
    </row>
    <row r="36" spans="1:10" ht="13.2">
      <c r="A36" s="9"/>
      <c r="B36" s="468" t="s">
        <v>213</v>
      </c>
      <c r="C36" s="3" t="s">
        <v>480</v>
      </c>
      <c r="D36" s="446" t="s">
        <v>481</v>
      </c>
      <c r="E36" s="5" t="s">
        <v>474</v>
      </c>
      <c r="F36" s="447"/>
      <c r="G36" s="435">
        <v>2.5000000000000001E-3</v>
      </c>
      <c r="H36" s="469" t="s">
        <v>465</v>
      </c>
      <c r="I36"/>
      <c r="J36"/>
    </row>
    <row r="37" spans="1:10" ht="13.2">
      <c r="A37" s="9"/>
      <c r="B37" s="468" t="s">
        <v>213</v>
      </c>
      <c r="C37" s="3" t="s">
        <v>480</v>
      </c>
      <c r="D37" s="446" t="s">
        <v>481</v>
      </c>
      <c r="E37" s="5" t="s">
        <v>482</v>
      </c>
      <c r="F37" s="447"/>
      <c r="G37" s="435">
        <v>3.0000000000000001E-3</v>
      </c>
      <c r="H37" s="469" t="s">
        <v>465</v>
      </c>
      <c r="I37"/>
      <c r="J37"/>
    </row>
    <row r="38" spans="1:10" ht="13.2">
      <c r="A38" s="9"/>
      <c r="B38" s="468" t="s">
        <v>213</v>
      </c>
      <c r="C38" s="3" t="s">
        <v>480</v>
      </c>
      <c r="D38" s="446" t="s">
        <v>481</v>
      </c>
      <c r="E38" s="5" t="s">
        <v>483</v>
      </c>
      <c r="F38" s="447"/>
      <c r="G38" s="435">
        <v>4.0999999999999995E-3</v>
      </c>
      <c r="H38" s="469" t="s">
        <v>465</v>
      </c>
      <c r="I38"/>
      <c r="J38"/>
    </row>
    <row r="39" spans="1:10" ht="13.2">
      <c r="A39" s="9"/>
      <c r="B39" s="468" t="s">
        <v>213</v>
      </c>
      <c r="C39" s="3" t="s">
        <v>480</v>
      </c>
      <c r="D39" s="446" t="s">
        <v>481</v>
      </c>
      <c r="E39" s="5" t="s">
        <v>484</v>
      </c>
      <c r="F39" s="447"/>
      <c r="G39" s="435">
        <v>5.7000000000000002E-3</v>
      </c>
      <c r="H39" s="469" t="s">
        <v>465</v>
      </c>
      <c r="I39"/>
      <c r="J39"/>
    </row>
    <row r="40" spans="1:10" ht="13.2">
      <c r="A40" s="9"/>
      <c r="B40" s="468" t="s">
        <v>213</v>
      </c>
      <c r="C40" s="3" t="s">
        <v>480</v>
      </c>
      <c r="D40" s="446" t="s">
        <v>481</v>
      </c>
      <c r="E40" s="5" t="s">
        <v>485</v>
      </c>
      <c r="F40" s="447"/>
      <c r="G40" s="435">
        <v>7.9000000000000008E-3</v>
      </c>
      <c r="H40" s="469" t="s">
        <v>465</v>
      </c>
      <c r="I40"/>
      <c r="J40"/>
    </row>
    <row r="41" spans="1:10" ht="13.2">
      <c r="A41" s="9"/>
      <c r="B41" s="468" t="s">
        <v>213</v>
      </c>
      <c r="C41" s="3" t="s">
        <v>480</v>
      </c>
      <c r="D41" s="446" t="s">
        <v>481</v>
      </c>
      <c r="E41" s="5" t="s">
        <v>479</v>
      </c>
      <c r="F41" s="447"/>
      <c r="G41" s="435">
        <v>2.92E-2</v>
      </c>
      <c r="H41" s="469" t="s">
        <v>465</v>
      </c>
      <c r="I41"/>
      <c r="J41"/>
    </row>
    <row r="42" spans="1:10" ht="13.2">
      <c r="A42" s="9"/>
      <c r="B42" s="468" t="s">
        <v>213</v>
      </c>
      <c r="C42" s="3" t="s">
        <v>480</v>
      </c>
      <c r="D42" s="446" t="s">
        <v>481</v>
      </c>
      <c r="E42" s="5" t="s">
        <v>357</v>
      </c>
      <c r="F42" s="447"/>
      <c r="G42" s="435">
        <v>3.49E-3</v>
      </c>
      <c r="H42" s="469" t="s">
        <v>465</v>
      </c>
      <c r="I42"/>
      <c r="J42"/>
    </row>
    <row r="43" spans="1:10" ht="13.2">
      <c r="A43" s="9"/>
      <c r="B43" s="468" t="s">
        <v>213</v>
      </c>
      <c r="C43" s="3" t="s">
        <v>480</v>
      </c>
      <c r="D43" s="446" t="s">
        <v>486</v>
      </c>
      <c r="E43" s="5" t="s">
        <v>487</v>
      </c>
      <c r="F43" s="447"/>
      <c r="G43" s="435">
        <v>1.2500000000000001E-2</v>
      </c>
      <c r="H43" s="469" t="s">
        <v>465</v>
      </c>
      <c r="I43"/>
      <c r="J43"/>
    </row>
    <row r="44" spans="1:10" ht="13.2">
      <c r="A44" s="9"/>
      <c r="B44" s="468" t="s">
        <v>213</v>
      </c>
      <c r="C44" s="3" t="s">
        <v>480</v>
      </c>
      <c r="D44" s="446" t="s">
        <v>486</v>
      </c>
      <c r="E44" s="5" t="s">
        <v>488</v>
      </c>
      <c r="F44" s="447"/>
      <c r="G44" s="435">
        <v>1.66E-2</v>
      </c>
      <c r="H44" s="469" t="s">
        <v>465</v>
      </c>
      <c r="I44"/>
      <c r="J44"/>
    </row>
    <row r="45" spans="1:10" ht="13.2">
      <c r="A45" s="9"/>
      <c r="B45" s="468" t="s">
        <v>213</v>
      </c>
      <c r="C45" s="3" t="s">
        <v>480</v>
      </c>
      <c r="D45" s="446" t="s">
        <v>486</v>
      </c>
      <c r="E45" s="5" t="s">
        <v>489</v>
      </c>
      <c r="F45" s="447"/>
      <c r="G45" s="435">
        <v>1.66E-2</v>
      </c>
      <c r="H45" s="469" t="s">
        <v>465</v>
      </c>
      <c r="I45"/>
      <c r="J45"/>
    </row>
    <row r="46" spans="1:10" ht="13.2">
      <c r="A46" s="9"/>
      <c r="B46" s="468" t="s">
        <v>213</v>
      </c>
      <c r="C46" s="3" t="s">
        <v>480</v>
      </c>
      <c r="D46" s="446" t="s">
        <v>486</v>
      </c>
      <c r="E46" s="5" t="s">
        <v>490</v>
      </c>
      <c r="F46" s="447"/>
      <c r="G46" s="435">
        <v>0.02</v>
      </c>
      <c r="H46" s="469" t="s">
        <v>465</v>
      </c>
      <c r="I46"/>
      <c r="J46"/>
    </row>
    <row r="47" spans="1:10" ht="13.2">
      <c r="A47" s="9"/>
      <c r="B47" s="468" t="s">
        <v>213</v>
      </c>
      <c r="C47" s="3" t="s">
        <v>480</v>
      </c>
      <c r="D47" s="446" t="s">
        <v>486</v>
      </c>
      <c r="E47" s="5" t="s">
        <v>491</v>
      </c>
      <c r="F47" s="447"/>
      <c r="G47" s="435">
        <v>3.2100000000000004E-2</v>
      </c>
      <c r="H47" s="469" t="s">
        <v>465</v>
      </c>
      <c r="I47"/>
      <c r="J47"/>
    </row>
    <row r="48" spans="1:10" ht="13.2">
      <c r="A48" s="9"/>
      <c r="B48" s="468" t="s">
        <v>213</v>
      </c>
      <c r="C48" s="3" t="s">
        <v>480</v>
      </c>
      <c r="D48" s="446" t="s">
        <v>486</v>
      </c>
      <c r="E48" s="5" t="s">
        <v>492</v>
      </c>
      <c r="F48" s="447"/>
      <c r="G48" s="435">
        <v>3.6299999999999999E-2</v>
      </c>
      <c r="H48" s="469" t="s">
        <v>465</v>
      </c>
      <c r="I48"/>
      <c r="J48"/>
    </row>
    <row r="49" spans="1:10" ht="13.2">
      <c r="A49" s="9"/>
      <c r="B49" s="468" t="s">
        <v>213</v>
      </c>
      <c r="C49" s="3" t="s">
        <v>480</v>
      </c>
      <c r="D49" s="446" t="s">
        <v>486</v>
      </c>
      <c r="E49" s="5" t="s">
        <v>357</v>
      </c>
      <c r="F49" s="447"/>
      <c r="G49" s="435">
        <v>1.592E-2</v>
      </c>
      <c r="H49" s="469" t="s">
        <v>465</v>
      </c>
      <c r="I49"/>
      <c r="J49"/>
    </row>
    <row r="50" spans="1:10" ht="13.2">
      <c r="A50" s="9"/>
      <c r="B50" s="468" t="s">
        <v>213</v>
      </c>
      <c r="C50" s="3" t="s">
        <v>480</v>
      </c>
      <c r="D50" s="446" t="s">
        <v>493</v>
      </c>
      <c r="E50" s="5" t="s">
        <v>494</v>
      </c>
      <c r="F50" s="447"/>
      <c r="G50" s="435">
        <v>3.2000000000000001E-2</v>
      </c>
      <c r="H50" s="469" t="s">
        <v>465</v>
      </c>
      <c r="I50"/>
      <c r="J50"/>
    </row>
    <row r="51" spans="1:10" ht="13.2">
      <c r="A51" s="9"/>
      <c r="B51" s="468" t="s">
        <v>213</v>
      </c>
      <c r="C51" s="3" t="s">
        <v>480</v>
      </c>
      <c r="D51" s="446" t="s">
        <v>493</v>
      </c>
      <c r="E51" s="5" t="s">
        <v>495</v>
      </c>
      <c r="F51" s="447"/>
      <c r="G51" s="435">
        <v>5.7599999999999998E-2</v>
      </c>
      <c r="H51" s="469" t="s">
        <v>465</v>
      </c>
      <c r="I51"/>
      <c r="J51"/>
    </row>
    <row r="52" spans="1:10" ht="13.2">
      <c r="A52" s="9"/>
      <c r="B52" s="468" t="s">
        <v>213</v>
      </c>
      <c r="C52" s="3" t="s">
        <v>480</v>
      </c>
      <c r="D52" s="446" t="s">
        <v>493</v>
      </c>
      <c r="E52" s="5" t="s">
        <v>357</v>
      </c>
      <c r="F52" s="447"/>
      <c r="G52" s="435">
        <v>3.805E-2</v>
      </c>
      <c r="H52" s="469" t="s">
        <v>465</v>
      </c>
      <c r="I52"/>
      <c r="J52"/>
    </row>
    <row r="53" spans="1:10" ht="13.2">
      <c r="A53" s="9"/>
      <c r="B53" s="468" t="s">
        <v>213</v>
      </c>
      <c r="C53" s="3" t="s">
        <v>480</v>
      </c>
      <c r="D53" s="446" t="s">
        <v>496</v>
      </c>
      <c r="E53" s="5" t="s">
        <v>357</v>
      </c>
      <c r="F53" s="447"/>
      <c r="G53" s="435">
        <v>0.3715</v>
      </c>
      <c r="H53" s="469" t="s">
        <v>465</v>
      </c>
      <c r="I53"/>
      <c r="J53"/>
    </row>
    <row r="54" spans="1:10" ht="13.8">
      <c r="A54" s="4"/>
      <c r="B54" s="468" t="s">
        <v>201</v>
      </c>
      <c r="C54" s="3" t="s">
        <v>497</v>
      </c>
      <c r="D54" s="447"/>
      <c r="E54" s="447"/>
      <c r="F54" s="447"/>
      <c r="G54" s="435">
        <v>0.16800000000000001</v>
      </c>
      <c r="H54" s="469" t="s">
        <v>498</v>
      </c>
      <c r="I54"/>
      <c r="J54"/>
    </row>
    <row r="55" spans="1:10" ht="13.8">
      <c r="A55" s="4"/>
      <c r="B55" s="468" t="s">
        <v>201</v>
      </c>
      <c r="C55" s="3" t="s">
        <v>499</v>
      </c>
      <c r="D55" s="447"/>
      <c r="E55" s="447"/>
      <c r="F55" s="447"/>
      <c r="G55" s="435">
        <v>0.16800000000000001</v>
      </c>
      <c r="H55" s="469" t="s">
        <v>498</v>
      </c>
      <c r="I55"/>
      <c r="J55"/>
    </row>
    <row r="56" spans="1:10" ht="13.2">
      <c r="A56" s="4"/>
      <c r="B56" s="468" t="s">
        <v>201</v>
      </c>
      <c r="C56" s="3" t="s">
        <v>236</v>
      </c>
      <c r="D56" s="447"/>
      <c r="E56" s="447"/>
      <c r="F56" s="447"/>
      <c r="G56" s="435">
        <v>2.1999999999999999E-2</v>
      </c>
      <c r="H56" s="469" t="s">
        <v>498</v>
      </c>
      <c r="I56"/>
      <c r="J56"/>
    </row>
    <row r="57" spans="1:10" ht="13.2">
      <c r="A57" s="4"/>
      <c r="B57" s="468" t="s">
        <v>201</v>
      </c>
      <c r="C57" s="3" t="s">
        <v>500</v>
      </c>
      <c r="D57" s="447"/>
      <c r="E57" s="447"/>
      <c r="F57" s="447"/>
      <c r="G57" s="435">
        <v>8.2000000000000003E-2</v>
      </c>
      <c r="H57" s="469" t="s">
        <v>498</v>
      </c>
      <c r="I57"/>
      <c r="J57"/>
    </row>
    <row r="58" spans="1:10" ht="13.8" thickBot="1">
      <c r="A58" s="4"/>
      <c r="B58" s="468" t="s">
        <v>201</v>
      </c>
      <c r="C58" s="3" t="s">
        <v>249</v>
      </c>
      <c r="D58" s="447"/>
      <c r="E58" s="447"/>
      <c r="F58" s="447"/>
      <c r="G58" s="437">
        <v>0.90500000000000003</v>
      </c>
      <c r="H58" s="470" t="s">
        <v>498</v>
      </c>
      <c r="I58"/>
      <c r="J58"/>
    </row>
    <row r="59" spans="1:10" s="10" customFormat="1" ht="13.5" customHeight="1" thickBot="1">
      <c r="A59" s="11"/>
      <c r="B59" s="704" t="s">
        <v>501</v>
      </c>
      <c r="C59" s="705"/>
      <c r="D59" s="705"/>
      <c r="E59" s="705"/>
      <c r="F59" s="705"/>
      <c r="G59" s="714"/>
      <c r="H59" s="715"/>
      <c r="I59"/>
      <c r="J59"/>
    </row>
    <row r="60" spans="1:10" ht="13.2">
      <c r="A60" s="4"/>
      <c r="B60" s="468" t="s">
        <v>201</v>
      </c>
      <c r="C60" s="1" t="s">
        <v>502</v>
      </c>
      <c r="D60" s="447"/>
      <c r="E60" s="447"/>
      <c r="F60" s="447"/>
      <c r="G60" s="473">
        <v>1.2470000000000001</v>
      </c>
      <c r="H60" s="474" t="s">
        <v>503</v>
      </c>
      <c r="I60"/>
      <c r="J60"/>
    </row>
    <row r="61" spans="1:10" ht="13.2">
      <c r="A61" s="4"/>
      <c r="B61" s="468" t="s">
        <v>201</v>
      </c>
      <c r="C61" s="1" t="s">
        <v>504</v>
      </c>
      <c r="D61" s="447"/>
      <c r="E61" s="447"/>
      <c r="F61" s="447"/>
      <c r="G61" s="475">
        <v>1.2470000000000001</v>
      </c>
      <c r="H61" s="469" t="s">
        <v>503</v>
      </c>
      <c r="I61"/>
      <c r="J61"/>
    </row>
    <row r="62" spans="1:10" ht="13.8">
      <c r="A62" s="4"/>
      <c r="B62" s="468" t="s">
        <v>201</v>
      </c>
      <c r="C62" s="1" t="s">
        <v>505</v>
      </c>
      <c r="D62" s="447"/>
      <c r="E62" s="447"/>
      <c r="F62" s="447"/>
      <c r="G62" s="475">
        <v>0.17499999999999999</v>
      </c>
      <c r="H62" s="469" t="s">
        <v>503</v>
      </c>
      <c r="I62"/>
      <c r="J62"/>
    </row>
    <row r="63" spans="1:10" ht="14.4" thickBot="1">
      <c r="A63" s="4"/>
      <c r="B63" s="471" t="s">
        <v>201</v>
      </c>
      <c r="C63" s="452" t="s">
        <v>506</v>
      </c>
      <c r="D63" s="453"/>
      <c r="E63" s="453"/>
      <c r="F63" s="453"/>
      <c r="G63" s="476">
        <v>0.95499999999999996</v>
      </c>
      <c r="H63" s="472" t="s">
        <v>503</v>
      </c>
      <c r="I63"/>
      <c r="J63"/>
    </row>
    <row r="64" spans="1:10" ht="15" customHeight="1">
      <c r="A64" s="4"/>
      <c r="B64" s="3" t="s">
        <v>507</v>
      </c>
      <c r="D64" s="5"/>
      <c r="E64" s="5"/>
      <c r="F64" s="5"/>
      <c r="G64" s="29"/>
      <c r="H64" s="3"/>
      <c r="I64" s="30"/>
      <c r="J64"/>
    </row>
    <row r="65" spans="1:13" ht="13.8">
      <c r="A65" s="4"/>
      <c r="B65" s="3" t="s">
        <v>508</v>
      </c>
      <c r="D65" s="5"/>
      <c r="E65" s="5"/>
      <c r="F65" s="5"/>
      <c r="G65" s="29"/>
      <c r="H65" s="3"/>
      <c r="I65" s="30"/>
      <c r="J65" s="27"/>
    </row>
    <row r="66" spans="1:13" ht="13.8">
      <c r="A66" s="4"/>
      <c r="B66" s="3" t="s">
        <v>509</v>
      </c>
      <c r="D66" s="5"/>
      <c r="E66" s="5"/>
      <c r="F66" s="5"/>
      <c r="G66" s="29"/>
      <c r="H66" s="3"/>
      <c r="I66" s="30"/>
      <c r="J66" s="27"/>
    </row>
    <row r="67" spans="1:13" ht="13.8">
      <c r="A67" s="4"/>
      <c r="B67" s="3" t="s">
        <v>510</v>
      </c>
      <c r="D67" s="5"/>
      <c r="E67" s="5"/>
      <c r="F67" s="5"/>
      <c r="G67" s="29"/>
      <c r="H67" s="3"/>
      <c r="I67" s="30"/>
      <c r="J67" s="27"/>
    </row>
    <row r="68" spans="1:13" ht="13.8">
      <c r="A68" s="4"/>
      <c r="B68" s="3" t="s">
        <v>511</v>
      </c>
      <c r="D68" s="5"/>
      <c r="E68" s="5"/>
      <c r="F68" s="5"/>
      <c r="G68" s="29"/>
      <c r="H68" s="3"/>
      <c r="I68" s="30"/>
      <c r="J68" s="27"/>
    </row>
    <row r="69" spans="1:13" ht="13.8">
      <c r="A69" s="4"/>
      <c r="B69" s="3" t="s">
        <v>512</v>
      </c>
      <c r="D69" s="5"/>
      <c r="E69" s="5"/>
      <c r="F69" s="5"/>
      <c r="G69" s="29"/>
      <c r="H69" s="3"/>
      <c r="I69" s="30"/>
      <c r="J69" s="27"/>
    </row>
    <row r="70" spans="1:13" ht="13.8">
      <c r="A70" s="4"/>
      <c r="B70" s="3" t="s">
        <v>513</v>
      </c>
      <c r="D70" s="5"/>
      <c r="E70" s="5"/>
      <c r="F70" s="5"/>
      <c r="G70" s="29"/>
      <c r="H70" s="3"/>
      <c r="I70" s="30"/>
      <c r="J70" s="27"/>
    </row>
    <row r="71" spans="1:13" ht="13.8">
      <c r="A71" s="4"/>
      <c r="B71" s="3" t="s">
        <v>514</v>
      </c>
      <c r="D71" s="5"/>
      <c r="E71" s="5"/>
      <c r="F71" s="5"/>
      <c r="G71" s="29"/>
      <c r="H71" s="3"/>
      <c r="I71" s="30"/>
      <c r="J71" s="27"/>
    </row>
    <row r="72" spans="1:13" s="7" customFormat="1" ht="15">
      <c r="A72" s="9"/>
      <c r="B72" s="22" t="s">
        <v>515</v>
      </c>
      <c r="C72" s="2"/>
      <c r="D72" s="2"/>
      <c r="E72" s="2"/>
      <c r="F72" s="2"/>
      <c r="G72" s="2"/>
      <c r="H72" s="2"/>
      <c r="I72" s="2"/>
      <c r="J72" s="2"/>
    </row>
    <row r="73" spans="1:13" s="7" customFormat="1">
      <c r="A73" s="9"/>
      <c r="B73" s="2"/>
      <c r="C73" s="2"/>
      <c r="D73" s="2"/>
      <c r="E73" s="2"/>
      <c r="F73" s="2"/>
      <c r="G73" s="2"/>
      <c r="H73" s="2"/>
      <c r="I73" s="2"/>
      <c r="J73" s="2"/>
    </row>
    <row r="74" spans="1:13" s="7" customFormat="1" ht="12" thickBot="1">
      <c r="A74" s="9"/>
      <c r="B74" s="2"/>
      <c r="C74" s="2"/>
      <c r="D74" s="2"/>
      <c r="E74" s="2"/>
      <c r="F74" s="2"/>
      <c r="G74" s="2"/>
      <c r="H74" s="2"/>
      <c r="I74" s="2"/>
      <c r="J74" s="2"/>
    </row>
    <row r="75" spans="1:13" s="3" customFormat="1" ht="18.600000000000001" thickBot="1">
      <c r="A75" s="9"/>
      <c r="B75" s="711" t="s">
        <v>516</v>
      </c>
      <c r="C75" s="712"/>
      <c r="D75" s="712"/>
      <c r="E75" s="712"/>
      <c r="F75" s="712"/>
      <c r="G75" s="712"/>
      <c r="H75" s="712"/>
      <c r="I75" s="712"/>
      <c r="J75" s="713"/>
      <c r="K75" s="1"/>
      <c r="L75" s="1"/>
      <c r="M75" s="1"/>
    </row>
    <row r="76" spans="1:13" s="3" customFormat="1" ht="16.8" thickBot="1">
      <c r="A76" s="9"/>
      <c r="B76" s="707" t="s">
        <v>187</v>
      </c>
      <c r="C76" s="631" t="s">
        <v>286</v>
      </c>
      <c r="D76" s="631" t="s">
        <v>517</v>
      </c>
      <c r="E76" s="631" t="s">
        <v>460</v>
      </c>
      <c r="F76" s="631" t="s">
        <v>88</v>
      </c>
      <c r="G76" s="613" t="s">
        <v>230</v>
      </c>
      <c r="H76" s="628"/>
      <c r="I76" s="709" t="s">
        <v>231</v>
      </c>
      <c r="J76" s="710"/>
      <c r="K76" s="1"/>
      <c r="L76" s="1"/>
      <c r="M76" s="1"/>
    </row>
    <row r="77" spans="1:13" s="11" customFormat="1" ht="27.75" customHeight="1" thickBot="1">
      <c r="A77" s="15"/>
      <c r="B77" s="708"/>
      <c r="C77" s="632"/>
      <c r="D77" s="632"/>
      <c r="E77" s="632"/>
      <c r="F77" s="632"/>
      <c r="G77" s="244" t="s">
        <v>232</v>
      </c>
      <c r="H77" s="236" t="s">
        <v>190</v>
      </c>
      <c r="I77" s="457" t="s">
        <v>232</v>
      </c>
      <c r="J77" s="458" t="s">
        <v>190</v>
      </c>
      <c r="K77" s="10"/>
      <c r="L77" s="10"/>
      <c r="M77" s="10"/>
    </row>
    <row r="78" spans="1:13" s="10" customFormat="1" ht="18.75" customHeight="1" thickBot="1">
      <c r="A78" s="11"/>
      <c r="B78" s="701" t="s">
        <v>462</v>
      </c>
      <c r="C78" s="702"/>
      <c r="D78" s="702"/>
      <c r="E78" s="702"/>
      <c r="F78" s="702"/>
      <c r="G78" s="702"/>
      <c r="H78" s="702"/>
      <c r="I78" s="701"/>
      <c r="J78" s="703"/>
    </row>
    <row r="79" spans="1:13" s="3" customFormat="1" ht="13.2">
      <c r="A79" s="9"/>
      <c r="B79" s="443" t="s">
        <v>213</v>
      </c>
      <c r="C79" s="430" t="s">
        <v>463</v>
      </c>
      <c r="D79" s="431" t="s">
        <v>518</v>
      </c>
      <c r="E79" s="305"/>
      <c r="F79" s="305"/>
      <c r="G79" s="432">
        <v>7.5200000000000003E-2</v>
      </c>
      <c r="H79" s="265" t="s">
        <v>519</v>
      </c>
      <c r="I79" s="459">
        <v>7.46979865771812E-2</v>
      </c>
      <c r="J79" s="444" t="s">
        <v>519</v>
      </c>
      <c r="K79" s="1"/>
      <c r="L79" s="1"/>
      <c r="M79" s="1"/>
    </row>
    <row r="80" spans="1:13" s="3" customFormat="1" ht="13.2">
      <c r="A80" s="9"/>
      <c r="B80" s="445" t="s">
        <v>213</v>
      </c>
      <c r="C80" s="22" t="s">
        <v>463</v>
      </c>
      <c r="D80" s="446" t="s">
        <v>520</v>
      </c>
      <c r="E80" s="447"/>
      <c r="F80" s="447"/>
      <c r="G80" s="412">
        <v>3.2000000000000002E-3</v>
      </c>
      <c r="H80" s="255" t="s">
        <v>519</v>
      </c>
      <c r="I80" s="460">
        <v>3.828859060402684E-2</v>
      </c>
      <c r="J80" s="448" t="s">
        <v>519</v>
      </c>
      <c r="K80" s="1"/>
      <c r="L80" s="1"/>
      <c r="M80" s="1"/>
    </row>
    <row r="81" spans="1:13" s="3" customFormat="1" ht="13.2">
      <c r="A81" s="9"/>
      <c r="B81" s="445" t="s">
        <v>213</v>
      </c>
      <c r="C81" s="22" t="s">
        <v>463</v>
      </c>
      <c r="D81" s="446" t="s">
        <v>521</v>
      </c>
      <c r="E81" s="447"/>
      <c r="F81" s="447"/>
      <c r="G81" s="412">
        <v>1.6000000000000001E-3</v>
      </c>
      <c r="H81" s="255" t="s">
        <v>519</v>
      </c>
      <c r="I81" s="527">
        <v>1.6946308724832215E-2</v>
      </c>
      <c r="J81" s="448" t="s">
        <v>519</v>
      </c>
      <c r="K81" s="1"/>
      <c r="L81" s="1"/>
      <c r="M81" s="1"/>
    </row>
    <row r="82" spans="1:13" s="3" customFormat="1" ht="13.2">
      <c r="A82" s="9"/>
      <c r="B82" s="445" t="s">
        <v>213</v>
      </c>
      <c r="C82" s="22" t="s">
        <v>463</v>
      </c>
      <c r="D82" s="446" t="s">
        <v>522</v>
      </c>
      <c r="E82" s="447"/>
      <c r="F82" s="447"/>
      <c r="G82" s="412">
        <v>1.6000000000000001E-3</v>
      </c>
      <c r="H82" s="255" t="s">
        <v>519</v>
      </c>
      <c r="I82" s="527">
        <v>1.6946308724832215E-2</v>
      </c>
      <c r="J82" s="448" t="s">
        <v>519</v>
      </c>
      <c r="K82" s="1"/>
      <c r="L82" s="1"/>
      <c r="M82" s="1"/>
    </row>
    <row r="83" spans="1:13" s="3" customFormat="1">
      <c r="A83" s="9"/>
      <c r="B83" s="445" t="s">
        <v>213</v>
      </c>
      <c r="C83" s="22" t="s">
        <v>236</v>
      </c>
      <c r="D83" s="22" t="s">
        <v>469</v>
      </c>
      <c r="E83" s="447"/>
      <c r="F83" s="447"/>
      <c r="G83" s="412">
        <v>8.0000000000000004E-4</v>
      </c>
      <c r="H83" s="255" t="s">
        <v>519</v>
      </c>
      <c r="I83" s="461">
        <v>1.0402684563758399E-3</v>
      </c>
      <c r="J83" s="448" t="s">
        <v>519</v>
      </c>
      <c r="K83" s="1"/>
      <c r="L83" s="1"/>
      <c r="M83" s="1"/>
    </row>
    <row r="84" spans="1:13" s="3" customFormat="1">
      <c r="A84" s="9"/>
      <c r="B84" s="445" t="s">
        <v>213</v>
      </c>
      <c r="C84" s="22" t="s">
        <v>346</v>
      </c>
      <c r="D84" s="22" t="s">
        <v>523</v>
      </c>
      <c r="E84" s="9" t="s">
        <v>34</v>
      </c>
      <c r="F84" s="9" t="s">
        <v>339</v>
      </c>
      <c r="G84" s="412">
        <v>5.1200000000000002E-2</v>
      </c>
      <c r="H84" s="255" t="s">
        <v>519</v>
      </c>
      <c r="I84" s="461">
        <v>8.8590604026845647E-3</v>
      </c>
      <c r="J84" s="448" t="s">
        <v>519</v>
      </c>
      <c r="K84" s="1"/>
      <c r="L84" s="1"/>
      <c r="M84" s="1"/>
    </row>
    <row r="85" spans="1:13" s="3" customFormat="1">
      <c r="A85" s="9"/>
      <c r="B85" s="445" t="s">
        <v>213</v>
      </c>
      <c r="C85" s="22" t="s">
        <v>346</v>
      </c>
      <c r="D85" s="22" t="s">
        <v>524</v>
      </c>
      <c r="E85" s="9" t="s">
        <v>34</v>
      </c>
      <c r="F85" s="9" t="s">
        <v>339</v>
      </c>
      <c r="G85" s="412">
        <v>3.4799999999999998E-2</v>
      </c>
      <c r="H85" s="255" t="s">
        <v>519</v>
      </c>
      <c r="I85" s="461">
        <v>6.0067114093959734E-3</v>
      </c>
      <c r="J85" s="448" t="s">
        <v>519</v>
      </c>
      <c r="K85" s="1"/>
      <c r="L85" s="1"/>
      <c r="M85" s="1"/>
    </row>
    <row r="86" spans="1:13" s="3" customFormat="1">
      <c r="A86" s="9"/>
      <c r="B86" s="445" t="s">
        <v>213</v>
      </c>
      <c r="C86" s="22" t="s">
        <v>346</v>
      </c>
      <c r="D86" s="22" t="s">
        <v>525</v>
      </c>
      <c r="E86" s="9" t="s">
        <v>34</v>
      </c>
      <c r="F86" s="9" t="s">
        <v>339</v>
      </c>
      <c r="G86" s="412">
        <v>2.3600000000000003E-2</v>
      </c>
      <c r="H86" s="255" t="s">
        <v>519</v>
      </c>
      <c r="I86" s="461">
        <v>4.0939597315436237E-3</v>
      </c>
      <c r="J86" s="448" t="s">
        <v>519</v>
      </c>
      <c r="K86" s="1"/>
      <c r="L86" s="1"/>
      <c r="M86" s="1"/>
    </row>
    <row r="87" spans="1:13" s="3" customFormat="1">
      <c r="A87" s="9"/>
      <c r="B87" s="445" t="s">
        <v>213</v>
      </c>
      <c r="C87" s="22" t="s">
        <v>346</v>
      </c>
      <c r="D87" s="22" t="s">
        <v>350</v>
      </c>
      <c r="E87" s="9" t="s">
        <v>34</v>
      </c>
      <c r="F87" s="9" t="s">
        <v>339</v>
      </c>
      <c r="G87" s="412">
        <v>3.2399999999999998E-2</v>
      </c>
      <c r="H87" s="255" t="s">
        <v>519</v>
      </c>
      <c r="I87" s="461">
        <v>5.6375838926174503E-3</v>
      </c>
      <c r="J87" s="448" t="s">
        <v>519</v>
      </c>
      <c r="K87" s="1"/>
      <c r="L87" s="1"/>
      <c r="M87" s="1"/>
    </row>
    <row r="88" spans="1:13" s="3" customFormat="1">
      <c r="A88" s="9"/>
      <c r="B88" s="445" t="s">
        <v>213</v>
      </c>
      <c r="C88" s="22" t="s">
        <v>346</v>
      </c>
      <c r="D88" s="22" t="s">
        <v>526</v>
      </c>
      <c r="E88" s="9" t="s">
        <v>34</v>
      </c>
      <c r="F88" s="9" t="s">
        <v>238</v>
      </c>
      <c r="G88" s="412">
        <v>8.0000000000000004E-4</v>
      </c>
      <c r="H88" s="255" t="s">
        <v>519</v>
      </c>
      <c r="I88" s="461">
        <v>3.4697986577181206E-2</v>
      </c>
      <c r="J88" s="448" t="s">
        <v>519</v>
      </c>
      <c r="K88" s="1"/>
      <c r="L88" s="1"/>
      <c r="M88" s="1"/>
    </row>
    <row r="89" spans="1:13" s="3" customFormat="1">
      <c r="A89" s="9"/>
      <c r="B89" s="445" t="s">
        <v>213</v>
      </c>
      <c r="C89" s="22" t="s">
        <v>346</v>
      </c>
      <c r="D89" s="22" t="s">
        <v>527</v>
      </c>
      <c r="E89" s="9" t="s">
        <v>34</v>
      </c>
      <c r="F89" s="9" t="s">
        <v>238</v>
      </c>
      <c r="G89" s="412">
        <v>4.0000000000000002E-4</v>
      </c>
      <c r="H89" s="255" t="s">
        <v>519</v>
      </c>
      <c r="I89" s="461">
        <v>2.1442953020134225E-2</v>
      </c>
      <c r="J89" s="448" t="s">
        <v>519</v>
      </c>
      <c r="K89" s="1"/>
      <c r="L89" s="1"/>
      <c r="M89" s="1"/>
    </row>
    <row r="90" spans="1:13" s="3" customFormat="1">
      <c r="A90" s="9"/>
      <c r="B90" s="445" t="s">
        <v>213</v>
      </c>
      <c r="C90" s="22" t="s">
        <v>346</v>
      </c>
      <c r="D90" s="22" t="s">
        <v>525</v>
      </c>
      <c r="E90" s="9" t="s">
        <v>34</v>
      </c>
      <c r="F90" s="9" t="s">
        <v>238</v>
      </c>
      <c r="G90" s="412">
        <v>4.0000000000000002E-4</v>
      </c>
      <c r="H90" s="255" t="s">
        <v>519</v>
      </c>
      <c r="I90" s="461">
        <v>1.3959731543624159E-2</v>
      </c>
      <c r="J90" s="448" t="s">
        <v>519</v>
      </c>
      <c r="K90" s="1"/>
      <c r="L90" s="1"/>
      <c r="M90" s="1"/>
    </row>
    <row r="91" spans="1:13" s="3" customFormat="1">
      <c r="A91" s="9"/>
      <c r="B91" s="445" t="s">
        <v>213</v>
      </c>
      <c r="C91" s="22" t="s">
        <v>346</v>
      </c>
      <c r="D91" s="22" t="s">
        <v>350</v>
      </c>
      <c r="E91" s="9" t="s">
        <v>34</v>
      </c>
      <c r="F91" s="9" t="s">
        <v>238</v>
      </c>
      <c r="G91" s="412">
        <v>4.0000000000000002E-4</v>
      </c>
      <c r="H91" s="255" t="s">
        <v>519</v>
      </c>
      <c r="I91" s="461">
        <v>1.5604026845637583E-2</v>
      </c>
      <c r="J91" s="448" t="s">
        <v>519</v>
      </c>
      <c r="K91" s="1"/>
      <c r="L91" s="1"/>
      <c r="M91" s="1"/>
    </row>
    <row r="92" spans="1:13" s="3" customFormat="1">
      <c r="A92" s="9"/>
      <c r="B92" s="445" t="s">
        <v>213</v>
      </c>
      <c r="C92" s="22" t="s">
        <v>346</v>
      </c>
      <c r="D92" s="22" t="s">
        <v>528</v>
      </c>
      <c r="E92" s="9" t="s">
        <v>34</v>
      </c>
      <c r="F92" s="9" t="s">
        <v>291</v>
      </c>
      <c r="G92" s="412">
        <v>0.11800000000000001</v>
      </c>
      <c r="H92" s="255" t="s">
        <v>519</v>
      </c>
      <c r="I92" s="461">
        <v>4.6979865771812077E-3</v>
      </c>
      <c r="J92" s="448" t="s">
        <v>519</v>
      </c>
      <c r="K92" s="1"/>
      <c r="L92" s="1"/>
      <c r="M92" s="1"/>
    </row>
    <row r="93" spans="1:13" s="3" customFormat="1">
      <c r="A93" s="9"/>
      <c r="B93" s="445" t="s">
        <v>213</v>
      </c>
      <c r="C93" s="22" t="s">
        <v>346</v>
      </c>
      <c r="D93" s="22" t="s">
        <v>528</v>
      </c>
      <c r="E93" s="9" t="s">
        <v>34</v>
      </c>
      <c r="F93" s="9" t="s">
        <v>252</v>
      </c>
      <c r="G93" s="412">
        <v>3.6000000000000003E-3</v>
      </c>
      <c r="H93" s="255" t="s">
        <v>519</v>
      </c>
      <c r="I93" s="461">
        <v>4.6979865771812077E-3</v>
      </c>
      <c r="J93" s="448" t="s">
        <v>519</v>
      </c>
      <c r="K93" s="1"/>
      <c r="L93" s="1"/>
      <c r="M93" s="1"/>
    </row>
    <row r="94" spans="1:13" s="3" customFormat="1">
      <c r="A94" s="9"/>
      <c r="B94" s="445" t="s">
        <v>213</v>
      </c>
      <c r="C94" s="22" t="s">
        <v>346</v>
      </c>
      <c r="D94" s="22" t="s">
        <v>529</v>
      </c>
      <c r="E94" s="9" t="s">
        <v>34</v>
      </c>
      <c r="F94" s="9" t="s">
        <v>351</v>
      </c>
      <c r="G94" s="412">
        <v>1.1999999999999999E-3</v>
      </c>
      <c r="H94" s="255" t="s">
        <v>519</v>
      </c>
      <c r="I94" s="461">
        <v>1.5270000000000001E-2</v>
      </c>
      <c r="J94" s="448" t="s">
        <v>519</v>
      </c>
      <c r="K94" s="1"/>
      <c r="L94" s="1"/>
      <c r="M94" s="1"/>
    </row>
    <row r="95" spans="1:13" s="3" customFormat="1">
      <c r="A95" s="9"/>
      <c r="B95" s="445" t="s">
        <v>213</v>
      </c>
      <c r="C95" s="22" t="s">
        <v>361</v>
      </c>
      <c r="D95" s="22" t="s">
        <v>359</v>
      </c>
      <c r="E95" s="9" t="s">
        <v>364</v>
      </c>
      <c r="F95" s="9" t="s">
        <v>238</v>
      </c>
      <c r="G95" s="412">
        <v>4.000000000000001E-3</v>
      </c>
      <c r="H95" s="255" t="s">
        <v>519</v>
      </c>
      <c r="I95" s="461">
        <v>2.0302013422818791E-2</v>
      </c>
      <c r="J95" s="448" t="s">
        <v>519</v>
      </c>
      <c r="K95" s="1"/>
      <c r="L95" s="1"/>
      <c r="M95" s="1"/>
    </row>
    <row r="96" spans="1:13" s="3" customFormat="1">
      <c r="A96" s="9"/>
      <c r="B96" s="445" t="s">
        <v>213</v>
      </c>
      <c r="C96" s="22" t="s">
        <v>361</v>
      </c>
      <c r="D96" s="22" t="s">
        <v>365</v>
      </c>
      <c r="E96" s="9" t="s">
        <v>364</v>
      </c>
      <c r="F96" s="9" t="s">
        <v>238</v>
      </c>
      <c r="G96" s="412">
        <v>2.8E-3</v>
      </c>
      <c r="H96" s="255" t="s">
        <v>519</v>
      </c>
      <c r="I96" s="461">
        <v>1.4161073825503355E-2</v>
      </c>
      <c r="J96" s="448" t="s">
        <v>519</v>
      </c>
      <c r="K96" s="1"/>
      <c r="L96" s="1"/>
      <c r="M96" s="1"/>
    </row>
    <row r="97" spans="1:13" s="3" customFormat="1">
      <c r="A97" s="9"/>
      <c r="B97" s="445" t="s">
        <v>213</v>
      </c>
      <c r="C97" s="22" t="s">
        <v>361</v>
      </c>
      <c r="D97" s="22" t="s">
        <v>366</v>
      </c>
      <c r="E97" s="9" t="s">
        <v>364</v>
      </c>
      <c r="F97" s="9" t="s">
        <v>238</v>
      </c>
      <c r="G97" s="412">
        <v>1.6000000000000001E-3</v>
      </c>
      <c r="H97" s="255" t="s">
        <v>519</v>
      </c>
      <c r="I97" s="461">
        <v>7.5838926174496626E-3</v>
      </c>
      <c r="J97" s="448" t="s">
        <v>519</v>
      </c>
      <c r="K97" s="1"/>
      <c r="L97" s="1"/>
      <c r="M97" s="1"/>
    </row>
    <row r="98" spans="1:13" s="3" customFormat="1" ht="13.2">
      <c r="A98" s="9"/>
      <c r="B98" s="445" t="s">
        <v>213</v>
      </c>
      <c r="C98" s="22" t="s">
        <v>361</v>
      </c>
      <c r="D98" s="22" t="s">
        <v>530</v>
      </c>
      <c r="E98" s="9" t="s">
        <v>364</v>
      </c>
      <c r="F98" s="9" t="s">
        <v>238</v>
      </c>
      <c r="G98" s="412">
        <v>1.6000000000000001E-3</v>
      </c>
      <c r="H98" s="255" t="s">
        <v>519</v>
      </c>
      <c r="I98" s="461">
        <v>8.6577181208053675E-3</v>
      </c>
      <c r="J98" s="448" t="s">
        <v>519</v>
      </c>
      <c r="K98" s="1"/>
      <c r="L98" s="1"/>
      <c r="M98" s="1"/>
    </row>
    <row r="99" spans="1:13" s="3" customFormat="1">
      <c r="A99" s="9"/>
      <c r="B99" s="445" t="s">
        <v>213</v>
      </c>
      <c r="C99" s="22" t="s">
        <v>368</v>
      </c>
      <c r="D99" s="22" t="s">
        <v>369</v>
      </c>
      <c r="E99" s="9" t="s">
        <v>364</v>
      </c>
      <c r="F99" s="9" t="s">
        <v>238</v>
      </c>
      <c r="G99" s="412">
        <v>8.0000000000000004E-4</v>
      </c>
      <c r="H99" s="255" t="s">
        <v>519</v>
      </c>
      <c r="I99" s="461">
        <v>7.4832214765100684E-3</v>
      </c>
      <c r="J99" s="448" t="s">
        <v>519</v>
      </c>
      <c r="K99" s="1"/>
      <c r="L99" s="1"/>
      <c r="M99" s="1"/>
    </row>
    <row r="100" spans="1:13" s="3" customFormat="1">
      <c r="A100" s="9"/>
      <c r="B100" s="445" t="s">
        <v>213</v>
      </c>
      <c r="C100" s="22" t="s">
        <v>368</v>
      </c>
      <c r="D100" s="22" t="s">
        <v>370</v>
      </c>
      <c r="E100" s="9" t="s">
        <v>364</v>
      </c>
      <c r="F100" s="9" t="s">
        <v>238</v>
      </c>
      <c r="G100" s="412">
        <v>4.0000000000000002E-4</v>
      </c>
      <c r="H100" s="255" t="s">
        <v>519</v>
      </c>
      <c r="I100" s="461">
        <v>4.7315436241610739E-3</v>
      </c>
      <c r="J100" s="448" t="s">
        <v>519</v>
      </c>
      <c r="K100" s="1"/>
      <c r="L100" s="1"/>
      <c r="M100" s="1"/>
    </row>
    <row r="101" spans="1:13" s="3" customFormat="1" ht="13.2">
      <c r="A101" s="9"/>
      <c r="B101" s="445" t="s">
        <v>213</v>
      </c>
      <c r="C101" s="22" t="s">
        <v>368</v>
      </c>
      <c r="D101" s="22" t="s">
        <v>531</v>
      </c>
      <c r="E101" s="9" t="s">
        <v>364</v>
      </c>
      <c r="F101" s="9" t="s">
        <v>238</v>
      </c>
      <c r="G101" s="412">
        <v>4.0000000000000002E-4</v>
      </c>
      <c r="H101" s="255" t="s">
        <v>519</v>
      </c>
      <c r="I101" s="461">
        <v>4.7986577181208055E-3</v>
      </c>
      <c r="J101" s="448" t="s">
        <v>519</v>
      </c>
      <c r="K101" s="1"/>
      <c r="L101" s="1"/>
      <c r="M101" s="1"/>
    </row>
    <row r="102" spans="1:13" s="3" customFormat="1" ht="13.2">
      <c r="A102" s="9"/>
      <c r="B102" s="445" t="s">
        <v>213</v>
      </c>
      <c r="C102" s="22" t="s">
        <v>373</v>
      </c>
      <c r="D102" s="22" t="s">
        <v>532</v>
      </c>
      <c r="E102" s="9" t="s">
        <v>364</v>
      </c>
      <c r="F102" s="9" t="s">
        <v>238</v>
      </c>
      <c r="G102" s="412">
        <v>8.0000000000000004E-4</v>
      </c>
      <c r="H102" s="255" t="s">
        <v>519</v>
      </c>
      <c r="I102" s="461">
        <v>5.6040268456375841E-3</v>
      </c>
      <c r="J102" s="448" t="s">
        <v>519</v>
      </c>
      <c r="K102" s="1"/>
      <c r="L102" s="1"/>
      <c r="M102" s="1"/>
    </row>
    <row r="103" spans="1:13" s="3" customFormat="1">
      <c r="A103" s="9"/>
      <c r="B103" s="445" t="s">
        <v>213</v>
      </c>
      <c r="C103" s="22" t="s">
        <v>472</v>
      </c>
      <c r="D103" s="22" t="s">
        <v>473</v>
      </c>
      <c r="E103" s="9" t="s">
        <v>474</v>
      </c>
      <c r="F103" s="447"/>
      <c r="G103" s="441">
        <v>4.0000000000000003E-5</v>
      </c>
      <c r="H103" s="255" t="s">
        <v>519</v>
      </c>
      <c r="I103" s="460">
        <v>1.3087248322147651E-4</v>
      </c>
      <c r="J103" s="448" t="s">
        <v>519</v>
      </c>
      <c r="K103" s="1"/>
      <c r="L103" s="1"/>
      <c r="M103" s="1"/>
    </row>
    <row r="104" spans="1:13" s="3" customFormat="1">
      <c r="A104" s="9"/>
      <c r="B104" s="445" t="s">
        <v>213</v>
      </c>
      <c r="C104" s="22" t="s">
        <v>472</v>
      </c>
      <c r="D104" s="22" t="s">
        <v>473</v>
      </c>
      <c r="E104" s="9" t="s">
        <v>475</v>
      </c>
      <c r="F104" s="447"/>
      <c r="G104" s="441">
        <v>4.0000000000000003E-5</v>
      </c>
      <c r="H104" s="255" t="s">
        <v>519</v>
      </c>
      <c r="I104" s="460">
        <v>2.0134228187919463E-4</v>
      </c>
      <c r="J104" s="448" t="s">
        <v>519</v>
      </c>
      <c r="K104" s="1"/>
      <c r="L104" s="1"/>
      <c r="M104" s="1"/>
    </row>
    <row r="105" spans="1:13" s="3" customFormat="1">
      <c r="A105" s="9"/>
      <c r="B105" s="445" t="s">
        <v>213</v>
      </c>
      <c r="C105" s="22" t="s">
        <v>472</v>
      </c>
      <c r="D105" s="22" t="s">
        <v>473</v>
      </c>
      <c r="E105" s="9" t="s">
        <v>476</v>
      </c>
      <c r="F105" s="447"/>
      <c r="G105" s="412">
        <v>8.0000000000000007E-5</v>
      </c>
      <c r="H105" s="255" t="s">
        <v>519</v>
      </c>
      <c r="I105" s="460">
        <v>2.684563758389262E-4</v>
      </c>
      <c r="J105" s="448" t="s">
        <v>519</v>
      </c>
      <c r="K105" s="1"/>
      <c r="L105" s="1"/>
      <c r="M105" s="1"/>
    </row>
    <row r="106" spans="1:13" s="3" customFormat="1">
      <c r="A106" s="9"/>
      <c r="B106" s="445" t="s">
        <v>213</v>
      </c>
      <c r="C106" s="22" t="s">
        <v>472</v>
      </c>
      <c r="D106" s="22" t="s">
        <v>473</v>
      </c>
      <c r="E106" s="9" t="s">
        <v>477</v>
      </c>
      <c r="F106" s="447"/>
      <c r="G106" s="412">
        <v>8.0000000000000007E-5</v>
      </c>
      <c r="H106" s="255" t="s">
        <v>519</v>
      </c>
      <c r="I106" s="460">
        <v>3.4228187919463089E-4</v>
      </c>
      <c r="J106" s="448" t="s">
        <v>519</v>
      </c>
      <c r="K106" s="1"/>
      <c r="L106" s="1"/>
      <c r="M106" s="1"/>
    </row>
    <row r="107" spans="1:13" s="3" customFormat="1">
      <c r="A107" s="9"/>
      <c r="B107" s="445" t="s">
        <v>213</v>
      </c>
      <c r="C107" s="22" t="s">
        <v>472</v>
      </c>
      <c r="D107" s="22" t="s">
        <v>473</v>
      </c>
      <c r="E107" s="9" t="s">
        <v>478</v>
      </c>
      <c r="F107" s="447"/>
      <c r="G107" s="412">
        <v>1.2000000000000002E-4</v>
      </c>
      <c r="H107" s="255" t="s">
        <v>519</v>
      </c>
      <c r="I107" s="460">
        <v>4.1610738255033557E-4</v>
      </c>
      <c r="J107" s="448" t="s">
        <v>519</v>
      </c>
      <c r="K107" s="1"/>
      <c r="L107" s="1"/>
      <c r="M107" s="1"/>
    </row>
    <row r="108" spans="1:13" s="3" customFormat="1">
      <c r="A108" s="9"/>
      <c r="B108" s="445" t="s">
        <v>213</v>
      </c>
      <c r="C108" s="22" t="s">
        <v>472</v>
      </c>
      <c r="D108" s="22" t="s">
        <v>473</v>
      </c>
      <c r="E108" s="9" t="s">
        <v>479</v>
      </c>
      <c r="F108" s="447"/>
      <c r="G108" s="412">
        <v>4.0000000000000002E-4</v>
      </c>
      <c r="H108" s="255" t="s">
        <v>519</v>
      </c>
      <c r="I108" s="460">
        <v>1.5201342281879195E-3</v>
      </c>
      <c r="J108" s="448" t="s">
        <v>519</v>
      </c>
      <c r="K108" s="1"/>
      <c r="L108" s="1"/>
      <c r="M108" s="1"/>
    </row>
    <row r="109" spans="1:13" s="3" customFormat="1">
      <c r="A109" s="9"/>
      <c r="B109" s="445" t="s">
        <v>213</v>
      </c>
      <c r="C109" s="22" t="s">
        <v>472</v>
      </c>
      <c r="D109" s="22" t="s">
        <v>473</v>
      </c>
      <c r="E109" s="9" t="s">
        <v>357</v>
      </c>
      <c r="F109" s="447"/>
      <c r="G109" s="441">
        <v>4.0000000000000003E-5</v>
      </c>
      <c r="H109" s="255" t="s">
        <v>519</v>
      </c>
      <c r="I109" s="460">
        <v>2.0469798657718122E-4</v>
      </c>
      <c r="J109" s="448" t="s">
        <v>519</v>
      </c>
      <c r="K109" s="1"/>
      <c r="L109" s="1"/>
      <c r="M109" s="1"/>
    </row>
    <row r="110" spans="1:13" s="3" customFormat="1">
      <c r="A110" s="9"/>
      <c r="B110" s="445" t="s">
        <v>213</v>
      </c>
      <c r="C110" s="22" t="s">
        <v>480</v>
      </c>
      <c r="D110" s="22" t="s">
        <v>481</v>
      </c>
      <c r="E110" s="9" t="s">
        <v>474</v>
      </c>
      <c r="F110" s="447"/>
      <c r="G110" s="441">
        <v>4.0000000000000003E-5</v>
      </c>
      <c r="H110" s="255" t="s">
        <v>519</v>
      </c>
      <c r="I110" s="460">
        <v>1.1409395973154362E-4</v>
      </c>
      <c r="J110" s="448" t="s">
        <v>519</v>
      </c>
      <c r="K110" s="1"/>
      <c r="L110" s="1"/>
      <c r="M110" s="1"/>
    </row>
    <row r="111" spans="1:13" s="3" customFormat="1">
      <c r="A111" s="9"/>
      <c r="B111" s="445" t="s">
        <v>213</v>
      </c>
      <c r="C111" s="22" t="s">
        <v>480</v>
      </c>
      <c r="D111" s="22" t="s">
        <v>481</v>
      </c>
      <c r="E111" s="9" t="s">
        <v>482</v>
      </c>
      <c r="F111" s="447"/>
      <c r="G111" s="412">
        <v>4.0000000000000003E-5</v>
      </c>
      <c r="H111" s="255" t="s">
        <v>519</v>
      </c>
      <c r="I111" s="460">
        <v>1.3758389261744967E-4</v>
      </c>
      <c r="J111" s="448" t="s">
        <v>519</v>
      </c>
      <c r="K111" s="1"/>
      <c r="L111" s="1"/>
      <c r="M111" s="1"/>
    </row>
    <row r="112" spans="1:13" s="3" customFormat="1">
      <c r="A112" s="9"/>
      <c r="B112" s="445" t="s">
        <v>213</v>
      </c>
      <c r="C112" s="22" t="s">
        <v>480</v>
      </c>
      <c r="D112" s="22" t="s">
        <v>481</v>
      </c>
      <c r="E112" s="9" t="s">
        <v>483</v>
      </c>
      <c r="F112" s="447"/>
      <c r="G112" s="412">
        <v>4.0000000000000003E-5</v>
      </c>
      <c r="H112" s="255" t="s">
        <v>519</v>
      </c>
      <c r="I112" s="460">
        <v>1.8791946308724833E-4</v>
      </c>
      <c r="J112" s="448" t="s">
        <v>519</v>
      </c>
      <c r="K112" s="1"/>
      <c r="L112" s="1"/>
      <c r="M112" s="1"/>
    </row>
    <row r="113" spans="1:13" s="3" customFormat="1">
      <c r="A113" s="9"/>
      <c r="B113" s="445" t="s">
        <v>213</v>
      </c>
      <c r="C113" s="22" t="s">
        <v>480</v>
      </c>
      <c r="D113" s="22" t="s">
        <v>481</v>
      </c>
      <c r="E113" s="9" t="s">
        <v>484</v>
      </c>
      <c r="F113" s="447"/>
      <c r="G113" s="412">
        <v>8.0000000000000007E-5</v>
      </c>
      <c r="H113" s="255" t="s">
        <v>519</v>
      </c>
      <c r="I113" s="460">
        <v>2.6174496644295302E-4</v>
      </c>
      <c r="J113" s="448" t="s">
        <v>519</v>
      </c>
      <c r="K113" s="1"/>
      <c r="L113" s="1"/>
      <c r="M113" s="1"/>
    </row>
    <row r="114" spans="1:13" s="3" customFormat="1">
      <c r="A114" s="9"/>
      <c r="B114" s="445" t="s">
        <v>213</v>
      </c>
      <c r="C114" s="22" t="s">
        <v>480</v>
      </c>
      <c r="D114" s="22" t="s">
        <v>481</v>
      </c>
      <c r="E114" s="9" t="s">
        <v>485</v>
      </c>
      <c r="F114" s="447"/>
      <c r="G114" s="412">
        <v>8.0000000000000007E-5</v>
      </c>
      <c r="H114" s="255" t="s">
        <v>519</v>
      </c>
      <c r="I114" s="460">
        <v>3.6241610738255029E-4</v>
      </c>
      <c r="J114" s="448" t="s">
        <v>519</v>
      </c>
      <c r="K114" s="1"/>
      <c r="L114" s="1"/>
      <c r="M114" s="1"/>
    </row>
    <row r="115" spans="1:13" s="3" customFormat="1">
      <c r="A115" s="9"/>
      <c r="B115" s="445" t="s">
        <v>213</v>
      </c>
      <c r="C115" s="22" t="s">
        <v>480</v>
      </c>
      <c r="D115" s="22" t="s">
        <v>481</v>
      </c>
      <c r="E115" s="9" t="s">
        <v>479</v>
      </c>
      <c r="F115" s="447"/>
      <c r="G115" s="412">
        <v>3.6000000000000002E-4</v>
      </c>
      <c r="H115" s="255" t="s">
        <v>519</v>
      </c>
      <c r="I115" s="460">
        <v>1.3355704697986578E-3</v>
      </c>
      <c r="J115" s="448" t="s">
        <v>519</v>
      </c>
      <c r="K115" s="1"/>
      <c r="L115" s="1"/>
      <c r="M115" s="1"/>
    </row>
    <row r="116" spans="1:13" s="3" customFormat="1">
      <c r="A116" s="9"/>
      <c r="B116" s="445" t="s">
        <v>213</v>
      </c>
      <c r="C116" s="22" t="s">
        <v>480</v>
      </c>
      <c r="D116" s="22" t="s">
        <v>481</v>
      </c>
      <c r="E116" s="9" t="s">
        <v>357</v>
      </c>
      <c r="F116" s="447"/>
      <c r="G116" s="441">
        <v>4.0000000000000003E-5</v>
      </c>
      <c r="H116" s="255" t="s">
        <v>519</v>
      </c>
      <c r="I116" s="460">
        <v>1.6107382550335572E-4</v>
      </c>
      <c r="J116" s="448" t="s">
        <v>519</v>
      </c>
      <c r="K116" s="1"/>
      <c r="L116" s="1"/>
      <c r="M116" s="1"/>
    </row>
    <row r="117" spans="1:13" s="3" customFormat="1">
      <c r="A117" s="9"/>
      <c r="B117" s="445" t="s">
        <v>213</v>
      </c>
      <c r="C117" s="22" t="s">
        <v>480</v>
      </c>
      <c r="D117" s="22" t="s">
        <v>486</v>
      </c>
      <c r="E117" s="9" t="s">
        <v>487</v>
      </c>
      <c r="F117" s="447"/>
      <c r="G117" s="412">
        <v>1.6000000000000001E-4</v>
      </c>
      <c r="H117" s="255" t="s">
        <v>519</v>
      </c>
      <c r="I117" s="460">
        <v>5.7046979865771807E-4</v>
      </c>
      <c r="J117" s="448" t="s">
        <v>519</v>
      </c>
      <c r="K117" s="1"/>
      <c r="L117" s="1"/>
      <c r="M117" s="1"/>
    </row>
    <row r="118" spans="1:13" s="3" customFormat="1">
      <c r="A118" s="9"/>
      <c r="B118" s="445" t="s">
        <v>213</v>
      </c>
      <c r="C118" s="22" t="s">
        <v>480</v>
      </c>
      <c r="D118" s="22" t="s">
        <v>486</v>
      </c>
      <c r="E118" s="9" t="s">
        <v>488</v>
      </c>
      <c r="F118" s="447"/>
      <c r="G118" s="412">
        <v>2.0000000000000001E-4</v>
      </c>
      <c r="H118" s="255" t="s">
        <v>519</v>
      </c>
      <c r="I118" s="460">
        <v>7.5838926174496635E-4</v>
      </c>
      <c r="J118" s="448" t="s">
        <v>519</v>
      </c>
      <c r="K118" s="1"/>
      <c r="L118" s="1"/>
      <c r="M118" s="1"/>
    </row>
    <row r="119" spans="1:13" s="3" customFormat="1">
      <c r="A119" s="9"/>
      <c r="B119" s="445" t="s">
        <v>213</v>
      </c>
      <c r="C119" s="22" t="s">
        <v>480</v>
      </c>
      <c r="D119" s="22" t="s">
        <v>486</v>
      </c>
      <c r="E119" s="9" t="s">
        <v>489</v>
      </c>
      <c r="F119" s="447"/>
      <c r="G119" s="412">
        <v>2.0000000000000001E-4</v>
      </c>
      <c r="H119" s="255" t="s">
        <v>519</v>
      </c>
      <c r="I119" s="460">
        <v>7.5838926174496635E-4</v>
      </c>
      <c r="J119" s="448" t="s">
        <v>519</v>
      </c>
      <c r="K119" s="1"/>
      <c r="L119" s="1"/>
      <c r="M119" s="1"/>
    </row>
    <row r="120" spans="1:13" s="3" customFormat="1">
      <c r="A120" s="9"/>
      <c r="B120" s="445" t="s">
        <v>213</v>
      </c>
      <c r="C120" s="22" t="s">
        <v>480</v>
      </c>
      <c r="D120" s="22" t="s">
        <v>486</v>
      </c>
      <c r="E120" s="9" t="s">
        <v>490</v>
      </c>
      <c r="F120" s="447"/>
      <c r="G120" s="412">
        <v>2.4000000000000003E-4</v>
      </c>
      <c r="H120" s="255" t="s">
        <v>519</v>
      </c>
      <c r="I120" s="460">
        <v>9.1275167785234896E-4</v>
      </c>
      <c r="J120" s="448" t="s">
        <v>519</v>
      </c>
      <c r="K120" s="1"/>
      <c r="L120" s="1"/>
      <c r="M120" s="1"/>
    </row>
    <row r="121" spans="1:13" s="3" customFormat="1">
      <c r="A121" s="9"/>
      <c r="B121" s="445" t="s">
        <v>213</v>
      </c>
      <c r="C121" s="22" t="s">
        <v>480</v>
      </c>
      <c r="D121" s="22" t="s">
        <v>486</v>
      </c>
      <c r="E121" s="9" t="s">
        <v>491</v>
      </c>
      <c r="F121" s="447"/>
      <c r="G121" s="412">
        <v>4.0000000000000002E-4</v>
      </c>
      <c r="H121" s="255" t="s">
        <v>519</v>
      </c>
      <c r="I121" s="460">
        <v>1.466442953020134E-3</v>
      </c>
      <c r="J121" s="448" t="s">
        <v>519</v>
      </c>
      <c r="K121" s="1"/>
      <c r="L121" s="1"/>
      <c r="M121" s="1"/>
    </row>
    <row r="122" spans="1:13" s="3" customFormat="1">
      <c r="A122" s="9"/>
      <c r="B122" s="445" t="s">
        <v>213</v>
      </c>
      <c r="C122" s="22" t="s">
        <v>480</v>
      </c>
      <c r="D122" s="22" t="s">
        <v>486</v>
      </c>
      <c r="E122" s="9" t="s">
        <v>492</v>
      </c>
      <c r="F122" s="447"/>
      <c r="G122" s="412">
        <v>4.4000000000000002E-4</v>
      </c>
      <c r="H122" s="255" t="s">
        <v>519</v>
      </c>
      <c r="I122" s="460">
        <v>1.6577181208053693E-3</v>
      </c>
      <c r="J122" s="448" t="s">
        <v>519</v>
      </c>
      <c r="K122" s="1"/>
      <c r="L122" s="1"/>
      <c r="M122" s="1"/>
    </row>
    <row r="123" spans="1:13" s="3" customFormat="1">
      <c r="A123" s="9"/>
      <c r="B123" s="445" t="s">
        <v>213</v>
      </c>
      <c r="C123" s="22" t="s">
        <v>480</v>
      </c>
      <c r="D123" s="22" t="s">
        <v>486</v>
      </c>
      <c r="E123" s="9" t="s">
        <v>357</v>
      </c>
      <c r="F123" s="447"/>
      <c r="G123" s="412">
        <v>2.0000000000000001E-4</v>
      </c>
      <c r="H123" s="255" t="s">
        <v>519</v>
      </c>
      <c r="I123" s="460">
        <v>7.281879194630872E-4</v>
      </c>
      <c r="J123" s="448" t="s">
        <v>519</v>
      </c>
      <c r="K123" s="1"/>
      <c r="L123" s="1"/>
      <c r="M123" s="1"/>
    </row>
    <row r="124" spans="1:13" s="3" customFormat="1">
      <c r="A124" s="9"/>
      <c r="B124" s="445" t="s">
        <v>213</v>
      </c>
      <c r="C124" s="22" t="s">
        <v>480</v>
      </c>
      <c r="D124" s="22" t="s">
        <v>493</v>
      </c>
      <c r="E124" s="9" t="s">
        <v>494</v>
      </c>
      <c r="F124" s="447"/>
      <c r="G124" s="412">
        <v>4.0000000000000002E-4</v>
      </c>
      <c r="H124" s="255" t="s">
        <v>519</v>
      </c>
      <c r="I124" s="460">
        <v>1.4630872483221476E-3</v>
      </c>
      <c r="J124" s="448" t="s">
        <v>519</v>
      </c>
      <c r="K124" s="1"/>
      <c r="L124" s="1"/>
      <c r="M124" s="1"/>
    </row>
    <row r="125" spans="1:13" s="3" customFormat="1">
      <c r="A125" s="9"/>
      <c r="B125" s="445" t="s">
        <v>213</v>
      </c>
      <c r="C125" s="22" t="s">
        <v>480</v>
      </c>
      <c r="D125" s="22" t="s">
        <v>493</v>
      </c>
      <c r="E125" s="9" t="s">
        <v>495</v>
      </c>
      <c r="F125" s="447"/>
      <c r="G125" s="412">
        <v>6.8000000000000005E-4</v>
      </c>
      <c r="H125" s="255" t="s">
        <v>519</v>
      </c>
      <c r="I125" s="460">
        <v>2.6308724832214761E-3</v>
      </c>
      <c r="J125" s="448" t="s">
        <v>519</v>
      </c>
      <c r="K125" s="1"/>
      <c r="L125" s="1"/>
      <c r="M125" s="1"/>
    </row>
    <row r="126" spans="1:13" s="3" customFormat="1">
      <c r="A126" s="9"/>
      <c r="B126" s="445" t="s">
        <v>213</v>
      </c>
      <c r="C126" s="22" t="s">
        <v>480</v>
      </c>
      <c r="D126" s="22" t="s">
        <v>493</v>
      </c>
      <c r="E126" s="9" t="s">
        <v>357</v>
      </c>
      <c r="F126" s="447"/>
      <c r="G126" s="412">
        <v>4.4000000000000002E-4</v>
      </c>
      <c r="H126" s="255" t="s">
        <v>519</v>
      </c>
      <c r="I126" s="460">
        <v>1.7382550335570471E-3</v>
      </c>
      <c r="J126" s="448" t="s">
        <v>519</v>
      </c>
      <c r="K126" s="1"/>
      <c r="L126" s="1"/>
      <c r="M126" s="1"/>
    </row>
    <row r="127" spans="1:13" s="3" customFormat="1">
      <c r="A127" s="9"/>
      <c r="B127" s="445" t="s">
        <v>213</v>
      </c>
      <c r="C127" s="22" t="s">
        <v>480</v>
      </c>
      <c r="D127" s="22" t="s">
        <v>496</v>
      </c>
      <c r="E127" s="9" t="s">
        <v>357</v>
      </c>
      <c r="F127" s="447"/>
      <c r="G127" s="412">
        <v>4.4399999999999995E-3</v>
      </c>
      <c r="H127" s="255" t="s">
        <v>519</v>
      </c>
      <c r="I127" s="460">
        <v>1.6976510067114096E-2</v>
      </c>
      <c r="J127" s="448" t="s">
        <v>519</v>
      </c>
      <c r="K127" s="1"/>
      <c r="L127" s="1"/>
      <c r="M127" s="1"/>
    </row>
    <row r="128" spans="1:13" s="3" customFormat="1" ht="13.2">
      <c r="A128" s="9"/>
      <c r="B128" s="445" t="s">
        <v>201</v>
      </c>
      <c r="C128" s="22" t="s">
        <v>497</v>
      </c>
      <c r="D128" s="447"/>
      <c r="E128" s="447"/>
      <c r="F128" s="447"/>
      <c r="G128" s="412">
        <v>1.5E-3</v>
      </c>
      <c r="H128" s="255" t="s">
        <v>533</v>
      </c>
      <c r="I128" s="462">
        <v>4.7000000000000002E-3</v>
      </c>
      <c r="J128" s="448" t="s">
        <v>533</v>
      </c>
      <c r="K128" s="1"/>
      <c r="L128" s="1"/>
      <c r="M128" s="1"/>
    </row>
    <row r="129" spans="1:13" s="3" customFormat="1" ht="13.2">
      <c r="A129" s="9"/>
      <c r="B129" s="445" t="s">
        <v>201</v>
      </c>
      <c r="C129" s="22" t="s">
        <v>499</v>
      </c>
      <c r="D129" s="447"/>
      <c r="E129" s="447"/>
      <c r="F129" s="447"/>
      <c r="G129" s="412">
        <v>1.5E-3</v>
      </c>
      <c r="H129" s="255" t="s">
        <v>533</v>
      </c>
      <c r="I129" s="462">
        <v>4.7000000000000002E-3</v>
      </c>
      <c r="J129" s="448" t="s">
        <v>533</v>
      </c>
      <c r="K129" s="1"/>
      <c r="L129" s="1"/>
      <c r="M129" s="1"/>
    </row>
    <row r="130" spans="1:13" s="3" customFormat="1">
      <c r="A130" s="9"/>
      <c r="B130" s="445" t="s">
        <v>201</v>
      </c>
      <c r="C130" s="22" t="s">
        <v>236</v>
      </c>
      <c r="D130" s="447"/>
      <c r="E130" s="447"/>
      <c r="F130" s="447"/>
      <c r="G130" s="412">
        <v>1.6999999999999999E-3</v>
      </c>
      <c r="H130" s="255" t="s">
        <v>533</v>
      </c>
      <c r="I130" s="462">
        <v>5.0000000000000001E-4</v>
      </c>
      <c r="J130" s="448" t="s">
        <v>533</v>
      </c>
      <c r="K130" s="1"/>
      <c r="L130" s="1"/>
      <c r="M130" s="1"/>
    </row>
    <row r="131" spans="1:13" s="3" customFormat="1">
      <c r="A131" s="9"/>
      <c r="B131" s="445" t="s">
        <v>201</v>
      </c>
      <c r="C131" s="22" t="s">
        <v>500</v>
      </c>
      <c r="D131" s="447"/>
      <c r="E131" s="447"/>
      <c r="F131" s="447"/>
      <c r="G131" s="412">
        <v>3.2599999999999997E-2</v>
      </c>
      <c r="H131" s="255" t="s">
        <v>533</v>
      </c>
      <c r="I131" s="462">
        <v>2.0999999999999999E-3</v>
      </c>
      <c r="J131" s="448" t="s">
        <v>533</v>
      </c>
      <c r="K131" s="1"/>
      <c r="L131" s="1"/>
      <c r="M131" s="1"/>
    </row>
    <row r="132" spans="1:13" s="3" customFormat="1" ht="12" thickBot="1">
      <c r="A132" s="9"/>
      <c r="B132" s="445" t="s">
        <v>201</v>
      </c>
      <c r="C132" s="22" t="s">
        <v>249</v>
      </c>
      <c r="D132" s="447"/>
      <c r="E132" s="447"/>
      <c r="F132" s="447"/>
      <c r="G132" s="413">
        <v>0</v>
      </c>
      <c r="H132" s="255" t="s">
        <v>533</v>
      </c>
      <c r="I132" s="462">
        <v>2.7900000000000001E-2</v>
      </c>
      <c r="J132" s="448" t="s">
        <v>533</v>
      </c>
      <c r="K132" s="1"/>
      <c r="L132" s="1"/>
      <c r="M132" s="1"/>
    </row>
    <row r="133" spans="1:13" s="10" customFormat="1" ht="17.25" customHeight="1" thickBot="1">
      <c r="A133" s="11"/>
      <c r="B133" s="704" t="s">
        <v>501</v>
      </c>
      <c r="C133" s="705"/>
      <c r="D133" s="705"/>
      <c r="E133" s="705"/>
      <c r="F133" s="705"/>
      <c r="G133" s="705"/>
      <c r="H133" s="705"/>
      <c r="I133" s="704"/>
      <c r="J133" s="706"/>
    </row>
    <row r="134" spans="1:13" s="3" customFormat="1">
      <c r="A134" s="9"/>
      <c r="B134" s="445" t="s">
        <v>201</v>
      </c>
      <c r="C134" s="1" t="s">
        <v>502</v>
      </c>
      <c r="D134" s="447"/>
      <c r="E134" s="447"/>
      <c r="F134" s="447"/>
      <c r="G134" s="409">
        <v>1.0999999999999999E-2</v>
      </c>
      <c r="H134" s="410" t="s">
        <v>534</v>
      </c>
      <c r="I134" s="463">
        <v>3.5000000000000003E-2</v>
      </c>
      <c r="J134" s="449" t="s">
        <v>534</v>
      </c>
      <c r="K134" s="1"/>
      <c r="L134" s="1"/>
      <c r="M134" s="1"/>
    </row>
    <row r="135" spans="1:13" s="3" customFormat="1">
      <c r="A135" s="9"/>
      <c r="B135" s="445" t="s">
        <v>201</v>
      </c>
      <c r="C135" s="1" t="s">
        <v>504</v>
      </c>
      <c r="D135" s="447"/>
      <c r="E135" s="447"/>
      <c r="F135" s="447"/>
      <c r="G135" s="411">
        <v>1.0999999999999999E-2</v>
      </c>
      <c r="H135" s="30" t="s">
        <v>534</v>
      </c>
      <c r="I135" s="463">
        <v>3.5000000000000003E-2</v>
      </c>
      <c r="J135" s="450" t="s">
        <v>534</v>
      </c>
      <c r="K135" s="1"/>
      <c r="L135" s="1"/>
      <c r="M135" s="1"/>
    </row>
    <row r="136" spans="1:13" s="3" customFormat="1" ht="13.2">
      <c r="A136" s="9"/>
      <c r="B136" s="445" t="s">
        <v>201</v>
      </c>
      <c r="C136" s="1" t="s">
        <v>505</v>
      </c>
      <c r="D136" s="447"/>
      <c r="E136" s="447"/>
      <c r="F136" s="447"/>
      <c r="G136" s="411">
        <v>5.0000000000000001E-3</v>
      </c>
      <c r="H136" s="30" t="s">
        <v>534</v>
      </c>
      <c r="I136" s="463">
        <v>3.0000000000000001E-3</v>
      </c>
      <c r="J136" s="450" t="s">
        <v>534</v>
      </c>
      <c r="K136" s="1"/>
      <c r="L136" s="1"/>
      <c r="M136" s="1"/>
    </row>
    <row r="137" spans="1:13" s="3" customFormat="1" ht="13.8" thickBot="1">
      <c r="A137" s="9"/>
      <c r="B137" s="451" t="s">
        <v>201</v>
      </c>
      <c r="C137" s="452" t="s">
        <v>506</v>
      </c>
      <c r="D137" s="453"/>
      <c r="E137" s="453"/>
      <c r="F137" s="453"/>
      <c r="G137" s="454">
        <v>2.5999999999999999E-2</v>
      </c>
      <c r="H137" s="455" t="s">
        <v>534</v>
      </c>
      <c r="I137" s="464">
        <v>2.3E-2</v>
      </c>
      <c r="J137" s="456" t="s">
        <v>534</v>
      </c>
      <c r="K137" s="1"/>
      <c r="L137" s="1"/>
      <c r="M137" s="1"/>
    </row>
    <row r="138" spans="1:13" ht="13.5" customHeight="1">
      <c r="A138" s="4"/>
      <c r="B138" s="3" t="s">
        <v>507</v>
      </c>
      <c r="D138" s="5"/>
      <c r="E138" s="5"/>
      <c r="F138" s="5"/>
      <c r="G138" s="29"/>
      <c r="H138" s="3"/>
      <c r="I138" s="30"/>
      <c r="J138" s="27"/>
    </row>
    <row r="139" spans="1:13" ht="13.8">
      <c r="A139" s="4"/>
      <c r="B139" s="3" t="s">
        <v>509</v>
      </c>
      <c r="D139" s="5"/>
      <c r="E139" s="5"/>
      <c r="F139" s="5"/>
      <c r="G139" s="29"/>
      <c r="H139" s="3"/>
      <c r="I139" s="30"/>
      <c r="J139" s="27"/>
    </row>
    <row r="140" spans="1:13" ht="13.8">
      <c r="A140" s="4"/>
      <c r="B140" s="3" t="s">
        <v>510</v>
      </c>
      <c r="D140" s="5"/>
      <c r="E140" s="5"/>
      <c r="F140" s="5"/>
      <c r="G140" s="29"/>
      <c r="H140" s="3"/>
      <c r="I140" s="30"/>
      <c r="J140" s="27"/>
    </row>
    <row r="141" spans="1:13" ht="13.8">
      <c r="A141" s="4"/>
      <c r="B141" s="3" t="s">
        <v>511</v>
      </c>
      <c r="D141" s="5"/>
      <c r="E141" s="5"/>
      <c r="F141" s="5"/>
      <c r="G141" s="29"/>
      <c r="H141" s="3"/>
      <c r="I141" s="30"/>
      <c r="J141" s="27"/>
    </row>
    <row r="142" spans="1:13" ht="13.8">
      <c r="A142" s="4"/>
      <c r="B142" s="3" t="s">
        <v>512</v>
      </c>
      <c r="D142" s="5"/>
      <c r="E142" s="5"/>
      <c r="F142" s="5"/>
      <c r="G142" s="29"/>
      <c r="H142" s="3"/>
      <c r="I142" s="30"/>
      <c r="J142" s="27"/>
    </row>
    <row r="143" spans="1:13" ht="13.8">
      <c r="A143" s="4"/>
      <c r="B143" s="3" t="s">
        <v>513</v>
      </c>
      <c r="D143" s="5"/>
      <c r="E143" s="5"/>
      <c r="F143" s="5"/>
      <c r="G143" s="29"/>
      <c r="H143" s="3"/>
      <c r="I143" s="30"/>
      <c r="J143" s="27"/>
    </row>
    <row r="144" spans="1:13" ht="13.8">
      <c r="A144" s="4"/>
      <c r="B144" s="3" t="s">
        <v>514</v>
      </c>
      <c r="D144" s="5"/>
      <c r="E144" s="5"/>
      <c r="F144" s="5"/>
      <c r="G144" s="29"/>
      <c r="H144" s="3"/>
      <c r="I144" s="30"/>
      <c r="J144" s="27"/>
    </row>
    <row r="145" spans="2:10" s="7" customFormat="1" ht="31.5" customHeight="1">
      <c r="B145" s="650" t="s">
        <v>535</v>
      </c>
      <c r="C145" s="650"/>
      <c r="D145" s="650"/>
      <c r="E145" s="650"/>
      <c r="F145" s="650"/>
      <c r="G145" s="650"/>
      <c r="H145" s="650"/>
      <c r="I145" s="650"/>
      <c r="J145" s="650"/>
    </row>
  </sheetData>
  <sheetProtection sheet="1" objects="1" scenarios="1"/>
  <mergeCells count="15">
    <mergeCell ref="B1:I1"/>
    <mergeCell ref="B75:J75"/>
    <mergeCell ref="B2:H2"/>
    <mergeCell ref="B4:H4"/>
    <mergeCell ref="B59:H59"/>
    <mergeCell ref="B145:J145"/>
    <mergeCell ref="B78:J78"/>
    <mergeCell ref="B133:J133"/>
    <mergeCell ref="B76:B77"/>
    <mergeCell ref="C76:C77"/>
    <mergeCell ref="D76:D77"/>
    <mergeCell ref="E76:E77"/>
    <mergeCell ref="F76:F77"/>
    <mergeCell ref="G76:H76"/>
    <mergeCell ref="I76:J76"/>
  </mergeCells>
  <pageMargins left="0.7" right="0.7" top="0.75" bottom="0.75" header="0.3" footer="0.3"/>
  <pageSetup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329453"/>
  </sheetPr>
  <dimension ref="B2:J50"/>
  <sheetViews>
    <sheetView showGridLines="0" zoomScaleNormal="100" workbookViewId="0"/>
  </sheetViews>
  <sheetFormatPr defaultColWidth="9.109375" defaultRowHeight="11.4"/>
  <cols>
    <col min="1" max="1" width="5.88671875" style="1" customWidth="1"/>
    <col min="2" max="2" width="8.88671875" style="1" customWidth="1"/>
    <col min="3" max="3" width="33.109375" style="1" customWidth="1"/>
    <col min="4" max="4" width="24.33203125" style="1" customWidth="1"/>
    <col min="5" max="5" width="7.44140625" style="1" bestFit="1" customWidth="1"/>
    <col min="6" max="6" width="21.33203125" style="1" customWidth="1"/>
    <col min="7" max="7" width="9" style="1" bestFit="1" customWidth="1"/>
    <col min="8" max="8" width="19.109375" style="8" bestFit="1" customWidth="1"/>
    <col min="9" max="9" width="10.6640625" style="8" customWidth="1"/>
    <col min="10" max="10" width="19.109375" style="8" bestFit="1" customWidth="1"/>
    <col min="11" max="16384" width="9.109375" style="1"/>
  </cols>
  <sheetData>
    <row r="2" spans="2:10" ht="69" customHeight="1" thickBot="1">
      <c r="B2" s="650" t="s">
        <v>536</v>
      </c>
      <c r="C2" s="650"/>
      <c r="D2" s="650"/>
      <c r="E2" s="650"/>
      <c r="F2" s="650"/>
      <c r="G2" s="650"/>
      <c r="H2" s="650"/>
      <c r="I2" s="650"/>
      <c r="J2" s="650"/>
    </row>
    <row r="3" spans="2:10" ht="18.600000000000001" thickBot="1">
      <c r="B3" s="716" t="s">
        <v>537</v>
      </c>
      <c r="C3" s="717"/>
      <c r="D3" s="717"/>
      <c r="E3" s="717"/>
      <c r="F3" s="717"/>
      <c r="G3" s="717"/>
      <c r="H3" s="717"/>
      <c r="I3" s="717"/>
      <c r="J3" s="718"/>
    </row>
    <row r="4" spans="2:10" ht="16.8" thickBot="1">
      <c r="B4" s="727" t="s">
        <v>187</v>
      </c>
      <c r="C4" s="729" t="s">
        <v>228</v>
      </c>
      <c r="D4" s="731" t="s">
        <v>538</v>
      </c>
      <c r="E4" s="724" t="s">
        <v>539</v>
      </c>
      <c r="F4" s="725"/>
      <c r="G4" s="724" t="s">
        <v>230</v>
      </c>
      <c r="H4" s="725"/>
      <c r="I4" s="724" t="s">
        <v>231</v>
      </c>
      <c r="J4" s="726"/>
    </row>
    <row r="5" spans="2:10" s="6" customFormat="1" ht="27.75" customHeight="1" thickBot="1">
      <c r="B5" s="728"/>
      <c r="C5" s="730"/>
      <c r="D5" s="732"/>
      <c r="E5" s="319" t="s">
        <v>232</v>
      </c>
      <c r="F5" s="243" t="s">
        <v>540</v>
      </c>
      <c r="G5" s="319" t="s">
        <v>232</v>
      </c>
      <c r="H5" s="442" t="s">
        <v>190</v>
      </c>
      <c r="I5" s="319" t="s">
        <v>232</v>
      </c>
      <c r="J5" s="442" t="s">
        <v>190</v>
      </c>
    </row>
    <row r="6" spans="2:10" s="6" customFormat="1" ht="15.75" customHeight="1" thickBot="1">
      <c r="B6" s="701" t="s">
        <v>541</v>
      </c>
      <c r="C6" s="702"/>
      <c r="D6" s="702"/>
      <c r="E6" s="702"/>
      <c r="F6" s="702"/>
      <c r="G6" s="720"/>
      <c r="H6" s="720"/>
      <c r="I6" s="702"/>
      <c r="J6" s="703"/>
    </row>
    <row r="7" spans="2:10" ht="13.2">
      <c r="B7" s="466" t="s">
        <v>213</v>
      </c>
      <c r="C7" s="316" t="s">
        <v>542</v>
      </c>
      <c r="D7" s="3" t="s">
        <v>543</v>
      </c>
      <c r="E7" s="438">
        <v>0.12870999999999999</v>
      </c>
      <c r="F7" s="306" t="s">
        <v>544</v>
      </c>
      <c r="G7" s="528">
        <v>4.0000000000000001E-3</v>
      </c>
      <c r="H7" s="474" t="s">
        <v>545</v>
      </c>
      <c r="I7" s="440">
        <v>4.0939597315436237E-3</v>
      </c>
      <c r="J7" s="467" t="s">
        <v>545</v>
      </c>
    </row>
    <row r="8" spans="2:10" ht="13.2">
      <c r="B8" s="468" t="s">
        <v>213</v>
      </c>
      <c r="C8" s="3" t="s">
        <v>546</v>
      </c>
      <c r="D8" s="3" t="s">
        <v>543</v>
      </c>
      <c r="E8" s="439">
        <v>8.0399999999999999E-2</v>
      </c>
      <c r="F8" s="27" t="s">
        <v>544</v>
      </c>
      <c r="G8" s="485">
        <v>4.0000000000000002E-4</v>
      </c>
      <c r="H8" s="469" t="s">
        <v>545</v>
      </c>
      <c r="I8" s="477">
        <v>2.5503355704697989E-3</v>
      </c>
      <c r="J8" s="469" t="s">
        <v>545</v>
      </c>
    </row>
    <row r="9" spans="2:10" ht="13.2">
      <c r="B9" s="468" t="s">
        <v>213</v>
      </c>
      <c r="C9" s="3" t="s">
        <v>546</v>
      </c>
      <c r="D9" s="3" t="s">
        <v>547</v>
      </c>
      <c r="E9" s="439">
        <v>7.9079999999999998E-2</v>
      </c>
      <c r="F9" s="27" t="s">
        <v>544</v>
      </c>
      <c r="G9" s="485">
        <v>4.0000000000000002E-4</v>
      </c>
      <c r="H9" s="469" t="s">
        <v>545</v>
      </c>
      <c r="I9" s="477">
        <v>2.5167785234899332E-3</v>
      </c>
      <c r="J9" s="469" t="s">
        <v>545</v>
      </c>
    </row>
    <row r="10" spans="2:10" ht="13.2">
      <c r="B10" s="468" t="s">
        <v>213</v>
      </c>
      <c r="C10" s="3" t="s">
        <v>546</v>
      </c>
      <c r="D10" s="3" t="s">
        <v>548</v>
      </c>
      <c r="E10" s="439">
        <v>0.11863</v>
      </c>
      <c r="F10" s="27" t="s">
        <v>544</v>
      </c>
      <c r="G10" s="485">
        <v>4.0000000000000002E-4</v>
      </c>
      <c r="H10" s="469" t="s">
        <v>545</v>
      </c>
      <c r="I10" s="477">
        <v>3.758389261744966E-3</v>
      </c>
      <c r="J10" s="469" t="s">
        <v>545</v>
      </c>
    </row>
    <row r="11" spans="2:10" ht="13.2">
      <c r="B11" s="468" t="s">
        <v>213</v>
      </c>
      <c r="C11" s="3" t="s">
        <v>549</v>
      </c>
      <c r="D11" s="3" t="s">
        <v>543</v>
      </c>
      <c r="E11" s="439">
        <v>0.10111000000000001</v>
      </c>
      <c r="F11" s="27" t="s">
        <v>544</v>
      </c>
      <c r="G11" s="485">
        <v>4.0000000000000002E-4</v>
      </c>
      <c r="H11" s="469" t="s">
        <v>545</v>
      </c>
      <c r="I11" s="477">
        <v>3.2214765100671144E-3</v>
      </c>
      <c r="J11" s="469" t="s">
        <v>545</v>
      </c>
    </row>
    <row r="12" spans="2:10" ht="13.2">
      <c r="B12" s="468" t="s">
        <v>213</v>
      </c>
      <c r="C12" s="3" t="s">
        <v>549</v>
      </c>
      <c r="D12" s="3" t="s">
        <v>547</v>
      </c>
      <c r="E12" s="439">
        <v>7.7439999999999995E-2</v>
      </c>
      <c r="F12" s="27" t="s">
        <v>544</v>
      </c>
      <c r="G12" s="485">
        <v>4.0000000000000002E-4</v>
      </c>
      <c r="H12" s="469" t="s">
        <v>545</v>
      </c>
      <c r="I12" s="477">
        <v>2.4496644295302012E-3</v>
      </c>
      <c r="J12" s="469" t="s">
        <v>545</v>
      </c>
    </row>
    <row r="13" spans="2:10" ht="13.2">
      <c r="B13" s="468" t="s">
        <v>213</v>
      </c>
      <c r="C13" s="3" t="s">
        <v>549</v>
      </c>
      <c r="D13" s="3" t="s">
        <v>550</v>
      </c>
      <c r="E13" s="439">
        <v>0.1239</v>
      </c>
      <c r="F13" s="27" t="s">
        <v>544</v>
      </c>
      <c r="G13" s="485">
        <v>4.0000000000000002E-4</v>
      </c>
      <c r="H13" s="469" t="s">
        <v>545</v>
      </c>
      <c r="I13" s="477">
        <v>3.9261744966442953E-3</v>
      </c>
      <c r="J13" s="469" t="s">
        <v>545</v>
      </c>
    </row>
    <row r="14" spans="2:10" ht="13.2">
      <c r="B14" s="468" t="s">
        <v>213</v>
      </c>
      <c r="C14" s="3" t="s">
        <v>549</v>
      </c>
      <c r="D14" s="3" t="s">
        <v>548</v>
      </c>
      <c r="E14" s="439">
        <v>0.22456999999999999</v>
      </c>
      <c r="F14" s="27" t="s">
        <v>544</v>
      </c>
      <c r="G14" s="485">
        <v>8.0000000000000004E-4</v>
      </c>
      <c r="H14" s="469" t="s">
        <v>545</v>
      </c>
      <c r="I14" s="477">
        <v>7.1140939597315435E-3</v>
      </c>
      <c r="J14" s="469" t="s">
        <v>545</v>
      </c>
    </row>
    <row r="15" spans="2:10" ht="13.2">
      <c r="B15" s="468" t="s">
        <v>213</v>
      </c>
      <c r="C15" s="3" t="s">
        <v>549</v>
      </c>
      <c r="D15" s="3" t="s">
        <v>551</v>
      </c>
      <c r="E15" s="439">
        <v>0.30975000000000003</v>
      </c>
      <c r="F15" s="27" t="s">
        <v>544</v>
      </c>
      <c r="G15" s="485">
        <v>8.0000000000000004E-4</v>
      </c>
      <c r="H15" s="469" t="s">
        <v>545</v>
      </c>
      <c r="I15" s="477">
        <v>9.8322147651006709E-3</v>
      </c>
      <c r="J15" s="469" t="s">
        <v>545</v>
      </c>
    </row>
    <row r="16" spans="2:10" ht="13.2">
      <c r="B16" s="468" t="s">
        <v>213</v>
      </c>
      <c r="C16" s="3" t="s">
        <v>552</v>
      </c>
      <c r="D16" s="3" t="s">
        <v>543</v>
      </c>
      <c r="E16" s="439">
        <v>9.6159999999999995E-2</v>
      </c>
      <c r="F16" s="27" t="s">
        <v>544</v>
      </c>
      <c r="G16" s="485">
        <v>4.0000000000000002E-4</v>
      </c>
      <c r="H16" s="469" t="s">
        <v>545</v>
      </c>
      <c r="I16" s="477">
        <v>3.0536912751677851E-3</v>
      </c>
      <c r="J16" s="469" t="s">
        <v>545</v>
      </c>
    </row>
    <row r="17" spans="2:10" ht="13.2">
      <c r="B17" s="468" t="s">
        <v>213</v>
      </c>
      <c r="C17" s="3" t="s">
        <v>552</v>
      </c>
      <c r="D17" s="3" t="s">
        <v>553</v>
      </c>
      <c r="E17" s="439">
        <v>7.3639999999999997E-2</v>
      </c>
      <c r="F17" s="27" t="s">
        <v>544</v>
      </c>
      <c r="G17" s="485">
        <v>2.0000000000000001E-4</v>
      </c>
      <c r="H17" s="469" t="s">
        <v>545</v>
      </c>
      <c r="I17" s="477">
        <v>2.3489932885906038E-3</v>
      </c>
      <c r="J17" s="469" t="s">
        <v>545</v>
      </c>
    </row>
    <row r="18" spans="2:10" ht="13.2">
      <c r="B18" s="468" t="s">
        <v>213</v>
      </c>
      <c r="C18" s="3" t="s">
        <v>552</v>
      </c>
      <c r="D18" s="3" t="s">
        <v>554</v>
      </c>
      <c r="E18" s="439">
        <v>0.11783</v>
      </c>
      <c r="F18" s="27" t="s">
        <v>544</v>
      </c>
      <c r="G18" s="485">
        <v>4.0000000000000002E-4</v>
      </c>
      <c r="H18" s="469" t="s">
        <v>545</v>
      </c>
      <c r="I18" s="477">
        <v>3.7248322147651006E-3</v>
      </c>
      <c r="J18" s="469" t="s">
        <v>545</v>
      </c>
    </row>
    <row r="19" spans="2:10" ht="13.2">
      <c r="B19" s="468" t="s">
        <v>213</v>
      </c>
      <c r="C19" s="3" t="s">
        <v>552</v>
      </c>
      <c r="D19" s="3" t="s">
        <v>555</v>
      </c>
      <c r="E19" s="439">
        <v>0.21357000000000001</v>
      </c>
      <c r="F19" s="27" t="s">
        <v>544</v>
      </c>
      <c r="G19" s="485">
        <v>4.0000000000000002E-4</v>
      </c>
      <c r="H19" s="469" t="s">
        <v>545</v>
      </c>
      <c r="I19" s="477">
        <v>6.7785234899328858E-3</v>
      </c>
      <c r="J19" s="469" t="s">
        <v>545</v>
      </c>
    </row>
    <row r="20" spans="2:10" ht="13.2">
      <c r="B20" s="468" t="s">
        <v>213</v>
      </c>
      <c r="C20" s="3" t="s">
        <v>552</v>
      </c>
      <c r="D20" s="3" t="s">
        <v>556</v>
      </c>
      <c r="E20" s="439">
        <v>0.29458000000000001</v>
      </c>
      <c r="F20" s="27" t="s">
        <v>544</v>
      </c>
      <c r="G20" s="485">
        <v>8.0000000000000004E-4</v>
      </c>
      <c r="H20" s="469" t="s">
        <v>545</v>
      </c>
      <c r="I20" s="477">
        <v>9.3624161073825509E-3</v>
      </c>
      <c r="J20" s="469" t="s">
        <v>545</v>
      </c>
    </row>
    <row r="21" spans="2:10">
      <c r="B21" s="468" t="s">
        <v>213</v>
      </c>
      <c r="C21" s="3" t="s">
        <v>236</v>
      </c>
      <c r="D21" s="3" t="s">
        <v>557</v>
      </c>
      <c r="E21" s="439">
        <v>2.8320000000000001E-2</v>
      </c>
      <c r="F21" s="27" t="s">
        <v>544</v>
      </c>
      <c r="G21" s="468">
        <v>4.4000000000000003E-3</v>
      </c>
      <c r="H21" s="469" t="s">
        <v>545</v>
      </c>
      <c r="I21" s="477">
        <v>6.0402684563758396E-4</v>
      </c>
      <c r="J21" s="469" t="s">
        <v>545</v>
      </c>
    </row>
    <row r="22" spans="2:10">
      <c r="B22" s="468" t="s">
        <v>213</v>
      </c>
      <c r="C22" s="3" t="s">
        <v>236</v>
      </c>
      <c r="D22" s="3" t="s">
        <v>558</v>
      </c>
      <c r="E22" s="439">
        <v>3.5099999999999999E-2</v>
      </c>
      <c r="F22" s="27" t="s">
        <v>544</v>
      </c>
      <c r="G22" s="468">
        <v>2.8E-3</v>
      </c>
      <c r="H22" s="469" t="s">
        <v>545</v>
      </c>
      <c r="I22" s="477">
        <v>1.0738255033557048E-3</v>
      </c>
      <c r="J22" s="469" t="s">
        <v>545</v>
      </c>
    </row>
    <row r="23" spans="2:10">
      <c r="B23" s="468" t="s">
        <v>213</v>
      </c>
      <c r="C23" s="3" t="s">
        <v>559</v>
      </c>
      <c r="D23" s="315"/>
      <c r="E23" s="439">
        <v>0.14742</v>
      </c>
      <c r="F23" s="27" t="s">
        <v>544</v>
      </c>
      <c r="G23" s="485">
        <v>1.1840000000000002E-4</v>
      </c>
      <c r="H23" s="469" t="s">
        <v>545</v>
      </c>
      <c r="I23" s="477">
        <v>4.4966442953020139E-3</v>
      </c>
      <c r="J23" s="469" t="s">
        <v>545</v>
      </c>
    </row>
    <row r="24" spans="2:10" ht="13.2">
      <c r="B24" s="468" t="s">
        <v>213</v>
      </c>
      <c r="C24" s="3" t="s">
        <v>288</v>
      </c>
      <c r="D24" s="3" t="s">
        <v>560</v>
      </c>
      <c r="E24" s="439">
        <v>0.11745999999999999</v>
      </c>
      <c r="F24" s="27" t="s">
        <v>544</v>
      </c>
      <c r="G24" s="468">
        <v>8.0000000000000004E-4</v>
      </c>
      <c r="H24" s="469" t="s">
        <v>545</v>
      </c>
      <c r="I24" s="477">
        <v>3.3221476510067113E-3</v>
      </c>
      <c r="J24" s="469" t="s">
        <v>545</v>
      </c>
    </row>
    <row r="25" spans="2:10">
      <c r="B25" s="468" t="s">
        <v>213</v>
      </c>
      <c r="C25" s="3" t="s">
        <v>288</v>
      </c>
      <c r="D25" s="3" t="s">
        <v>561</v>
      </c>
      <c r="E25" s="439">
        <v>2.6689999999999998E-2</v>
      </c>
      <c r="F25" s="27" t="s">
        <v>544</v>
      </c>
      <c r="G25" s="468">
        <v>4.0000000000000002E-4</v>
      </c>
      <c r="H25" s="469" t="s">
        <v>545</v>
      </c>
      <c r="I25" s="477">
        <v>1.8120805369127517E-3</v>
      </c>
      <c r="J25" s="469" t="s">
        <v>545</v>
      </c>
    </row>
    <row r="26" spans="2:10">
      <c r="B26" s="468" t="s">
        <v>213</v>
      </c>
      <c r="C26" s="3" t="s">
        <v>288</v>
      </c>
      <c r="D26" s="3" t="s">
        <v>562</v>
      </c>
      <c r="E26" s="439">
        <v>0.10141</v>
      </c>
      <c r="F26" s="27" t="s">
        <v>544</v>
      </c>
      <c r="G26" s="468">
        <v>4.0000000000000002E-4</v>
      </c>
      <c r="H26" s="469" t="s">
        <v>545</v>
      </c>
      <c r="I26" s="477">
        <v>2.7516778523489932E-3</v>
      </c>
      <c r="J26" s="469" t="s">
        <v>545</v>
      </c>
    </row>
    <row r="27" spans="2:10">
      <c r="B27" s="468" t="s">
        <v>213</v>
      </c>
      <c r="C27" s="3" t="s">
        <v>563</v>
      </c>
      <c r="D27" s="315"/>
      <c r="E27" s="439">
        <v>0.111313</v>
      </c>
      <c r="F27" s="27" t="s">
        <v>544</v>
      </c>
      <c r="G27" s="485">
        <v>1.3200000000000002E-3</v>
      </c>
      <c r="H27" s="469" t="s">
        <v>545</v>
      </c>
      <c r="I27" s="477">
        <v>5.0872483221476505E-3</v>
      </c>
      <c r="J27" s="469" t="s">
        <v>545</v>
      </c>
    </row>
    <row r="28" spans="2:10" ht="15" customHeight="1">
      <c r="B28" s="468" t="s">
        <v>201</v>
      </c>
      <c r="C28" s="3" t="s">
        <v>564</v>
      </c>
      <c r="D28" s="3" t="s">
        <v>565</v>
      </c>
      <c r="E28" s="307">
        <v>0.20699999999999999</v>
      </c>
      <c r="F28" s="27" t="s">
        <v>566</v>
      </c>
      <c r="G28" s="468">
        <v>6.4000000000000003E-3</v>
      </c>
      <c r="H28" s="469" t="s">
        <v>567</v>
      </c>
      <c r="I28" s="27">
        <v>6.6E-3</v>
      </c>
      <c r="J28" s="469" t="s">
        <v>567</v>
      </c>
    </row>
    <row r="29" spans="2:10" s="7" customFormat="1">
      <c r="B29" s="478" t="s">
        <v>201</v>
      </c>
      <c r="C29" s="479" t="s">
        <v>568</v>
      </c>
      <c r="D29" s="11" t="s">
        <v>569</v>
      </c>
      <c r="E29" s="318">
        <v>0.129</v>
      </c>
      <c r="F29" s="27" t="s">
        <v>566</v>
      </c>
      <c r="G29" s="478">
        <v>5.9999999999999995E-4</v>
      </c>
      <c r="H29" s="469" t="s">
        <v>567</v>
      </c>
      <c r="I29" s="255">
        <v>4.1000000000000003E-3</v>
      </c>
      <c r="J29" s="448" t="s">
        <v>567</v>
      </c>
    </row>
    <row r="30" spans="2:10">
      <c r="B30" s="468" t="s">
        <v>201</v>
      </c>
      <c r="C30" s="3" t="s">
        <v>570</v>
      </c>
      <c r="D30" s="3" t="s">
        <v>571</v>
      </c>
      <c r="E30" s="307">
        <v>0.16300000000000001</v>
      </c>
      <c r="F30" s="27" t="s">
        <v>566</v>
      </c>
      <c r="G30" s="468">
        <v>5.9999999999999995E-4</v>
      </c>
      <c r="H30" s="469" t="s">
        <v>567</v>
      </c>
      <c r="I30" s="27">
        <v>5.1999999999999998E-3</v>
      </c>
      <c r="J30" s="469" t="s">
        <v>567</v>
      </c>
    </row>
    <row r="31" spans="2:10" ht="13.2">
      <c r="B31" s="468" t="s">
        <v>201</v>
      </c>
      <c r="C31" s="3" t="s">
        <v>572</v>
      </c>
      <c r="D31" s="3" t="s">
        <v>573</v>
      </c>
      <c r="E31" s="307">
        <v>5.8000000000000003E-2</v>
      </c>
      <c r="F31" s="27" t="s">
        <v>566</v>
      </c>
      <c r="G31" s="468">
        <v>5.4999999999999997E-3</v>
      </c>
      <c r="H31" s="469" t="s">
        <v>567</v>
      </c>
      <c r="I31" s="27">
        <v>6.9999999999999999E-4</v>
      </c>
      <c r="J31" s="469" t="s">
        <v>567</v>
      </c>
    </row>
    <row r="32" spans="2:10" ht="13.2">
      <c r="B32" s="468" t="s">
        <v>201</v>
      </c>
      <c r="C32" s="3" t="s">
        <v>572</v>
      </c>
      <c r="D32" s="3" t="s">
        <v>574</v>
      </c>
      <c r="E32" s="307">
        <v>0.15</v>
      </c>
      <c r="F32" s="27" t="s">
        <v>566</v>
      </c>
      <c r="G32" s="468">
        <v>1.17E-2</v>
      </c>
      <c r="H32" s="469" t="s">
        <v>567</v>
      </c>
      <c r="I32" s="27">
        <v>3.8E-3</v>
      </c>
      <c r="J32" s="469" t="s">
        <v>567</v>
      </c>
    </row>
    <row r="33" spans="2:10" ht="13.2">
      <c r="B33" s="468" t="s">
        <v>201</v>
      </c>
      <c r="C33" s="3" t="s">
        <v>575</v>
      </c>
      <c r="D33" s="3" t="s">
        <v>576</v>
      </c>
      <c r="E33" s="307">
        <v>0.113</v>
      </c>
      <c r="F33" s="27" t="s">
        <v>566</v>
      </c>
      <c r="G33" s="468">
        <v>9.1999999999999998E-3</v>
      </c>
      <c r="H33" s="469" t="s">
        <v>567</v>
      </c>
      <c r="I33" s="27">
        <v>2.5999999999999999E-3</v>
      </c>
      <c r="J33" s="469" t="s">
        <v>567</v>
      </c>
    </row>
    <row r="34" spans="2:10">
      <c r="B34" s="468" t="s">
        <v>201</v>
      </c>
      <c r="C34" s="3" t="s">
        <v>577</v>
      </c>
      <c r="D34" s="315"/>
      <c r="E34" s="307">
        <v>0.13300000000000001</v>
      </c>
      <c r="F34" s="27" t="s">
        <v>566</v>
      </c>
      <c r="G34" s="468">
        <v>1.0500000000000001E-2</v>
      </c>
      <c r="H34" s="469" t="s">
        <v>567</v>
      </c>
      <c r="I34" s="27">
        <v>2.5999999999999999E-3</v>
      </c>
      <c r="J34" s="469" t="s">
        <v>567</v>
      </c>
    </row>
    <row r="35" spans="2:10">
      <c r="B35" s="468" t="s">
        <v>201</v>
      </c>
      <c r="C35" s="3" t="s">
        <v>578</v>
      </c>
      <c r="D35" s="3" t="s">
        <v>579</v>
      </c>
      <c r="E35" s="307">
        <v>9.2999999999999999E-2</v>
      </c>
      <c r="F35" s="27" t="s">
        <v>566</v>
      </c>
      <c r="G35" s="468">
        <v>7.4999999999999997E-3</v>
      </c>
      <c r="H35" s="469" t="s">
        <v>567</v>
      </c>
      <c r="I35" s="27">
        <v>1E-3</v>
      </c>
      <c r="J35" s="469" t="s">
        <v>567</v>
      </c>
    </row>
    <row r="36" spans="2:10" ht="12" thickBot="1">
      <c r="B36" s="471" t="s">
        <v>201</v>
      </c>
      <c r="C36" s="480" t="s">
        <v>288</v>
      </c>
      <c r="D36" s="481"/>
      <c r="E36" s="482">
        <v>7.0999999999999994E-2</v>
      </c>
      <c r="F36" s="483" t="s">
        <v>566</v>
      </c>
      <c r="G36" s="486">
        <v>0</v>
      </c>
      <c r="H36" s="472" t="s">
        <v>567</v>
      </c>
      <c r="I36" s="483">
        <v>2.0999999999999999E-3</v>
      </c>
      <c r="J36" s="472" t="s">
        <v>567</v>
      </c>
    </row>
    <row r="37" spans="2:10" s="6" customFormat="1" ht="15.75" customHeight="1" thickBot="1">
      <c r="B37" s="721" t="s">
        <v>580</v>
      </c>
      <c r="C37" s="722"/>
      <c r="D37" s="722"/>
      <c r="E37" s="722"/>
      <c r="F37" s="722"/>
      <c r="G37" s="723"/>
      <c r="H37" s="723"/>
      <c r="I37" s="723"/>
      <c r="J37" s="723"/>
    </row>
    <row r="38" spans="2:10" ht="13.2">
      <c r="B38" s="307" t="s">
        <v>201</v>
      </c>
      <c r="C38" s="3" t="s">
        <v>581</v>
      </c>
      <c r="D38" s="315"/>
      <c r="E38" s="304">
        <v>0.17499999999999999</v>
      </c>
      <c r="F38" s="306" t="s">
        <v>503</v>
      </c>
      <c r="G38" s="484">
        <v>5.0000000000000001E-3</v>
      </c>
      <c r="H38" s="474" t="s">
        <v>534</v>
      </c>
      <c r="I38" s="487">
        <v>3.0000000000000001E-3</v>
      </c>
      <c r="J38" s="474" t="s">
        <v>534</v>
      </c>
    </row>
    <row r="39" spans="2:10" ht="13.2">
      <c r="B39" s="307" t="s">
        <v>201</v>
      </c>
      <c r="C39" s="3" t="s">
        <v>582</v>
      </c>
      <c r="D39" s="315"/>
      <c r="E39" s="307">
        <v>0.95499999999999996</v>
      </c>
      <c r="F39" s="27" t="s">
        <v>503</v>
      </c>
      <c r="G39" s="468">
        <v>2.5999999999999999E-2</v>
      </c>
      <c r="H39" s="469" t="s">
        <v>534</v>
      </c>
      <c r="I39" s="488">
        <v>2.3E-2</v>
      </c>
      <c r="J39" s="469" t="s">
        <v>534</v>
      </c>
    </row>
    <row r="40" spans="2:10" ht="12" thickBot="1">
      <c r="B40" s="308" t="s">
        <v>201</v>
      </c>
      <c r="C40" s="408" t="s">
        <v>583</v>
      </c>
      <c r="D40" s="317"/>
      <c r="E40" s="308">
        <v>0.377</v>
      </c>
      <c r="F40" s="309" t="s">
        <v>503</v>
      </c>
      <c r="G40" s="471">
        <v>0</v>
      </c>
      <c r="H40" s="472" t="s">
        <v>534</v>
      </c>
      <c r="I40" s="489">
        <v>1.9E-2</v>
      </c>
      <c r="J40" s="472" t="s">
        <v>534</v>
      </c>
    </row>
    <row r="41" spans="2:10" ht="13.2">
      <c r="B41" s="3" t="s">
        <v>584</v>
      </c>
    </row>
    <row r="42" spans="2:10" ht="13.2">
      <c r="B42" s="3" t="s">
        <v>585</v>
      </c>
    </row>
    <row r="43" spans="2:10" ht="13.2">
      <c r="B43" s="3" t="s">
        <v>586</v>
      </c>
    </row>
    <row r="44" spans="2:10" ht="13.2">
      <c r="B44" s="3" t="s">
        <v>587</v>
      </c>
    </row>
    <row r="45" spans="2:10" ht="13.2">
      <c r="B45" s="3" t="s">
        <v>588</v>
      </c>
    </row>
    <row r="46" spans="2:10" ht="13.2">
      <c r="B46" s="3" t="s">
        <v>589</v>
      </c>
    </row>
    <row r="47" spans="2:10" ht="13.2">
      <c r="B47" s="3" t="s">
        <v>590</v>
      </c>
    </row>
    <row r="48" spans="2:10" ht="13.2">
      <c r="B48" s="3" t="s">
        <v>591</v>
      </c>
    </row>
    <row r="49" spans="2:10" ht="13.2">
      <c r="B49" s="3" t="s">
        <v>592</v>
      </c>
    </row>
    <row r="50" spans="2:10" ht="50.25" customHeight="1">
      <c r="B50" s="719" t="s">
        <v>593</v>
      </c>
      <c r="C50" s="719"/>
      <c r="D50" s="719"/>
      <c r="E50" s="719"/>
      <c r="F50" s="719"/>
      <c r="G50" s="719"/>
      <c r="H50" s="719"/>
      <c r="I50" s="719"/>
      <c r="J50" s="719"/>
    </row>
  </sheetData>
  <sheetProtection sheet="1" objects="1" scenarios="1"/>
  <mergeCells count="11">
    <mergeCell ref="B3:J3"/>
    <mergeCell ref="B50:J50"/>
    <mergeCell ref="B2:J2"/>
    <mergeCell ref="B6:J6"/>
    <mergeCell ref="B37:J37"/>
    <mergeCell ref="G4:H4"/>
    <mergeCell ref="I4:J4"/>
    <mergeCell ref="E4:F4"/>
    <mergeCell ref="B4:B5"/>
    <mergeCell ref="C4:C5"/>
    <mergeCell ref="D4:D5"/>
  </mergeCells>
  <pageMargins left="0.7" right="0.7" top="0.75" bottom="0.75" header="0.3" footer="0.3"/>
  <pageSetup orientation="portrait" horizontalDpi="1200"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48ca1b9-5519-4cb4-997c-a597c52bd683" xsi:nil="true"/>
    <_ip_UnifiedCompliancePolicyUIAction xmlns="http://schemas.microsoft.com/sharepoint/v3" xsi:nil="true"/>
    <lcf76f155ced4ddcb4097134ff3c332f xmlns="a46c2b86-f469-43b8-b637-0debd7041df9">
      <Terms xmlns="http://schemas.microsoft.com/office/infopath/2007/PartnerControls"/>
    </lcf76f155ced4ddcb4097134ff3c332f>
    <Comments xmlns="a46c2b86-f469-43b8-b637-0debd7041df9" xsi:nil="true"/>
    <Status xmlns="a46c2b86-f469-43b8-b637-0debd7041df9" xsi:nil="true"/>
    <_ip_UnifiedCompliancePolicyProperties xmlns="http://schemas.microsoft.com/sharepoint/v3" xsi:nil="true"/>
    <CandidateRanking xmlns="a46c2b86-f469-43b8-b637-0debd7041df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7B4CAD6B604840AC13A7CFA4929F39" ma:contentTypeVersion="23" ma:contentTypeDescription="Create a new document." ma:contentTypeScope="" ma:versionID="a282a1bd0f88d750180afe007a5431a0">
  <xsd:schema xmlns:xsd="http://www.w3.org/2001/XMLSchema" xmlns:xs="http://www.w3.org/2001/XMLSchema" xmlns:p="http://schemas.microsoft.com/office/2006/metadata/properties" xmlns:ns1="http://schemas.microsoft.com/sharepoint/v3" xmlns:ns2="a46c2b86-f469-43b8-b637-0debd7041df9" xmlns:ns3="b48ca1b9-5519-4cb4-997c-a597c52bd683" targetNamespace="http://schemas.microsoft.com/office/2006/metadata/properties" ma:root="true" ma:fieldsID="c52d08aab83d34a77790adaa7bfb39af" ns1:_="" ns2:_="" ns3:_="">
    <xsd:import namespace="http://schemas.microsoft.com/sharepoint/v3"/>
    <xsd:import namespace="a46c2b86-f469-43b8-b637-0debd7041df9"/>
    <xsd:import namespace="b48ca1b9-5519-4cb4-997c-a597c52bd68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Comments" minOccurs="0"/>
                <xsd:element ref="ns2:CandidateRanking" minOccurs="0"/>
                <xsd:element ref="ns1:_ip_UnifiedCompliancePolicyProperties" minOccurs="0"/>
                <xsd:element ref="ns1:_ip_UnifiedCompliancePolicyUIAction" minOccurs="0"/>
                <xsd:element ref="ns2:MediaServiceObjectDetectorVersions" minOccurs="0"/>
                <xsd:element ref="ns2:MediaServiceLocation" minOccurs="0"/>
                <xsd:element ref="ns2:MediaServiceSearchPropertie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6c2b86-f469-43b8-b637-0debd7041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element name="Comments" ma:index="23" nillable="true" ma:displayName="Comments" ma:format="Dropdown" ma:internalName="Comments">
      <xsd:simpleType>
        <xsd:restriction base="dms:Text">
          <xsd:maxLength value="255"/>
        </xsd:restriction>
      </xsd:simpleType>
    </xsd:element>
    <xsd:element name="CandidateRanking" ma:index="24" nillable="true" ma:displayName="Candidate Ranking" ma:decimals="0" ma:format="Dropdown" ma:internalName="CandidateRanking" ma:percentage="FALSE">
      <xsd:simpleType>
        <xsd:restriction base="dms:Number"/>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indexed="true" ma:internalName="MediaServiceLocation"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Status" ma:index="3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8ca1b9-5519-4cb4-997c-a597c52bd68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1c331e7-1afd-4a1a-964c-8f9e9be1bb8b}" ma:internalName="TaxCatchAll" ma:showField="CatchAllData" ma:web="b48ca1b9-5519-4cb4-997c-a597c52bd6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D8464B-0590-4F94-902E-B659DF8DECF8}">
  <ds:schemaRefs>
    <ds:schemaRef ds:uri="http://purl.org/dc/dcmitype/"/>
    <ds:schemaRef ds:uri="http://schemas.microsoft.com/office/2006/metadata/properties"/>
    <ds:schemaRef ds:uri="http://purl.org/dc/elements/1.1/"/>
    <ds:schemaRef ds:uri="http://www.w3.org/XML/1998/namespace"/>
    <ds:schemaRef ds:uri="http://schemas.microsoft.com/office/2006/documentManagement/types"/>
    <ds:schemaRef ds:uri="b48ca1b9-5519-4cb4-997c-a597c52bd683"/>
    <ds:schemaRef ds:uri="http://schemas.openxmlformats.org/package/2006/metadata/core-properties"/>
    <ds:schemaRef ds:uri="http://schemas.microsoft.com/office/infopath/2007/PartnerControls"/>
    <ds:schemaRef ds:uri="a46c2b86-f469-43b8-b637-0debd7041df9"/>
    <ds:schemaRef ds:uri="http://schemas.microsoft.com/sharepoint/v3"/>
    <ds:schemaRef ds:uri="http://purl.org/dc/terms/"/>
  </ds:schemaRefs>
</ds:datastoreItem>
</file>

<file path=customXml/itemProps2.xml><?xml version="1.0" encoding="utf-8"?>
<ds:datastoreItem xmlns:ds="http://schemas.openxmlformats.org/officeDocument/2006/customXml" ds:itemID="{0B08415E-6440-48B1-8C21-65B8AA1E1991}">
  <ds:schemaRefs>
    <ds:schemaRef ds:uri="http://schemas.microsoft.com/sharepoint/v3/contenttype/forms"/>
  </ds:schemaRefs>
</ds:datastoreItem>
</file>

<file path=customXml/itemProps3.xml><?xml version="1.0" encoding="utf-8"?>
<ds:datastoreItem xmlns:ds="http://schemas.openxmlformats.org/officeDocument/2006/customXml" ds:itemID="{31B63D5C-1195-4C5B-9FC6-FB6646A527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c2b86-f469-43b8-b637-0debd7041df9"/>
    <ds:schemaRef ds:uri="b48ca1b9-5519-4cb4-997c-a597c52bd6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Table of Contents</vt:lpstr>
      <vt:lpstr>Stationary Combustion</vt:lpstr>
      <vt:lpstr>Mobile Combustion - Fuel Use</vt:lpstr>
      <vt:lpstr>Mobile Combustion - Distance</vt:lpstr>
      <vt:lpstr>Electricity US</vt:lpstr>
      <vt:lpstr>Electricity CN, TW, BR, TH, UK</vt:lpstr>
      <vt:lpstr>Mobile Combustion - Freight</vt:lpstr>
      <vt:lpstr>Mobile Combustion - Public</vt:lpstr>
      <vt:lpstr>Abbreviations and Conversions</vt:lpstr>
      <vt:lpstr>Revision History</vt:lpstr>
    </vt:vector>
  </TitlesOfParts>
  <Manager/>
  <Company>WORLD RESOURCES INSTITUTE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bulldog</dc:creator>
  <cp:keywords/>
  <dc:description/>
  <cp:lastModifiedBy>Kevin Kurkul</cp:lastModifiedBy>
  <cp:revision/>
  <dcterms:created xsi:type="dcterms:W3CDTF">2011-06-21T12:59:43Z</dcterms:created>
  <dcterms:modified xsi:type="dcterms:W3CDTF">2024-05-06T22:08:22Z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0x010100E17B4CAD6B604840AC13A7CFA4929F39</vt:lpwstr>
  </property>
  <property fmtid="{D5CDD505-2E9C-101B-9397-08002B2CF9AE}" pid="3" name="MediaServiceImageTags">
    <vt:lpwstr/>
  </property>
</Properties>
</file>