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ml.chart+xml" PartName="/xl/charts/chart14.xml"/>
  <Override ContentType="application/vnd.openxmlformats-officedocument.drawingml.chart+xml" PartName="/xl/charts/chart15.xml"/>
  <Override ContentType="application/vnd.openxmlformats-officedocument.drawingml.chart+xml" PartName="/xl/charts/chart16.xml"/>
  <Override ContentType="application/vnd.openxmlformats-officedocument.drawingml.chart+xml" PartName="/xl/charts/chart17.xml"/>
  <Override ContentType="application/vnd.openxmlformats-officedocument.drawingml.chart+xml" PartName="/xl/charts/chart18.xml"/>
  <Override ContentType="application/vnd.openxmlformats-officedocument.drawingml.chart+xml" PartName="/xl/charts/chart19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 codeName="ThisWorkbook"/>
  <mc:AlternateContent>
    <mc:Choice Requires="x15">
      <x15ac:absPath xmlns:x15ac="http://schemas.microsoft.com/office/spreadsheetml/2010/11/ac" url="C:\Dev\workspace\di-ui\server\src\main\resources\jxls\nonAnnexOne\"/>
    </mc:Choice>
  </mc:AlternateContent>
  <bookViews>
    <workbookView xWindow="0" yWindow="0" windowWidth="16380" windowHeight="8190" tabRatio="703" activeTab="2"/>
  </bookViews>
  <sheets>
    <sheet name="Data_by_sector" sheetId="1" r:id="rId1"/>
    <sheet name="Data_by_gas" sheetId="2" r:id="rId2"/>
    <sheet name="Summary Data" sheetId="3" r:id="rId3"/>
    <sheet name="ChartData" sheetId="4" r:id="rId4" state="veryHidden"/>
  </sheets>
  <definedNames>
    <definedName name="CC_DATA">OFFSET(Data_by_sector!$A$11,0,COUNTA(Data_by_sector!$1:$1)-1,8,1),OFFSET(Data_by_sector!$A$26,0,COUNTA(Data_by_sector!$1:$1)-1,2,1), OFFSET(Data_by_sector!$A$35,0,COUNTA(Data_by_sector!$1:$1)-1,1,1), OFFSET(Data_by_sector!$A$41,0,COUNTA(Data_by_sector!$1:$1)-1,1,1), OFFSET(Data_by_sector!$A$46,0,COUNTA(Data_by_sector!$1:$1)-1,1,1)</definedName>
    <definedName name="GAS_AAC" localSheetId="1">POWER(Data_by_gas!A1048555/Data_by_gas!XFD1048555, 1/(Data_by_gas!A$1-Data_by_gas!XFD$1))-1</definedName>
    <definedName name="GAS_AAC_TOTAL" localSheetId="1">POWER(Data_by_gas!XFD1048555/Data_by_gas!$B1048555, 1/(Data_by_gas!XFD$1-Data_by_gas!$B$1))-1</definedName>
    <definedName name="GHG_W_LULUCF_CO2">OFFSET(Data_by_gas!$A$14,0,1,1,COUNTA(Data_by_gas!$1:$1)-1)</definedName>
    <definedName name="GHG_W_LULUCF_NONCO2">OFFSET(Data_by_gas!$A$21,0,1,1,COUNTA(Data_by_gas!$1:$1)-1)</definedName>
    <definedName name="GHG_W_LULUCF_TOTALGHG">OFFSET(Data_by_gas!$A$22,0,1,1,COUNTA(Data_by_gas!$1:$1)-1)</definedName>
    <definedName name="GHG_WO_LULUCF_CO2">OFFSET(Data_by_gas!$A$3,0,1,1,COUNTA(Data_by_gas!$1:$1)-1)</definedName>
    <definedName name="GHG_WO_LULUCF_NONCO2">OFFSET(Data_by_gas!$A$10,0,1,1,COUNTA(Data_by_gas!$1:$1)-1)</definedName>
    <definedName name="GHG_WO_LULUCF_TOTALGHG">OFFSET(Data_by_gas!$A$11,0,1,1,COUNTA(Data_by_gas!$1:$1)-1)</definedName>
    <definedName name="LBL_CAT">Data_by_sector!$A$11:$A$18,Data_by_sector!$A$26,Data_by_sector!$A$27,Data_by_sector!$A$35,Data_by_sector!$A$41,Data_by_sector!$A$46</definedName>
    <definedName name="LBL_GAS_YEARS">OFFSET(Data_by_gas!$A$1,0,1,1,COUNTA(Data_by_gas!$1:$1)-1)</definedName>
    <definedName name="SECTOR_AAC" localSheetId="0">POWER(Data_by_sector!A1048531/Data_by_sector!XFD1048531, 1/(Data_by_sector!A$1-Data_by_sector!XFD$1))-1</definedName>
    <definedName name="SECTOR_AAC_TOTAL" localSheetId="0">POWER(Data_by_sector!XFD1048531/Data_by_sector!$B1048531, 1/(Data_by_sector!XFD$1-Data_by_sector!$B$1))-1</definedName>
    <definedName name="SECTOR_CHANGE_TOTAL" localSheetId="0">(Data_by_sector!XFD1-Data_by_sector!$B1)/Data_by_sector!$B1</definedName>
  </definedNames>
  <calcPr calcId="171027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<sst xmlns="http://schemas.openxmlformats.org/spreadsheetml/2006/main" count="646" uniqueCount="277">
  <si>
    <t>${summaryTotal["year"]}</t>
  </si>
  <si>
    <t>Summary Total</t>
  </si>
  <si>
    <t>${summaryTotal["co2WithoutLulucf"]}</t>
  </si>
  <si>
    <t>${summaryTotal["co2byLulucf"]}</t>
  </si>
  <si>
    <t>${summaryTotal["co2WithLulucf"]}</t>
  </si>
  <si>
    <t>GHG emissions without LULUCF / LUCF</t>
  </si>
  <si>
    <t>${summaryTotal["ghgWithoutLulucf"]}</t>
  </si>
  <si>
    <t>GHG net emissions/removals by LULUCF / LUCF</t>
  </si>
  <si>
    <t>${summaryTotal["ghgByLulucf"]}</t>
  </si>
  <si>
    <t>GHG net emissions/removals with LULUCF / LUCF</t>
  </si>
  <si>
    <t>${summaryTotal["ghgWithLulucf"]}</t>
  </si>
  <si>
    <t>Breakdown by sub-sectors</t>
  </si>
  <si>
    <t xml:space="preserve">1. Energy </t>
  </si>
  <si>
    <t>${subSectors["energy"]}</t>
  </si>
  <si>
    <t>1.A.1. Energy industries</t>
  </si>
  <si>
    <t>${subSectors["energyIndustries"]}</t>
  </si>
  <si>
    <t>1.A.2. Manufacturing industries and construction</t>
  </si>
  <si>
    <t>${subSectors["manufacturingIndustries"]}</t>
  </si>
  <si>
    <t>1.A.3. Transport</t>
  </si>
  <si>
    <t>${subSectors["transport"]}</t>
  </si>
  <si>
    <t>1.A.4. Other sectors</t>
  </si>
  <si>
    <t>${subSectors["otherSectors"]}</t>
  </si>
  <si>
    <t>1.A.5. Other</t>
  </si>
  <si>
    <t>${subSectors["otherEnergy"]}</t>
  </si>
  <si>
    <t>1.B. Fugitive emissions from Fuels</t>
  </si>
  <si>
    <t>${subSectors["fugitiveEmissions"]}</t>
  </si>
  <si>
    <t>2. Industrial Processes</t>
  </si>
  <si>
    <t>${subSectors["industrial"]}</t>
  </si>
  <si>
    <t>2.A. Mineral Products</t>
  </si>
  <si>
    <t>${subSectors["mineral"]}</t>
  </si>
  <si>
    <t>2.B. Chemical Industry</t>
  </si>
  <si>
    <t>${subSectors["chemical"]}</t>
  </si>
  <si>
    <t>2.C. Metal Production</t>
  </si>
  <si>
    <t>${subSectors["metal"]}</t>
  </si>
  <si>
    <t>2.D. Other Production</t>
  </si>
  <si>
    <t>${subSectors["otherProduction"]}</t>
  </si>
  <si>
    <t>2.E. Production of Halocarbons and SF6</t>
  </si>
  <si>
    <t>${subSectors["productionSf6"]}</t>
  </si>
  <si>
    <t>2.F. Consumption of Halocarbons and SF6</t>
  </si>
  <si>
    <t>${subSectors["consumptionSf6"]}</t>
  </si>
  <si>
    <t>2.G. Other</t>
  </si>
  <si>
    <t>${subSectors["otherIndustrial"]}</t>
  </si>
  <si>
    <t>3. Solvents</t>
  </si>
  <si>
    <t>${subSectors["solvents"]}</t>
  </si>
  <si>
    <t xml:space="preserve">4. Agriculture </t>
  </si>
  <si>
    <t>${subSectors["agriculture"]}</t>
  </si>
  <si>
    <t>4.A. Enteric Fermentation</t>
  </si>
  <si>
    <t>${subSectors["fermentation"]}</t>
  </si>
  <si>
    <t>4.B. Manure Management</t>
  </si>
  <si>
    <t>${subSectors["manure"]}</t>
  </si>
  <si>
    <t>4.C. Rice Cultivation</t>
  </si>
  <si>
    <t>${subSectors["rice"]}</t>
  </si>
  <si>
    <t>4.D. Agricultural Soils</t>
  </si>
  <si>
    <t>${subSectors["soils"]}</t>
  </si>
  <si>
    <t>4.E. Prescribed Burning of Savannas</t>
  </si>
  <si>
    <t>${subSectors["savannas"]}</t>
  </si>
  <si>
    <t>4.F. Field Burning of Agricultural Residues</t>
  </si>
  <si>
    <t>${subSectors["field"]}</t>
  </si>
  <si>
    <t>4.G. Other</t>
  </si>
  <si>
    <t>${subSectors["otherAgriculture"]}</t>
  </si>
  <si>
    <t>5bis. Land-Use Change and Forestry</t>
  </si>
  <si>
    <t>${subSectors["lucf"]}</t>
  </si>
  <si>
    <t>5bis.A. Changes in Forest and Other Woody Biomass Stocks</t>
  </si>
  <si>
    <t>${subSectors["changeForest"]}</t>
  </si>
  <si>
    <t>5bis.B. Forest and Grassland Conversion</t>
  </si>
  <si>
    <t>${subSectors["forest"]}</t>
  </si>
  <si>
    <t>5bis.C. Abandonment of Managed Lands</t>
  </si>
  <si>
    <t>${subSectors["managedLands"]}</t>
  </si>
  <si>
    <t>5bis.D. CO2 Emissions and Removals from Soil</t>
  </si>
  <si>
    <t>${subSectors["soil"]}</t>
  </si>
  <si>
    <t>5bis.E. Other</t>
  </si>
  <si>
    <t>${subSectors["otherLucf"]}</t>
  </si>
  <si>
    <t>6. Waste</t>
  </si>
  <si>
    <t>${subSectors["waste"]}</t>
  </si>
  <si>
    <t>6.A. Solid Waste Disposal on Land</t>
  </si>
  <si>
    <t>${subSectors["disposal"]}</t>
  </si>
  <si>
    <t>6.B. Wastewater Handling</t>
  </si>
  <si>
    <t>${subSectors["wastewater"]}</t>
  </si>
  <si>
    <t>6.C. Waste Incineration</t>
  </si>
  <si>
    <t>${subSectors["incineration"]}</t>
  </si>
  <si>
    <t>6.D. Other</t>
  </si>
  <si>
    <t>${subSectors["otherWaste"]}</t>
  </si>
  <si>
    <t>7. Other</t>
  </si>
  <si>
    <t>${subSectors["other"]}</t>
  </si>
  <si>
    <t>${gasesWithoutLulucf["year"]}</t>
  </si>
  <si>
    <t>${gasesWithoutLulucf["co2"]}</t>
  </si>
  <si>
    <t>${gasesWithoutLulucf["ch4"]}</t>
  </si>
  <si>
    <t>${gasesWithoutLulucf["n2o"]}</t>
  </si>
  <si>
    <t>${gasesWithoutLulucf["aggregateF"]}</t>
  </si>
  <si>
    <t>HFCs</t>
  </si>
  <si>
    <t>${gasesWithoutLulucf["hfcs"]}</t>
  </si>
  <si>
    <t>PFCs</t>
  </si>
  <si>
    <t>${gasesWithoutLulucf["pfcs"]}</t>
  </si>
  <si>
    <t>${gasesWithoutLulucf["sf6"]}</t>
  </si>
  <si>
    <t>Total GHG</t>
  </si>
  <si>
    <t>GHG emissions with LULUCF / LUCF</t>
  </si>
  <si>
    <t>${gasesWithLulucf["co2"]}</t>
  </si>
  <si>
    <t>${gasesWithLulucf["ch4"]}</t>
  </si>
  <si>
    <t>${gasesWithLulucf["n2o"]}</t>
  </si>
  <si>
    <t>${gasesWithLulucf["aggregateF"]}</t>
  </si>
  <si>
    <t>${gasesWithLulucf["hfcs"]}</t>
  </si>
  <si>
    <t>${gasesWithLulucf["pfcs"]}</t>
  </si>
  <si>
    <t>${gasesWithLulucf["sf6"]}</t>
  </si>
  <si>
    <r>
      <rPr>
        <sz val="9"/>
        <color rgb="FF000000"/>
        <rFont val="Arial"/>
        <family val="2"/>
        <charset val="1"/>
      </rPr>
      <t>CO</t>
    </r>
    <r>
      <rPr>
        <vertAlign val="subscript"/>
        <sz val="9"/>
        <color rgb="FF000000"/>
        <rFont val="Arial"/>
        <family val="2"/>
        <charset val="1"/>
      </rPr>
      <t>2</t>
    </r>
    <r>
      <rPr>
        <sz val="9"/>
        <color rgb="FF000000"/>
        <rFont val="Arial"/>
        <family val="2"/>
        <charset val="1"/>
      </rPr>
      <t xml:space="preserve"> emissions without LULUCF / LUCF</t>
    </r>
  </si>
  <si>
    <r>
      <rPr>
        <sz val="9"/>
        <color rgb="FF000000"/>
        <rFont val="Arial"/>
        <family val="2"/>
        <charset val="1"/>
      </rPr>
      <t>CO</t>
    </r>
    <r>
      <rPr>
        <vertAlign val="subscript"/>
        <sz val="9"/>
        <color rgb="FF000000"/>
        <rFont val="Arial"/>
        <family val="2"/>
        <charset val="1"/>
      </rPr>
      <t>2</t>
    </r>
    <r>
      <rPr>
        <sz val="9"/>
        <color rgb="FF000000"/>
        <rFont val="Arial"/>
        <family val="2"/>
        <charset val="1"/>
      </rPr>
      <t xml:space="preserve"> net emissions/removals by LULUCF / LUCF</t>
    </r>
  </si>
  <si>
    <r>
      <rPr>
        <sz val="9"/>
        <color rgb="FF000000"/>
        <rFont val="Arial"/>
        <family val="2"/>
        <charset val="1"/>
      </rPr>
      <t>CO</t>
    </r>
    <r>
      <rPr>
        <vertAlign val="subscript"/>
        <sz val="9"/>
        <color rgb="FF000000"/>
        <rFont val="Arial"/>
        <family val="2"/>
        <charset val="1"/>
      </rPr>
      <t>2</t>
    </r>
    <r>
      <rPr>
        <sz val="9"/>
        <color rgb="FF000000"/>
        <rFont val="Arial"/>
        <family val="2"/>
        <charset val="1"/>
      </rPr>
      <t xml:space="preserve"> net emissions/removals with LULUCF / LUCF</t>
    </r>
  </si>
  <si>
    <t>Changes in emissions, in percent</t>
  </si>
  <si>
    <t>${summaryTotal["changeInPercent"]["yearFromTo"]}</t>
  </si>
  <si>
    <t>${summaryTotal["changeInPercent"]["co2WithoutLulucf"]}</t>
  </si>
  <si>
    <t>${summaryTotal["changeInPercent"]["co2byLulucf"]}</t>
  </si>
  <si>
    <t>${summaryTotal["changeInPercent"]["co2WithLulucf"]}</t>
  </si>
  <si>
    <t>${summaryTotal["changeInPercent"]["ghgWithoutLulucf"]}</t>
  </si>
  <si>
    <t>${summaryTotal["changeInPercent"]["ghgByLulucf"]}</t>
  </si>
  <si>
    <t>${summaryTotal["changeInPercent"]["ghgWithLulucf"]}</t>
  </si>
  <si>
    <t>Average annual growth rates, in percent per year</t>
  </si>
  <si>
    <t>${summaryTotal["growthInPercent"]["yearFromTo"]}</t>
  </si>
  <si>
    <t>${summaryTotal["growthInPercent"]["co2WithoutLulucf"]}</t>
  </si>
  <si>
    <t>${summaryTotal["growthInPercent"]["co2byLulucf"]}</t>
  </si>
  <si>
    <t>${summaryTotal["growthInPercent"]["co2WithLulucf"]}</t>
  </si>
  <si>
    <t>${summaryTotal["growthInPercent"]["ghgWithoutLulucf"]}</t>
  </si>
  <si>
    <t>${summaryTotal["growthInPercent"]["ghgByLulucf"]}</t>
  </si>
  <si>
    <t>${summaryTotal["growthInPercent"]["ghgWithLulucf"]}</t>
  </si>
  <si>
    <t>Total GHG emissions, without and with LULUCF / LUCF</t>
  </si>
  <si>
    <t xml:space="preserve">NO DATA (without LULUCF / LUCF)
</t>
  </si>
  <si>
    <t xml:space="preserve">NO DATA (with LULUCF / LUCF)
</t>
  </si>
  <si>
    <t>NO DATA</t>
  </si>
  <si>
    <t>GHG emissions by gas</t>
  </si>
  <si>
    <t>${chartData["gasesWithoutLulucf"]["base"]["year"]} (without LULUCF / LUCF)</t>
  </si>
  <si>
    <t>GHG emissions by sector (without LULUCF / LUCF)</t>
  </si>
  <si>
    <t>${chartData["subSectors"]["base"]["year"]}</t>
  </si>
  <si>
    <t>${chartData["subSectors"]["last"]["year"]}</t>
  </si>
  <si>
    <t>Breakdown of GHG emissions within the energy sector</t>
  </si>
  <si>
    <t>Breakdown of GHG emissions within the industrial processes sector</t>
  </si>
  <si>
    <t>Breakdown of GHG emissions within the agriculture sector</t>
  </si>
  <si>
    <t>Breakdown of GHG emissions within the waste sector</t>
  </si>
  <si>
    <t>Fig.5-6_breakdown_gas</t>
  </si>
  <si>
    <t>WithOut Lulucf</t>
  </si>
  <si>
    <t>${chartData["gasesWithoutLulucf"]["base"]["year"]}</t>
  </si>
  <si>
    <t>${chartData["gasesWithoutLulucf"]["last"]["year"]}</t>
  </si>
  <si>
    <t>${chartData["gasesWithoutLulucf"]["base"]["co2"]}</t>
  </si>
  <si>
    <t>${chartData["gasesWithoutLulucf"]["last"]["co2"]}</t>
  </si>
  <si>
    <t>${chartData["gasesWithoutLulucf"]["base"]["ch4"]}</t>
  </si>
  <si>
    <t>${chartData["gasesWithoutLulucf"]["last"]["ch4"]}</t>
  </si>
  <si>
    <t>${chartData["gasesWithoutLulucf"]["base"]["n2o"]}</t>
  </si>
  <si>
    <t>${chartData["gasesWithoutLulucf"]["last"]["n2o"]}</t>
  </si>
  <si>
    <t>${chartData["gasesWithoutLulucf"]["base"]["aggregateF"]}</t>
  </si>
  <si>
    <t>${chartData["gasesWithoutLulucf"]["last"]["aggregateF"]}</t>
  </si>
  <si>
    <t>With Lulucf</t>
  </si>
  <si>
    <t>${chartData["gasesWithLulucf"]["base"]["year"]}</t>
  </si>
  <si>
    <t>${chartData["gasesWithLulucf"]["last"]["year"]}</t>
  </si>
  <si>
    <t>${chartData["gasesWithLulucf"]["base"]["co2"]}</t>
  </si>
  <si>
    <t>${chartData["gasesWithLulucf"]["last"]["co2"]}</t>
  </si>
  <si>
    <t>${chartData["gasesWithLulucf"]["base"]["ch4"]}</t>
  </si>
  <si>
    <t>${chartData["gasesWithLulucf"]["last"]["ch4"]}</t>
  </si>
  <si>
    <t>${chartData["gasesWithLulucf"]["base"]["n2o"]}</t>
  </si>
  <si>
    <t>${chartData["gasesWithLulucf"]["last"]["n2o"]}</t>
  </si>
  <si>
    <t>${chartData["gasesWithLulucf"]["base"]["aggregateF"]}</t>
  </si>
  <si>
    <t>${chartData["gasesWithLulucf"]["last"]["aggregateF"]}</t>
  </si>
  <si>
    <t>Fig.7-8_breakdown_sector</t>
  </si>
  <si>
    <t>BY Sector</t>
  </si>
  <si>
    <t>Energy</t>
  </si>
  <si>
    <t>${chartData["subSectors"]["base"]["energy"]}</t>
  </si>
  <si>
    <t>${chartData["subSectors"]["last"]["energy"]}</t>
  </si>
  <si>
    <t>Industrial Processes</t>
  </si>
  <si>
    <t>${chartData["subSectors"]["base"]["industrial"]}</t>
  </si>
  <si>
    <t>${chartData["subSectors"]["last"]["industrial"]}</t>
  </si>
  <si>
    <t>Solvents</t>
  </si>
  <si>
    <t>${chartData["subSectors"]["base"]["agriculture"]}</t>
  </si>
  <si>
    <t>${chartData["subSectors"]["last"]["agriculture"]}</t>
  </si>
  <si>
    <t xml:space="preserve">Agriculture </t>
  </si>
  <si>
    <t>${chartData["subSectors"]["base"]["waste"]}</t>
  </si>
  <si>
    <t>${chartData["subSectors"]["last"]["waste"]}</t>
  </si>
  <si>
    <t>Waste</t>
  </si>
  <si>
    <t>${chartData["subSectors"]["base"]["other"]}</t>
  </si>
  <si>
    <t>${chartData["subSectors"]["last"]["other"]}</t>
  </si>
  <si>
    <t>Other</t>
  </si>
  <si>
    <t>Fig.9_breakdown_sub-sectors</t>
  </si>
  <si>
    <t>BY sub-Sector</t>
  </si>
  <si>
    <t>${chartData["subSectors"]["base"]["energyIndustries"]}</t>
  </si>
  <si>
    <t>${chartData["subSectors"]["last"]["energyIndustries"]}</t>
  </si>
  <si>
    <t>${chartData["subSectors"]["base"]["manufacturingIndustries"]}</t>
  </si>
  <si>
    <t>${chartData["subSectors"]["last"]["manufacturingIndustries"]}</t>
  </si>
  <si>
    <t>${chartData["subSectors"]["base"]["transport"]}</t>
  </si>
  <si>
    <t>${chartData["subSectors"]["last"]["transport"]}</t>
  </si>
  <si>
    <t>${chartData["subSectors"]["base"]["otherSectors"]}</t>
  </si>
  <si>
    <t>${chartData["subSectors"]["last"]["otherSectors"]}</t>
  </si>
  <si>
    <t>${chartData["subSectors"]["base"]["otherEnergy"]}</t>
  </si>
  <si>
    <t>${chartData["subSectors"]["last"]["otherEnergy"]}</t>
  </si>
  <si>
    <t>${chartData["subSectors"]["base"]["fugitiveEmissions"]}</t>
  </si>
  <si>
    <t>${chartData["subSectors"]["last"]["fugitiveEmissions"]}</t>
  </si>
  <si>
    <t>${chartData["subSectors"]["base"]["mineral"]}</t>
  </si>
  <si>
    <t>${chartData["subSectors"]["last"]["mineral"]}</t>
  </si>
  <si>
    <t>${chartData["subSectors"]["base"]["chemical"]}</t>
  </si>
  <si>
    <t>${chartData["subSectors"]["last"]["chemical"]}</t>
  </si>
  <si>
    <t>${chartData["subSectors"]["base"]["metal"]}</t>
  </si>
  <si>
    <t>${chartData["subSectors"]["last"]["metal"]}</t>
  </si>
  <si>
    <t>${chartData["subSectors"]["base"]["otherProduction"]}</t>
  </si>
  <si>
    <t>${chartData["subSectors"]["last"]["otherProduction"]}</t>
  </si>
  <si>
    <t>${chartData["subSectors"]["base"]["productionSf6"]}</t>
  </si>
  <si>
    <t>${chartData["subSectors"]["last"]["productionSf6"]}</t>
  </si>
  <si>
    <t>${chartData["subSectors"]["base"]["consumptionSf6"]}</t>
  </si>
  <si>
    <t>${chartData["subSectors"]["last"]["consumptionSf6"]}</t>
  </si>
  <si>
    <t>${chartData["subSectors"]["base"]["otherIndustrial"]}</t>
  </si>
  <si>
    <t>${chartData["subSectors"]["last"]["otherIndustrial"]}</t>
  </si>
  <si>
    <t>${chartData["subSectors"]["base"]["solvents"]}</t>
  </si>
  <si>
    <t>${chartData["subSectors"]["last"]["solvents"]}</t>
  </si>
  <si>
    <t>${chartData["subSectors"]["base"]["fermentation"]}</t>
  </si>
  <si>
    <t>${chartData["subSectors"]["last"]["fermentation"]}</t>
  </si>
  <si>
    <t>${chartData["subSectors"]["base"]["manure"]}</t>
  </si>
  <si>
    <t>${chartData["subSectors"]["last"]["manure"]}</t>
  </si>
  <si>
    <t>${chartData["subSectors"]["base"]["rice"]}</t>
  </si>
  <si>
    <t>${chartData["subSectors"]["last"]["rice"]}</t>
  </si>
  <si>
    <t>${chartData["subSectors"]["base"]["soils"]}</t>
  </si>
  <si>
    <t>${chartData["subSectors"]["last"]["soils"]}</t>
  </si>
  <si>
    <t>${chartData["subSectors"]["base"]["savannas"]}</t>
  </si>
  <si>
    <t>${chartData["subSectors"]["last"]["savannas"]}</t>
  </si>
  <si>
    <t>${chartData["subSectors"]["base"]["field"]}</t>
  </si>
  <si>
    <t>${chartData["subSectors"]["last"]["field"]}</t>
  </si>
  <si>
    <t>${chartData["subSectors"]["base"]["otherAgriculture"]}</t>
  </si>
  <si>
    <t>${chartData["subSectors"]["last"]["otherAgriculture"]}</t>
  </si>
  <si>
    <t>${chartData["subSectors"]["base"]["lucf"]}</t>
  </si>
  <si>
    <t>${chartData["subSectors"]["last"]["lucf"]}</t>
  </si>
  <si>
    <t>${chartData["subSectors"]["base"]["changeForest"]}</t>
  </si>
  <si>
    <t>${chartData["subSectors"]["last"]["changeForest"]}</t>
  </si>
  <si>
    <t>${chartData["subSectors"]["base"]["forest"]}</t>
  </si>
  <si>
    <t>${chartData["subSectors"]["last"]["forest"]}</t>
  </si>
  <si>
    <t>${chartData["subSectors"]["base"]["managedLands"]}</t>
  </si>
  <si>
    <t>${chartData["subSectors"]["last"]["managedLands"]}</t>
  </si>
  <si>
    <t>${chartData["subSectors"]["base"]["soil"]}</t>
  </si>
  <si>
    <t>${chartData["subSectors"]["last"]["soil"]}</t>
  </si>
  <si>
    <t>${chartData["subSectors"]["base"]["otherLucf"]}</t>
  </si>
  <si>
    <t>${chartData["subSectors"]["last"]["otherLucf"]}</t>
  </si>
  <si>
    <t>${chartData["subSectors"]["base"]["disposal"]}</t>
  </si>
  <si>
    <t>${chartData["subSectors"]["last"]["disposal"]}</t>
  </si>
  <si>
    <t>${chartData["subSectors"]["base"]["wastewater"]}</t>
  </si>
  <si>
    <t>${chartData["subSectors"]["last"]["wastewater"]}</t>
  </si>
  <si>
    <t>${chartData["subSectors"]["base"]["incineration"]}</t>
  </si>
  <si>
    <t>${chartData["subSectors"]["last"]["incineration"]}</t>
  </si>
  <si>
    <t>${chartData["subSectors"]["base"]["otherWaste"]}</t>
  </si>
  <si>
    <t>${chartData["subSectors"]["last"]["otherWaste"]}</t>
  </si>
  <si>
    <t>${gasesWithoutLulucf["totalGHG"]}</t>
  </si>
  <si>
    <t>${gasesWithLulucf["totalGHG"]}</t>
  </si>
  <si>
    <r>
      <t>Emissions, in Gg CO</t>
    </r>
    <r>
      <rPr>
        <b/>
        <vertAlign val="subscript"/>
        <sz val="9"/>
        <color rgb="FF000000"/>
        <rFont val="Arial"/>
        <family val="2"/>
        <charset val="1"/>
      </rPr>
      <t>2</t>
    </r>
    <r>
      <rPr>
        <b/>
        <sz val="9"/>
        <color rgb="FF000000"/>
        <rFont val="Arial"/>
        <family val="2"/>
        <charset val="1"/>
      </rPr>
      <t xml:space="preserve"> equivalent</t>
    </r>
  </si>
  <si>
    <t xml:space="preserve">Emissions Summary for ${country}     </t>
  </si>
  <si>
    <t>${chartData["gasesWithLulucf"]["base"]["year"]} (with LULUCF / LUCF)</t>
  </si>
  <si>
    <t>${chartData["gasesWithLulucf"]["last"]["year"]} (with LULUCF / LUCF)</t>
  </si>
  <si>
    <t>${chartData["gasesWithoutLulucf"]["last"]["year"]} (without LULUCF / LUCF)</t>
  </si>
  <si>
    <t>Change in GHG emissions/removals from ${chartData["subSectors"]["base"]["year"]} to ${chartData["subSectors"]["last"]["year"]}</t>
  </si>
  <si>
    <r>
      <t>Breakdown of GHG emissions/removals within the LULUCF / LUCF sector (Gg CO</t>
    </r>
    <r>
      <rPr>
        <b/>
        <vertAlign val="subscript"/>
        <sz val="11"/>
        <rFont val="Arial"/>
        <family val="2"/>
        <charset val="204"/>
      </rPr>
      <t>2</t>
    </r>
    <r>
      <rPr>
        <b/>
        <sz val="11"/>
        <rFont val="Arial"/>
        <family val="2"/>
        <charset val="204"/>
      </rPr>
      <t xml:space="preserve"> equivalent)</t>
    </r>
  </si>
  <si>
    <t>${summaryTotal["yearLabel"]}</t>
  </si>
  <si>
    <t>Average annual changes, in percent</t>
  </si>
  <si>
    <r>
      <t>GHG emissions, Gg CO</t>
    </r>
    <r>
      <rPr>
        <b/>
        <vertAlign val="subscript"/>
        <sz val="9"/>
        <rFont val="Arial"/>
        <family val="2"/>
      </rPr>
      <t>2</t>
    </r>
    <r>
      <rPr>
        <b/>
        <sz val="9"/>
        <rFont val="Arial"/>
        <family val="2"/>
        <charset val="1"/>
      </rPr>
      <t xml:space="preserve"> equivalent</t>
    </r>
  </si>
  <si>
    <t>${gasesWithoutLulucf["nonCO2"]}</t>
  </si>
  <si>
    <t>${gasesWithLulucf["nonCO2"]}</t>
  </si>
  <si>
    <r>
      <t>CO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  <charset val="1"/>
      </rPr>
      <t xml:space="preserve"> emissions without LULUCF / LUCF</t>
    </r>
  </si>
  <si>
    <r>
      <t>CO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  <charset val="1"/>
      </rPr>
      <t xml:space="preserve"> net emissions/removals by LULUCF / LUCF</t>
    </r>
  </si>
  <si>
    <r>
      <t>CO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  <charset val="1"/>
      </rPr>
      <t xml:space="preserve"> net emissions/removals with LULUCF / LUCF</t>
    </r>
  </si>
  <si>
    <t>CH₄</t>
  </si>
  <si>
    <t>CO₂</t>
  </si>
  <si>
    <t>N₂O</t>
  </si>
  <si>
    <t>Non-CO₂</t>
  </si>
  <si>
    <t>SF₆</t>
  </si>
  <si>
    <t>HFCs+PFCs+SF₆</t>
  </si>
  <si>
    <t/>
  </si>
  <si>
    <t>1994</t>
  </si>
  <si>
    <t>2000</t>
  </si>
  <si>
    <t>2005</t>
  </si>
  <si>
    <t>2010</t>
  </si>
  <si>
    <t xml:space="preserve">Emissions Summary for Saint Lucia     </t>
  </si>
  <si>
    <t>From 1994 to 2005</t>
  </si>
  <si>
    <t>From 2005 to 2010</t>
  </si>
  <si>
    <t>From 1994 to 2010</t>
  </si>
  <si>
    <t>Change in GHG emissions/removals from 1994 to 2010</t>
  </si>
  <si>
    <t>1994 (without LULUCF / LUCF)</t>
  </si>
  <si>
    <t>2010 (without LULUCF / LUCF)</t>
  </si>
  <si>
    <t>1994 (with LULUCF / LUCF)</t>
  </si>
  <si>
    <t>2010 (with LULUCF / LUCF)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</si>
</sst>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-* #,##0.00_-;\-* #,##0.00_-;_-* \-??_-;_-@_-"/>
    <numFmt numFmtId="165" formatCode="0.0"/>
    <numFmt numFmtId="166" formatCode="#,##0.0"/>
    <numFmt numFmtId="167" formatCode="0.00%;\-0.00%;&quot;–&quot;;@"/>
  </numFmts>
  <fonts count="19" x14ac:knownFonts="1">
    <font>
      <sz val="10"/>
      <name val="Arial"/>
      <family val="2"/>
      <charset val="1"/>
    </font>
    <font>
      <b/>
      <sz val="9"/>
      <name val="Arial"/>
      <family val="2"/>
      <charset val="1"/>
    </font>
    <font>
      <b/>
      <sz val="10"/>
      <name val="Arial"/>
      <family val="2"/>
      <charset val="1"/>
    </font>
    <font>
      <sz val="9"/>
      <name val="Arial"/>
      <family val="2"/>
      <charset val="1"/>
    </font>
    <font>
      <b/>
      <sz val="16"/>
      <name val="Arial"/>
      <family val="2"/>
      <charset val="1"/>
    </font>
    <font>
      <sz val="9"/>
      <color rgb="FF808080"/>
      <name val="Arial"/>
      <family val="2"/>
      <charset val="1"/>
    </font>
    <font>
      <b/>
      <sz val="9"/>
      <color rgb="FF000000"/>
      <name val="Arial"/>
      <family val="2"/>
      <charset val="1"/>
    </font>
    <font>
      <b/>
      <vertAlign val="subscript"/>
      <sz val="9"/>
      <color rgb="FF000000"/>
      <name val="Arial"/>
      <family val="2"/>
      <charset val="1"/>
    </font>
    <font>
      <sz val="9"/>
      <color rgb="FF000000"/>
      <name val="Arial"/>
      <family val="2"/>
      <charset val="1"/>
    </font>
    <font>
      <vertAlign val="subscript"/>
      <sz val="9"/>
      <color rgb="FF000000"/>
      <name val="Arial"/>
      <family val="2"/>
      <charset val="1"/>
    </font>
    <font>
      <sz val="8"/>
      <name val="Arial"/>
      <family val="2"/>
      <charset val="1"/>
    </font>
    <font>
      <b/>
      <sz val="11"/>
      <name val="Arial"/>
      <family val="2"/>
      <charset val="1"/>
    </font>
    <font>
      <b/>
      <sz val="11"/>
      <name val="Arial"/>
      <family val="2"/>
      <charset val="204"/>
    </font>
    <font>
      <b/>
      <vertAlign val="subscript"/>
      <sz val="11"/>
      <name val="Arial"/>
      <family val="2"/>
      <charset val="204"/>
    </font>
    <font>
      <sz val="10"/>
      <name val="Arial"/>
      <family val="2"/>
      <charset val="1"/>
    </font>
    <font>
      <b/>
      <sz val="9"/>
      <name val="Arial"/>
      <family val="2"/>
    </font>
    <font>
      <b/>
      <vertAlign val="subscript"/>
      <sz val="9"/>
      <name val="Arial"/>
      <family val="2"/>
    </font>
    <font>
      <sz val="9"/>
      <name val="Arial"/>
      <family val="2"/>
    </font>
    <font>
      <vertAlign val="subscript"/>
      <sz val="9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C0C0C0"/>
        <bgColor rgb="FFBFBFBF"/>
      </patternFill>
    </fill>
    <fill>
      <patternFill patternType="solid">
        <fgColor rgb="FFCCFFCC"/>
        <bgColor rgb="FFCCFFFF"/>
      </patternFill>
    </fill>
    <fill>
      <patternFill patternType="solid">
        <fgColor rgb="FFFFFFFF"/>
        <bgColor rgb="FFFFFFCC"/>
      </patternFill>
    </fill>
    <fill>
      <patternFill patternType="solid">
        <fgColor rgb="FFA6A6A6"/>
        <bgColor rgb="FFBFBFBF"/>
      </patternFill>
    </fill>
    <fill>
      <patternFill patternType="solid">
        <fgColor rgb="FF604A7B"/>
        <bgColor rgb="FF60497A"/>
      </patternFill>
    </fill>
    <fill>
      <patternFill patternType="solid">
        <fgColor rgb="FF953735"/>
        <bgColor rgb="FF963634"/>
      </patternFill>
    </fill>
    <fill>
      <patternFill patternType="solid">
        <fgColor rgb="FF1F497D"/>
        <bgColor rgb="FF003366"/>
      </patternFill>
    </fill>
    <fill>
      <patternFill patternType="solid">
        <fgColor rgb="FF93CDDD"/>
        <bgColor rgb="FF92CDDC"/>
      </patternFill>
    </fill>
    <fill>
      <patternFill patternType="solid">
        <fgColor rgb="FFBFBFBF"/>
        <bgColor rgb="FFC0C0C0"/>
      </patternFill>
    </fill>
    <fill>
      <patternFill patternType="solid">
        <fgColor rgb="FFE46C0A"/>
        <bgColor rgb="FFE26B0A"/>
      </patternFill>
    </fill>
    <fill>
      <patternFill patternType="solid">
        <fgColor rgb="FF77933C"/>
        <bgColor rgb="FF76933C"/>
      </patternFill>
    </fill>
    <fill>
      <patternFill patternType="solid">
        <fgColor rgb="FF00B0F0"/>
        <bgColor rgb="FF33CCCC"/>
      </patternFill>
    </fill>
  </fills>
  <borders count="12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164" fontId="14" fillId="0" borderId="0" applyBorder="0" applyProtection="0"/>
  </cellStyleXfs>
  <cellXfs count="99">
    <xf numFmtId="0" fontId="0" fillId="0" borderId="0" xfId="0"/>
    <xf numFmtId="0" fontId="1" fillId="2" borderId="0" xfId="0" applyFont="1" applyFill="1" applyAlignment="1">
      <alignment wrapText="1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left" indent="1"/>
    </xf>
    <xf numFmtId="0" fontId="3" fillId="0" borderId="0" xfId="0" applyFont="1" applyAlignment="1">
      <alignment horizontal="left" indent="6"/>
    </xf>
    <xf numFmtId="0" fontId="3" fillId="0" borderId="0" xfId="1" applyNumberFormat="1" applyFont="1" applyBorder="1" applyAlignment="1" applyProtection="1">
      <alignment horizontal="left" indent="1"/>
    </xf>
    <xf numFmtId="0" fontId="3" fillId="0" borderId="0" xfId="1" applyNumberFormat="1" applyFont="1" applyBorder="1" applyAlignment="1" applyProtection="1">
      <alignment horizontal="left" indent="6"/>
    </xf>
    <xf numFmtId="0" fontId="1" fillId="2" borderId="0" xfId="0" applyFont="1" applyFill="1" applyAlignment="1">
      <alignment horizontal="left" wrapText="1"/>
    </xf>
    <xf numFmtId="165" fontId="3" fillId="0" borderId="0" xfId="0" applyNumberFormat="1" applyFont="1" applyAlignment="1" applyProtection="1">
      <alignment horizontal="left" indent="1"/>
      <protection locked="0" hidden="1"/>
    </xf>
    <xf numFmtId="0" fontId="3" fillId="0" borderId="0" xfId="0" applyFont="1"/>
    <xf numFmtId="0" fontId="1" fillId="0" borderId="0" xfId="0" applyFont="1" applyBorder="1"/>
    <xf numFmtId="0" fontId="3" fillId="0" borderId="0" xfId="0" applyFont="1" applyBorder="1"/>
    <xf numFmtId="0" fontId="1" fillId="0" borderId="1" xfId="0" applyFont="1" applyBorder="1"/>
    <xf numFmtId="0" fontId="3" fillId="0" borderId="1" xfId="0" applyFont="1" applyBorder="1"/>
    <xf numFmtId="49" fontId="0" fillId="0" borderId="0" xfId="0" applyNumberFormat="1" applyFont="1"/>
    <xf numFmtId="0" fontId="6" fillId="0" borderId="0" xfId="0" applyFont="1" applyBorder="1" applyAlignment="1">
      <alignment horizontal="center" wrapText="1"/>
    </xf>
    <xf numFmtId="166" fontId="8" fillId="0" borderId="0" xfId="0" applyNumberFormat="1" applyFont="1" applyBorder="1" applyAlignment="1">
      <alignment horizontal="center" vertical="top" wrapText="1"/>
    </xf>
    <xf numFmtId="165" fontId="8" fillId="0" borderId="0" xfId="0" applyNumberFormat="1" applyFont="1" applyBorder="1" applyAlignment="1">
      <alignment horizontal="left" wrapText="1"/>
    </xf>
    <xf numFmtId="165" fontId="3" fillId="0" borderId="0" xfId="0" applyNumberFormat="1" applyFont="1" applyAlignment="1">
      <alignment horizontal="left"/>
    </xf>
    <xf numFmtId="165" fontId="3" fillId="0" borderId="0" xfId="0" applyNumberFormat="1" applyFont="1"/>
    <xf numFmtId="0" fontId="10" fillId="0" borderId="0" xfId="0" applyFont="1" applyAlignment="1">
      <alignment horizontal="left" wrapText="1"/>
    </xf>
    <xf numFmtId="0" fontId="0" fillId="0" borderId="0" xfId="0" applyAlignment="1">
      <alignment horizontal="left"/>
    </xf>
    <xf numFmtId="0" fontId="0" fillId="0" borderId="4" xfId="0" applyBorder="1"/>
    <xf numFmtId="0" fontId="0" fillId="0" borderId="1" xfId="0" applyBorder="1"/>
    <xf numFmtId="0" fontId="0" fillId="0" borderId="5" xfId="0" applyBorder="1"/>
    <xf numFmtId="0" fontId="1" fillId="0" borderId="8" xfId="0" applyFont="1" applyBorder="1"/>
    <xf numFmtId="0" fontId="3" fillId="0" borderId="8" xfId="0" applyFont="1" applyBorder="1"/>
    <xf numFmtId="0" fontId="10" fillId="0" borderId="0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/>
    <xf numFmtId="0" fontId="1" fillId="0" borderId="3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2" fillId="0" borderId="0" xfId="0" applyFont="1"/>
    <xf numFmtId="2" fontId="3" fillId="0" borderId="0" xfId="0" applyNumberFormat="1" applyFont="1"/>
    <xf numFmtId="10" fontId="8" fillId="0" borderId="0" xfId="0" applyNumberFormat="1" applyFont="1" applyBorder="1" applyAlignment="1">
      <alignment horizontal="center" vertical="top" wrapText="1"/>
    </xf>
    <xf numFmtId="166" fontId="8" fillId="4" borderId="2" xfId="0" applyNumberFormat="1" applyFont="1" applyFill="1" applyBorder="1" applyAlignment="1">
      <alignment horizontal="center" vertical="top" wrapText="1"/>
    </xf>
    <xf numFmtId="166" fontId="3" fillId="0" borderId="0" xfId="0" applyNumberFormat="1" applyFont="1" applyAlignment="1">
      <alignment horizontal="right"/>
    </xf>
    <xf numFmtId="167" fontId="8" fillId="4" borderId="2" xfId="0" applyNumberFormat="1" applyFont="1" applyFill="1" applyBorder="1" applyAlignment="1">
      <alignment horizontal="center" vertical="top" wrapText="1"/>
    </xf>
    <xf numFmtId="0" fontId="6" fillId="5" borderId="7" xfId="0" applyFont="1" applyFill="1" applyBorder="1" applyAlignment="1">
      <alignment horizontal="center" wrapText="1"/>
    </xf>
    <xf numFmtId="1" fontId="6" fillId="0" borderId="7" xfId="0" applyNumberFormat="1" applyFont="1" applyBorder="1" applyAlignment="1">
      <alignment horizontal="center" wrapText="1"/>
    </xf>
    <xf numFmtId="0" fontId="3" fillId="0" borderId="4" xfId="0" applyFont="1" applyBorder="1"/>
    <xf numFmtId="0" fontId="3" fillId="0" borderId="5" xfId="0" applyFont="1" applyBorder="1"/>
    <xf numFmtId="0" fontId="1" fillId="2" borderId="0" xfId="0" applyFont="1" applyFill="1" applyAlignment="1">
      <alignment horizontal="right"/>
    </xf>
    <xf numFmtId="0" fontId="1" fillId="2" borderId="0" xfId="0" applyFont="1" applyFill="1" applyAlignment="1">
      <alignment horizontal="left"/>
    </xf>
    <xf numFmtId="167" fontId="3" fillId="0" borderId="0" xfId="0" applyNumberFormat="1" applyFont="1" applyAlignment="1">
      <alignment horizontal="right"/>
    </xf>
    <xf numFmtId="0" fontId="15" fillId="0" borderId="0" xfId="0" applyFont="1" applyAlignment="1">
      <alignment horizontal="left"/>
    </xf>
    <xf numFmtId="0" fontId="15" fillId="0" borderId="0" xfId="0" applyFont="1"/>
    <xf numFmtId="0" fontId="17" fillId="0" borderId="0" xfId="0" applyFont="1" applyFill="1" applyAlignment="1">
      <alignment wrapText="1"/>
    </xf>
    <xf numFmtId="0" fontId="17" fillId="0" borderId="0" xfId="0" applyFont="1" applyFill="1" applyAlignment="1">
      <alignment horizontal="right"/>
    </xf>
    <xf numFmtId="0" fontId="17" fillId="0" borderId="0" xfId="0" applyFont="1" applyFill="1" applyAlignment="1">
      <alignment horizontal="left"/>
    </xf>
    <xf numFmtId="0" fontId="17" fillId="0" borderId="0" xfId="0" applyFont="1" applyFill="1" applyAlignment="1">
      <alignment horizontal="left" wrapText="1"/>
    </xf>
    <xf numFmtId="165" fontId="15" fillId="0" borderId="0" xfId="0" applyNumberFormat="1" applyFont="1" applyProtection="1">
      <protection locked="0" hidden="1"/>
    </xf>
    <xf numFmtId="165" fontId="15" fillId="0" borderId="0" xfId="0" applyNumberFormat="1" applyFont="1" applyAlignment="1" applyProtection="1">
      <alignment horizontal="left"/>
      <protection locked="0" hidden="1"/>
    </xf>
    <xf numFmtId="0" fontId="1" fillId="2" borderId="0" xfId="0" applyFont="1" applyFill="1" applyAlignment="1">
      <alignment horizontal="right" wrapText="1"/>
    </xf>
    <xf numFmtId="0" fontId="1" fillId="0" borderId="1" xfId="0" applyFont="1" applyBorder="1" applyAlignment="1">
      <alignment horizontal="center"/>
    </xf>
    <xf numFmtId="0" fontId="3" fillId="6" borderId="0" xfId="0" applyFont="1" applyFill="1"/>
    <xf numFmtId="0" fontId="3" fillId="7" borderId="0" xfId="0" applyFont="1" applyFill="1"/>
    <xf numFmtId="0" fontId="3" fillId="8" borderId="0" xfId="0" applyFont="1" applyFill="1"/>
    <xf numFmtId="0" fontId="3" fillId="9" borderId="0" xfId="0" applyFont="1" applyFill="1"/>
    <xf numFmtId="0" fontId="3" fillId="10" borderId="0" xfId="0" applyFont="1" applyFill="1"/>
    <xf numFmtId="0" fontId="3" fillId="11" borderId="0" xfId="0" applyFont="1" applyFill="1"/>
    <xf numFmtId="0" fontId="3" fillId="12" borderId="0" xfId="0" applyFont="1" applyFill="1"/>
    <xf numFmtId="0" fontId="3" fillId="13" borderId="0" xfId="0" applyFont="1" applyFill="1"/>
    <xf numFmtId="0" fontId="3" fillId="14" borderId="0" xfId="0" applyFont="1" applyFill="1"/>
    <xf numFmtId="0" fontId="1" fillId="0" borderId="7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top"/>
    </xf>
    <xf numFmtId="0" fontId="2" fillId="0" borderId="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3" fillId="0" borderId="0" xfId="0" applyFont="1" applyBorder="1" applyAlignment="1"/>
    <xf numFmtId="0" fontId="2" fillId="0" borderId="6" xfId="0" applyFont="1" applyBorder="1" applyAlignment="1">
      <alignment horizontal="center"/>
    </xf>
    <xf numFmtId="0" fontId="2" fillId="0" borderId="6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/>
    </xf>
    <xf numFmtId="165" fontId="8" fillId="0" borderId="2" xfId="0" applyNumberFormat="1" applyFont="1" applyBorder="1" applyAlignment="1">
      <alignment horizontal="left" wrapText="1"/>
    </xf>
    <xf numFmtId="165" fontId="5" fillId="3" borderId="2" xfId="0" applyNumberFormat="1" applyFont="1" applyFill="1" applyBorder="1" applyAlignment="1">
      <alignment horizontal="center" wrapText="1"/>
    </xf>
    <xf numFmtId="165" fontId="6" fillId="3" borderId="2" xfId="0" applyNumberFormat="1" applyFont="1" applyFill="1" applyBorder="1" applyAlignment="1">
      <alignment horizontal="center" wrapText="1"/>
    </xf>
    <xf numFmtId="1" fontId="5" fillId="0" borderId="2" xfId="0" applyNumberFormat="1" applyFont="1" applyBorder="1" applyAlignment="1">
      <alignment horizontal="center" wrapText="1"/>
    </xf>
    <xf numFmtId="1" fontId="5" fillId="5" borderId="2" xfId="0" applyNumberFormat="1" applyFont="1" applyFill="1" applyBorder="1" applyAlignment="1">
      <alignment horizontal="left" wrapText="1"/>
    </xf>
    <xf numFmtId="0" fontId="4" fillId="0" borderId="0" xfId="0" applyFont="1" applyBorder="1" applyAlignment="1">
      <alignment horizontal="center"/>
    </xf>
    <xf numFmtId="0" fontId="5" fillId="3" borderId="2" xfId="0" applyFont="1" applyFill="1" applyBorder="1" applyAlignment="1">
      <alignment horizontal="center" wrapText="1"/>
    </xf>
    <xf numFmtId="0" fontId="6" fillId="3" borderId="2" xfId="0" applyFont="1" applyFill="1" applyBorder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77933C"/>
      <rgbColor rgb="FF800080"/>
      <rgbColor rgb="FF008080"/>
      <rgbColor rgb="FFC0C0C0"/>
      <rgbColor rgb="FF808080"/>
      <rgbColor rgb="FF9999FF"/>
      <rgbColor rgb="FF953735"/>
      <rgbColor rgb="FFFFFFCC"/>
      <rgbColor rgb="FF92CDDC"/>
      <rgbColor rgb="FF660066"/>
      <rgbColor rgb="FFE26B0A"/>
      <rgbColor rgb="FF0066CC"/>
      <rgbColor rgb="FFBFBFB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3CDDD"/>
      <rgbColor rgb="FFFF99CC"/>
      <rgbColor rgb="FFA6A6A6"/>
      <rgbColor rgb="FFFFCC99"/>
      <rgbColor rgb="FF4F81BD"/>
      <rgbColor rgb="FF33CCCC"/>
      <rgbColor rgb="FF76933C"/>
      <rgbColor rgb="FFFFCC00"/>
      <rgbColor rgb="FFF79646"/>
      <rgbColor rgb="FFE46C0A"/>
      <rgbColor rgb="FF604A7B"/>
      <rgbColor rgb="FF878787"/>
      <rgbColor rgb="FF003366"/>
      <rgbColor rgb="FF339966"/>
      <rgbColor rgb="FF003300"/>
      <rgbColor rgb="FF333300"/>
      <rgbColor rgb="FF993300"/>
      <rgbColor rgb="FF963634"/>
      <rgbColor rgb="FF1F497D"/>
      <rgbColor rgb="FF60497A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339966"/>
      <color rgb="FF3399FF"/>
      <color rgb="FF66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theme/theme1.xml" Type="http://schemas.openxmlformats.org/officeDocument/2006/relationships/theme"/>
<Relationship Id="rId6" Target="styles.xml" Type="http://schemas.openxmlformats.org/officeDocument/2006/relationships/styles"/>
<Relationship Id="rId7" Target="sharedStrings.xml" Type="http://schemas.openxmlformats.org/officeDocument/2006/relationships/sharedStrings"/>
<Relationship Id="rId9" Target="../customXml/item1.xml" Type="http://schemas.openxmlformats.org/officeDocument/2006/relationships/customXml"/>
</Relationships>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r>
              <a:rPr lang="en-US"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rPr>
              <a:t>GHG emissions (without LULUCF / LUCF)</a:t>
            </a:r>
          </a:p>
        </c:rich>
      </c:tx>
      <c:layout>
        <c:manualLayout>
          <c:xMode val="edge"/>
          <c:yMode val="edge"/>
          <c:x val="0.38018603145310476"/>
          <c:y val="3.467308312005815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357808559628701"/>
          <c:y val="0.150464323498296"/>
          <c:w val="0.88001169547896596"/>
          <c:h val="0.62912895262724799"/>
        </c:manualLayout>
      </c:layout>
      <c:lineChart>
        <c:grouping val="standard"/>
        <c:varyColors val="1"/>
        <c:ser>
          <c:idx val="0"/>
          <c:order val="0"/>
          <c:tx>
            <c:strRef>
              <c:f>Data_by_gas!$A$3</c:f>
              <c:strCache>
                <c:ptCount val="1"/>
                <c:pt idx="0">
                  <c:v>CO₂</c:v>
                </c:pt>
              </c:strCache>
            </c:strRef>
          </c:tx>
          <c:spPr>
            <a:ln w="25400">
              <a:solidFill>
                <a:srgbClr val="FF00FF"/>
              </a:solidFill>
              <a:round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660066"/>
                </a:solidFill>
              </a:ln>
            </c:spPr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[0]!GHG_WO_LULUCF_CO2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13-40BA-8F98-1919348BD6A6}"/>
            </c:ext>
          </c:extLst>
        </c:ser>
        <c:ser>
          <c:idx val="1"/>
          <c:order val="1"/>
          <c:tx>
            <c:strRef>
              <c:f>Data_by_gas!$A$10</c:f>
              <c:strCache>
                <c:ptCount val="1"/>
                <c:pt idx="0">
                  <c:v>Non-CO₂</c:v>
                </c:pt>
              </c:strCache>
            </c:strRef>
          </c:tx>
          <c:spPr>
            <a:ln w="25400">
              <a:solidFill>
                <a:srgbClr val="0000FF"/>
              </a:solidFill>
              <a:round/>
            </a:ln>
          </c:spPr>
          <c:marker>
            <c:symbol val="triangle"/>
            <c:size val="7"/>
            <c:spPr>
              <a:solidFill>
                <a:srgbClr val="0000FF"/>
              </a:solidFill>
              <a:ln>
                <a:solidFill>
                  <a:srgbClr val="3399FF"/>
                </a:solidFill>
              </a:ln>
            </c:spPr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[0]!GHG_WO_LULUCF_NONCO2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13-40BA-8F98-1919348BD6A6}"/>
            </c:ext>
          </c:extLst>
        </c:ser>
        <c:ser>
          <c:idx val="2"/>
          <c:order val="2"/>
          <c:tx>
            <c:strRef>
              <c:f>Data_by_gas!$A$11</c:f>
              <c:strCache>
                <c:ptCount val="1"/>
                <c:pt idx="0">
                  <c:v>Total GHG</c:v>
                </c:pt>
              </c:strCache>
            </c:strRef>
          </c:tx>
          <c:spPr>
            <a:ln w="25400">
              <a:solidFill>
                <a:srgbClr val="339966"/>
              </a:solidFill>
              <a:round/>
            </a:ln>
          </c:spPr>
          <c:marker>
            <c:symbol val="x"/>
            <c:size val="7"/>
            <c:spPr>
              <a:noFill/>
              <a:ln w="15875">
                <a:solidFill>
                  <a:srgbClr val="339966"/>
                </a:solidFill>
              </a:ln>
            </c:spPr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[0]!GHG_WO_LULUCF_TOTALGHG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13-40BA-8F98-1919348BD6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73268179"/>
        <c:axId val="91390960"/>
      </c:lineChart>
      <c:catAx>
        <c:axId val="732681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91390960"/>
        <c:crosses val="autoZero"/>
        <c:auto val="1"/>
        <c:lblAlgn val="ctr"/>
        <c:lblOffset val="100"/>
        <c:noMultiLvlLbl val="1"/>
      </c:catAx>
      <c:valAx>
        <c:axId val="91390960"/>
        <c:scaling>
          <c:orientation val="minMax"/>
        </c:scaling>
        <c:delete val="0"/>
        <c:axPos val="l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defRPr>
                </a:pP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Gg CO</a:t>
                </a:r>
                <a:r>
                  <a:rPr lang="en-US" sz="900" b="0" strike="noStrike" spc="-1" baseline="-25000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2</a:t>
                </a: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 equivalent</a:t>
                </a:r>
              </a:p>
            </c:rich>
          </c:tx>
          <c:layout>
            <c:manualLayout>
              <c:xMode val="edge"/>
              <c:yMode val="edge"/>
              <c:x val="9.4230499385774252E-3"/>
              <c:y val="0.32651607353532558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73268179"/>
        <c:crosses val="autoZero"/>
        <c:crossBetween val="midCat"/>
      </c:valAx>
      <c:spPr>
        <a:noFill/>
        <a:ln w="12600">
          <a:solidFill>
            <a:srgbClr val="808080"/>
          </a:solidFill>
          <a:round/>
        </a:ln>
      </c:spPr>
    </c:plotArea>
    <c:legend>
      <c:legendPos val="r"/>
      <c:layout>
        <c:manualLayout>
          <c:xMode val="edge"/>
          <c:yMode val="edge"/>
          <c:x val="0.36611633787050851"/>
          <c:y val="0.91123459680351171"/>
          <c:w val="0.26645551669998119"/>
          <c:h val="6.7926166346075789E-2"/>
        </c:manualLayout>
      </c:layout>
      <c:overlay val="0"/>
      <c:spPr>
        <a:solidFill>
          <a:srgbClr val="FFFFFF"/>
        </a:solidFill>
        <a:ln w="25560"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7.1723080647113413E-2"/>
          <c:y val="7.8902605568100373E-2"/>
          <c:w val="0.37328476716865794"/>
          <c:h val="0.87575573193432221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A4F4-49EB-8658-65FD62A7E188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A4F4-49EB-8658-65FD62A7E188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A4F4-49EB-8658-65FD62A7E188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A4F4-49EB-8658-65FD62A7E188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A4F4-49EB-8658-65FD62A7E188}"/>
              </c:ext>
            </c:extLst>
          </c:dPt>
          <c:dPt>
            <c:idx val="5"/>
            <c:bubble3D val="0"/>
            <c:spPr>
              <a:solidFill>
                <a:srgbClr val="F7964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A4F4-49EB-8658-65FD62A7E188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ChartData!$C$45:$C$50</c:f>
              <c:strCache>
                <c:ptCount val="6"/>
                <c:pt idx="0">
                  <c:v>Energy - 0.00%</c:v>
                </c:pt>
                <c:pt idx="1">
                  <c:v>Industrial Processes - 0.00%</c:v>
                </c:pt>
                <c:pt idx="2">
                  <c:v>Solvents - 0.00%</c:v>
                </c:pt>
                <c:pt idx="3">
                  <c:v>Agriculture  - 0.00%</c:v>
                </c:pt>
                <c:pt idx="4">
                  <c:v>Waste - 0.00%</c:v>
                </c:pt>
                <c:pt idx="5">
                  <c:v>Other - 0.00%</c:v>
                </c:pt>
              </c:strCache>
            </c:strRef>
          </c:cat>
          <c:val>
            <c:numRef>
              <c:f>ChartData!$C$36:$C$41</c:f>
              <c:numCache>
                <c:formatCode>0.00</c:formatCode>
                <c:ptCount val="6"/>
                <c:pt idx="0" formatCode="0.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4F4-49EB-8658-65FD62A7E1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1115753841779585"/>
          <c:y val="6.9281249014066737E-2"/>
          <c:w val="0.35419189706097148"/>
          <c:h val="0.86335302946306636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8.1311389973027795E-2"/>
          <c:y val="9.5986719124326006E-2"/>
          <c:w val="0.37850624133418126"/>
          <c:h val="0.8756757972686926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B7C1-478F-9FD5-BAFBADA6BC2F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B7C1-478F-9FD5-BAFBADA6BC2F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B7C1-478F-9FD5-BAFBADA6BC2F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B7C1-478F-9FD5-BAFBADA6BC2F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B7C1-478F-9FD5-BAFBADA6BC2F}"/>
              </c:ext>
            </c:extLst>
          </c:dPt>
          <c:dPt>
            <c:idx val="5"/>
            <c:bubble3D val="0"/>
            <c:spPr>
              <a:solidFill>
                <a:srgbClr val="F7964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B7C1-478F-9FD5-BAFBADA6BC2F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ChartData!$D$45:$D$50</c:f>
              <c:strCache>
                <c:ptCount val="6"/>
                <c:pt idx="0">
                  <c:v>Energy - 0.00%</c:v>
                </c:pt>
                <c:pt idx="1">
                  <c:v>Industrial Processes - 0.00%</c:v>
                </c:pt>
                <c:pt idx="2">
                  <c:v>Solvents - 0.00%</c:v>
                </c:pt>
                <c:pt idx="3">
                  <c:v>Agriculture  - 0.00%</c:v>
                </c:pt>
                <c:pt idx="4">
                  <c:v>Waste - 0.00%</c:v>
                </c:pt>
                <c:pt idx="5">
                  <c:v>Other - 0.00%</c:v>
                </c:pt>
              </c:strCache>
            </c:strRef>
          </c:cat>
          <c:val>
            <c:numRef>
              <c:f>ChartData!$D$36:$D$41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7C1-478F-9FD5-BAFBADA6BC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1420931079267305"/>
          <c:y val="6.9281131490447706E-2"/>
          <c:w val="0.34362349446308688"/>
          <c:h val="0.86178576489880754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2.2253752520349501E-2"/>
          <c:y val="7.3178491886732394E-2"/>
          <c:w val="0.50145620192666696"/>
          <c:h val="0.875755647470569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A0E-43F2-801C-7BB78FF6ACD2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A0E-43F2-801C-7BB78FF6ACD2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A0E-43F2-801C-7BB78FF6ACD2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A0E-43F2-801C-7BB78FF6ACD2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4A0E-43F2-801C-7BB78FF6ACD2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4A0E-43F2-801C-7BB78FF6ACD2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ChartData!$C$96:$C$101</c:f>
              <c:strCache>
                <c:ptCount val="6"/>
                <c:pt idx="0">
                  <c:v>1.A.1. Energy industries - 0.00%</c:v>
                </c:pt>
                <c:pt idx="1">
                  <c:v>1.A.2. Manufacturing industries and construction - 0.00%</c:v>
                </c:pt>
                <c:pt idx="2">
                  <c:v>1.A.3. Transport - 0.00%</c:v>
                </c:pt>
                <c:pt idx="3">
                  <c:v>1.A.4. Other sectors - 0.00%</c:v>
                </c:pt>
                <c:pt idx="4">
                  <c:v>1.A.5. Other - 0.00%</c:v>
                </c:pt>
                <c:pt idx="5">
                  <c:v>1.B. Fugitive emissions from Fuels - 0.00%</c:v>
                </c:pt>
              </c:strCache>
            </c:strRef>
          </c:cat>
          <c:val>
            <c:numRef>
              <c:f>ChartData!$C$59:$C$64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A0E-43F2-801C-7BB78FF6AC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6279026485325701"/>
          <c:y val="3.7675665541807297E-2"/>
          <c:w val="0.41206890068355889"/>
          <c:h val="0.9149399214645681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2.9276056296492898E-2"/>
          <c:y val="6.878239844089401E-2"/>
          <c:w val="0.44991005536755652"/>
          <c:h val="0.84498214678235339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A424-4C4E-A9E2-70EA65685907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A424-4C4E-A9E2-70EA65685907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A424-4C4E-A9E2-70EA65685907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A424-4C4E-A9E2-70EA65685907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A424-4C4E-A9E2-70EA65685907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A424-4C4E-A9E2-70EA65685907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ChartData!$D$96:$D$101</c:f>
              <c:strCache>
                <c:ptCount val="6"/>
                <c:pt idx="0">
                  <c:v>1.A.1. Energy industries - 0.00%</c:v>
                </c:pt>
                <c:pt idx="1">
                  <c:v>1.A.2. Manufacturing industries and construction - 0.00%</c:v>
                </c:pt>
                <c:pt idx="2">
                  <c:v>1.A.3. Transport - 0.00%</c:v>
                </c:pt>
                <c:pt idx="3">
                  <c:v>1.A.4. Other sectors - 0.00%</c:v>
                </c:pt>
                <c:pt idx="4">
                  <c:v>1.A.5. Other - 0.00%</c:v>
                </c:pt>
                <c:pt idx="5">
                  <c:v>1.B. Fugitive emissions from Fuels - 0.00%</c:v>
                </c:pt>
              </c:strCache>
            </c:strRef>
          </c:cat>
          <c:val>
            <c:numRef>
              <c:f>ChartData!$D$59:$D$64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424-4C4E-A9E2-70EA656859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7188126846463005"/>
          <c:y val="3.5525875721230997E-2"/>
          <c:w val="0.41170699430104912"/>
          <c:h val="0.89680995972424871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6834127029978896E-2"/>
          <c:y val="7.9638547054277392E-2"/>
          <c:w val="0.45232748904827014"/>
          <c:h val="0.86245169728315796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9BA0-44E0-8B9B-91E52671C8E1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9BA0-44E0-8B9B-91E52671C8E1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9BA0-44E0-8B9B-91E52671C8E1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9BA0-44E0-8B9B-91E52671C8E1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9BA0-44E0-8B9B-91E52671C8E1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9BA0-44E0-8B9B-91E52671C8E1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9BA0-44E0-8B9B-91E52671C8E1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ChartData!$C$103:$C$109</c:f>
              <c:strCache>
                <c:ptCount val="7"/>
                <c:pt idx="0">
                  <c:v>2.A. Mineral Products - 0.00%</c:v>
                </c:pt>
                <c:pt idx="1">
                  <c:v>2.B. Chemical Industry - 0.00%</c:v>
                </c:pt>
                <c:pt idx="2">
                  <c:v>2.C. Metal Production - 0.00%</c:v>
                </c:pt>
                <c:pt idx="3">
                  <c:v>2.D. Other Production - 0.00%</c:v>
                </c:pt>
                <c:pt idx="4">
                  <c:v>2.E. Production of Halocarbons and SF6 - 0.00%</c:v>
                </c:pt>
                <c:pt idx="5">
                  <c:v>2.F. Consumption of Halocarbons and SF6 - 0.00%</c:v>
                </c:pt>
                <c:pt idx="6">
                  <c:v>2.G. Other - 0.00%</c:v>
                </c:pt>
              </c:strCache>
            </c:strRef>
          </c:cat>
          <c:val>
            <c:numRef>
              <c:f>ChartData!$C$66:$C$72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BA0-44E0-8B9B-91E52671C8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5669518531140305"/>
          <c:y val="1.7364186898512698E-2"/>
          <c:w val="0.4199578712606617"/>
          <c:h val="0.9596509265379058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4.2633216654990355E-2"/>
          <c:y val="6.8620237951959595E-2"/>
          <c:w val="0.44676646718551022"/>
          <c:h val="0.85805385926263145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5BC0-45B4-BE12-469A915D6C44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5BC0-45B4-BE12-469A915D6C44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5BC0-45B4-BE12-469A915D6C44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5BC0-45B4-BE12-469A915D6C44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5BC0-45B4-BE12-469A915D6C44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5BC0-45B4-BE12-469A915D6C44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5BC0-45B4-BE12-469A915D6C44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ChartData!$D$103:$D$109</c:f>
              <c:strCache>
                <c:ptCount val="7"/>
                <c:pt idx="0">
                  <c:v>2.A. Mineral Products - 0.00%</c:v>
                </c:pt>
                <c:pt idx="1">
                  <c:v>2.B. Chemical Industry - 0.00%</c:v>
                </c:pt>
                <c:pt idx="2">
                  <c:v>2.C. Metal Production - 0.00%</c:v>
                </c:pt>
                <c:pt idx="3">
                  <c:v>2.D. Other Production - 0.00%</c:v>
                </c:pt>
                <c:pt idx="4">
                  <c:v>2.E. Production of Halocarbons and SF6 - 0.00%</c:v>
                </c:pt>
                <c:pt idx="5">
                  <c:v>2.F. Consumption of Halocarbons and SF6 - 0.00%</c:v>
                </c:pt>
                <c:pt idx="6">
                  <c:v>2.G. Other - 0.00%</c:v>
                </c:pt>
              </c:strCache>
            </c:strRef>
          </c:cat>
          <c:val>
            <c:numRef>
              <c:f>ChartData!$D$66:$D$72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BC0-45B4-BE12-469A915D6C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5669518531140305"/>
          <c:y val="1.7364186898512698E-2"/>
          <c:w val="0.42579537649543209"/>
          <c:h val="0.95288544223097826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3786571394362815E-2"/>
          <c:y val="7.5645426571768662E-2"/>
          <c:w val="0.44903050559944135"/>
          <c:h val="0.8088661467362761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3623-445B-8D09-29FB15263755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3623-445B-8D09-29FB15263755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3623-445B-8D09-29FB15263755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3623-445B-8D09-29FB15263755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3623-445B-8D09-29FB15263755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3623-445B-8D09-29FB15263755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3623-445B-8D09-29FB15263755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ChartData!$C$112:$C$118</c:f>
              <c:strCache>
                <c:ptCount val="7"/>
                <c:pt idx="0">
                  <c:v>4.A. Enteric Fermentation - 0.00%</c:v>
                </c:pt>
                <c:pt idx="1">
                  <c:v>4.B. Manure Management - 0.00%</c:v>
                </c:pt>
                <c:pt idx="2">
                  <c:v>4.C. Rice Cultivation - 0.00%</c:v>
                </c:pt>
                <c:pt idx="3">
                  <c:v>4.D. Agricultural Soils - 0.00%</c:v>
                </c:pt>
                <c:pt idx="4">
                  <c:v>4.E. Prescribed Burning of Savannas - 0.00%</c:v>
                </c:pt>
                <c:pt idx="5">
                  <c:v>4.F. Field Burning of Agricultural Residues - 0.00%</c:v>
                </c:pt>
                <c:pt idx="6">
                  <c:v>4.G. Other - 0.00%</c:v>
                </c:pt>
              </c:strCache>
            </c:strRef>
          </c:cat>
          <c:val>
            <c:numRef>
              <c:f>ChartData!$C$75:$C$81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623-445B-8D09-29FB152637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1523655696883996"/>
          <c:y val="3.1027406840602598E-2"/>
          <c:w val="0.46818641711611175"/>
          <c:h val="0.93740321276809424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609781491883006E-2"/>
          <c:y val="6.7281758006906167E-2"/>
          <c:w val="0.4479232824166039"/>
          <c:h val="0.80875837299270792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548C-4E37-AAE8-7A000DC35528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548C-4E37-AAE8-7A000DC35528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548C-4E37-AAE8-7A000DC35528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548C-4E37-AAE8-7A000DC35528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548C-4E37-AAE8-7A000DC35528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548C-4E37-AAE8-7A000DC35528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548C-4E37-AAE8-7A000DC35528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ChartData!$D$112:$D$118</c:f>
              <c:strCache>
                <c:ptCount val="7"/>
                <c:pt idx="0">
                  <c:v>4.A. Enteric Fermentation - 0.00%</c:v>
                </c:pt>
                <c:pt idx="1">
                  <c:v>4.B. Manure Management - 0.00%</c:v>
                </c:pt>
                <c:pt idx="2">
                  <c:v>4.C. Rice Cultivation - 0.00%</c:v>
                </c:pt>
                <c:pt idx="3">
                  <c:v>4.D. Agricultural Soils - 0.00%</c:v>
                </c:pt>
                <c:pt idx="4">
                  <c:v>4.E. Prescribed Burning of Savannas - 0.00%</c:v>
                </c:pt>
                <c:pt idx="5">
                  <c:v>4.F. Field Burning of Agricultural Residues - 0.00%</c:v>
                </c:pt>
                <c:pt idx="6">
                  <c:v>4.G. Other - 0.00%</c:v>
                </c:pt>
              </c:strCache>
            </c:strRef>
          </c:cat>
          <c:val>
            <c:numRef>
              <c:f>ChartData!$D$75:$D$81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48C-4E37-AAE8-7A000DC355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1523655696883996"/>
          <c:y val="2.6044742454068199E-2"/>
          <c:w val="0.46552540128319292"/>
          <c:h val="0.94309893900866393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1781080840830728E-2"/>
          <c:y val="7.1850957237430665E-2"/>
          <c:w val="0.45729944184784388"/>
          <c:h val="0.84079682618329965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E75-4EF0-8093-AF0A1D558881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E75-4EF0-8093-AF0A1D558881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E75-4EF0-8093-AF0A1D558881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E75-4EF0-8093-AF0A1D558881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ChartData!$C$126:$C$129</c:f>
              <c:strCache>
                <c:ptCount val="4"/>
                <c:pt idx="0">
                  <c:v>6.A. Solid Waste Disposal on Land - 0.00%</c:v>
                </c:pt>
                <c:pt idx="1">
                  <c:v>6.B. Wastewater Handling - 0.00%</c:v>
                </c:pt>
                <c:pt idx="2">
                  <c:v>6.C. Waste Incineration - 0.00%</c:v>
                </c:pt>
                <c:pt idx="3">
                  <c:v>6.D. Other - 0.00%</c:v>
                </c:pt>
              </c:strCache>
            </c:strRef>
          </c:cat>
          <c:val>
            <c:numRef>
              <c:f>ChartData!$C$89:$C$92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E75-4EF0-8093-AF0A1D558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4194597356746299"/>
          <c:y val="6.6658873311693095E-2"/>
          <c:w val="0.41269075504804781"/>
          <c:h val="0.78073138169756529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4033684761165417E-2"/>
          <c:y val="8.0712644618520721E-2"/>
          <c:w val="0.45536272935790451"/>
          <c:h val="0.83679292877644385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218-42C7-ACF7-38A64FC126CC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218-42C7-ACF7-38A64FC126CC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218-42C7-ACF7-38A64FC126CC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218-42C7-ACF7-38A64FC126CC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ChartData!$D$126:$D$129</c:f>
              <c:strCache>
                <c:ptCount val="4"/>
                <c:pt idx="0">
                  <c:v>6.A. Solid Waste Disposal on Land - 0.00%</c:v>
                </c:pt>
                <c:pt idx="1">
                  <c:v>6.B. Wastewater Handling - 0.00%</c:v>
                </c:pt>
                <c:pt idx="2">
                  <c:v>6.C. Waste Incineration - 0.00%</c:v>
                </c:pt>
                <c:pt idx="3">
                  <c:v>6.D. Other - 0.00%</c:v>
                </c:pt>
              </c:strCache>
            </c:strRef>
          </c:cat>
          <c:val>
            <c:numRef>
              <c:f>ChartData!$D$89:$D$92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218-42C7-ACF7-38A64FC126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4194597356746299"/>
          <c:y val="8.0381602690288698E-2"/>
          <c:w val="0.42170690603456029"/>
          <c:h val="0.7648075048234580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r>
              <a:rPr lang="en-US"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rPr>
              <a:t>GHG emissions (with LULUCF / LUCF)</a:t>
            </a:r>
          </a:p>
        </c:rich>
      </c:tx>
      <c:layout>
        <c:manualLayout>
          <c:xMode val="edge"/>
          <c:yMode val="edge"/>
          <c:x val="0.38840775822775175"/>
          <c:y val="3.464596258203651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463798837761799"/>
          <c:y val="0.15890980482734701"/>
          <c:w val="0.88015788896604696"/>
          <c:h val="0.63229010278323095"/>
        </c:manualLayout>
      </c:layout>
      <c:lineChart>
        <c:grouping val="standard"/>
        <c:varyColors val="1"/>
        <c:ser>
          <c:idx val="0"/>
          <c:order val="0"/>
          <c:tx>
            <c:strRef>
              <c:f>Data_by_gas!$A$14</c:f>
              <c:strCache>
                <c:ptCount val="1"/>
                <c:pt idx="0">
                  <c:v>CO₂</c:v>
                </c:pt>
              </c:strCache>
            </c:strRef>
          </c:tx>
          <c:spPr>
            <a:ln w="25400">
              <a:solidFill>
                <a:srgbClr val="FF00FF"/>
              </a:solidFill>
              <a:round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660066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[0]!GHG_W_LULUCF_CO2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85-407E-B709-0E1CE261822C}"/>
            </c:ext>
          </c:extLst>
        </c:ser>
        <c:ser>
          <c:idx val="1"/>
          <c:order val="1"/>
          <c:tx>
            <c:strRef>
              <c:f>Data_by_gas!$A$21</c:f>
              <c:strCache>
                <c:ptCount val="1"/>
                <c:pt idx="0">
                  <c:v>Non-CO₂</c:v>
                </c:pt>
              </c:strCache>
            </c:strRef>
          </c:tx>
          <c:spPr>
            <a:ln w="25400">
              <a:solidFill>
                <a:srgbClr val="0000FF"/>
              </a:solidFill>
              <a:round/>
            </a:ln>
          </c:spPr>
          <c:marker>
            <c:symbol val="triangle"/>
            <c:size val="7"/>
            <c:spPr>
              <a:solidFill>
                <a:srgbClr val="0000FF"/>
              </a:solidFill>
              <a:ln>
                <a:solidFill>
                  <a:srgbClr val="3399FF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[0]!GHG_W_LULUCF_NONCO2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85-407E-B709-0E1CE261822C}"/>
            </c:ext>
          </c:extLst>
        </c:ser>
        <c:ser>
          <c:idx val="2"/>
          <c:order val="2"/>
          <c:tx>
            <c:strRef>
              <c:f>Data_by_gas!$A$22</c:f>
              <c:strCache>
                <c:ptCount val="1"/>
                <c:pt idx="0">
                  <c:v>Total GHG</c:v>
                </c:pt>
              </c:strCache>
            </c:strRef>
          </c:tx>
          <c:spPr>
            <a:ln w="25400">
              <a:solidFill>
                <a:srgbClr val="339966"/>
              </a:solidFill>
              <a:round/>
            </a:ln>
          </c:spPr>
          <c:marker>
            <c:symbol val="x"/>
            <c:size val="7"/>
            <c:spPr>
              <a:noFill/>
              <a:ln w="15875">
                <a:solidFill>
                  <a:srgbClr val="339966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[0]!GHG_W_LULUCF_TOTALGHG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85-407E-B709-0E1CE26182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66044237"/>
        <c:axId val="93031734"/>
      </c:lineChart>
      <c:catAx>
        <c:axId val="6604423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93031734"/>
        <c:crosses val="autoZero"/>
        <c:auto val="1"/>
        <c:lblAlgn val="ctr"/>
        <c:lblOffset val="100"/>
        <c:noMultiLvlLbl val="1"/>
      </c:catAx>
      <c:valAx>
        <c:axId val="93031734"/>
        <c:scaling>
          <c:orientation val="minMax"/>
        </c:scaling>
        <c:delete val="0"/>
        <c:axPos val="l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defRPr>
                </a:pP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Gg CO</a:t>
                </a:r>
                <a:r>
                  <a:rPr lang="en-US" sz="900" b="0" strike="noStrike" spc="-1" baseline="-25000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2</a:t>
                </a: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 equivalent</a:t>
                </a:r>
              </a:p>
            </c:rich>
          </c:tx>
          <c:layout>
            <c:manualLayout>
              <c:xMode val="edge"/>
              <c:yMode val="edge"/>
              <c:x val="9.3069948968197893E-3"/>
              <c:y val="0.32659676833818951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66044237"/>
        <c:crosses val="autoZero"/>
        <c:crossBetween val="midCat"/>
      </c:valAx>
      <c:spPr>
        <a:noFill/>
        <a:ln w="12600">
          <a:solidFill>
            <a:srgbClr val="808080"/>
          </a:solidFill>
          <a:round/>
        </a:ln>
      </c:spPr>
    </c:plotArea>
    <c:legend>
      <c:legendPos val="b"/>
      <c:layout>
        <c:manualLayout>
          <c:xMode val="edge"/>
          <c:yMode val="edge"/>
          <c:x val="0.36570981667285174"/>
          <c:y val="0.90770200482527308"/>
          <c:w val="0.26740053712647754"/>
          <c:h val="7.2940289713873813E-2"/>
        </c:manualLayout>
      </c:layout>
      <c:overlay val="0"/>
      <c:spPr>
        <a:solidFill>
          <a:srgbClr val="FFFFFF"/>
        </a:solidFill>
        <a:ln w="25560"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24579327574531865"/>
          <c:y val="4.2858673524054397E-2"/>
          <c:w val="0.71817007133581012"/>
          <c:h val="0.83970856102003599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6350">
              <a:solidFill>
                <a:srgbClr val="000000"/>
              </a:solidFill>
              <a:round/>
            </a:ln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(Data_by_sector!$A$11:$A$18,Data_by_sector!$A$26,Data_by_sector!$A$27,Data_by_sector!$A$35,Data_by_sector!$A$41,Data_by_sector!$A$46)</c:f>
              <c:strCache>
                <c:ptCount val="13"/>
                <c:pt idx="0">
                  <c:v>1. Energy </c:v>
                </c:pt>
                <c:pt idx="1">
                  <c:v>1.A.1. Energy industries</c:v>
                </c:pt>
                <c:pt idx="2">
                  <c:v>1.A.2. Manufacturing industries and construction</c:v>
                </c:pt>
                <c:pt idx="3">
                  <c:v>1.A.3. Transport</c:v>
                </c:pt>
                <c:pt idx="4">
                  <c:v>1.A.4. Other sectors</c:v>
                </c:pt>
                <c:pt idx="5">
                  <c:v>1.A.5. Other</c:v>
                </c:pt>
                <c:pt idx="6">
                  <c:v>1.B. Fugitive emissions from Fuels</c:v>
                </c:pt>
                <c:pt idx="7">
                  <c:v>2. Industrial Processes</c:v>
                </c:pt>
                <c:pt idx="8">
                  <c:v>3. Solvents</c:v>
                </c:pt>
                <c:pt idx="9">
                  <c:v>4. Agriculture </c:v>
                </c:pt>
                <c:pt idx="10">
                  <c:v>5bis. Land-Use Change and Forestry</c:v>
                </c:pt>
                <c:pt idx="11">
                  <c:v>6. Waste</c:v>
                </c:pt>
                <c:pt idx="12">
                  <c:v>7. Other</c:v>
                </c:pt>
              </c:strCache>
            </c:strRef>
          </c:cat>
          <c:val>
            <c:numRef>
              <c:f>[0]!CC_DATA</c:f>
              <c:numCache>
                <c:formatCode>0.00%;\-0.00%;"–";@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BC-430A-BD85-23D66D84F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65265229"/>
        <c:axId val="39661159"/>
      </c:barChart>
      <c:catAx>
        <c:axId val="65265229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6350">
            <a:solidFill>
              <a:schemeClr val="tx1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39661159"/>
        <c:crosses val="autoZero"/>
        <c:auto val="1"/>
        <c:lblAlgn val="ctr"/>
        <c:lblOffset val="500"/>
        <c:noMultiLvlLbl val="1"/>
      </c:catAx>
      <c:valAx>
        <c:axId val="39661159"/>
        <c:scaling>
          <c:orientation val="minMax"/>
        </c:scaling>
        <c:delete val="0"/>
        <c:axPos val="b"/>
        <c:majorGridlines>
          <c:spPr>
            <a:ln w="3240">
              <a:solidFill>
                <a:schemeClr val="bg1">
                  <a:lumMod val="75000"/>
                </a:schemeClr>
              </a:solidFill>
              <a:round/>
            </a:ln>
          </c:spPr>
        </c:majorGridlines>
        <c:numFmt formatCode="0%" sourceLinked="0"/>
        <c:majorTickMark val="out"/>
        <c:minorTickMark val="none"/>
        <c:tickLblPos val="nextTo"/>
        <c:spPr>
          <a:ln w="635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8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65265229"/>
        <c:crosses val="max"/>
        <c:crossBetween val="between"/>
      </c:valAx>
      <c:spPr>
        <a:noFill/>
        <a:ln w="12600">
          <a:noFill/>
          <a:round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31445501421289873"/>
          <c:y val="1.6732610065496402E-2"/>
          <c:w val="0.65865509242457687"/>
          <c:h val="0.88584531482399598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6350">
              <a:solidFill>
                <a:srgbClr val="000000"/>
              </a:solidFill>
              <a:round/>
            </a:ln>
          </c:spPr>
          <c:invertIfNegative val="0"/>
          <c:dLbls>
            <c:dLbl>
              <c:idx val="4"/>
              <c:layout>
                <c:manualLayout>
                  <c:x val="-4.5306776778070699E-17"/>
                  <c:y val="1.0862016944363293E-2"/>
                </c:manualLayout>
              </c:layout>
              <c:numFmt formatCode="#,##0.0" sourceLinked="0"/>
              <c:spPr>
                <a:noFill/>
                <a:ln>
                  <a:noFill/>
                </a:ln>
                <a:effectLst/>
              </c:spPr>
              <c:txPr>
                <a:bodyPr wrap="non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layout>
                    <c:manualLayout>
                      <c:w val="2.8110287536767264E-2"/>
                      <c:h val="7.0403330033312644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5312-4136-BBD2-838796AD19DE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pPr>
                  <a:prstGeom prst="rect">
                    <a:avLst/>
                  </a:prstGeom>
                </c15:spPr>
                <c15:showLeaderLines val="0"/>
              </c:ext>
            </c:extLst>
          </c:dLbls>
          <c:cat>
            <c:strRef>
              <c:f>ChartData!$D$120:$D$124</c:f>
              <c:strCache>
                <c:ptCount val="5"/>
                <c:pt idx="0">
                  <c:v>5bis.A. Changes in Forest and Other Woody Biomass Stocks</c:v>
                </c:pt>
                <c:pt idx="1">
                  <c:v>5bis.B. Forest and Grassland Conversion</c:v>
                </c:pt>
                <c:pt idx="2">
                  <c:v>5bis.C. Abandonment of Managed Lands</c:v>
                </c:pt>
                <c:pt idx="3">
                  <c:v>5bis.D. CO2 Emissions and Removals from Soil</c:v>
                </c:pt>
                <c:pt idx="4">
                  <c:v>5bis.E. Other</c:v>
                </c:pt>
              </c:strCache>
            </c:strRef>
          </c:cat>
          <c:val>
            <c:numRef>
              <c:f>ChartData!$D$83:$D$87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95-438E-A7B5-467DE7060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662782"/>
        <c:axId val="62597526"/>
      </c:barChart>
      <c:catAx>
        <c:axId val="76662782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635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62597526"/>
        <c:crosses val="autoZero"/>
        <c:auto val="1"/>
        <c:lblAlgn val="ctr"/>
        <c:lblOffset val="500"/>
        <c:noMultiLvlLbl val="1"/>
      </c:catAx>
      <c:valAx>
        <c:axId val="62597526"/>
        <c:scaling>
          <c:orientation val="minMax"/>
        </c:scaling>
        <c:delete val="0"/>
        <c:axPos val="b"/>
        <c:majorGridlines>
          <c:spPr>
            <a:ln w="3240">
              <a:solidFill>
                <a:schemeClr val="bg1">
                  <a:lumMod val="75000"/>
                </a:schemeClr>
              </a:solidFill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76662782"/>
        <c:crosses val="max"/>
        <c:crossBetween val="between"/>
      </c:valAx>
      <c:spPr>
        <a:noFill/>
        <a:ln w="2556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31441436302939835"/>
          <c:y val="3.0133295394467598E-2"/>
          <c:w val="0.6609576434941925"/>
          <c:h val="0.88585607940446698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6350">
              <a:solidFill>
                <a:srgbClr val="000000"/>
              </a:solidFill>
              <a:round/>
            </a:ln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ChartData!$C$120:$C$124</c:f>
              <c:strCache>
                <c:ptCount val="5"/>
                <c:pt idx="0">
                  <c:v>5bis.A. Changes in Forest and Other Woody Biomass Stocks</c:v>
                </c:pt>
                <c:pt idx="1">
                  <c:v>5bis.B. Forest and Grassland Conversion</c:v>
                </c:pt>
                <c:pt idx="2">
                  <c:v>5bis.C. Abandonment of Managed Lands</c:v>
                </c:pt>
                <c:pt idx="3">
                  <c:v>5bis.D. CO2 Emissions and Removals from Soil</c:v>
                </c:pt>
                <c:pt idx="4">
                  <c:v>5bis.E. Other</c:v>
                </c:pt>
              </c:strCache>
            </c:strRef>
          </c:cat>
          <c:val>
            <c:numRef>
              <c:f>ChartData!$C$83:$C$87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61-4C2E-8267-02B32E62A4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757707"/>
        <c:axId val="41636899"/>
      </c:barChart>
      <c:catAx>
        <c:axId val="59757707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6350">
            <a:solidFill>
              <a:schemeClr val="tx1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41636899"/>
        <c:crosses val="autoZero"/>
        <c:auto val="1"/>
        <c:lblAlgn val="ctr"/>
        <c:lblOffset val="500"/>
        <c:noMultiLvlLbl val="1"/>
      </c:catAx>
      <c:valAx>
        <c:axId val="41636899"/>
        <c:scaling>
          <c:orientation val="minMax"/>
        </c:scaling>
        <c:delete val="0"/>
        <c:axPos val="b"/>
        <c:majorGridlines>
          <c:spPr>
            <a:ln w="3240">
              <a:solidFill>
                <a:schemeClr val="bg1">
                  <a:lumMod val="75000"/>
                </a:schemeClr>
              </a:solidFill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ln w="635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59757707"/>
        <c:crosses val="max"/>
        <c:crossBetween val="between"/>
      </c:valAx>
      <c:spPr>
        <a:noFill/>
        <a:ln w="2556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6.6718382333928059E-2"/>
          <c:y val="7.5889047875342952E-2"/>
          <c:w val="0.37361083577306781"/>
          <c:h val="0.85352446714012542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FA5F-44C4-9258-7FBDC6471379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FA5F-44C4-9258-7FBDC6471379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FA5F-44C4-9258-7FBDC6471379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FA5F-44C4-9258-7FBDC6471379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ChartData!$C$12:$C$15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ChartData!$C$5:$C$8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A5F-44C4-9258-7FBDC64713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4364622471983501"/>
          <c:y val="0.120973815280964"/>
          <c:w val="0.27814926865427214"/>
          <c:h val="0.7465122893611807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8.1220191408787709E-2"/>
          <c:y val="7.9591827804542922E-2"/>
          <c:w val="0.40646004658458906"/>
          <c:h val="0.89798233062472921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15AE-46EF-9F62-10904401214C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15AE-46EF-9F62-10904401214C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15AE-46EF-9F62-10904401214C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15AE-46EF-9F62-10904401214C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ChartData!$D$12:$D$15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ChartData!$D$5:$D$8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5AE-46EF-9F62-1090440121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5933217891331997"/>
          <c:y val="0.14241759150184999"/>
          <c:w val="0.29265441048311702"/>
          <c:h val="0.7465122893611807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6.8392810366877776E-2"/>
          <c:y val="0.10168390606831436"/>
          <c:w val="0.37496013035639997"/>
          <c:h val="0.87569547997058172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215-485B-89EB-D5580911B4EA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215-485B-89EB-D5580911B4EA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215-485B-89EB-D5580911B4EA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215-485B-89EB-D5580911B4EA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ChartData!$C$27:$C$30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ChartData!$C$20:$C$23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215-485B-89EB-D5580911B4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5029622952587873"/>
          <c:y val="0.10168840428139922"/>
          <c:w val="0.27480720041911277"/>
          <c:h val="0.83024058692684333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2.22774198556237E-2"/>
          <c:y val="7.3166852234770194E-2"/>
          <c:w val="0.50151362260343102"/>
          <c:h val="0.87577540957531397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19E1-44D5-818A-DA43DC3C9A3A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19E1-44D5-818A-DA43DC3C9A3A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19E1-44D5-818A-DA43DC3C9A3A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19E1-44D5-818A-DA43DC3C9A3A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ChartData!$D$27:$D$30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ChartData!$D$20:$D$23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9E1-44D5-818A-DA43DC3C9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6757937866462402"/>
          <c:y val="0.11984183878196024"/>
          <c:w val="0.28638581616656733"/>
          <c:h val="0.81497752469578311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
<Relationships xmlns="http://schemas.openxmlformats.org/package/2006/relationships">
<Relationship Id="rId1" Target="../charts/chart1.xml" Type="http://schemas.openxmlformats.org/officeDocument/2006/relationships/chart"/>
<Relationship Id="rId10" Target="../charts/chart10.xml" Type="http://schemas.openxmlformats.org/officeDocument/2006/relationships/chart"/>
<Relationship Id="rId11" Target="../charts/chart11.xml" Type="http://schemas.openxmlformats.org/officeDocument/2006/relationships/chart"/>
<Relationship Id="rId12" Target="../charts/chart12.xml" Type="http://schemas.openxmlformats.org/officeDocument/2006/relationships/chart"/>
<Relationship Id="rId13" Target="../charts/chart13.xml" Type="http://schemas.openxmlformats.org/officeDocument/2006/relationships/chart"/>
<Relationship Id="rId14" Target="../charts/chart14.xml" Type="http://schemas.openxmlformats.org/officeDocument/2006/relationships/chart"/>
<Relationship Id="rId15" Target="../charts/chart15.xml" Type="http://schemas.openxmlformats.org/officeDocument/2006/relationships/chart"/>
<Relationship Id="rId16" Target="../charts/chart16.xml" Type="http://schemas.openxmlformats.org/officeDocument/2006/relationships/chart"/>
<Relationship Id="rId17" Target="../charts/chart17.xml" Type="http://schemas.openxmlformats.org/officeDocument/2006/relationships/chart"/>
<Relationship Id="rId18" Target="../charts/chart18.xml" Type="http://schemas.openxmlformats.org/officeDocument/2006/relationships/chart"/>
<Relationship Id="rId19" Target="../charts/chart19.xml" Type="http://schemas.openxmlformats.org/officeDocument/2006/relationships/chart"/>
<Relationship Id="rId2" Target="../charts/chart2.xml" Type="http://schemas.openxmlformats.org/officeDocument/2006/relationships/chart"/>
<Relationship Id="rId20" Target="../media/image1.png" Type="http://schemas.openxmlformats.org/officeDocument/2006/relationships/image"/>
<Relationship Id="rId3" Target="../charts/chart3.xml" Type="http://schemas.openxmlformats.org/officeDocument/2006/relationships/chart"/>
<Relationship Id="rId4" Target="../charts/chart4.xml" Type="http://schemas.openxmlformats.org/officeDocument/2006/relationships/chart"/>
<Relationship Id="rId5" Target="../charts/chart5.xml" Type="http://schemas.openxmlformats.org/officeDocument/2006/relationships/chart"/>
<Relationship Id="rId6" Target="../charts/chart6.xml" Type="http://schemas.openxmlformats.org/officeDocument/2006/relationships/chart"/>
<Relationship Id="rId7" Target="../charts/chart7.xml" Type="http://schemas.openxmlformats.org/officeDocument/2006/relationships/chart"/>
<Relationship Id="rId8" Target="../charts/chart8.xml" Type="http://schemas.openxmlformats.org/officeDocument/2006/relationships/chart"/>
<Relationship Id="rId9" Target="../charts/chart9.xml" Type="http://schemas.openxmlformats.org/officeDocument/2006/relationships/chart"/>
</Relationships>
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91226</xdr:colOff>
      <xdr:row>39</xdr:row>
      <xdr:rowOff>77760</xdr:rowOff>
    </xdr:from>
    <xdr:to>
      <xdr:col>5</xdr:col>
      <xdr:colOff>1715231</xdr:colOff>
      <xdr:row>58</xdr:row>
      <xdr:rowOff>19050</xdr:rowOff>
    </xdr:to>
    <xdr:graphicFrame macro="">
      <xdr:nvGraphicFramePr>
        <xdr:cNvPr id="2" name="gasesWithoutLulucf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100079</xdr:colOff>
      <xdr:row>59</xdr:row>
      <xdr:rowOff>142875</xdr:rowOff>
    </xdr:from>
    <xdr:to>
      <xdr:col>5</xdr:col>
      <xdr:colOff>1704974</xdr:colOff>
      <xdr:row>78</xdr:row>
      <xdr:rowOff>44145</xdr:rowOff>
    </xdr:to>
    <xdr:graphicFrame macro="">
      <xdr:nvGraphicFramePr>
        <xdr:cNvPr id="3" name="gasesWithLulucf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83879</xdr:colOff>
      <xdr:row>90</xdr:row>
      <xdr:rowOff>131040</xdr:rowOff>
    </xdr:from>
    <xdr:to>
      <xdr:col>5</xdr:col>
      <xdr:colOff>1724025</xdr:colOff>
      <xdr:row>111</xdr:row>
      <xdr:rowOff>61560</xdr:rowOff>
    </xdr:to>
    <xdr:graphicFrame macro="">
      <xdr:nvGraphicFramePr>
        <xdr:cNvPr id="4" name="subSectors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66569</xdr:colOff>
      <xdr:row>285</xdr:row>
      <xdr:rowOff>28577</xdr:rowOff>
    </xdr:from>
    <xdr:to>
      <xdr:col>5</xdr:col>
      <xdr:colOff>1438275</xdr:colOff>
      <xdr:row>297</xdr:row>
      <xdr:rowOff>142875</xdr:rowOff>
    </xdr:to>
    <xdr:graphicFrame macro="">
      <xdr:nvGraphicFramePr>
        <xdr:cNvPr id="5" name="subSectors/last/lucf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57044</xdr:colOff>
      <xdr:row>265</xdr:row>
      <xdr:rowOff>48046</xdr:rowOff>
    </xdr:from>
    <xdr:to>
      <xdr:col>5</xdr:col>
      <xdr:colOff>1409699</xdr:colOff>
      <xdr:row>277</xdr:row>
      <xdr:rowOff>142875</xdr:rowOff>
    </xdr:to>
    <xdr:graphicFrame macro="">
      <xdr:nvGraphicFramePr>
        <xdr:cNvPr id="6" name="subSectors/base/lucf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294119</xdr:colOff>
      <xdr:row>118</xdr:row>
      <xdr:rowOff>84238</xdr:rowOff>
    </xdr:from>
    <xdr:to>
      <xdr:col>2</xdr:col>
      <xdr:colOff>1743074</xdr:colOff>
      <xdr:row>132</xdr:row>
      <xdr:rowOff>102598</xdr:rowOff>
    </xdr:to>
    <xdr:graphicFrame macro="">
      <xdr:nvGraphicFramePr>
        <xdr:cNvPr id="7" name="gasesWithoutLulucf/base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3</xdr:col>
      <xdr:colOff>56520</xdr:colOff>
      <xdr:row>118</xdr:row>
      <xdr:rowOff>63360</xdr:rowOff>
    </xdr:from>
    <xdr:to>
      <xdr:col>5</xdr:col>
      <xdr:colOff>1333500</xdr:colOff>
      <xdr:row>132</xdr:row>
      <xdr:rowOff>81720</xdr:rowOff>
    </xdr:to>
    <xdr:graphicFrame macro="">
      <xdr:nvGraphicFramePr>
        <xdr:cNvPr id="8" name="gasesWithoutLulucf/last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3</xdr:col>
      <xdr:colOff>66240</xdr:colOff>
      <xdr:row>134</xdr:row>
      <xdr:rowOff>55800</xdr:rowOff>
    </xdr:from>
    <xdr:to>
      <xdr:col>5</xdr:col>
      <xdr:colOff>1276350</xdr:colOff>
      <xdr:row>148</xdr:row>
      <xdr:rowOff>6840</xdr:rowOff>
    </xdr:to>
    <xdr:graphicFrame macro="">
      <xdr:nvGraphicFramePr>
        <xdr:cNvPr id="10" name="gasesWithLulucf/last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0</xdr:col>
      <xdr:colOff>262080</xdr:colOff>
      <xdr:row>155</xdr:row>
      <xdr:rowOff>85680</xdr:rowOff>
    </xdr:from>
    <xdr:to>
      <xdr:col>2</xdr:col>
      <xdr:colOff>1695450</xdr:colOff>
      <xdr:row>169</xdr:row>
      <xdr:rowOff>37440</xdr:rowOff>
    </xdr:to>
    <xdr:graphicFrame macro="">
      <xdr:nvGraphicFramePr>
        <xdr:cNvPr id="11" name="subSectors/base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3</xdr:col>
      <xdr:colOff>58320</xdr:colOff>
      <xdr:row>155</xdr:row>
      <xdr:rowOff>47520</xdr:rowOff>
    </xdr:from>
    <xdr:to>
      <xdr:col>5</xdr:col>
      <xdr:colOff>1428750</xdr:colOff>
      <xdr:row>169</xdr:row>
      <xdr:rowOff>3315</xdr:rowOff>
    </xdr:to>
    <xdr:graphicFrame macro="">
      <xdr:nvGraphicFramePr>
        <xdr:cNvPr id="12" name="subSectors/last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0</xdr:col>
      <xdr:colOff>63359</xdr:colOff>
      <xdr:row>181</xdr:row>
      <xdr:rowOff>72720</xdr:rowOff>
    </xdr:from>
    <xdr:to>
      <xdr:col>2</xdr:col>
      <xdr:colOff>1743074</xdr:colOff>
      <xdr:row>198</xdr:row>
      <xdr:rowOff>123825</xdr:rowOff>
    </xdr:to>
    <xdr:graphicFrame macro="">
      <xdr:nvGraphicFramePr>
        <xdr:cNvPr id="13" name="subSectors/base/energy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3</xdr:col>
      <xdr:colOff>98940</xdr:colOff>
      <xdr:row>181</xdr:row>
      <xdr:rowOff>73439</xdr:rowOff>
    </xdr:from>
    <xdr:to>
      <xdr:col>5</xdr:col>
      <xdr:colOff>1752600</xdr:colOff>
      <xdr:row>199</xdr:row>
      <xdr:rowOff>47624</xdr:rowOff>
    </xdr:to>
    <xdr:graphicFrame macro="">
      <xdr:nvGraphicFramePr>
        <xdr:cNvPr id="14" name="subSectors/last/energy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oneCell">
    <xdr:from>
      <xdr:col>3</xdr:col>
      <xdr:colOff>28575</xdr:colOff>
      <xdr:row>206</xdr:row>
      <xdr:rowOff>76679</xdr:rowOff>
    </xdr:from>
    <xdr:to>
      <xdr:col>5</xdr:col>
      <xdr:colOff>1762124</xdr:colOff>
      <xdr:row>224</xdr:row>
      <xdr:rowOff>28574</xdr:rowOff>
    </xdr:to>
    <xdr:graphicFrame macro="">
      <xdr:nvGraphicFramePr>
        <xdr:cNvPr id="16" name="subSectors/last/industrial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 editAs="oneCell">
    <xdr:from>
      <xdr:col>0</xdr:col>
      <xdr:colOff>82439</xdr:colOff>
      <xdr:row>231</xdr:row>
      <xdr:rowOff>58679</xdr:rowOff>
    </xdr:from>
    <xdr:to>
      <xdr:col>2</xdr:col>
      <xdr:colOff>1781174</xdr:colOff>
      <xdr:row>250</xdr:row>
      <xdr:rowOff>19049</xdr:rowOff>
    </xdr:to>
    <xdr:graphicFrame macro="">
      <xdr:nvGraphicFramePr>
        <xdr:cNvPr id="17" name="subSectors/base/agriculture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 editAs="oneCell">
    <xdr:from>
      <xdr:col>3</xdr:col>
      <xdr:colOff>59399</xdr:colOff>
      <xdr:row>231</xdr:row>
      <xdr:rowOff>73080</xdr:rowOff>
    </xdr:from>
    <xdr:to>
      <xdr:col>5</xdr:col>
      <xdr:colOff>1762124</xdr:colOff>
      <xdr:row>250</xdr:row>
      <xdr:rowOff>28575</xdr:rowOff>
    </xdr:to>
    <xdr:graphicFrame macro="">
      <xdr:nvGraphicFramePr>
        <xdr:cNvPr id="18" name="subSectors/last/agriculture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 editAs="oneCell">
    <xdr:from>
      <xdr:col>0</xdr:col>
      <xdr:colOff>104775</xdr:colOff>
      <xdr:row>308</xdr:row>
      <xdr:rowOff>65520</xdr:rowOff>
    </xdr:from>
    <xdr:to>
      <xdr:col>2</xdr:col>
      <xdr:colOff>1676400</xdr:colOff>
      <xdr:row>326</xdr:row>
      <xdr:rowOff>57150</xdr:rowOff>
    </xdr:to>
    <xdr:graphicFrame macro="">
      <xdr:nvGraphicFramePr>
        <xdr:cNvPr id="19" name="subSectors/base/waste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 editAs="oneCell">
    <xdr:from>
      <xdr:col>3</xdr:col>
      <xdr:colOff>66959</xdr:colOff>
      <xdr:row>308</xdr:row>
      <xdr:rowOff>47745</xdr:rowOff>
    </xdr:from>
    <xdr:to>
      <xdr:col>5</xdr:col>
      <xdr:colOff>1685924</xdr:colOff>
      <xdr:row>326</xdr:row>
      <xdr:rowOff>66675</xdr:rowOff>
    </xdr:to>
    <xdr:graphicFrame macro="">
      <xdr:nvGraphicFramePr>
        <xdr:cNvPr id="20" name="subSectors/last/waste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 editAs="oneCell">
    <xdr:from>
      <xdr:col>0</xdr:col>
      <xdr:colOff>47520</xdr:colOff>
      <xdr:row>80</xdr:row>
      <xdr:rowOff>47520</xdr:rowOff>
    </xdr:from>
    <xdr:to>
      <xdr:col>1</xdr:col>
      <xdr:colOff>876574</xdr:colOff>
      <xdr:row>83</xdr:row>
      <xdr:rowOff>171439</xdr:rowOff>
    </xdr:to>
    <xdr:pic>
      <xdr:nvPicPr>
        <xdr:cNvPr id="21" name="logo2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13192020"/>
          <a:ext cx="2715004" cy="67636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170</xdr:row>
      <xdr:rowOff>47520</xdr:rowOff>
    </xdr:from>
    <xdr:to>
      <xdr:col>1</xdr:col>
      <xdr:colOff>876574</xdr:colOff>
      <xdr:row>173</xdr:row>
      <xdr:rowOff>170670</xdr:rowOff>
    </xdr:to>
    <xdr:pic>
      <xdr:nvPicPr>
        <xdr:cNvPr id="22" name="logo3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27374745"/>
          <a:ext cx="2715004" cy="6756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253</xdr:row>
      <xdr:rowOff>47520</xdr:rowOff>
    </xdr:from>
    <xdr:to>
      <xdr:col>1</xdr:col>
      <xdr:colOff>876574</xdr:colOff>
      <xdr:row>256</xdr:row>
      <xdr:rowOff>171439</xdr:rowOff>
    </xdr:to>
    <xdr:pic>
      <xdr:nvPicPr>
        <xdr:cNvPr id="23" name="logo4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40890720"/>
          <a:ext cx="2715004" cy="67636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0</xdr:row>
      <xdr:rowOff>47519</xdr:rowOff>
    </xdr:from>
    <xdr:to>
      <xdr:col>1</xdr:col>
      <xdr:colOff>876574</xdr:colOff>
      <xdr:row>3</xdr:row>
      <xdr:rowOff>171438</xdr:rowOff>
    </xdr:to>
    <xdr:pic>
      <xdr:nvPicPr>
        <xdr:cNvPr id="24" name="logo1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47519"/>
          <a:ext cx="2715004" cy="676369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Relationship Id="rId2" Target="../drawings/drawing1.xml" Type="http://schemas.openxmlformats.org/officeDocument/2006/relationships/drawing"/>
</Relationships>

</file>

<file path=xl/worksheets/_rels/sheet4.xml.rels><?xml version="1.0" encoding="UTF-8" standalone="no"?>
<Relationships xmlns="http://schemas.openxmlformats.org/package/2006/relationships">
<Relationship Id="rId1" Target="../printerSettings/printerSettings4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92"/>
  <sheetViews>
    <sheetView zoomScaleNormal="100" zoomScaleSheetLayoutView="100" workbookViewId="0"/>
  </sheetViews>
  <sheetFormatPr defaultColWidth="9.140625" defaultRowHeight="12.75" x14ac:dyDescent="0.2"/>
  <cols>
    <col min="1" max="1" bestFit="true" customWidth="true" width="60.42578125" collapsed="false"/>
    <col min="2" max="2" customWidth="true" width="13.42578125" collapsed="false"/>
    <col min="3" max="3" customWidth="true" width="13.42578125" collapsed="false"/>
    <col min="4" max="4" width="13.42578125" customWidth="true"/>
    <col min="5" max="5" width="13.42578125" customWidth="true"/>
    <col min="6" max="6" width="16.28515625" customWidth="true"/>
  </cols>
  <sheetData>
    <row r="1" spans="1:3" ht="26.25" customHeight="true" x14ac:dyDescent="0.25">
      <c r="A1" s="1" t="s">
        <v>251</v>
      </c>
      <c r="B1" s="52" t="s">
        <v>264</v>
      </c>
      <c r="C1" s="52" t="s">
        <v>265</v>
      </c>
      <c r="D1" t="s" s="52">
        <v>266</v>
      </c>
      <c r="E1" t="s" s="52">
        <v>267</v>
      </c>
      <c r="F1" s="63">
        <f>"Change from " &amp; B1 &amp; " to " &amp; INDIRECT(ADDRESS(1,COLUMN()-1))</f>
      </c>
    </row>
    <row r="2" spans="1:3" x14ac:dyDescent="0.2" ht="12.75" customHeight="true">
      <c r="A2" s="56" t="s">
        <v>1</v>
      </c>
      <c r="B2" s="2"/>
      <c r="C2" s="2"/>
      <c r="D2" s="2"/>
      <c r="E2" s="2"/>
      <c r="F2" s="2"/>
    </row>
    <row r="3" spans="1:3" ht="13.5" x14ac:dyDescent="0.25" customHeight="true">
      <c r="A3" s="3" t="s">
        <v>254</v>
      </c>
      <c r="B3" s="46" t="n">
        <v>268.24</v>
      </c>
      <c r="C3" s="46" t="n">
        <v>340.1901</v>
      </c>
      <c r="D3" t="n" s="46">
        <v>395.2796</v>
      </c>
      <c r="E3" t="n" s="46">
        <v>489.43</v>
      </c>
      <c r="F3" s="54">
        <f>IFERROR(IF(OR(SECTOR_CHANGE_TOTAL=0,SECTOR_CHANGE_TOTAL=-1),CHAR(150),SECTOR_CHANGE_TOTAL),CHAR(150))</f>
      </c>
    </row>
    <row r="4" spans="1:3" ht="13.5" x14ac:dyDescent="0.25" customHeight="true">
      <c r="A4" s="3" t="s">
        <v>255</v>
      </c>
      <c r="B4" s="46" t="n">
        <v>-352.10482</v>
      </c>
      <c r="C4" s="46" t="n">
        <v>-86.7912</v>
      </c>
      <c r="D4" t="n" s="46">
        <v>-86.7919</v>
      </c>
      <c r="E4" t="n" s="46">
        <v>-122.8683</v>
      </c>
      <c r="F4" s="54">
        <f>IFERROR(IF(OR(SECTOR_CHANGE_TOTAL=0,SECTOR_CHANGE_TOTAL=-1),CHAR(150),SECTOR_CHANGE_TOTAL),CHAR(150))</f>
      </c>
    </row>
    <row r="5" spans="1:3" ht="13.5" x14ac:dyDescent="0.25" customHeight="true">
      <c r="A5" s="3" t="s">
        <v>256</v>
      </c>
      <c r="B5" s="46" t="n">
        <v>-83.86482</v>
      </c>
      <c r="C5" s="46" t="n">
        <v>253.3989</v>
      </c>
      <c r="D5" t="n" s="46">
        <v>308.4877</v>
      </c>
      <c r="E5" t="n" s="46">
        <v>366.5617</v>
      </c>
      <c r="F5" s="54">
        <f>IFERROR(IF(OR(SECTOR_CHANGE_TOTAL=0,SECTOR_CHANGE_TOTAL=-1),CHAR(150),SECTOR_CHANGE_TOTAL),CHAR(150))</f>
      </c>
    </row>
    <row r="6" spans="1:3" x14ac:dyDescent="0.2" ht="12.75" customHeight="true">
      <c r="A6" s="3" t="s">
        <v>5</v>
      </c>
      <c r="B6" s="46" t="n">
        <v>886.07185</v>
      </c>
      <c r="C6" s="46" t="n">
        <v>493.6338</v>
      </c>
      <c r="D6" t="n" s="46">
        <v>546.1385</v>
      </c>
      <c r="E6" t="n" s="46">
        <v>647.6019</v>
      </c>
      <c r="F6" s="54">
        <f>IFERROR(IF(OR(SECTOR_CHANGE_TOTAL=0,SECTOR_CHANGE_TOTAL=-1),CHAR(150),SECTOR_CHANGE_TOTAL),CHAR(150))</f>
      </c>
    </row>
    <row r="7" spans="1:3" x14ac:dyDescent="0.2" ht="12.75" customHeight="true">
      <c r="A7" s="3" t="s">
        <v>7</v>
      </c>
      <c r="B7" s="46" t="n">
        <v>-345.23542</v>
      </c>
      <c r="C7" s="46" t="n">
        <v>-86.7912</v>
      </c>
      <c r="D7" t="n" s="46">
        <v>-86.7919</v>
      </c>
      <c r="E7" t="n" s="46">
        <v>-122.8683</v>
      </c>
      <c r="F7" s="54">
        <f>IFERROR(IF(OR(SECTOR_CHANGE_TOTAL=0,SECTOR_CHANGE_TOTAL=-1),CHAR(150),SECTOR_CHANGE_TOTAL),CHAR(150))</f>
      </c>
    </row>
    <row r="8" spans="1:3" x14ac:dyDescent="0.2" ht="12.75" customHeight="true">
      <c r="A8" s="3" t="s">
        <v>9</v>
      </c>
      <c r="B8" s="46" t="n">
        <v>540.83643</v>
      </c>
      <c r="C8" s="46" t="n">
        <v>406.8426</v>
      </c>
      <c r="D8" t="n" s="46">
        <v>459.3466</v>
      </c>
      <c r="E8" t="n" s="46">
        <v>524.7336</v>
      </c>
      <c r="F8" s="54">
        <f>IFERROR(IF(OR(SECTOR_CHANGE_TOTAL=0,SECTOR_CHANGE_TOTAL=-1),CHAR(150),SECTOR_CHANGE_TOTAL),CHAR(150))</f>
      </c>
    </row>
    <row r="9" spans="1:3" x14ac:dyDescent="0.2" ht="12.75" customHeight="true">
      <c r="A9" s="57"/>
      <c r="B9" s="58"/>
      <c r="C9" s="58"/>
      <c r="D9" s="58"/>
      <c r="E9" s="58"/>
      <c r="F9" s="58"/>
    </row>
    <row r="10" spans="1:3" x14ac:dyDescent="0.2" ht="12.75" customHeight="true">
      <c r="A10" s="55" t="s">
        <v>11</v>
      </c>
      <c r="B10" s="2"/>
      <c r="C10" s="2"/>
      <c r="D10" s="2"/>
      <c r="E10" s="2"/>
      <c r="F10" s="2"/>
    </row>
    <row r="11" spans="1:3" x14ac:dyDescent="0.2" ht="12.75" customHeight="true">
      <c r="A11" s="3" t="s">
        <v>12</v>
      </c>
      <c r="B11" s="46" t="n">
        <v>270.71275</v>
      </c>
      <c r="C11" s="46" t="n">
        <v>344.1727</v>
      </c>
      <c r="D11" t="n" s="46">
        <v>399.2124</v>
      </c>
      <c r="E11" t="n" s="46">
        <v>493.4065</v>
      </c>
      <c r="F11" s="54">
        <f>IFERROR(IF(OR(SECTOR_CHANGE_TOTAL=0,SECTOR_CHANGE_TOTAL=-1),CHAR(150),SECTOR_CHANGE_TOTAL),CHAR(150))</f>
      </c>
    </row>
    <row r="12" spans="1:3" x14ac:dyDescent="0.2" ht="12.75" customHeight="true">
      <c r="A12" s="4" t="s">
        <v>14</v>
      </c>
      <c r="B12" s="46" t="n">
        <v>121.24064</v>
      </c>
      <c r="C12" s="46" t="n">
        <v>176.4098</v>
      </c>
      <c r="D12" t="n" s="46">
        <v>203.0164</v>
      </c>
      <c r="E12" t="n" s="46">
        <v>252.2224</v>
      </c>
      <c r="F12" s="54">
        <f>IFERROR(IF(OR(SECTOR_CHANGE_TOTAL=0,SECTOR_CHANGE_TOTAL=-1),CHAR(150),SECTOR_CHANGE_TOTAL),CHAR(150))</f>
      </c>
    </row>
    <row r="13" spans="1:3" x14ac:dyDescent="0.2" ht="12.75" customHeight="true">
      <c r="A13" s="4" t="s">
        <v>16</v>
      </c>
      <c r="B13" s="46" t="n">
        <v>6.31725</v>
      </c>
      <c r="C13" s="46" t="n">
        <v>5.1564</v>
      </c>
      <c r="D13" t="n" s="46">
        <v>3.0565</v>
      </c>
      <c r="E13" t="n" s="46">
        <v>6.9073</v>
      </c>
      <c r="F13" s="54">
        <f>IFERROR(IF(OR(SECTOR_CHANGE_TOTAL=0,SECTOR_CHANGE_TOTAL=-1),CHAR(150),SECTOR_CHANGE_TOTAL),CHAR(150))</f>
      </c>
    </row>
    <row r="14" spans="1:3" x14ac:dyDescent="0.2" ht="12.75" customHeight="true">
      <c r="A14" s="4" t="s">
        <v>18</v>
      </c>
      <c r="B14" s="46" t="n">
        <v>105.51692</v>
      </c>
      <c r="C14" s="46" t="n">
        <v>135.7009</v>
      </c>
      <c r="D14" t="n" s="46">
        <v>159.9729</v>
      </c>
      <c r="E14" t="n" s="46">
        <v>202.1914</v>
      </c>
      <c r="F14" s="54">
        <f>IFERROR(IF(OR(SECTOR_CHANGE_TOTAL=0,SECTOR_CHANGE_TOTAL=-1),CHAR(150),SECTOR_CHANGE_TOTAL),CHAR(150))</f>
      </c>
    </row>
    <row r="15" spans="1:3" x14ac:dyDescent="0.2" ht="12.75" customHeight="true">
      <c r="A15" s="4" t="s">
        <v>20</v>
      </c>
      <c r="B15" s="46" t="n">
        <v>34.6588</v>
      </c>
      <c r="C15" s="46" t="n">
        <v>26.9056</v>
      </c>
      <c r="D15" t="n" s="46">
        <v>33.1666</v>
      </c>
      <c r="E15" t="n" s="46">
        <v>32.0854</v>
      </c>
      <c r="F15" s="54">
        <f>IFERROR(IF(OR(SECTOR_CHANGE_TOTAL=0,SECTOR_CHANGE_TOTAL=-1),CHAR(150),SECTOR_CHANGE_TOTAL),CHAR(150))</f>
      </c>
    </row>
    <row r="16" spans="1:3" x14ac:dyDescent="0.2" ht="12.75" customHeight="true">
      <c r="A16" s="4" t="s">
        <v>22</v>
      </c>
      <c r="B16" s="46" t="n">
        <v>2.97914</v>
      </c>
      <c r="C16" s="46"/>
      <c r="D16" s="46"/>
      <c r="E16" s="46"/>
      <c r="F16" s="54">
        <f>IFERROR(IF(OR(SECTOR_CHANGE_TOTAL=0,SECTOR_CHANGE_TOTAL=-1),CHAR(150),SECTOR_CHANGE_TOTAL),CHAR(150))</f>
      </c>
    </row>
    <row r="17" spans="1:3" x14ac:dyDescent="0.2" ht="12.75" customHeight="true">
      <c r="A17" s="4" t="s">
        <v>24</v>
      </c>
      <c r="B17" s="46"/>
      <c r="C17" s="46"/>
      <c r="D17" s="46"/>
      <c r="E17" s="46"/>
      <c r="F17" s="54">
        <f>IFERROR(IF(OR(SECTOR_CHANGE_TOTAL=0,SECTOR_CHANGE_TOTAL=-1),CHAR(150),SECTOR_CHANGE_TOTAL),CHAR(150))</f>
      </c>
    </row>
    <row r="18" spans="1:3" x14ac:dyDescent="0.2" ht="12.75" customHeight="true">
      <c r="A18" s="3" t="s">
        <v>26</v>
      </c>
      <c r="B18" s="46"/>
      <c r="C18" s="46" t="n">
        <v>41.0</v>
      </c>
      <c r="D18" t="n" s="46">
        <v>37.72</v>
      </c>
      <c r="E18" t="n" s="46">
        <v>37.72</v>
      </c>
      <c r="F18" s="54">
        <f>IFERROR(IF(OR(SECTOR_CHANGE_TOTAL=0,SECTOR_CHANGE_TOTAL=-1),CHAR(150),SECTOR_CHANGE_TOTAL),CHAR(150))</f>
      </c>
    </row>
    <row r="19" spans="1:3" x14ac:dyDescent="0.2" ht="12.75" customHeight="true">
      <c r="A19" s="4" t="s">
        <v>28</v>
      </c>
      <c r="B19" s="46"/>
      <c r="C19" s="46"/>
      <c r="D19" s="46"/>
      <c r="E19" s="46"/>
      <c r="F19" s="54">
        <f>IFERROR(IF(OR(SECTOR_CHANGE_TOTAL=0,SECTOR_CHANGE_TOTAL=-1),CHAR(150),SECTOR_CHANGE_TOTAL),CHAR(150))</f>
      </c>
    </row>
    <row r="20" spans="1:3" x14ac:dyDescent="0.2" ht="12.75" customHeight="true">
      <c r="A20" s="4" t="s">
        <v>30</v>
      </c>
      <c r="B20" s="46"/>
      <c r="C20" s="46"/>
      <c r="D20" s="46"/>
      <c r="E20" s="46"/>
      <c r="F20" s="54">
        <f>IFERROR(IF(OR(SECTOR_CHANGE_TOTAL=0,SECTOR_CHANGE_TOTAL=-1),CHAR(150),SECTOR_CHANGE_TOTAL),CHAR(150))</f>
      </c>
    </row>
    <row r="21" spans="1:3" x14ac:dyDescent="0.2" ht="12.75" customHeight="true">
      <c r="A21" s="4" t="s">
        <v>32</v>
      </c>
      <c r="B21" s="46"/>
      <c r="C21" s="46"/>
      <c r="D21" s="46"/>
      <c r="E21" s="46"/>
      <c r="F21" s="54">
        <f>IFERROR(IF(OR(SECTOR_CHANGE_TOTAL=0,SECTOR_CHANGE_TOTAL=-1),CHAR(150),SECTOR_CHANGE_TOTAL),CHAR(150))</f>
      </c>
    </row>
    <row r="22" spans="1:3" x14ac:dyDescent="0.2" ht="12.75" customHeight="true">
      <c r="A22" s="4" t="s">
        <v>34</v>
      </c>
      <c r="B22" s="46"/>
      <c r="C22" s="46"/>
      <c r="D22" s="46"/>
      <c r="E22" s="46"/>
      <c r="F22" s="54">
        <f>IFERROR(IF(OR(SECTOR_CHANGE_TOTAL=0,SECTOR_CHANGE_TOTAL=-1),CHAR(150),SECTOR_CHANGE_TOTAL),CHAR(150))</f>
      </c>
    </row>
    <row r="23" spans="1:3" x14ac:dyDescent="0.2" ht="12.75" customHeight="true">
      <c r="A23" s="4" t="s">
        <v>36</v>
      </c>
      <c r="B23" s="46"/>
      <c r="C23" s="46"/>
      <c r="D23" s="46"/>
      <c r="E23" s="46"/>
      <c r="F23" s="54">
        <f>IFERROR(IF(OR(SECTOR_CHANGE_TOTAL=0,SECTOR_CHANGE_TOTAL=-1),CHAR(150),SECTOR_CHANGE_TOTAL),CHAR(150))</f>
      </c>
    </row>
    <row r="24" spans="1:3" x14ac:dyDescent="0.2" ht="12.75" customHeight="true">
      <c r="A24" s="4" t="s">
        <v>38</v>
      </c>
      <c r="B24" s="46"/>
      <c r="C24" s="46" t="n">
        <v>41.0</v>
      </c>
      <c r="D24" t="n" s="46">
        <v>37.72</v>
      </c>
      <c r="E24" t="n" s="46">
        <v>37.72</v>
      </c>
      <c r="F24" s="54">
        <f>IFERROR(IF(OR(SECTOR_CHANGE_TOTAL=0,SECTOR_CHANGE_TOTAL=-1),CHAR(150),SECTOR_CHANGE_TOTAL),CHAR(150))</f>
      </c>
    </row>
    <row r="25" spans="1:3" x14ac:dyDescent="0.2" ht="12.75" customHeight="true">
      <c r="A25" s="4" t="s">
        <v>40</v>
      </c>
      <c r="B25" s="46"/>
      <c r="C25" s="46"/>
      <c r="D25" s="46"/>
      <c r="E25" s="46"/>
      <c r="F25" s="54">
        <f>IFERROR(IF(OR(SECTOR_CHANGE_TOTAL=0,SECTOR_CHANGE_TOTAL=-1),CHAR(150),SECTOR_CHANGE_TOTAL),CHAR(150))</f>
      </c>
    </row>
    <row r="26" spans="1:3" x14ac:dyDescent="0.2" ht="12.75" customHeight="true">
      <c r="A26" s="3" t="s">
        <v>42</v>
      </c>
      <c r="B26" s="46"/>
      <c r="C26" s="46" t="n">
        <v>0.434</v>
      </c>
      <c r="D26" t="n" s="46">
        <v>0.62</v>
      </c>
      <c r="E26" t="n" s="46">
        <v>2.108</v>
      </c>
      <c r="F26" s="54">
        <f>IFERROR(IF(OR(SECTOR_CHANGE_TOTAL=0,SECTOR_CHANGE_TOTAL=-1),CHAR(150),SECTOR_CHANGE_TOTAL),CHAR(150))</f>
      </c>
    </row>
    <row r="27" spans="1:3" x14ac:dyDescent="0.2" ht="12.75" customHeight="true">
      <c r="A27" s="3" t="s">
        <v>44</v>
      </c>
      <c r="B27" s="46" t="n">
        <v>26.01765</v>
      </c>
      <c r="C27" s="46" t="n">
        <v>39.15</v>
      </c>
      <c r="D27" t="n" s="46">
        <v>34.1469</v>
      </c>
      <c r="E27" t="n" s="46">
        <v>35.9535</v>
      </c>
      <c r="F27" s="54">
        <f>IFERROR(IF(OR(SECTOR_CHANGE_TOTAL=0,SECTOR_CHANGE_TOTAL=-1),CHAR(150),SECTOR_CHANGE_TOTAL),CHAR(150))</f>
      </c>
    </row>
    <row r="28" spans="1:3" x14ac:dyDescent="0.2" ht="12.75" customHeight="true">
      <c r="A28" s="4" t="s">
        <v>46</v>
      </c>
      <c r="B28" s="46" t="n">
        <v>9.34437</v>
      </c>
      <c r="C28" s="46" t="n">
        <v>8.841</v>
      </c>
      <c r="D28" t="n" s="46">
        <v>7.6419</v>
      </c>
      <c r="E28" t="n" s="46">
        <v>6.8628</v>
      </c>
      <c r="F28" s="54">
        <f>IFERROR(IF(OR(SECTOR_CHANGE_TOTAL=0,SECTOR_CHANGE_TOTAL=-1),CHAR(150),SECTOR_CHANGE_TOTAL),CHAR(150))</f>
      </c>
    </row>
    <row r="29" spans="1:3" x14ac:dyDescent="0.2" ht="12.75" customHeight="true">
      <c r="A29" s="4" t="s">
        <v>48</v>
      </c>
      <c r="B29" s="46" t="n">
        <v>1.84778</v>
      </c>
      <c r="C29" s="46" t="n">
        <v>6.687</v>
      </c>
      <c r="D29" t="n" s="46">
        <v>6.634</v>
      </c>
      <c r="E29" t="n" s="46">
        <v>7.8247</v>
      </c>
      <c r="F29" s="54">
        <f>IFERROR(IF(OR(SECTOR_CHANGE_TOTAL=0,SECTOR_CHANGE_TOTAL=-1),CHAR(150),SECTOR_CHANGE_TOTAL),CHAR(150))</f>
      </c>
    </row>
    <row r="30" spans="1:3" x14ac:dyDescent="0.2" ht="12.75" customHeight="true">
      <c r="A30" s="4" t="s">
        <v>50</v>
      </c>
      <c r="B30" s="46" t="n">
        <v>0.0168</v>
      </c>
      <c r="C30" s="46"/>
      <c r="D30" s="46"/>
      <c r="E30" s="46"/>
      <c r="F30" s="54">
        <f>IFERROR(IF(OR(SECTOR_CHANGE_TOTAL=0,SECTOR_CHANGE_TOTAL=-1),CHAR(150),SECTOR_CHANGE_TOTAL),CHAR(150))</f>
      </c>
    </row>
    <row r="31" spans="1:3" x14ac:dyDescent="0.2" ht="12.75" customHeight="true">
      <c r="A31" s="4" t="s">
        <v>52</v>
      </c>
      <c r="B31" s="46" t="n">
        <v>14.8087</v>
      </c>
      <c r="C31" s="46" t="n">
        <v>23.622</v>
      </c>
      <c r="D31" t="n" s="46">
        <v>19.871</v>
      </c>
      <c r="E31" t="n" s="46">
        <v>21.266</v>
      </c>
      <c r="F31" s="54">
        <f>IFERROR(IF(OR(SECTOR_CHANGE_TOTAL=0,SECTOR_CHANGE_TOTAL=-1),CHAR(150),SECTOR_CHANGE_TOTAL),CHAR(150))</f>
      </c>
    </row>
    <row r="32" spans="1:3" x14ac:dyDescent="0.2" ht="12.75" customHeight="true">
      <c r="A32" s="4" t="s">
        <v>54</v>
      </c>
      <c r="B32" s="46"/>
      <c r="C32" s="46"/>
      <c r="D32" s="46"/>
      <c r="E32" s="46"/>
      <c r="F32" s="54">
        <f>IFERROR(IF(OR(SECTOR_CHANGE_TOTAL=0,SECTOR_CHANGE_TOTAL=-1),CHAR(150),SECTOR_CHANGE_TOTAL),CHAR(150))</f>
      </c>
    </row>
    <row r="33" spans="1:3" x14ac:dyDescent="0.2" ht="12.75" customHeight="true">
      <c r="A33" s="4" t="s">
        <v>56</v>
      </c>
      <c r="B33" s="46"/>
      <c r="C33" s="46"/>
      <c r="D33" s="46"/>
      <c r="E33" s="46"/>
      <c r="F33" s="54">
        <f>IFERROR(IF(OR(SECTOR_CHANGE_TOTAL=0,SECTOR_CHANGE_TOTAL=-1),CHAR(150),SECTOR_CHANGE_TOTAL),CHAR(150))</f>
      </c>
    </row>
    <row r="34" spans="1:3" x14ac:dyDescent="0.2" ht="12.75" customHeight="true">
      <c r="A34" s="4" t="s">
        <v>58</v>
      </c>
      <c r="B34" s="46"/>
      <c r="C34" s="46"/>
      <c r="D34" s="46"/>
      <c r="E34" s="46"/>
      <c r="F34" s="54">
        <f>IFERROR(IF(OR(SECTOR_CHANGE_TOTAL=0,SECTOR_CHANGE_TOTAL=-1),CHAR(150),SECTOR_CHANGE_TOTAL),CHAR(150))</f>
      </c>
    </row>
    <row r="35" spans="1:3" x14ac:dyDescent="0.2" ht="12.75" customHeight="true">
      <c r="A35" s="3" t="s">
        <v>60</v>
      </c>
      <c r="B35" s="46" t="n">
        <v>-345.23542</v>
      </c>
      <c r="C35" s="46" t="n">
        <v>-86.7912</v>
      </c>
      <c r="D35" t="n" s="46">
        <v>-86.7919</v>
      </c>
      <c r="E35" t="n" s="46">
        <v>-122.8683</v>
      </c>
      <c r="F35" s="54">
        <f>IFERROR(IF(OR(SECTOR_CHANGE_TOTAL=0,SECTOR_CHANGE_TOTAL=-1),CHAR(150),SECTOR_CHANGE_TOTAL),CHAR(150))</f>
      </c>
    </row>
    <row r="36" spans="1:3" x14ac:dyDescent="0.2" ht="12.75" customHeight="true">
      <c r="A36" s="4" t="s">
        <v>62</v>
      </c>
      <c r="B36" s="46" t="n">
        <v>-516.06</v>
      </c>
      <c r="C36" s="46" t="n">
        <v>-100.3761</v>
      </c>
      <c r="D36" t="n" s="46">
        <v>-100.3761</v>
      </c>
      <c r="E36" t="n" s="46">
        <v>-136.4525</v>
      </c>
      <c r="F36" s="54">
        <f>IFERROR(IF(OR(SECTOR_CHANGE_TOTAL=0,SECTOR_CHANGE_TOTAL=-1),CHAR(150),SECTOR_CHANGE_TOTAL),CHAR(150))</f>
      </c>
    </row>
    <row r="37" spans="1:3" x14ac:dyDescent="0.2" ht="12.75" customHeight="true">
      <c r="A37" s="4" t="s">
        <v>64</v>
      </c>
      <c r="B37" s="46" t="n">
        <v>74.9319</v>
      </c>
      <c r="C37" s="46" t="n">
        <v>7.91</v>
      </c>
      <c r="D37" t="n" s="46">
        <v>7.9127</v>
      </c>
      <c r="E37" t="n" s="46">
        <v>7.9127</v>
      </c>
      <c r="F37" s="54">
        <f>IFERROR(IF(OR(SECTOR_CHANGE_TOTAL=0,SECTOR_CHANGE_TOTAL=-1),CHAR(150),SECTOR_CHANGE_TOTAL),CHAR(150))</f>
      </c>
    </row>
    <row r="38" spans="1:3" x14ac:dyDescent="0.2" ht="12.75" customHeight="true">
      <c r="A38" s="4" t="s">
        <v>66</v>
      </c>
      <c r="B38" s="46"/>
      <c r="C38" s="46"/>
      <c r="D38" s="46"/>
      <c r="E38" s="46"/>
      <c r="F38" s="54">
        <f>IFERROR(IF(OR(SECTOR_CHANGE_TOTAL=0,SECTOR_CHANGE_TOTAL=-1),CHAR(150),SECTOR_CHANGE_TOTAL),CHAR(150))</f>
      </c>
    </row>
    <row r="39" spans="1:3" x14ac:dyDescent="0.2" ht="12.75" customHeight="true">
      <c r="A39" s="4" t="s">
        <v>68</v>
      </c>
      <c r="B39" s="46" t="n">
        <v>95.89268</v>
      </c>
      <c r="C39" s="46" t="n">
        <v>0.0049</v>
      </c>
      <c r="D39" t="n" s="46">
        <v>0.0049</v>
      </c>
      <c r="E39" t="n" s="46">
        <v>0.0049</v>
      </c>
      <c r="F39" s="54">
        <f>IFERROR(IF(OR(SECTOR_CHANGE_TOTAL=0,SECTOR_CHANGE_TOTAL=-1),CHAR(150),SECTOR_CHANGE_TOTAL),CHAR(150))</f>
      </c>
    </row>
    <row r="40" spans="1:3" x14ac:dyDescent="0.2" ht="12.75" customHeight="true">
      <c r="A40" s="4" t="s">
        <v>70</v>
      </c>
      <c r="B40" s="46"/>
      <c r="C40" s="46" t="n">
        <v>5.67</v>
      </c>
      <c r="D40" t="n" s="46">
        <v>5.6666</v>
      </c>
      <c r="E40" t="n" s="46">
        <v>5.6666</v>
      </c>
      <c r="F40" s="54">
        <f>IFERROR(IF(OR(SECTOR_CHANGE_TOTAL=0,SECTOR_CHANGE_TOTAL=-1),CHAR(150),SECTOR_CHANGE_TOTAL),CHAR(150))</f>
      </c>
    </row>
    <row r="41" spans="1:3" x14ac:dyDescent="0.2" ht="12.75" customHeight="true">
      <c r="A41" s="5" t="s">
        <v>72</v>
      </c>
      <c r="B41" s="46" t="n">
        <v>589.34145</v>
      </c>
      <c r="C41" s="46" t="n">
        <v>68.8771</v>
      </c>
      <c r="D41" t="n" s="46">
        <v>74.4392</v>
      </c>
      <c r="E41" t="n" s="46">
        <v>78.4139</v>
      </c>
      <c r="F41" s="54">
        <f>IFERROR(IF(OR(SECTOR_CHANGE_TOTAL=0,SECTOR_CHANGE_TOTAL=-1),CHAR(150),SECTOR_CHANGE_TOTAL),CHAR(150))</f>
      </c>
    </row>
    <row r="42" spans="1:3" x14ac:dyDescent="0.2" ht="12.75" customHeight="true">
      <c r="A42" s="6" t="s">
        <v>74</v>
      </c>
      <c r="B42" s="46" t="n">
        <v>583.78005</v>
      </c>
      <c r="C42" s="46" t="n">
        <v>61.0953</v>
      </c>
      <c r="D42" t="n" s="46">
        <v>65.73</v>
      </c>
      <c r="E42" t="n" s="46">
        <v>68.4159</v>
      </c>
      <c r="F42" s="54">
        <f>IFERROR(IF(OR(SECTOR_CHANGE_TOTAL=0,SECTOR_CHANGE_TOTAL=-1),CHAR(150),SECTOR_CHANGE_TOTAL),CHAR(150))</f>
      </c>
    </row>
    <row r="43" spans="1:3" x14ac:dyDescent="0.2" ht="12.75" customHeight="true">
      <c r="A43" s="6" t="s">
        <v>76</v>
      </c>
      <c r="B43" s="46"/>
      <c r="C43" s="46" t="n">
        <v>7.7818</v>
      </c>
      <c r="D43" t="n" s="46">
        <v>8.7092</v>
      </c>
      <c r="E43" t="n" s="46">
        <v>9.998</v>
      </c>
      <c r="F43" s="54">
        <f>IFERROR(IF(OR(SECTOR_CHANGE_TOTAL=0,SECTOR_CHANGE_TOTAL=-1),CHAR(150),SECTOR_CHANGE_TOTAL),CHAR(150))</f>
      </c>
    </row>
    <row r="44" spans="1:3" x14ac:dyDescent="0.2" ht="12.75" customHeight="true">
      <c r="A44" s="6" t="s">
        <v>78</v>
      </c>
      <c r="B44" s="46"/>
      <c r="C44" s="46"/>
      <c r="D44" s="46"/>
      <c r="E44" s="46"/>
      <c r="F44" s="54">
        <f>IFERROR(IF(OR(SECTOR_CHANGE_TOTAL=0,SECTOR_CHANGE_TOTAL=-1),CHAR(150),SECTOR_CHANGE_TOTAL),CHAR(150))</f>
      </c>
    </row>
    <row r="45" spans="1:3" x14ac:dyDescent="0.2" ht="12.75" customHeight="true">
      <c r="A45" s="6" t="s">
        <v>80</v>
      </c>
      <c r="B45" s="46" t="n">
        <v>5.5614</v>
      </c>
      <c r="C45" s="46"/>
      <c r="D45" s="46"/>
      <c r="E45" s="46"/>
      <c r="F45" s="54">
        <f>IFERROR(IF(OR(SECTOR_CHANGE_TOTAL=0,SECTOR_CHANGE_TOTAL=-1),CHAR(150),SECTOR_CHANGE_TOTAL),CHAR(150))</f>
      </c>
    </row>
    <row r="46" spans="1:3" x14ac:dyDescent="0.2" ht="12.75" customHeight="true">
      <c r="A46" s="5" t="s">
        <v>82</v>
      </c>
      <c r="B46" s="46"/>
      <c r="C46" s="46"/>
      <c r="D46" s="46"/>
      <c r="E46" s="46"/>
      <c r="F46" s="54">
        <f>IFERROR(IF(OR(SECTOR_CHANGE_TOTAL=0,SECTOR_CHANGE_TOTAL=-1),CHAR(150),SECTOR_CHANGE_TOTAL),CHAR(150))</f>
      </c>
    </row>
    <row r="47" spans="1:3" ht="26.25" customHeight="true" x14ac:dyDescent="0.2">
      <c r="A47" s="53" t="s">
        <v>250</v>
      </c>
      <c r="B47" s="52">
        <f>IF(COLUMN() &lt;= 2, "", SUBSTITUTE(INDIRECT(ADDRESS(1,COLUMN()-1)), "Base year", "BY") &amp; "/" &amp; INDIRECT(ADDRESS(1,COLUMN())))</f>
      </c>
      <c r="C47" s="52">
        <f>IF(COLUMN() &lt;= 2, "", SUBSTITUTE(INDIRECT(ADDRESS(1,COLUMN()-1)), "Base year", "BY") &amp; "/" &amp; INDIRECT(ADDRESS(1,COLUMN())))</f>
      </c>
      <c r="D47" s="52">
        <f>IF(COLUMN() &lt;= 2, "", SUBSTITUTE(INDIRECT(ADDRESS(1,COLUMN()-1)), "Base year", "BY") &amp; "/" &amp; INDIRECT(ADDRESS(1,COLUMN())))</f>
      </c>
      <c r="E47" s="52">
        <f>IF(COLUMN() &lt;= 2, "", SUBSTITUTE(INDIRECT(ADDRESS(1,COLUMN()-1)), "Base year", "BY") &amp; "/" &amp; INDIRECT(ADDRESS(1,COLUMN())))</f>
      </c>
      <c r="F47" s="52">
        <f>OFFSET($B$1,0,0,1,1) &amp; "/" &amp; INDIRECT(ADDRESS(1,COLUMN()-1))</f>
      </c>
    </row>
    <row r="48" spans="1:3" x14ac:dyDescent="0.2" ht="12.75" customHeight="true">
      <c r="A48" s="56" t="s">
        <v>1</v>
      </c>
      <c r="B48" s="2"/>
      <c r="C48" s="2"/>
      <c r="D48" s="2"/>
      <c r="E48" s="2"/>
      <c r="F48" s="2"/>
    </row>
    <row r="49" spans="1:3" ht="13.5" x14ac:dyDescent="0.25" customHeight="true">
      <c r="A49" s="3" t="s">
        <v>254</v>
      </c>
      <c r="B49" s="54">
        <f>IFERROR(IF(OR(SECTOR_AAC=0,SECTOR_AAC=-1),CHAR(150),SECTOR_AAC),IF(COLUMN()&lt;=2,"",CHAR(150)))</f>
      </c>
      <c r="C49" s="54">
        <f>IFERROR(IF(OR(SECTOR_AAC=0,SECTOR_AAC=-1),CHAR(150),SECTOR_AAC),IF(COLUMN()&lt;=2,"",CHAR(150)))</f>
      </c>
      <c r="D49" s="54">
        <f>IFERROR(IF(OR(SECTOR_AAC=0,SECTOR_AAC=-1),CHAR(150),SECTOR_AAC),IF(COLUMN()&lt;=2,"",CHAR(150)))</f>
      </c>
      <c r="E49" s="54">
        <f>IFERROR(IF(OR(SECTOR_AAC=0,SECTOR_AAC=-1),CHAR(150),SECTOR_AAC),IF(COLUMN()&lt;=2,"",CHAR(150)))</f>
      </c>
      <c r="F49" s="54">
        <f>IFERROR(IF(OR(SECTOR_AAC_TOTAL=0,SECTOR_AAC_TOTAL=-1),CHAR(150),SECTOR_AAC_TOTAL),CHAR(150))</f>
      </c>
    </row>
    <row r="50" spans="1:3" ht="13.5" x14ac:dyDescent="0.25" customHeight="true">
      <c r="A50" s="3" t="s">
        <v>255</v>
      </c>
      <c r="B50" s="54">
        <f>IFERROR(IF(OR(SECTOR_AAC=0,SECTOR_AAC=-1),CHAR(150),SECTOR_AAC),IF(COLUMN()&lt;=2,"",CHAR(150)))</f>
      </c>
      <c r="C50" s="54">
        <f>IFERROR(IF(OR(SECTOR_AAC=0,SECTOR_AAC=-1),CHAR(150),SECTOR_AAC),IF(COLUMN()&lt;=2,"",CHAR(150)))</f>
      </c>
      <c r="D50" s="54">
        <f>IFERROR(IF(OR(SECTOR_AAC=0,SECTOR_AAC=-1),CHAR(150),SECTOR_AAC),IF(COLUMN()&lt;=2,"",CHAR(150)))</f>
      </c>
      <c r="E50" s="54">
        <f>IFERROR(IF(OR(SECTOR_AAC=0,SECTOR_AAC=-1),CHAR(150),SECTOR_AAC),IF(COLUMN()&lt;=2,"",CHAR(150)))</f>
      </c>
      <c r="F50" s="54">
        <f>IFERROR(IF(OR(SECTOR_AAC_TOTAL=0,SECTOR_AAC_TOTAL=-1),CHAR(150),SECTOR_AAC_TOTAL),CHAR(150))</f>
      </c>
    </row>
    <row r="51" spans="1:3" ht="13.5" x14ac:dyDescent="0.25" customHeight="true">
      <c r="A51" s="3" t="s">
        <v>256</v>
      </c>
      <c r="B51" s="54">
        <f>IFERROR(IF(OR(SECTOR_AAC=0,SECTOR_AAC=-1),CHAR(150),SECTOR_AAC),IF(COLUMN()&lt;=2,"",CHAR(150)))</f>
      </c>
      <c r="C51" s="54">
        <f>IFERROR(IF(OR(SECTOR_AAC=0,SECTOR_AAC=-1),CHAR(150),SECTOR_AAC),IF(COLUMN()&lt;=2,"",CHAR(150)))</f>
      </c>
      <c r="D51" s="54">
        <f>IFERROR(IF(OR(SECTOR_AAC=0,SECTOR_AAC=-1),CHAR(150),SECTOR_AAC),IF(COLUMN()&lt;=2,"",CHAR(150)))</f>
      </c>
      <c r="E51" s="54">
        <f>IFERROR(IF(OR(SECTOR_AAC=0,SECTOR_AAC=-1),CHAR(150),SECTOR_AAC),IF(COLUMN()&lt;=2,"",CHAR(150)))</f>
      </c>
      <c r="F51" s="54">
        <f>IFERROR(IF(OR(SECTOR_AAC_TOTAL=0,SECTOR_AAC_TOTAL=-1),CHAR(150),SECTOR_AAC_TOTAL),CHAR(150))</f>
      </c>
    </row>
    <row r="52" spans="1:3" x14ac:dyDescent="0.2" ht="12.75" customHeight="true">
      <c r="A52" s="3" t="s">
        <v>5</v>
      </c>
      <c r="B52" s="54">
        <f>IFERROR(IF(OR(SECTOR_AAC=0,SECTOR_AAC=-1),CHAR(150),SECTOR_AAC),IF(COLUMN()&lt;=2,"",CHAR(150)))</f>
      </c>
      <c r="C52" s="54">
        <f>IFERROR(IF(OR(SECTOR_AAC=0,SECTOR_AAC=-1),CHAR(150),SECTOR_AAC),IF(COLUMN()&lt;=2,"",CHAR(150)))</f>
      </c>
      <c r="D52" s="54">
        <f>IFERROR(IF(OR(SECTOR_AAC=0,SECTOR_AAC=-1),CHAR(150),SECTOR_AAC),IF(COLUMN()&lt;=2,"",CHAR(150)))</f>
      </c>
      <c r="E52" s="54">
        <f>IFERROR(IF(OR(SECTOR_AAC=0,SECTOR_AAC=-1),CHAR(150),SECTOR_AAC),IF(COLUMN()&lt;=2,"",CHAR(150)))</f>
      </c>
      <c r="F52" s="54">
        <f>IFERROR(IF(OR(SECTOR_AAC_TOTAL=0,SECTOR_AAC_TOTAL=-1),CHAR(150),SECTOR_AAC_TOTAL),CHAR(150))</f>
      </c>
    </row>
    <row r="53" spans="1:3" x14ac:dyDescent="0.2" ht="12.75" customHeight="true">
      <c r="A53" s="3" t="s">
        <v>7</v>
      </c>
      <c r="B53" s="54">
        <f>IFERROR(IF(OR(SECTOR_AAC=0,SECTOR_AAC=-1),CHAR(150),SECTOR_AAC),IF(COLUMN()&lt;=2,"",CHAR(150)))</f>
      </c>
      <c r="C53" s="54">
        <f>IFERROR(IF(OR(SECTOR_AAC=0,SECTOR_AAC=-1),CHAR(150),SECTOR_AAC),IF(COLUMN()&lt;=2,"",CHAR(150)))</f>
      </c>
      <c r="D53" s="54">
        <f>IFERROR(IF(OR(SECTOR_AAC=0,SECTOR_AAC=-1),CHAR(150),SECTOR_AAC),IF(COLUMN()&lt;=2,"",CHAR(150)))</f>
      </c>
      <c r="E53" s="54">
        <f>IFERROR(IF(OR(SECTOR_AAC=0,SECTOR_AAC=-1),CHAR(150),SECTOR_AAC),IF(COLUMN()&lt;=2,"",CHAR(150)))</f>
      </c>
      <c r="F53" s="54">
        <f>IFERROR(IF(OR(SECTOR_AAC_TOTAL=0,SECTOR_AAC_TOTAL=-1),CHAR(150),SECTOR_AAC_TOTAL),CHAR(150))</f>
      </c>
    </row>
    <row r="54" spans="1:3" x14ac:dyDescent="0.2" ht="12.75" customHeight="true">
      <c r="A54" s="3" t="s">
        <v>9</v>
      </c>
      <c r="B54" s="54">
        <f>IFERROR(IF(OR(SECTOR_AAC=0,SECTOR_AAC=-1),CHAR(150),SECTOR_AAC),IF(COLUMN()&lt;=2,"",CHAR(150)))</f>
      </c>
      <c r="C54" s="54">
        <f>IFERROR(IF(OR(SECTOR_AAC=0,SECTOR_AAC=-1),CHAR(150),SECTOR_AAC),IF(COLUMN()&lt;=2,"",CHAR(150)))</f>
      </c>
      <c r="D54" s="54">
        <f>IFERROR(IF(OR(SECTOR_AAC=0,SECTOR_AAC=-1),CHAR(150),SECTOR_AAC),IF(COLUMN()&lt;=2,"",CHAR(150)))</f>
      </c>
      <c r="E54" s="54">
        <f>IFERROR(IF(OR(SECTOR_AAC=0,SECTOR_AAC=-1),CHAR(150),SECTOR_AAC),IF(COLUMN()&lt;=2,"",CHAR(150)))</f>
      </c>
      <c r="F54" s="54">
        <f>IFERROR(IF(OR(SECTOR_AAC_TOTAL=0,SECTOR_AAC_TOTAL=-1),CHAR(150),SECTOR_AAC_TOTAL),CHAR(150))</f>
      </c>
    </row>
    <row r="55" spans="1:3" x14ac:dyDescent="0.2" ht="12.75" customHeight="true">
      <c r="A55" s="59"/>
      <c r="B55" s="58"/>
      <c r="C55" s="58"/>
      <c r="D55" s="58"/>
      <c r="E55" s="58"/>
      <c r="F55" s="58"/>
    </row>
    <row r="56" spans="1:3" x14ac:dyDescent="0.2" ht="12.75" customHeight="true">
      <c r="A56" s="55" t="s">
        <v>11</v>
      </c>
      <c r="B56" s="2"/>
      <c r="C56" s="2"/>
      <c r="D56" s="2"/>
      <c r="E56" s="2"/>
      <c r="F56" s="2"/>
    </row>
    <row r="57" spans="1:3" x14ac:dyDescent="0.2" ht="12.75" customHeight="true">
      <c r="A57" s="3" t="s">
        <v>12</v>
      </c>
      <c r="B57" s="54">
        <f>IFERROR(IF(OR(SECTOR_AAC=0,SECTOR_AAC=-1),CHAR(150),SECTOR_AAC),IF(COLUMN()&lt;=2,"",CHAR(150)))</f>
      </c>
      <c r="C57" s="54">
        <f>IFERROR(IF(OR(SECTOR_AAC=0,SECTOR_AAC=-1),CHAR(150),SECTOR_AAC),IF(COLUMN()&lt;=2,"",CHAR(150)))</f>
      </c>
      <c r="D57" s="54">
        <f>IFERROR(IF(OR(SECTOR_AAC=0,SECTOR_AAC=-1),CHAR(150),SECTOR_AAC),IF(COLUMN()&lt;=2,"",CHAR(150)))</f>
      </c>
      <c r="E57" s="54">
        <f>IFERROR(IF(OR(SECTOR_AAC=0,SECTOR_AAC=-1),CHAR(150),SECTOR_AAC),IF(COLUMN()&lt;=2,"",CHAR(150)))</f>
      </c>
      <c r="F57" s="54">
        <f>IFERROR(IF(OR(SECTOR_AAC_TOTAL=0,SECTOR_AAC_TOTAL=-1),CHAR(150),SECTOR_AAC_TOTAL),CHAR(150))</f>
      </c>
    </row>
    <row r="58" spans="1:3" x14ac:dyDescent="0.2" ht="12.75" customHeight="true">
      <c r="A58" s="4" t="s">
        <v>14</v>
      </c>
      <c r="B58" s="54">
        <f>IFERROR(IF(OR(SECTOR_AAC=0,SECTOR_AAC=-1),CHAR(150),SECTOR_AAC),IF(COLUMN()&lt;=2,"",CHAR(150)))</f>
      </c>
      <c r="C58" s="54">
        <f>IFERROR(IF(OR(SECTOR_AAC=0,SECTOR_AAC=-1),CHAR(150),SECTOR_AAC),IF(COLUMN()&lt;=2,"",CHAR(150)))</f>
      </c>
      <c r="D58" s="54">
        <f>IFERROR(IF(OR(SECTOR_AAC=0,SECTOR_AAC=-1),CHAR(150),SECTOR_AAC),IF(COLUMN()&lt;=2,"",CHAR(150)))</f>
      </c>
      <c r="E58" s="54">
        <f>IFERROR(IF(OR(SECTOR_AAC=0,SECTOR_AAC=-1),CHAR(150),SECTOR_AAC),IF(COLUMN()&lt;=2,"",CHAR(150)))</f>
      </c>
      <c r="F58" s="54">
        <f>IFERROR(IF(OR(SECTOR_AAC_TOTAL=0,SECTOR_AAC_TOTAL=-1),CHAR(150),SECTOR_AAC_TOTAL),CHAR(150))</f>
      </c>
    </row>
    <row r="59" spans="1:3" x14ac:dyDescent="0.2" ht="12.75" customHeight="true">
      <c r="A59" s="4" t="s">
        <v>16</v>
      </c>
      <c r="B59" s="54">
        <f>IFERROR(IF(OR(SECTOR_AAC=0,SECTOR_AAC=-1),CHAR(150),SECTOR_AAC),IF(COLUMN()&lt;=2,"",CHAR(150)))</f>
      </c>
      <c r="C59" s="54">
        <f>IFERROR(IF(OR(SECTOR_AAC=0,SECTOR_AAC=-1),CHAR(150),SECTOR_AAC),IF(COLUMN()&lt;=2,"",CHAR(150)))</f>
      </c>
      <c r="D59" s="54">
        <f>IFERROR(IF(OR(SECTOR_AAC=0,SECTOR_AAC=-1),CHAR(150),SECTOR_AAC),IF(COLUMN()&lt;=2,"",CHAR(150)))</f>
      </c>
      <c r="E59" s="54">
        <f>IFERROR(IF(OR(SECTOR_AAC=0,SECTOR_AAC=-1),CHAR(150),SECTOR_AAC),IF(COLUMN()&lt;=2,"",CHAR(150)))</f>
      </c>
      <c r="F59" s="54">
        <f>IFERROR(IF(OR(SECTOR_AAC_TOTAL=0,SECTOR_AAC_TOTAL=-1),CHAR(150),SECTOR_AAC_TOTAL),CHAR(150))</f>
      </c>
    </row>
    <row r="60" spans="1:3" x14ac:dyDescent="0.2" ht="12.75" customHeight="true">
      <c r="A60" s="4" t="s">
        <v>18</v>
      </c>
      <c r="B60" s="54">
        <f>IFERROR(IF(OR(SECTOR_AAC=0,SECTOR_AAC=-1),CHAR(150),SECTOR_AAC),IF(COLUMN()&lt;=2,"",CHAR(150)))</f>
      </c>
      <c r="C60" s="54">
        <f>IFERROR(IF(OR(SECTOR_AAC=0,SECTOR_AAC=-1),CHAR(150),SECTOR_AAC),IF(COLUMN()&lt;=2,"",CHAR(150)))</f>
      </c>
      <c r="D60" s="54">
        <f>IFERROR(IF(OR(SECTOR_AAC=0,SECTOR_AAC=-1),CHAR(150),SECTOR_AAC),IF(COLUMN()&lt;=2,"",CHAR(150)))</f>
      </c>
      <c r="E60" s="54">
        <f>IFERROR(IF(OR(SECTOR_AAC=0,SECTOR_AAC=-1),CHAR(150),SECTOR_AAC),IF(COLUMN()&lt;=2,"",CHAR(150)))</f>
      </c>
      <c r="F60" s="54">
        <f>IFERROR(IF(OR(SECTOR_AAC_TOTAL=0,SECTOR_AAC_TOTAL=-1),CHAR(150),SECTOR_AAC_TOTAL),CHAR(150))</f>
      </c>
    </row>
    <row r="61" spans="1:3" x14ac:dyDescent="0.2" ht="12.75" customHeight="true">
      <c r="A61" s="4" t="s">
        <v>20</v>
      </c>
      <c r="B61" s="54">
        <f>IFERROR(IF(OR(SECTOR_AAC=0,SECTOR_AAC=-1),CHAR(150),SECTOR_AAC),IF(COLUMN()&lt;=2,"",CHAR(150)))</f>
      </c>
      <c r="C61" s="54">
        <f>IFERROR(IF(OR(SECTOR_AAC=0,SECTOR_AAC=-1),CHAR(150),SECTOR_AAC),IF(COLUMN()&lt;=2,"",CHAR(150)))</f>
      </c>
      <c r="D61" s="54">
        <f>IFERROR(IF(OR(SECTOR_AAC=0,SECTOR_AAC=-1),CHAR(150),SECTOR_AAC),IF(COLUMN()&lt;=2,"",CHAR(150)))</f>
      </c>
      <c r="E61" s="54">
        <f>IFERROR(IF(OR(SECTOR_AAC=0,SECTOR_AAC=-1),CHAR(150),SECTOR_AAC),IF(COLUMN()&lt;=2,"",CHAR(150)))</f>
      </c>
      <c r="F61" s="54">
        <f>IFERROR(IF(OR(SECTOR_AAC_TOTAL=0,SECTOR_AAC_TOTAL=-1),CHAR(150),SECTOR_AAC_TOTAL),CHAR(150))</f>
      </c>
    </row>
    <row r="62" spans="1:3" x14ac:dyDescent="0.2" ht="12.75" customHeight="true">
      <c r="A62" s="4" t="s">
        <v>22</v>
      </c>
      <c r="B62" s="54">
        <f>IFERROR(IF(OR(SECTOR_AAC=0,SECTOR_AAC=-1),CHAR(150),SECTOR_AAC),IF(COLUMN()&lt;=2,"",CHAR(150)))</f>
      </c>
      <c r="C62" s="54">
        <f>IFERROR(IF(OR(SECTOR_AAC=0,SECTOR_AAC=-1),CHAR(150),SECTOR_AAC),IF(COLUMN()&lt;=2,"",CHAR(150)))</f>
      </c>
      <c r="D62" s="54">
        <f>IFERROR(IF(OR(SECTOR_AAC=0,SECTOR_AAC=-1),CHAR(150),SECTOR_AAC),IF(COLUMN()&lt;=2,"",CHAR(150)))</f>
      </c>
      <c r="E62" s="54">
        <f>IFERROR(IF(OR(SECTOR_AAC=0,SECTOR_AAC=-1),CHAR(150),SECTOR_AAC),IF(COLUMN()&lt;=2,"",CHAR(150)))</f>
      </c>
      <c r="F62" s="54">
        <f>IFERROR(IF(OR(SECTOR_AAC_TOTAL=0,SECTOR_AAC_TOTAL=-1),CHAR(150),SECTOR_AAC_TOTAL),CHAR(150))</f>
      </c>
    </row>
    <row r="63" spans="1:3" x14ac:dyDescent="0.2" ht="12.75" customHeight="true">
      <c r="A63" s="4" t="s">
        <v>24</v>
      </c>
      <c r="B63" s="54">
        <f>IFERROR(IF(OR(SECTOR_AAC=0,SECTOR_AAC=-1),CHAR(150),SECTOR_AAC),IF(COLUMN()&lt;=2,"",CHAR(150)))</f>
      </c>
      <c r="C63" s="54">
        <f>IFERROR(IF(OR(SECTOR_AAC=0,SECTOR_AAC=-1),CHAR(150),SECTOR_AAC),IF(COLUMN()&lt;=2,"",CHAR(150)))</f>
      </c>
      <c r="D63" s="54">
        <f>IFERROR(IF(OR(SECTOR_AAC=0,SECTOR_AAC=-1),CHAR(150),SECTOR_AAC),IF(COLUMN()&lt;=2,"",CHAR(150)))</f>
      </c>
      <c r="E63" s="54">
        <f>IFERROR(IF(OR(SECTOR_AAC=0,SECTOR_AAC=-1),CHAR(150),SECTOR_AAC),IF(COLUMN()&lt;=2,"",CHAR(150)))</f>
      </c>
      <c r="F63" s="54">
        <f>IFERROR(IF(OR(SECTOR_AAC_TOTAL=0,SECTOR_AAC_TOTAL=-1),CHAR(150),SECTOR_AAC_TOTAL),CHAR(150))</f>
      </c>
    </row>
    <row r="64" spans="1:3" x14ac:dyDescent="0.2" ht="12.75" customHeight="true">
      <c r="A64" s="3" t="s">
        <v>26</v>
      </c>
      <c r="B64" s="54">
        <f>IFERROR(IF(OR(SECTOR_AAC=0,SECTOR_AAC=-1),CHAR(150),SECTOR_AAC),IF(COLUMN()&lt;=2,"",CHAR(150)))</f>
      </c>
      <c r="C64" s="54">
        <f>IFERROR(IF(OR(SECTOR_AAC=0,SECTOR_AAC=-1),CHAR(150),SECTOR_AAC),IF(COLUMN()&lt;=2,"",CHAR(150)))</f>
      </c>
      <c r="D64" s="54">
        <f>IFERROR(IF(OR(SECTOR_AAC=0,SECTOR_AAC=-1),CHAR(150),SECTOR_AAC),IF(COLUMN()&lt;=2,"",CHAR(150)))</f>
      </c>
      <c r="E64" s="54">
        <f>IFERROR(IF(OR(SECTOR_AAC=0,SECTOR_AAC=-1),CHAR(150),SECTOR_AAC),IF(COLUMN()&lt;=2,"",CHAR(150)))</f>
      </c>
      <c r="F64" s="54">
        <f>IFERROR(IF(OR(SECTOR_AAC_TOTAL=0,SECTOR_AAC_TOTAL=-1),CHAR(150),SECTOR_AAC_TOTAL),CHAR(150))</f>
      </c>
    </row>
    <row r="65" spans="1:3" x14ac:dyDescent="0.2" ht="12.75" customHeight="true">
      <c r="A65" s="4" t="s">
        <v>28</v>
      </c>
      <c r="B65" s="54">
        <f>IFERROR(IF(OR(SECTOR_AAC=0,SECTOR_AAC=-1),CHAR(150),SECTOR_AAC),IF(COLUMN()&lt;=2,"",CHAR(150)))</f>
      </c>
      <c r="C65" s="54">
        <f>IFERROR(IF(OR(SECTOR_AAC=0,SECTOR_AAC=-1),CHAR(150),SECTOR_AAC),IF(COLUMN()&lt;=2,"",CHAR(150)))</f>
      </c>
      <c r="D65" s="54">
        <f>IFERROR(IF(OR(SECTOR_AAC=0,SECTOR_AAC=-1),CHAR(150),SECTOR_AAC),IF(COLUMN()&lt;=2,"",CHAR(150)))</f>
      </c>
      <c r="E65" s="54">
        <f>IFERROR(IF(OR(SECTOR_AAC=0,SECTOR_AAC=-1),CHAR(150),SECTOR_AAC),IF(COLUMN()&lt;=2,"",CHAR(150)))</f>
      </c>
      <c r="F65" s="54">
        <f>IFERROR(IF(OR(SECTOR_AAC_TOTAL=0,SECTOR_AAC_TOTAL=-1),CHAR(150),SECTOR_AAC_TOTAL),CHAR(150))</f>
      </c>
    </row>
    <row r="66" spans="1:3" x14ac:dyDescent="0.2" ht="12.75" customHeight="true">
      <c r="A66" s="4" t="s">
        <v>30</v>
      </c>
      <c r="B66" s="54">
        <f>IFERROR(IF(OR(SECTOR_AAC=0,SECTOR_AAC=-1),CHAR(150),SECTOR_AAC),IF(COLUMN()&lt;=2,"",CHAR(150)))</f>
      </c>
      <c r="C66" s="54">
        <f>IFERROR(IF(OR(SECTOR_AAC=0,SECTOR_AAC=-1),CHAR(150),SECTOR_AAC),IF(COLUMN()&lt;=2,"",CHAR(150)))</f>
      </c>
      <c r="D66" s="54">
        <f>IFERROR(IF(OR(SECTOR_AAC=0,SECTOR_AAC=-1),CHAR(150),SECTOR_AAC),IF(COLUMN()&lt;=2,"",CHAR(150)))</f>
      </c>
      <c r="E66" s="54">
        <f>IFERROR(IF(OR(SECTOR_AAC=0,SECTOR_AAC=-1),CHAR(150),SECTOR_AAC),IF(COLUMN()&lt;=2,"",CHAR(150)))</f>
      </c>
      <c r="F66" s="54">
        <f>IFERROR(IF(OR(SECTOR_AAC_TOTAL=0,SECTOR_AAC_TOTAL=-1),CHAR(150),SECTOR_AAC_TOTAL),CHAR(150))</f>
      </c>
    </row>
    <row r="67" spans="1:3" x14ac:dyDescent="0.2" ht="12.75" customHeight="true">
      <c r="A67" s="4" t="s">
        <v>32</v>
      </c>
      <c r="B67" s="54">
        <f>IFERROR(IF(OR(SECTOR_AAC=0,SECTOR_AAC=-1),CHAR(150),SECTOR_AAC),IF(COLUMN()&lt;=2,"",CHAR(150)))</f>
      </c>
      <c r="C67" s="54">
        <f>IFERROR(IF(OR(SECTOR_AAC=0,SECTOR_AAC=-1),CHAR(150),SECTOR_AAC),IF(COLUMN()&lt;=2,"",CHAR(150)))</f>
      </c>
      <c r="D67" s="54">
        <f>IFERROR(IF(OR(SECTOR_AAC=0,SECTOR_AAC=-1),CHAR(150),SECTOR_AAC),IF(COLUMN()&lt;=2,"",CHAR(150)))</f>
      </c>
      <c r="E67" s="54">
        <f>IFERROR(IF(OR(SECTOR_AAC=0,SECTOR_AAC=-1),CHAR(150),SECTOR_AAC),IF(COLUMN()&lt;=2,"",CHAR(150)))</f>
      </c>
      <c r="F67" s="54">
        <f>IFERROR(IF(OR(SECTOR_AAC_TOTAL=0,SECTOR_AAC_TOTAL=-1),CHAR(150),SECTOR_AAC_TOTAL),CHAR(150))</f>
      </c>
    </row>
    <row r="68" spans="1:3" x14ac:dyDescent="0.2" ht="12.75" customHeight="true">
      <c r="A68" s="4" t="s">
        <v>34</v>
      </c>
      <c r="B68" s="54">
        <f>IFERROR(IF(OR(SECTOR_AAC=0,SECTOR_AAC=-1),CHAR(150),SECTOR_AAC),IF(COLUMN()&lt;=2,"",CHAR(150)))</f>
      </c>
      <c r="C68" s="54">
        <f>IFERROR(IF(OR(SECTOR_AAC=0,SECTOR_AAC=-1),CHAR(150),SECTOR_AAC),IF(COLUMN()&lt;=2,"",CHAR(150)))</f>
      </c>
      <c r="D68" s="54">
        <f>IFERROR(IF(OR(SECTOR_AAC=0,SECTOR_AAC=-1),CHAR(150),SECTOR_AAC),IF(COLUMN()&lt;=2,"",CHAR(150)))</f>
      </c>
      <c r="E68" s="54">
        <f>IFERROR(IF(OR(SECTOR_AAC=0,SECTOR_AAC=-1),CHAR(150),SECTOR_AAC),IF(COLUMN()&lt;=2,"",CHAR(150)))</f>
      </c>
      <c r="F68" s="54">
        <f>IFERROR(IF(OR(SECTOR_AAC_TOTAL=0,SECTOR_AAC_TOTAL=-1),CHAR(150),SECTOR_AAC_TOTAL),CHAR(150))</f>
      </c>
    </row>
    <row r="69" spans="1:3" x14ac:dyDescent="0.2" ht="12.75" customHeight="true">
      <c r="A69" s="4" t="s">
        <v>36</v>
      </c>
      <c r="B69" s="54">
        <f>IFERROR(IF(OR(SECTOR_AAC=0,SECTOR_AAC=-1),CHAR(150),SECTOR_AAC),IF(COLUMN()&lt;=2,"",CHAR(150)))</f>
      </c>
      <c r="C69" s="54">
        <f>IFERROR(IF(OR(SECTOR_AAC=0,SECTOR_AAC=-1),CHAR(150),SECTOR_AAC),IF(COLUMN()&lt;=2,"",CHAR(150)))</f>
      </c>
      <c r="D69" s="54">
        <f>IFERROR(IF(OR(SECTOR_AAC=0,SECTOR_AAC=-1),CHAR(150),SECTOR_AAC),IF(COLUMN()&lt;=2,"",CHAR(150)))</f>
      </c>
      <c r="E69" s="54">
        <f>IFERROR(IF(OR(SECTOR_AAC=0,SECTOR_AAC=-1),CHAR(150),SECTOR_AAC),IF(COLUMN()&lt;=2,"",CHAR(150)))</f>
      </c>
      <c r="F69" s="54">
        <f>IFERROR(IF(OR(SECTOR_AAC_TOTAL=0,SECTOR_AAC_TOTAL=-1),CHAR(150),SECTOR_AAC_TOTAL),CHAR(150))</f>
      </c>
    </row>
    <row r="70" spans="1:3" x14ac:dyDescent="0.2" ht="12.75" customHeight="true">
      <c r="A70" s="4" t="s">
        <v>38</v>
      </c>
      <c r="B70" s="54">
        <f>IFERROR(IF(OR(SECTOR_AAC=0,SECTOR_AAC=-1),CHAR(150),SECTOR_AAC),IF(COLUMN()&lt;=2,"",CHAR(150)))</f>
      </c>
      <c r="C70" s="54">
        <f>IFERROR(IF(OR(SECTOR_AAC=0,SECTOR_AAC=-1),CHAR(150),SECTOR_AAC),IF(COLUMN()&lt;=2,"",CHAR(150)))</f>
      </c>
      <c r="D70" s="54">
        <f>IFERROR(IF(OR(SECTOR_AAC=0,SECTOR_AAC=-1),CHAR(150),SECTOR_AAC),IF(COLUMN()&lt;=2,"",CHAR(150)))</f>
      </c>
      <c r="E70" s="54">
        <f>IFERROR(IF(OR(SECTOR_AAC=0,SECTOR_AAC=-1),CHAR(150),SECTOR_AAC),IF(COLUMN()&lt;=2,"",CHAR(150)))</f>
      </c>
      <c r="F70" s="54">
        <f>IFERROR(IF(OR(SECTOR_AAC_TOTAL=0,SECTOR_AAC_TOTAL=-1),CHAR(150),SECTOR_AAC_TOTAL),CHAR(150))</f>
      </c>
    </row>
    <row r="71" spans="1:3" x14ac:dyDescent="0.2" ht="12.75" customHeight="true">
      <c r="A71" s="4" t="s">
        <v>40</v>
      </c>
      <c r="B71" s="54">
        <f>IFERROR(IF(OR(SECTOR_AAC=0,SECTOR_AAC=-1),CHAR(150),SECTOR_AAC),IF(COLUMN()&lt;=2,"",CHAR(150)))</f>
      </c>
      <c r="C71" s="54">
        <f>IFERROR(IF(OR(SECTOR_AAC=0,SECTOR_AAC=-1),CHAR(150),SECTOR_AAC),IF(COLUMN()&lt;=2,"",CHAR(150)))</f>
      </c>
      <c r="D71" s="54">
        <f>IFERROR(IF(OR(SECTOR_AAC=0,SECTOR_AAC=-1),CHAR(150),SECTOR_AAC),IF(COLUMN()&lt;=2,"",CHAR(150)))</f>
      </c>
      <c r="E71" s="54">
        <f>IFERROR(IF(OR(SECTOR_AAC=0,SECTOR_AAC=-1),CHAR(150),SECTOR_AAC),IF(COLUMN()&lt;=2,"",CHAR(150)))</f>
      </c>
      <c r="F71" s="54">
        <f>IFERROR(IF(OR(SECTOR_AAC_TOTAL=0,SECTOR_AAC_TOTAL=-1),CHAR(150),SECTOR_AAC_TOTAL),CHAR(150))</f>
      </c>
    </row>
    <row r="72" spans="1:3" x14ac:dyDescent="0.2" ht="12.75" customHeight="true">
      <c r="A72" s="3" t="s">
        <v>42</v>
      </c>
      <c r="B72" s="54">
        <f>IFERROR(IF(OR(SECTOR_AAC=0,SECTOR_AAC=-1),CHAR(150),SECTOR_AAC),IF(COLUMN()&lt;=2,"",CHAR(150)))</f>
      </c>
      <c r="C72" s="54">
        <f>IFERROR(IF(OR(SECTOR_AAC=0,SECTOR_AAC=-1),CHAR(150),SECTOR_AAC),IF(COLUMN()&lt;=2,"",CHAR(150)))</f>
      </c>
      <c r="D72" s="54">
        <f>IFERROR(IF(OR(SECTOR_AAC=0,SECTOR_AAC=-1),CHAR(150),SECTOR_AAC),IF(COLUMN()&lt;=2,"",CHAR(150)))</f>
      </c>
      <c r="E72" s="54">
        <f>IFERROR(IF(OR(SECTOR_AAC=0,SECTOR_AAC=-1),CHAR(150),SECTOR_AAC),IF(COLUMN()&lt;=2,"",CHAR(150)))</f>
      </c>
      <c r="F72" s="54">
        <f>IFERROR(IF(OR(SECTOR_AAC_TOTAL=0,SECTOR_AAC_TOTAL=-1),CHAR(150),SECTOR_AAC_TOTAL),CHAR(150))</f>
      </c>
    </row>
    <row r="73" spans="1:3" x14ac:dyDescent="0.2" ht="12.75" customHeight="true">
      <c r="A73" s="3" t="s">
        <v>44</v>
      </c>
      <c r="B73" s="54">
        <f>IFERROR(IF(OR(SECTOR_AAC=0,SECTOR_AAC=-1),CHAR(150),SECTOR_AAC),IF(COLUMN()&lt;=2,"",CHAR(150)))</f>
      </c>
      <c r="C73" s="54">
        <f>IFERROR(IF(OR(SECTOR_AAC=0,SECTOR_AAC=-1),CHAR(150),SECTOR_AAC),IF(COLUMN()&lt;=2,"",CHAR(150)))</f>
      </c>
      <c r="D73" s="54">
        <f>IFERROR(IF(OR(SECTOR_AAC=0,SECTOR_AAC=-1),CHAR(150),SECTOR_AAC),IF(COLUMN()&lt;=2,"",CHAR(150)))</f>
      </c>
      <c r="E73" s="54">
        <f>IFERROR(IF(OR(SECTOR_AAC=0,SECTOR_AAC=-1),CHAR(150),SECTOR_AAC),IF(COLUMN()&lt;=2,"",CHAR(150)))</f>
      </c>
      <c r="F73" s="54">
        <f>IFERROR(IF(OR(SECTOR_AAC_TOTAL=0,SECTOR_AAC_TOTAL=-1),CHAR(150),SECTOR_AAC_TOTAL),CHAR(150))</f>
      </c>
    </row>
    <row r="74" spans="1:3" x14ac:dyDescent="0.2" ht="12.75" customHeight="true">
      <c r="A74" s="4" t="s">
        <v>46</v>
      </c>
      <c r="B74" s="54">
        <f>IFERROR(IF(OR(SECTOR_AAC=0,SECTOR_AAC=-1),CHAR(150),SECTOR_AAC),IF(COLUMN()&lt;=2,"",CHAR(150)))</f>
      </c>
      <c r="C74" s="54">
        <f>IFERROR(IF(OR(SECTOR_AAC=0,SECTOR_AAC=-1),CHAR(150),SECTOR_AAC),IF(COLUMN()&lt;=2,"",CHAR(150)))</f>
      </c>
      <c r="D74" s="54">
        <f>IFERROR(IF(OR(SECTOR_AAC=0,SECTOR_AAC=-1),CHAR(150),SECTOR_AAC),IF(COLUMN()&lt;=2,"",CHAR(150)))</f>
      </c>
      <c r="E74" s="54">
        <f>IFERROR(IF(OR(SECTOR_AAC=0,SECTOR_AAC=-1),CHAR(150),SECTOR_AAC),IF(COLUMN()&lt;=2,"",CHAR(150)))</f>
      </c>
      <c r="F74" s="54">
        <f>IFERROR(IF(OR(SECTOR_AAC_TOTAL=0,SECTOR_AAC_TOTAL=-1),CHAR(150),SECTOR_AAC_TOTAL),CHAR(150))</f>
      </c>
    </row>
    <row r="75" spans="1:3" x14ac:dyDescent="0.2" ht="12.75" customHeight="true">
      <c r="A75" s="4" t="s">
        <v>48</v>
      </c>
      <c r="B75" s="54">
        <f>IFERROR(IF(OR(SECTOR_AAC=0,SECTOR_AAC=-1),CHAR(150),SECTOR_AAC),IF(COLUMN()&lt;=2,"",CHAR(150)))</f>
      </c>
      <c r="C75" s="54">
        <f>IFERROR(IF(OR(SECTOR_AAC=0,SECTOR_AAC=-1),CHAR(150),SECTOR_AAC),IF(COLUMN()&lt;=2,"",CHAR(150)))</f>
      </c>
      <c r="D75" s="54">
        <f>IFERROR(IF(OR(SECTOR_AAC=0,SECTOR_AAC=-1),CHAR(150),SECTOR_AAC),IF(COLUMN()&lt;=2,"",CHAR(150)))</f>
      </c>
      <c r="E75" s="54">
        <f>IFERROR(IF(OR(SECTOR_AAC=0,SECTOR_AAC=-1),CHAR(150),SECTOR_AAC),IF(COLUMN()&lt;=2,"",CHAR(150)))</f>
      </c>
      <c r="F75" s="54">
        <f>IFERROR(IF(OR(SECTOR_AAC_TOTAL=0,SECTOR_AAC_TOTAL=-1),CHAR(150),SECTOR_AAC_TOTAL),CHAR(150))</f>
      </c>
    </row>
    <row r="76" spans="1:3" x14ac:dyDescent="0.2" ht="12.75" customHeight="true">
      <c r="A76" s="4" t="s">
        <v>50</v>
      </c>
      <c r="B76" s="54">
        <f>IFERROR(IF(OR(SECTOR_AAC=0,SECTOR_AAC=-1),CHAR(150),SECTOR_AAC),IF(COLUMN()&lt;=2,"",CHAR(150)))</f>
      </c>
      <c r="C76" s="54">
        <f>IFERROR(IF(OR(SECTOR_AAC=0,SECTOR_AAC=-1),CHAR(150),SECTOR_AAC),IF(COLUMN()&lt;=2,"",CHAR(150)))</f>
      </c>
      <c r="D76" s="54">
        <f>IFERROR(IF(OR(SECTOR_AAC=0,SECTOR_AAC=-1),CHAR(150),SECTOR_AAC),IF(COLUMN()&lt;=2,"",CHAR(150)))</f>
      </c>
      <c r="E76" s="54">
        <f>IFERROR(IF(OR(SECTOR_AAC=0,SECTOR_AAC=-1),CHAR(150),SECTOR_AAC),IF(COLUMN()&lt;=2,"",CHAR(150)))</f>
      </c>
      <c r="F76" s="54">
        <f>IFERROR(IF(OR(SECTOR_AAC_TOTAL=0,SECTOR_AAC_TOTAL=-1),CHAR(150),SECTOR_AAC_TOTAL),CHAR(150))</f>
      </c>
    </row>
    <row r="77" spans="1:3" x14ac:dyDescent="0.2" ht="12.75" customHeight="true">
      <c r="A77" s="4" t="s">
        <v>52</v>
      </c>
      <c r="B77" s="54">
        <f>IFERROR(IF(OR(SECTOR_AAC=0,SECTOR_AAC=-1),CHAR(150),SECTOR_AAC),IF(COLUMN()&lt;=2,"",CHAR(150)))</f>
      </c>
      <c r="C77" s="54">
        <f>IFERROR(IF(OR(SECTOR_AAC=0,SECTOR_AAC=-1),CHAR(150),SECTOR_AAC),IF(COLUMN()&lt;=2,"",CHAR(150)))</f>
      </c>
      <c r="D77" s="54">
        <f>IFERROR(IF(OR(SECTOR_AAC=0,SECTOR_AAC=-1),CHAR(150),SECTOR_AAC),IF(COLUMN()&lt;=2,"",CHAR(150)))</f>
      </c>
      <c r="E77" s="54">
        <f>IFERROR(IF(OR(SECTOR_AAC=0,SECTOR_AAC=-1),CHAR(150),SECTOR_AAC),IF(COLUMN()&lt;=2,"",CHAR(150)))</f>
      </c>
      <c r="F77" s="54">
        <f>IFERROR(IF(OR(SECTOR_AAC_TOTAL=0,SECTOR_AAC_TOTAL=-1),CHAR(150),SECTOR_AAC_TOTAL),CHAR(150))</f>
      </c>
    </row>
    <row r="78" spans="1:3" x14ac:dyDescent="0.2" ht="12.75" customHeight="true">
      <c r="A78" s="4" t="s">
        <v>54</v>
      </c>
      <c r="B78" s="54">
        <f>IFERROR(IF(OR(SECTOR_AAC=0,SECTOR_AAC=-1),CHAR(150),SECTOR_AAC),IF(COLUMN()&lt;=2,"",CHAR(150)))</f>
      </c>
      <c r="C78" s="54">
        <f>IFERROR(IF(OR(SECTOR_AAC=0,SECTOR_AAC=-1),CHAR(150),SECTOR_AAC),IF(COLUMN()&lt;=2,"",CHAR(150)))</f>
      </c>
      <c r="D78" s="54">
        <f>IFERROR(IF(OR(SECTOR_AAC=0,SECTOR_AAC=-1),CHAR(150),SECTOR_AAC),IF(COLUMN()&lt;=2,"",CHAR(150)))</f>
      </c>
      <c r="E78" s="54">
        <f>IFERROR(IF(OR(SECTOR_AAC=0,SECTOR_AAC=-1),CHAR(150),SECTOR_AAC),IF(COLUMN()&lt;=2,"",CHAR(150)))</f>
      </c>
      <c r="F78" s="54">
        <f>IFERROR(IF(OR(SECTOR_AAC_TOTAL=0,SECTOR_AAC_TOTAL=-1),CHAR(150),SECTOR_AAC_TOTAL),CHAR(150))</f>
      </c>
    </row>
    <row r="79" spans="1:3" x14ac:dyDescent="0.2" ht="12.75" customHeight="true">
      <c r="A79" s="4" t="s">
        <v>56</v>
      </c>
      <c r="B79" s="54">
        <f>IFERROR(IF(OR(SECTOR_AAC=0,SECTOR_AAC=-1),CHAR(150),SECTOR_AAC),IF(COLUMN()&lt;=2,"",CHAR(150)))</f>
      </c>
      <c r="C79" s="54">
        <f>IFERROR(IF(OR(SECTOR_AAC=0,SECTOR_AAC=-1),CHAR(150),SECTOR_AAC),IF(COLUMN()&lt;=2,"",CHAR(150)))</f>
      </c>
      <c r="D79" s="54">
        <f>IFERROR(IF(OR(SECTOR_AAC=0,SECTOR_AAC=-1),CHAR(150),SECTOR_AAC),IF(COLUMN()&lt;=2,"",CHAR(150)))</f>
      </c>
      <c r="E79" s="54">
        <f>IFERROR(IF(OR(SECTOR_AAC=0,SECTOR_AAC=-1),CHAR(150),SECTOR_AAC),IF(COLUMN()&lt;=2,"",CHAR(150)))</f>
      </c>
      <c r="F79" s="54">
        <f>IFERROR(IF(OR(SECTOR_AAC_TOTAL=0,SECTOR_AAC_TOTAL=-1),CHAR(150),SECTOR_AAC_TOTAL),CHAR(150))</f>
      </c>
    </row>
    <row r="80" spans="1:3" x14ac:dyDescent="0.2" ht="12.75" customHeight="true">
      <c r="A80" s="4" t="s">
        <v>58</v>
      </c>
      <c r="B80" s="54">
        <f>IFERROR(IF(OR(SECTOR_AAC=0,SECTOR_AAC=-1),CHAR(150),SECTOR_AAC),IF(COLUMN()&lt;=2,"",CHAR(150)))</f>
      </c>
      <c r="C80" s="54">
        <f>IFERROR(IF(OR(SECTOR_AAC=0,SECTOR_AAC=-1),CHAR(150),SECTOR_AAC),IF(COLUMN()&lt;=2,"",CHAR(150)))</f>
      </c>
      <c r="D80" s="54">
        <f>IFERROR(IF(OR(SECTOR_AAC=0,SECTOR_AAC=-1),CHAR(150),SECTOR_AAC),IF(COLUMN()&lt;=2,"",CHAR(150)))</f>
      </c>
      <c r="E80" s="54">
        <f>IFERROR(IF(OR(SECTOR_AAC=0,SECTOR_AAC=-1),CHAR(150),SECTOR_AAC),IF(COLUMN()&lt;=2,"",CHAR(150)))</f>
      </c>
      <c r="F80" s="54">
        <f>IFERROR(IF(OR(SECTOR_AAC_TOTAL=0,SECTOR_AAC_TOTAL=-1),CHAR(150),SECTOR_AAC_TOTAL),CHAR(150))</f>
      </c>
    </row>
    <row r="81" spans="1:3" x14ac:dyDescent="0.2" ht="12.75" customHeight="true">
      <c r="A81" s="3" t="s">
        <v>60</v>
      </c>
      <c r="B81" s="54">
        <f>IFERROR(IF(OR(SECTOR_AAC=0,SECTOR_AAC=-1),CHAR(150),SECTOR_AAC),IF(COLUMN()&lt;=2,"",CHAR(150)))</f>
      </c>
      <c r="C81" s="54">
        <f>IFERROR(IF(OR(SECTOR_AAC=0,SECTOR_AAC=-1),CHAR(150),SECTOR_AAC),IF(COLUMN()&lt;=2,"",CHAR(150)))</f>
      </c>
      <c r="D81" s="54">
        <f>IFERROR(IF(OR(SECTOR_AAC=0,SECTOR_AAC=-1),CHAR(150),SECTOR_AAC),IF(COLUMN()&lt;=2,"",CHAR(150)))</f>
      </c>
      <c r="E81" s="54">
        <f>IFERROR(IF(OR(SECTOR_AAC=0,SECTOR_AAC=-1),CHAR(150),SECTOR_AAC),IF(COLUMN()&lt;=2,"",CHAR(150)))</f>
      </c>
      <c r="F81" s="54">
        <f>IFERROR(IF(OR(SECTOR_AAC_TOTAL=0,SECTOR_AAC_TOTAL=-1),CHAR(150),SECTOR_AAC_TOTAL),CHAR(150))</f>
      </c>
    </row>
    <row r="82" spans="1:3" x14ac:dyDescent="0.2" ht="12.75" customHeight="true">
      <c r="A82" s="4" t="s">
        <v>62</v>
      </c>
      <c r="B82" s="54">
        <f>IFERROR(IF(OR(SECTOR_AAC=0,SECTOR_AAC=-1),CHAR(150),SECTOR_AAC),IF(COLUMN()&lt;=2,"",CHAR(150)))</f>
      </c>
      <c r="C82" s="54">
        <f>IFERROR(IF(OR(SECTOR_AAC=0,SECTOR_AAC=-1),CHAR(150),SECTOR_AAC),IF(COLUMN()&lt;=2,"",CHAR(150)))</f>
      </c>
      <c r="D82" s="54">
        <f>IFERROR(IF(OR(SECTOR_AAC=0,SECTOR_AAC=-1),CHAR(150),SECTOR_AAC),IF(COLUMN()&lt;=2,"",CHAR(150)))</f>
      </c>
      <c r="E82" s="54">
        <f>IFERROR(IF(OR(SECTOR_AAC=0,SECTOR_AAC=-1),CHAR(150),SECTOR_AAC),IF(COLUMN()&lt;=2,"",CHAR(150)))</f>
      </c>
      <c r="F82" s="54">
        <f>IFERROR(IF(OR(SECTOR_AAC_TOTAL=0,SECTOR_AAC_TOTAL=-1),CHAR(150),SECTOR_AAC_TOTAL),CHAR(150))</f>
      </c>
    </row>
    <row r="83" spans="1:3" x14ac:dyDescent="0.2" ht="12.75" customHeight="true">
      <c r="A83" s="4" t="s">
        <v>64</v>
      </c>
      <c r="B83" s="54">
        <f>IFERROR(IF(OR(SECTOR_AAC=0,SECTOR_AAC=-1),CHAR(150),SECTOR_AAC),IF(COLUMN()&lt;=2,"",CHAR(150)))</f>
      </c>
      <c r="C83" s="54">
        <f>IFERROR(IF(OR(SECTOR_AAC=0,SECTOR_AAC=-1),CHAR(150),SECTOR_AAC),IF(COLUMN()&lt;=2,"",CHAR(150)))</f>
      </c>
      <c r="D83" s="54">
        <f>IFERROR(IF(OR(SECTOR_AAC=0,SECTOR_AAC=-1),CHAR(150),SECTOR_AAC),IF(COLUMN()&lt;=2,"",CHAR(150)))</f>
      </c>
      <c r="E83" s="54">
        <f>IFERROR(IF(OR(SECTOR_AAC=0,SECTOR_AAC=-1),CHAR(150),SECTOR_AAC),IF(COLUMN()&lt;=2,"",CHAR(150)))</f>
      </c>
      <c r="F83" s="54">
        <f>IFERROR(IF(OR(SECTOR_AAC_TOTAL=0,SECTOR_AAC_TOTAL=-1),CHAR(150),SECTOR_AAC_TOTAL),CHAR(150))</f>
      </c>
    </row>
    <row r="84" spans="1:3" x14ac:dyDescent="0.2" ht="12.75" customHeight="true">
      <c r="A84" s="4" t="s">
        <v>66</v>
      </c>
      <c r="B84" s="54">
        <f>IFERROR(IF(OR(SECTOR_AAC=0,SECTOR_AAC=-1),CHAR(150),SECTOR_AAC),IF(COLUMN()&lt;=2,"",CHAR(150)))</f>
      </c>
      <c r="C84" s="54">
        <f>IFERROR(IF(OR(SECTOR_AAC=0,SECTOR_AAC=-1),CHAR(150),SECTOR_AAC),IF(COLUMN()&lt;=2,"",CHAR(150)))</f>
      </c>
      <c r="D84" s="54">
        <f>IFERROR(IF(OR(SECTOR_AAC=0,SECTOR_AAC=-1),CHAR(150),SECTOR_AAC),IF(COLUMN()&lt;=2,"",CHAR(150)))</f>
      </c>
      <c r="E84" s="54">
        <f>IFERROR(IF(OR(SECTOR_AAC=0,SECTOR_AAC=-1),CHAR(150),SECTOR_AAC),IF(COLUMN()&lt;=2,"",CHAR(150)))</f>
      </c>
      <c r="F84" s="54">
        <f>IFERROR(IF(OR(SECTOR_AAC_TOTAL=0,SECTOR_AAC_TOTAL=-1),CHAR(150),SECTOR_AAC_TOTAL),CHAR(150))</f>
      </c>
    </row>
    <row r="85" spans="1:3" x14ac:dyDescent="0.2" ht="12.75" customHeight="true">
      <c r="A85" s="4" t="s">
        <v>68</v>
      </c>
      <c r="B85" s="54">
        <f>IFERROR(IF(OR(SECTOR_AAC=0,SECTOR_AAC=-1),CHAR(150),SECTOR_AAC),IF(COLUMN()&lt;=2,"",CHAR(150)))</f>
      </c>
      <c r="C85" s="54">
        <f>IFERROR(IF(OR(SECTOR_AAC=0,SECTOR_AAC=-1),CHAR(150),SECTOR_AAC),IF(COLUMN()&lt;=2,"",CHAR(150)))</f>
      </c>
      <c r="D85" s="54">
        <f>IFERROR(IF(OR(SECTOR_AAC=0,SECTOR_AAC=-1),CHAR(150),SECTOR_AAC),IF(COLUMN()&lt;=2,"",CHAR(150)))</f>
      </c>
      <c r="E85" s="54">
        <f>IFERROR(IF(OR(SECTOR_AAC=0,SECTOR_AAC=-1),CHAR(150),SECTOR_AAC),IF(COLUMN()&lt;=2,"",CHAR(150)))</f>
      </c>
      <c r="F85" s="54">
        <f>IFERROR(IF(OR(SECTOR_AAC_TOTAL=0,SECTOR_AAC_TOTAL=-1),CHAR(150),SECTOR_AAC_TOTAL),CHAR(150))</f>
      </c>
    </row>
    <row r="86" spans="1:3" x14ac:dyDescent="0.2" ht="12.75" customHeight="true">
      <c r="A86" s="4" t="s">
        <v>70</v>
      </c>
      <c r="B86" s="54">
        <f>IFERROR(IF(OR(SECTOR_AAC=0,SECTOR_AAC=-1),CHAR(150),SECTOR_AAC),IF(COLUMN()&lt;=2,"",CHAR(150)))</f>
      </c>
      <c r="C86" s="54">
        <f>IFERROR(IF(OR(SECTOR_AAC=0,SECTOR_AAC=-1),CHAR(150),SECTOR_AAC),IF(COLUMN()&lt;=2,"",CHAR(150)))</f>
      </c>
      <c r="D86" s="54">
        <f>IFERROR(IF(OR(SECTOR_AAC=0,SECTOR_AAC=-1),CHAR(150),SECTOR_AAC),IF(COLUMN()&lt;=2,"",CHAR(150)))</f>
      </c>
      <c r="E86" s="54">
        <f>IFERROR(IF(OR(SECTOR_AAC=0,SECTOR_AAC=-1),CHAR(150),SECTOR_AAC),IF(COLUMN()&lt;=2,"",CHAR(150)))</f>
      </c>
      <c r="F86" s="54">
        <f>IFERROR(IF(OR(SECTOR_AAC_TOTAL=0,SECTOR_AAC_TOTAL=-1),CHAR(150),SECTOR_AAC_TOTAL),CHAR(150))</f>
      </c>
    </row>
    <row r="87" spans="1:3" x14ac:dyDescent="0.2" ht="12.75" customHeight="true">
      <c r="A87" s="5" t="s">
        <v>72</v>
      </c>
      <c r="B87" s="54">
        <f>IFERROR(IF(OR(SECTOR_AAC=0,SECTOR_AAC=-1),CHAR(150),SECTOR_AAC),IF(COLUMN()&lt;=2,"",CHAR(150)))</f>
      </c>
      <c r="C87" s="54">
        <f>IFERROR(IF(OR(SECTOR_AAC=0,SECTOR_AAC=-1),CHAR(150),SECTOR_AAC),IF(COLUMN()&lt;=2,"",CHAR(150)))</f>
      </c>
      <c r="D87" s="54">
        <f>IFERROR(IF(OR(SECTOR_AAC=0,SECTOR_AAC=-1),CHAR(150),SECTOR_AAC),IF(COLUMN()&lt;=2,"",CHAR(150)))</f>
      </c>
      <c r="E87" s="54">
        <f>IFERROR(IF(OR(SECTOR_AAC=0,SECTOR_AAC=-1),CHAR(150),SECTOR_AAC),IF(COLUMN()&lt;=2,"",CHAR(150)))</f>
      </c>
      <c r="F87" s="54">
        <f>IFERROR(IF(OR(SECTOR_AAC_TOTAL=0,SECTOR_AAC_TOTAL=-1),CHAR(150),SECTOR_AAC_TOTAL),CHAR(150))</f>
      </c>
    </row>
    <row r="88" spans="1:3" x14ac:dyDescent="0.2" ht="12.75" customHeight="true">
      <c r="A88" s="6" t="s">
        <v>74</v>
      </c>
      <c r="B88" s="54">
        <f>IFERROR(IF(OR(SECTOR_AAC=0,SECTOR_AAC=-1),CHAR(150),SECTOR_AAC),IF(COLUMN()&lt;=2,"",CHAR(150)))</f>
      </c>
      <c r="C88" s="54">
        <f>IFERROR(IF(OR(SECTOR_AAC=0,SECTOR_AAC=-1),CHAR(150),SECTOR_AAC),IF(COLUMN()&lt;=2,"",CHAR(150)))</f>
      </c>
      <c r="D88" s="54">
        <f>IFERROR(IF(OR(SECTOR_AAC=0,SECTOR_AAC=-1),CHAR(150),SECTOR_AAC),IF(COLUMN()&lt;=2,"",CHAR(150)))</f>
      </c>
      <c r="E88" s="54">
        <f>IFERROR(IF(OR(SECTOR_AAC=0,SECTOR_AAC=-1),CHAR(150),SECTOR_AAC),IF(COLUMN()&lt;=2,"",CHAR(150)))</f>
      </c>
      <c r="F88" s="54">
        <f>IFERROR(IF(OR(SECTOR_AAC_TOTAL=0,SECTOR_AAC_TOTAL=-1),CHAR(150),SECTOR_AAC_TOTAL),CHAR(150))</f>
      </c>
    </row>
    <row r="89" spans="1:3" x14ac:dyDescent="0.2" ht="12.75" customHeight="true">
      <c r="A89" s="6" t="s">
        <v>76</v>
      </c>
      <c r="B89" s="54">
        <f>IFERROR(IF(OR(SECTOR_AAC=0,SECTOR_AAC=-1),CHAR(150),SECTOR_AAC),IF(COLUMN()&lt;=2,"",CHAR(150)))</f>
      </c>
      <c r="C89" s="54">
        <f>IFERROR(IF(OR(SECTOR_AAC=0,SECTOR_AAC=-1),CHAR(150),SECTOR_AAC),IF(COLUMN()&lt;=2,"",CHAR(150)))</f>
      </c>
      <c r="D89" s="54">
        <f>IFERROR(IF(OR(SECTOR_AAC=0,SECTOR_AAC=-1),CHAR(150),SECTOR_AAC),IF(COLUMN()&lt;=2,"",CHAR(150)))</f>
      </c>
      <c r="E89" s="54">
        <f>IFERROR(IF(OR(SECTOR_AAC=0,SECTOR_AAC=-1),CHAR(150),SECTOR_AAC),IF(COLUMN()&lt;=2,"",CHAR(150)))</f>
      </c>
      <c r="F89" s="54">
        <f>IFERROR(IF(OR(SECTOR_AAC_TOTAL=0,SECTOR_AAC_TOTAL=-1),CHAR(150),SECTOR_AAC_TOTAL),CHAR(150))</f>
      </c>
    </row>
    <row r="90" spans="1:3" x14ac:dyDescent="0.2" ht="12.75" customHeight="true">
      <c r="A90" s="6" t="s">
        <v>78</v>
      </c>
      <c r="B90" s="54">
        <f>IFERROR(IF(OR(SECTOR_AAC=0,SECTOR_AAC=-1),CHAR(150),SECTOR_AAC),IF(COLUMN()&lt;=2,"",CHAR(150)))</f>
      </c>
      <c r="C90" s="54">
        <f>IFERROR(IF(OR(SECTOR_AAC=0,SECTOR_AAC=-1),CHAR(150),SECTOR_AAC),IF(COLUMN()&lt;=2,"",CHAR(150)))</f>
      </c>
      <c r="D90" s="54">
        <f>IFERROR(IF(OR(SECTOR_AAC=0,SECTOR_AAC=-1),CHAR(150),SECTOR_AAC),IF(COLUMN()&lt;=2,"",CHAR(150)))</f>
      </c>
      <c r="E90" s="54">
        <f>IFERROR(IF(OR(SECTOR_AAC=0,SECTOR_AAC=-1),CHAR(150),SECTOR_AAC),IF(COLUMN()&lt;=2,"",CHAR(150)))</f>
      </c>
      <c r="F90" s="54">
        <f>IFERROR(IF(OR(SECTOR_AAC_TOTAL=0,SECTOR_AAC_TOTAL=-1),CHAR(150),SECTOR_AAC_TOTAL),CHAR(150))</f>
      </c>
    </row>
    <row r="91" spans="1:3" x14ac:dyDescent="0.2" ht="12.75" customHeight="true">
      <c r="A91" s="6" t="s">
        <v>80</v>
      </c>
      <c r="B91" s="54">
        <f>IFERROR(IF(OR(SECTOR_AAC=0,SECTOR_AAC=-1),CHAR(150),SECTOR_AAC),IF(COLUMN()&lt;=2,"",CHAR(150)))</f>
      </c>
      <c r="C91" s="54">
        <f>IFERROR(IF(OR(SECTOR_AAC=0,SECTOR_AAC=-1),CHAR(150),SECTOR_AAC),IF(COLUMN()&lt;=2,"",CHAR(150)))</f>
      </c>
      <c r="D91" s="54">
        <f>IFERROR(IF(OR(SECTOR_AAC=0,SECTOR_AAC=-1),CHAR(150),SECTOR_AAC),IF(COLUMN()&lt;=2,"",CHAR(150)))</f>
      </c>
      <c r="E91" s="54">
        <f>IFERROR(IF(OR(SECTOR_AAC=0,SECTOR_AAC=-1),CHAR(150),SECTOR_AAC),IF(COLUMN()&lt;=2,"",CHAR(150)))</f>
      </c>
      <c r="F91" s="54">
        <f>IFERROR(IF(OR(SECTOR_AAC_TOTAL=0,SECTOR_AAC_TOTAL=-1),CHAR(150),SECTOR_AAC_TOTAL),CHAR(150))</f>
      </c>
    </row>
    <row r="92" spans="1:3" x14ac:dyDescent="0.2" ht="12.75" customHeight="true">
      <c r="A92" s="5" t="s">
        <v>82</v>
      </c>
      <c r="B92" s="54">
        <f>IFERROR(IF(OR(SECTOR_AAC=0,SECTOR_AAC=-1),CHAR(150),SECTOR_AAC),IF(COLUMN()&lt;=2,"",CHAR(150)))</f>
      </c>
      <c r="C92" s="54">
        <f>IFERROR(IF(OR(SECTOR_AAC=0,SECTOR_AAC=-1),CHAR(150),SECTOR_AAC),IF(COLUMN()&lt;=2,"",CHAR(150)))</f>
      </c>
      <c r="D92" s="54">
        <f>IFERROR(IF(OR(SECTOR_AAC=0,SECTOR_AAC=-1),CHAR(150),SECTOR_AAC),IF(COLUMN()&lt;=2,"",CHAR(150)))</f>
      </c>
      <c r="E92" s="54">
        <f>IFERROR(IF(OR(SECTOR_AAC=0,SECTOR_AAC=-1),CHAR(150),SECTOR_AAC),IF(COLUMN()&lt;=2,"",CHAR(150)))</f>
      </c>
      <c r="F92" s="54">
        <f>IFERROR(IF(OR(SECTOR_AAC_TOTAL=0,SECTOR_AAC_TOTAL=-1),CHAR(150),SECTOR_AAC_TOTAL),CHAR(150))</f>
      </c>
    </row>
  </sheetData>
  <pageMargins left="0.7" right="0.7" top="0.75" bottom="0.75" header="0.51180555555555496" footer="0.51180555555555496"/>
  <pageSetup paperSize="9" scale="66"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44"/>
  <sheetViews>
    <sheetView zoomScaleNormal="100" zoomScaleSheetLayoutView="100" workbookViewId="0"/>
  </sheetViews>
  <sheetFormatPr defaultColWidth="9.140625" defaultRowHeight="12.75" x14ac:dyDescent="0.2"/>
  <cols>
    <col min="3" max="3" customWidth="true" width="13.42578125" collapsed="true"/>
    <col min="1" max="1" bestFit="true" customWidth="true" width="33.5703125" collapsed="false"/>
    <col min="2" max="2" customWidth="true" width="13.42578125" collapsed="false"/>
    <col min="4" max="4" width="13.42578125" customWidth="true"/>
    <col min="5" max="5" width="13.42578125" customWidth="true"/>
    <col min="6" max="6" width="13.42578125" customWidth="true"/>
  </cols>
  <sheetData>
    <row r="1" spans="1:3" ht="26.25" customHeight="true" x14ac:dyDescent="0.25">
      <c r="A1" s="7" t="s">
        <v>251</v>
      </c>
      <c r="B1" s="52" t="s">
        <v>264</v>
      </c>
      <c r="C1" s="52" t="s">
        <v>265</v>
      </c>
      <c r="D1" t="s" s="52">
        <v>266</v>
      </c>
      <c r="E1" t="s" s="52">
        <v>267</v>
      </c>
      <c r="F1" s="2"/>
    </row>
    <row r="2" spans="1:3" x14ac:dyDescent="0.2" ht="12.75" customHeight="true">
      <c r="A2" s="61" t="s">
        <v>5</v>
      </c>
      <c r="B2" s="2"/>
      <c r="C2" s="2"/>
      <c r="D2" s="2"/>
      <c r="E2" s="2"/>
      <c r="F2" s="2"/>
    </row>
    <row r="3" spans="1:3" x14ac:dyDescent="0.2" ht="12.75" customHeight="true">
      <c r="A3" s="8" t="s">
        <v>258</v>
      </c>
      <c r="B3" s="46" t="n">
        <v>268.24</v>
      </c>
      <c r="C3" s="46" t="n">
        <v>340.1901</v>
      </c>
      <c r="D3" t="n" s="46">
        <v>395.2796</v>
      </c>
      <c r="E3" t="n" s="46">
        <v>489.43</v>
      </c>
      <c r="F3" s="2"/>
    </row>
    <row r="4" spans="1:3" x14ac:dyDescent="0.2" ht="12.75" customHeight="true">
      <c r="A4" s="8" t="s">
        <v>257</v>
      </c>
      <c r="B4" s="46" t="n">
        <v>595.78155</v>
      </c>
      <c r="C4" s="46" t="n">
        <v>80.2347</v>
      </c>
      <c r="D4" t="n" s="46">
        <v>84.7119</v>
      </c>
      <c r="E4" t="n" s="46">
        <v>87.7779</v>
      </c>
      <c r="F4" s="2"/>
    </row>
    <row r="5" spans="1:3" x14ac:dyDescent="0.2" ht="12.75" customHeight="true">
      <c r="A5" s="8" t="s">
        <v>259</v>
      </c>
      <c r="B5" s="46" t="n">
        <v>22.0503</v>
      </c>
      <c r="C5" s="46" t="n">
        <v>32.209</v>
      </c>
      <c r="D5" t="n" s="46">
        <v>28.427</v>
      </c>
      <c r="E5" t="n" s="46">
        <v>32.674</v>
      </c>
      <c r="F5" s="2"/>
    </row>
    <row r="6" spans="1:3" x14ac:dyDescent="0.2" ht="12.75" customHeight="true">
      <c r="A6" s="8" t="s">
        <v>262</v>
      </c>
      <c r="B6" s="46"/>
      <c r="C6" s="46" t="n">
        <v>41.0</v>
      </c>
      <c r="D6" t="n" s="46">
        <v>37.72</v>
      </c>
      <c r="E6" t="n" s="46">
        <v>37.72</v>
      </c>
      <c r="F6" s="2"/>
    </row>
    <row r="7" spans="1:3" x14ac:dyDescent="0.2" ht="12.75" customHeight="true">
      <c r="A7" s="8" t="s">
        <v>89</v>
      </c>
      <c r="B7" s="46"/>
      <c r="C7" s="46" t="n">
        <v>41.0</v>
      </c>
      <c r="D7" t="n" s="46">
        <v>37.72</v>
      </c>
      <c r="E7" t="n" s="46">
        <v>37.72</v>
      </c>
      <c r="F7" s="2"/>
    </row>
    <row r="8" spans="1:3" x14ac:dyDescent="0.2" ht="12.75" customHeight="true">
      <c r="A8" s="8" t="s">
        <v>91</v>
      </c>
      <c r="B8" s="46"/>
      <c r="C8" s="46"/>
      <c r="D8" s="46"/>
      <c r="E8" s="46"/>
      <c r="F8" s="2"/>
    </row>
    <row r="9" spans="1:3" x14ac:dyDescent="0.2" ht="12.75" customHeight="true">
      <c r="A9" s="8" t="s">
        <v>261</v>
      </c>
      <c r="B9" s="46"/>
      <c r="C9" s="46"/>
      <c r="D9" s="46"/>
      <c r="E9" s="46"/>
      <c r="F9" s="2"/>
    </row>
    <row r="10" spans="1:3" x14ac:dyDescent="0.2" ht="12.75" customHeight="true">
      <c r="A10" s="8" t="s">
        <v>260</v>
      </c>
      <c r="B10" s="46" t="n">
        <v>617.83185</v>
      </c>
      <c r="C10" s="46" t="n">
        <v>153.4437</v>
      </c>
      <c r="D10" t="n" s="46">
        <v>150.8589</v>
      </c>
      <c r="E10" t="n" s="46">
        <v>158.1719</v>
      </c>
      <c r="F10" s="46"/>
    </row>
    <row r="11" spans="1:3" x14ac:dyDescent="0.2" ht="12.75" customHeight="true">
      <c r="A11" s="8" t="s">
        <v>94</v>
      </c>
      <c r="B11" s="46" t="n">
        <v>886.07185</v>
      </c>
      <c r="C11" s="46" t="n">
        <v>493.6338</v>
      </c>
      <c r="D11" t="n" s="46">
        <v>546.1385</v>
      </c>
      <c r="E11" t="n" s="46">
        <v>647.6019</v>
      </c>
      <c r="F11" s="2"/>
    </row>
    <row r="12" spans="1:3" x14ac:dyDescent="0.2" ht="12.75" customHeight="true">
      <c r="A12" s="60"/>
      <c r="B12" s="58"/>
      <c r="C12" s="58"/>
      <c r="D12" s="58"/>
      <c r="E12" s="58"/>
      <c r="F12" s="58"/>
    </row>
    <row r="13" spans="1:3" x14ac:dyDescent="0.2" ht="12.75" customHeight="true">
      <c r="A13" s="62" t="s">
        <v>95</v>
      </c>
      <c r="B13" s="2"/>
      <c r="C13" s="2"/>
      <c r="D13" s="2"/>
      <c r="E13" s="2"/>
      <c r="F13" s="2"/>
    </row>
    <row r="14" spans="1:3" x14ac:dyDescent="0.2" ht="12.75" customHeight="true">
      <c r="A14" s="8" t="s">
        <v>258</v>
      </c>
      <c r="B14" s="46" t="n">
        <v>-83.86482</v>
      </c>
      <c r="C14" s="46" t="n">
        <v>253.3989</v>
      </c>
      <c r="D14" t="n" s="46">
        <v>308.4877</v>
      </c>
      <c r="E14" t="n" s="46">
        <v>366.5617</v>
      </c>
      <c r="F14" s="2"/>
    </row>
    <row r="15" spans="1:3" x14ac:dyDescent="0.2" ht="12.75" customHeight="true">
      <c r="A15" s="8" t="s">
        <v>257</v>
      </c>
      <c r="B15" s="46" t="n">
        <v>602.01855</v>
      </c>
      <c r="C15" s="46" t="n">
        <v>80.2347</v>
      </c>
      <c r="D15" t="n" s="46">
        <v>84.7119</v>
      </c>
      <c r="E15" t="n" s="46">
        <v>87.7779</v>
      </c>
      <c r="F15" s="2"/>
    </row>
    <row r="16" spans="1:3" x14ac:dyDescent="0.2" ht="12.75" customHeight="true">
      <c r="A16" s="8" t="s">
        <v>259</v>
      </c>
      <c r="B16" s="46" t="n">
        <v>22.6827</v>
      </c>
      <c r="C16" s="46" t="n">
        <v>32.209</v>
      </c>
      <c r="D16" t="n" s="46">
        <v>28.427</v>
      </c>
      <c r="E16" t="n" s="46">
        <v>32.674</v>
      </c>
      <c r="F16" s="2"/>
    </row>
    <row r="17" spans="1:3" x14ac:dyDescent="0.2" ht="12.75" customHeight="true">
      <c r="A17" s="8" t="s">
        <v>262</v>
      </c>
      <c r="B17" s="46"/>
      <c r="C17" s="46" t="n">
        <v>41.0</v>
      </c>
      <c r="D17" t="n" s="46">
        <v>37.72</v>
      </c>
      <c r="E17" t="n" s="46">
        <v>37.72</v>
      </c>
      <c r="F17" s="2"/>
    </row>
    <row r="18" spans="1:3" x14ac:dyDescent="0.2" ht="12.75" customHeight="true">
      <c r="A18" s="8" t="s">
        <v>89</v>
      </c>
      <c r="B18" s="46"/>
      <c r="C18" s="46" t="n">
        <v>41.0</v>
      </c>
      <c r="D18" t="n" s="46">
        <v>37.72</v>
      </c>
      <c r="E18" t="n" s="46">
        <v>37.72</v>
      </c>
      <c r="F18" s="2"/>
    </row>
    <row r="19" spans="1:3" x14ac:dyDescent="0.2" ht="12.75" customHeight="true">
      <c r="A19" s="8" t="s">
        <v>91</v>
      </c>
      <c r="B19" s="46"/>
      <c r="C19" s="46"/>
      <c r="D19" s="46"/>
      <c r="E19" s="46"/>
      <c r="F19" s="2"/>
    </row>
    <row r="20" spans="1:3" x14ac:dyDescent="0.2" ht="12.75" customHeight="true">
      <c r="A20" s="8" t="s">
        <v>261</v>
      </c>
      <c r="B20" s="46"/>
      <c r="C20" s="46"/>
      <c r="D20" s="46"/>
      <c r="E20" s="46"/>
      <c r="F20" s="2"/>
    </row>
    <row r="21" spans="1:3" x14ac:dyDescent="0.2" ht="12.75" customHeight="true">
      <c r="A21" s="8" t="s">
        <v>260</v>
      </c>
      <c r="B21" s="46" t="n">
        <v>624.70125</v>
      </c>
      <c r="C21" s="46" t="n">
        <v>153.4437</v>
      </c>
      <c r="D21" t="n" s="46">
        <v>150.8589</v>
      </c>
      <c r="E21" t="n" s="46">
        <v>158.1719</v>
      </c>
      <c r="F21" s="2"/>
    </row>
    <row r="22" spans="1:3" x14ac:dyDescent="0.2" ht="12.75" customHeight="true">
      <c r="A22" s="8" t="s">
        <v>94</v>
      </c>
      <c r="B22" s="46" t="n">
        <v>540.83643</v>
      </c>
      <c r="C22" s="46" t="n">
        <v>406.8426</v>
      </c>
      <c r="D22" t="n" s="46">
        <v>459.3466</v>
      </c>
      <c r="E22" t="n" s="46">
        <v>524.7336</v>
      </c>
      <c r="F22" s="2"/>
    </row>
    <row r="23" spans="1:3" ht="26.25" customHeight="true" x14ac:dyDescent="0.2">
      <c r="A23" s="53" t="s">
        <v>250</v>
      </c>
      <c r="B23" s="52">
        <f>IF(COLUMN() &lt;= 2, "", SUBSTITUTE(INDIRECT(ADDRESS(1,COLUMN()-1)), "Base year", "BY") &amp; "/" &amp; INDIRECT(ADDRESS(1,COLUMN())))</f>
      </c>
      <c r="C23" s="52">
        <f>IF(COLUMN() &lt;= 2, "", SUBSTITUTE(INDIRECT(ADDRESS(1,COLUMN()-1)), "Base year", "BY") &amp; "/" &amp; INDIRECT(ADDRESS(1,COLUMN())))</f>
      </c>
      <c r="D23" s="52">
        <f>IF(COLUMN() &lt;= 2, "", SUBSTITUTE(INDIRECT(ADDRESS(1,COLUMN()-1)), "Base year", "BY") &amp; "/" &amp; INDIRECT(ADDRESS(1,COLUMN())))</f>
      </c>
      <c r="E23" s="52">
        <f>IF(COLUMN() &lt;= 2, "", SUBSTITUTE(INDIRECT(ADDRESS(1,COLUMN()-1)), "Base year", "BY") &amp; "/" &amp; INDIRECT(ADDRESS(1,COLUMN())))</f>
      </c>
      <c r="F23" s="52">
        <f>OFFSET($B$1,0,0,1,1) &amp; "/" &amp; INDIRECT(ADDRESS(1,COLUMN()-1))</f>
      </c>
    </row>
    <row r="24" spans="1:3" x14ac:dyDescent="0.2" ht="12.75" customHeight="true">
      <c r="A24" s="61" t="s">
        <v>5</v>
      </c>
      <c r="B24" s="2"/>
      <c r="C24" s="2"/>
      <c r="D24" s="2"/>
      <c r="E24" s="2"/>
      <c r="F24" s="2"/>
    </row>
    <row r="25" spans="1:3" x14ac:dyDescent="0.2" ht="12.75" customHeight="true">
      <c r="A25" s="8" t="s">
        <v>258</v>
      </c>
      <c r="B25" s="54">
        <f>IFERROR(IF(OR(GAS_AAC=0,GAS_AAC=-1),CHAR(150),GAS_AAC),IF(COLUMN()&lt;=2,"",CHAR(150)))</f>
      </c>
      <c r="C25" s="54">
        <f>IFERROR(IF(OR(GAS_AAC=0,GAS_AAC=-1),CHAR(150),GAS_AAC),IF(COLUMN()&lt;=2,"",CHAR(150)))</f>
      </c>
      <c r="D25" s="54">
        <f>IFERROR(IF(OR(GAS_AAC=0,GAS_AAC=-1),CHAR(150),GAS_AAC),IF(COLUMN()&lt;=2,"",CHAR(150)))</f>
      </c>
      <c r="E25" s="54">
        <f>IFERROR(IF(OR(GAS_AAC=0,GAS_AAC=-1),CHAR(150),GAS_AAC),IF(COLUMN()&lt;=2,"",CHAR(150)))</f>
      </c>
      <c r="F25" s="54">
        <f>IFERROR(IF(OR(GAS_AAC_TOTAL=0,GAS_AAC_TOTAL=-1),CHAR(150),GAS_AAC_TOTAL),CHAR(150))</f>
      </c>
    </row>
    <row r="26" spans="1:3" x14ac:dyDescent="0.2" ht="12.75" customHeight="true">
      <c r="A26" s="8" t="s">
        <v>257</v>
      </c>
      <c r="B26" s="54">
        <f>IFERROR(IF(OR(GAS_AAC=0,GAS_AAC=-1),CHAR(150),GAS_AAC),IF(COLUMN()&lt;=2,"",CHAR(150)))</f>
      </c>
      <c r="C26" s="54">
        <f>IFERROR(IF(OR(GAS_AAC=0,GAS_AAC=-1),CHAR(150),GAS_AAC),IF(COLUMN()&lt;=2,"",CHAR(150)))</f>
      </c>
      <c r="D26" s="54">
        <f>IFERROR(IF(OR(GAS_AAC=0,GAS_AAC=-1),CHAR(150),GAS_AAC),IF(COLUMN()&lt;=2,"",CHAR(150)))</f>
      </c>
      <c r="E26" s="54">
        <f>IFERROR(IF(OR(GAS_AAC=0,GAS_AAC=-1),CHAR(150),GAS_AAC),IF(COLUMN()&lt;=2,"",CHAR(150)))</f>
      </c>
      <c r="F26" s="54">
        <f>IFERROR(IF(OR(GAS_AAC_TOTAL=0,GAS_AAC_TOTAL=-1),CHAR(150),GAS_AAC_TOTAL),CHAR(150))</f>
      </c>
    </row>
    <row r="27" spans="1:3" x14ac:dyDescent="0.2" ht="12.75" customHeight="true">
      <c r="A27" s="8" t="s">
        <v>259</v>
      </c>
      <c r="B27" s="54">
        <f>IFERROR(IF(OR(GAS_AAC=0,GAS_AAC=-1),CHAR(150),GAS_AAC),IF(COLUMN()&lt;=2,"",CHAR(150)))</f>
      </c>
      <c r="C27" s="54">
        <f>IFERROR(IF(OR(GAS_AAC=0,GAS_AAC=-1),CHAR(150),GAS_AAC),IF(COLUMN()&lt;=2,"",CHAR(150)))</f>
      </c>
      <c r="D27" s="54">
        <f>IFERROR(IF(OR(GAS_AAC=0,GAS_AAC=-1),CHAR(150),GAS_AAC),IF(COLUMN()&lt;=2,"",CHAR(150)))</f>
      </c>
      <c r="E27" s="54">
        <f>IFERROR(IF(OR(GAS_AAC=0,GAS_AAC=-1),CHAR(150),GAS_AAC),IF(COLUMN()&lt;=2,"",CHAR(150)))</f>
      </c>
      <c r="F27" s="54">
        <f>IFERROR(IF(OR(GAS_AAC_TOTAL=0,GAS_AAC_TOTAL=-1),CHAR(150),GAS_AAC_TOTAL),CHAR(150))</f>
      </c>
    </row>
    <row r="28" spans="1:3" x14ac:dyDescent="0.2" ht="12.75" customHeight="true">
      <c r="A28" s="8" t="s">
        <v>262</v>
      </c>
      <c r="B28" s="54">
        <f>IFERROR(IF(OR(GAS_AAC=0,GAS_AAC=-1),CHAR(150),GAS_AAC),IF(COLUMN()&lt;=2,"",CHAR(150)))</f>
      </c>
      <c r="C28" s="54">
        <f>IFERROR(IF(OR(GAS_AAC=0,GAS_AAC=-1),CHAR(150),GAS_AAC),IF(COLUMN()&lt;=2,"",CHAR(150)))</f>
      </c>
      <c r="D28" s="54">
        <f>IFERROR(IF(OR(GAS_AAC=0,GAS_AAC=-1),CHAR(150),GAS_AAC),IF(COLUMN()&lt;=2,"",CHAR(150)))</f>
      </c>
      <c r="E28" s="54">
        <f>IFERROR(IF(OR(GAS_AAC=0,GAS_AAC=-1),CHAR(150),GAS_AAC),IF(COLUMN()&lt;=2,"",CHAR(150)))</f>
      </c>
      <c r="F28" s="54">
        <f>IFERROR(IF(OR(GAS_AAC_TOTAL=0,GAS_AAC_TOTAL=-1),CHAR(150),GAS_AAC_TOTAL),CHAR(150))</f>
      </c>
    </row>
    <row r="29" spans="1:3" x14ac:dyDescent="0.2" ht="12.75" customHeight="true">
      <c r="A29" s="8" t="s">
        <v>89</v>
      </c>
      <c r="B29" s="54">
        <f>IFERROR(IF(OR(GAS_AAC=0,GAS_AAC=-1),CHAR(150),GAS_AAC),IF(COLUMN()&lt;=2,"",CHAR(150)))</f>
      </c>
      <c r="C29" s="54">
        <f>IFERROR(IF(OR(GAS_AAC=0,GAS_AAC=-1),CHAR(150),GAS_AAC),IF(COLUMN()&lt;=2,"",CHAR(150)))</f>
      </c>
      <c r="D29" s="54">
        <f>IFERROR(IF(OR(GAS_AAC=0,GAS_AAC=-1),CHAR(150),GAS_AAC),IF(COLUMN()&lt;=2,"",CHAR(150)))</f>
      </c>
      <c r="E29" s="54">
        <f>IFERROR(IF(OR(GAS_AAC=0,GAS_AAC=-1),CHAR(150),GAS_AAC),IF(COLUMN()&lt;=2,"",CHAR(150)))</f>
      </c>
      <c r="F29" s="54">
        <f>IFERROR(IF(OR(GAS_AAC_TOTAL=0,GAS_AAC_TOTAL=-1),CHAR(150),GAS_AAC_TOTAL),CHAR(150))</f>
      </c>
    </row>
    <row r="30" spans="1:3" x14ac:dyDescent="0.2" ht="12.75" customHeight="true">
      <c r="A30" s="8" t="s">
        <v>91</v>
      </c>
      <c r="B30" s="54">
        <f>IFERROR(IF(OR(GAS_AAC=0,GAS_AAC=-1),CHAR(150),GAS_AAC),IF(COLUMN()&lt;=2,"",CHAR(150)))</f>
      </c>
      <c r="C30" s="54">
        <f>IFERROR(IF(OR(GAS_AAC=0,GAS_AAC=-1),CHAR(150),GAS_AAC),IF(COLUMN()&lt;=2,"",CHAR(150)))</f>
      </c>
      <c r="D30" s="54">
        <f>IFERROR(IF(OR(GAS_AAC=0,GAS_AAC=-1),CHAR(150),GAS_AAC),IF(COLUMN()&lt;=2,"",CHAR(150)))</f>
      </c>
      <c r="E30" s="54">
        <f>IFERROR(IF(OR(GAS_AAC=0,GAS_AAC=-1),CHAR(150),GAS_AAC),IF(COLUMN()&lt;=2,"",CHAR(150)))</f>
      </c>
      <c r="F30" s="54">
        <f>IFERROR(IF(OR(GAS_AAC_TOTAL=0,GAS_AAC_TOTAL=-1),CHAR(150),GAS_AAC_TOTAL),CHAR(150))</f>
      </c>
    </row>
    <row r="31" spans="1:3" x14ac:dyDescent="0.2" ht="12.75" customHeight="true">
      <c r="A31" s="8" t="s">
        <v>261</v>
      </c>
      <c r="B31" s="54">
        <f>IFERROR(IF(OR(GAS_AAC=0,GAS_AAC=-1),CHAR(150),GAS_AAC),IF(COLUMN()&lt;=2,"",CHAR(150)))</f>
      </c>
      <c r="C31" s="54">
        <f>IFERROR(IF(OR(GAS_AAC=0,GAS_AAC=-1),CHAR(150),GAS_AAC),IF(COLUMN()&lt;=2,"",CHAR(150)))</f>
      </c>
      <c r="D31" s="54">
        <f>IFERROR(IF(OR(GAS_AAC=0,GAS_AAC=-1),CHAR(150),GAS_AAC),IF(COLUMN()&lt;=2,"",CHAR(150)))</f>
      </c>
      <c r="E31" s="54">
        <f>IFERROR(IF(OR(GAS_AAC=0,GAS_AAC=-1),CHAR(150),GAS_AAC),IF(COLUMN()&lt;=2,"",CHAR(150)))</f>
      </c>
      <c r="F31" s="54">
        <f>IFERROR(IF(OR(GAS_AAC_TOTAL=0,GAS_AAC_TOTAL=-1),CHAR(150),GAS_AAC_TOTAL),CHAR(150))</f>
      </c>
    </row>
    <row r="32" spans="1:3" x14ac:dyDescent="0.2" ht="12.75" customHeight="true">
      <c r="A32" s="8" t="s">
        <v>260</v>
      </c>
      <c r="B32" s="54">
        <f>IFERROR(IF(OR(GAS_AAC=0,GAS_AAC=-1),CHAR(150),GAS_AAC),IF(COLUMN()&lt;=2,"",CHAR(150)))</f>
      </c>
      <c r="C32" s="54">
        <f>IFERROR(IF(OR(GAS_AAC=0,GAS_AAC=-1),CHAR(150),GAS_AAC),IF(COLUMN()&lt;=2,"",CHAR(150)))</f>
      </c>
      <c r="D32" s="54">
        <f>IFERROR(IF(OR(GAS_AAC=0,GAS_AAC=-1),CHAR(150),GAS_AAC),IF(COLUMN()&lt;=2,"",CHAR(150)))</f>
      </c>
      <c r="E32" s="54">
        <f>IFERROR(IF(OR(GAS_AAC=0,GAS_AAC=-1),CHAR(150),GAS_AAC),IF(COLUMN()&lt;=2,"",CHAR(150)))</f>
      </c>
      <c r="F32" s="54">
        <f>IFERROR(IF(OR(GAS_AAC_TOTAL=0,GAS_AAC_TOTAL=-1),CHAR(150),GAS_AAC_TOTAL),CHAR(150))</f>
      </c>
    </row>
    <row r="33" spans="1:3" x14ac:dyDescent="0.2" ht="12.75" customHeight="true">
      <c r="A33" s="8" t="s">
        <v>94</v>
      </c>
      <c r="B33" s="54">
        <f>IFERROR(IF(OR(GAS_AAC=0,GAS_AAC=-1),CHAR(150),GAS_AAC),IF(COLUMN()&lt;=2,"",CHAR(150)))</f>
      </c>
      <c r="C33" s="54">
        <f>IFERROR(IF(OR(GAS_AAC=0,GAS_AAC=-1),CHAR(150),GAS_AAC),IF(COLUMN()&lt;=2,"",CHAR(150)))</f>
      </c>
      <c r="D33" s="54">
        <f>IFERROR(IF(OR(GAS_AAC=0,GAS_AAC=-1),CHAR(150),GAS_AAC),IF(COLUMN()&lt;=2,"",CHAR(150)))</f>
      </c>
      <c r="E33" s="54">
        <f>IFERROR(IF(OR(GAS_AAC=0,GAS_AAC=-1),CHAR(150),GAS_AAC),IF(COLUMN()&lt;=2,"",CHAR(150)))</f>
      </c>
      <c r="F33" s="54">
        <f>IFERROR(IF(OR(GAS_AAC_TOTAL=0,GAS_AAC_TOTAL=-1),CHAR(150),GAS_AAC_TOTAL),CHAR(150))</f>
      </c>
    </row>
    <row r="34" spans="1:3" x14ac:dyDescent="0.2" ht="12.75" customHeight="true">
      <c r="A34" s="59"/>
      <c r="B34" s="58"/>
      <c r="C34" s="58"/>
      <c r="D34" s="58"/>
      <c r="E34" s="58"/>
      <c r="F34" s="58"/>
    </row>
    <row r="35" spans="1:3" x14ac:dyDescent="0.2" ht="12.75" customHeight="true">
      <c r="A35" s="62" t="s">
        <v>95</v>
      </c>
      <c r="B35" s="2"/>
      <c r="C35" s="2"/>
      <c r="D35" s="2"/>
      <c r="E35" s="2"/>
      <c r="F35" s="2"/>
    </row>
    <row r="36" spans="1:3" x14ac:dyDescent="0.2" ht="12.75" customHeight="true">
      <c r="A36" s="8" t="s">
        <v>258</v>
      </c>
      <c r="B36" s="54">
        <f>IFERROR(IF(OR(GAS_AAC=0,GAS_AAC=-1),CHAR(150),GAS_AAC),IF(COLUMN()&lt;=2,"",CHAR(150)))</f>
      </c>
      <c r="C36" s="54">
        <f>IFERROR(IF(OR(GAS_AAC=0,GAS_AAC=-1),CHAR(150),GAS_AAC),IF(COLUMN()&lt;=2,"",CHAR(150)))</f>
      </c>
      <c r="D36" s="54">
        <f>IFERROR(IF(OR(GAS_AAC=0,GAS_AAC=-1),CHAR(150),GAS_AAC),IF(COLUMN()&lt;=2,"",CHAR(150)))</f>
      </c>
      <c r="E36" s="54">
        <f>IFERROR(IF(OR(GAS_AAC=0,GAS_AAC=-1),CHAR(150),GAS_AAC),IF(COLUMN()&lt;=2,"",CHAR(150)))</f>
      </c>
      <c r="F36" s="54">
        <f>IFERROR(IF(OR(GAS_AAC_TOTAL=0,GAS_AAC_TOTAL=-1),CHAR(150),GAS_AAC_TOTAL),CHAR(150))</f>
      </c>
    </row>
    <row r="37" spans="1:3" x14ac:dyDescent="0.2" ht="12.75" customHeight="true">
      <c r="A37" s="8" t="s">
        <v>257</v>
      </c>
      <c r="B37" s="54">
        <f>IFERROR(IF(OR(GAS_AAC=0,GAS_AAC=-1),CHAR(150),GAS_AAC),IF(COLUMN()&lt;=2,"",CHAR(150)))</f>
      </c>
      <c r="C37" s="54">
        <f>IFERROR(IF(OR(GAS_AAC=0,GAS_AAC=-1),CHAR(150),GAS_AAC),IF(COLUMN()&lt;=2,"",CHAR(150)))</f>
      </c>
      <c r="D37" s="54">
        <f>IFERROR(IF(OR(GAS_AAC=0,GAS_AAC=-1),CHAR(150),GAS_AAC),IF(COLUMN()&lt;=2,"",CHAR(150)))</f>
      </c>
      <c r="E37" s="54">
        <f>IFERROR(IF(OR(GAS_AAC=0,GAS_AAC=-1),CHAR(150),GAS_AAC),IF(COLUMN()&lt;=2,"",CHAR(150)))</f>
      </c>
      <c r="F37" s="54">
        <f>IFERROR(IF(OR(GAS_AAC_TOTAL=0,GAS_AAC_TOTAL=-1),CHAR(150),GAS_AAC_TOTAL),CHAR(150))</f>
      </c>
    </row>
    <row r="38" spans="1:3" x14ac:dyDescent="0.2" ht="12.75" customHeight="true">
      <c r="A38" s="8" t="s">
        <v>259</v>
      </c>
      <c r="B38" s="54">
        <f>IFERROR(IF(OR(GAS_AAC=0,GAS_AAC=-1),CHAR(150),GAS_AAC),IF(COLUMN()&lt;=2,"",CHAR(150)))</f>
      </c>
      <c r="C38" s="54">
        <f>IFERROR(IF(OR(GAS_AAC=0,GAS_AAC=-1),CHAR(150),GAS_AAC),IF(COLUMN()&lt;=2,"",CHAR(150)))</f>
      </c>
      <c r="D38" s="54">
        <f>IFERROR(IF(OR(GAS_AAC=0,GAS_AAC=-1),CHAR(150),GAS_AAC),IF(COLUMN()&lt;=2,"",CHAR(150)))</f>
      </c>
      <c r="E38" s="54">
        <f>IFERROR(IF(OR(GAS_AAC=0,GAS_AAC=-1),CHAR(150),GAS_AAC),IF(COLUMN()&lt;=2,"",CHAR(150)))</f>
      </c>
      <c r="F38" s="54">
        <f>IFERROR(IF(OR(GAS_AAC_TOTAL=0,GAS_AAC_TOTAL=-1),CHAR(150),GAS_AAC_TOTAL),CHAR(150))</f>
      </c>
    </row>
    <row r="39" spans="1:3" x14ac:dyDescent="0.2" ht="12.75" customHeight="true">
      <c r="A39" s="8" t="s">
        <v>262</v>
      </c>
      <c r="B39" s="54">
        <f>IFERROR(IF(OR(GAS_AAC=0,GAS_AAC=-1),CHAR(150),GAS_AAC),IF(COLUMN()&lt;=2,"",CHAR(150)))</f>
      </c>
      <c r="C39" s="54">
        <f>IFERROR(IF(OR(GAS_AAC=0,GAS_AAC=-1),CHAR(150),GAS_AAC),IF(COLUMN()&lt;=2,"",CHAR(150)))</f>
      </c>
      <c r="D39" s="54">
        <f>IFERROR(IF(OR(GAS_AAC=0,GAS_AAC=-1),CHAR(150),GAS_AAC),IF(COLUMN()&lt;=2,"",CHAR(150)))</f>
      </c>
      <c r="E39" s="54">
        <f>IFERROR(IF(OR(GAS_AAC=0,GAS_AAC=-1),CHAR(150),GAS_AAC),IF(COLUMN()&lt;=2,"",CHAR(150)))</f>
      </c>
      <c r="F39" s="54">
        <f>IFERROR(IF(OR(GAS_AAC_TOTAL=0,GAS_AAC_TOTAL=-1),CHAR(150),GAS_AAC_TOTAL),CHAR(150))</f>
      </c>
    </row>
    <row r="40" spans="1:3" x14ac:dyDescent="0.2" ht="12.75" customHeight="true">
      <c r="A40" s="8" t="s">
        <v>89</v>
      </c>
      <c r="B40" s="54">
        <f>IFERROR(IF(OR(GAS_AAC=0,GAS_AAC=-1),CHAR(150),GAS_AAC),IF(COLUMN()&lt;=2,"",CHAR(150)))</f>
      </c>
      <c r="C40" s="54">
        <f>IFERROR(IF(OR(GAS_AAC=0,GAS_AAC=-1),CHAR(150),GAS_AAC),IF(COLUMN()&lt;=2,"",CHAR(150)))</f>
      </c>
      <c r="D40" s="54">
        <f>IFERROR(IF(OR(GAS_AAC=0,GAS_AAC=-1),CHAR(150),GAS_AAC),IF(COLUMN()&lt;=2,"",CHAR(150)))</f>
      </c>
      <c r="E40" s="54">
        <f>IFERROR(IF(OR(GAS_AAC=0,GAS_AAC=-1),CHAR(150),GAS_AAC),IF(COLUMN()&lt;=2,"",CHAR(150)))</f>
      </c>
      <c r="F40" s="54">
        <f>IFERROR(IF(OR(GAS_AAC_TOTAL=0,GAS_AAC_TOTAL=-1),CHAR(150),GAS_AAC_TOTAL),CHAR(150))</f>
      </c>
    </row>
    <row r="41" spans="1:3" x14ac:dyDescent="0.2" ht="12.75" customHeight="true">
      <c r="A41" s="8" t="s">
        <v>91</v>
      </c>
      <c r="B41" s="54">
        <f>IFERROR(IF(OR(GAS_AAC=0,GAS_AAC=-1),CHAR(150),GAS_AAC),IF(COLUMN()&lt;=2,"",CHAR(150)))</f>
      </c>
      <c r="C41" s="54">
        <f>IFERROR(IF(OR(GAS_AAC=0,GAS_AAC=-1),CHAR(150),GAS_AAC),IF(COLUMN()&lt;=2,"",CHAR(150)))</f>
      </c>
      <c r="D41" s="54">
        <f>IFERROR(IF(OR(GAS_AAC=0,GAS_AAC=-1),CHAR(150),GAS_AAC),IF(COLUMN()&lt;=2,"",CHAR(150)))</f>
      </c>
      <c r="E41" s="54">
        <f>IFERROR(IF(OR(GAS_AAC=0,GAS_AAC=-1),CHAR(150),GAS_AAC),IF(COLUMN()&lt;=2,"",CHAR(150)))</f>
      </c>
      <c r="F41" s="54">
        <f>IFERROR(IF(OR(GAS_AAC_TOTAL=0,GAS_AAC_TOTAL=-1),CHAR(150),GAS_AAC_TOTAL),CHAR(150))</f>
      </c>
    </row>
    <row r="42" spans="1:3" x14ac:dyDescent="0.2" ht="12.75" customHeight="true">
      <c r="A42" s="8" t="s">
        <v>261</v>
      </c>
      <c r="B42" s="54">
        <f>IFERROR(IF(OR(GAS_AAC=0,GAS_AAC=-1),CHAR(150),GAS_AAC),IF(COLUMN()&lt;=2,"",CHAR(150)))</f>
      </c>
      <c r="C42" s="54">
        <f>IFERROR(IF(OR(GAS_AAC=0,GAS_AAC=-1),CHAR(150),GAS_AAC),IF(COLUMN()&lt;=2,"",CHAR(150)))</f>
      </c>
      <c r="D42" s="54">
        <f>IFERROR(IF(OR(GAS_AAC=0,GAS_AAC=-1),CHAR(150),GAS_AAC),IF(COLUMN()&lt;=2,"",CHAR(150)))</f>
      </c>
      <c r="E42" s="54">
        <f>IFERROR(IF(OR(GAS_AAC=0,GAS_AAC=-1),CHAR(150),GAS_AAC),IF(COLUMN()&lt;=2,"",CHAR(150)))</f>
      </c>
      <c r="F42" s="54">
        <f>IFERROR(IF(OR(GAS_AAC_TOTAL=0,GAS_AAC_TOTAL=-1),CHAR(150),GAS_AAC_TOTAL),CHAR(150))</f>
      </c>
    </row>
    <row r="43" spans="1:3" x14ac:dyDescent="0.2" ht="12.75" customHeight="true">
      <c r="A43" s="8" t="s">
        <v>260</v>
      </c>
      <c r="B43" s="54">
        <f>IFERROR(IF(OR(GAS_AAC=0,GAS_AAC=-1),CHAR(150),GAS_AAC),IF(COLUMN()&lt;=2,"",CHAR(150)))</f>
      </c>
      <c r="C43" s="54">
        <f>IFERROR(IF(OR(GAS_AAC=0,GAS_AAC=-1),CHAR(150),GAS_AAC),IF(COLUMN()&lt;=2,"",CHAR(150)))</f>
      </c>
      <c r="D43" s="54">
        <f>IFERROR(IF(OR(GAS_AAC=0,GAS_AAC=-1),CHAR(150),GAS_AAC),IF(COLUMN()&lt;=2,"",CHAR(150)))</f>
      </c>
      <c r="E43" s="54">
        <f>IFERROR(IF(OR(GAS_AAC=0,GAS_AAC=-1),CHAR(150),GAS_AAC),IF(COLUMN()&lt;=2,"",CHAR(150)))</f>
      </c>
      <c r="F43" s="54">
        <f>IFERROR(IF(OR(GAS_AAC_TOTAL=0,GAS_AAC_TOTAL=-1),CHAR(150),GAS_AAC_TOTAL),CHAR(150))</f>
      </c>
    </row>
    <row r="44" spans="1:3" x14ac:dyDescent="0.2" ht="12.75" customHeight="true">
      <c r="A44" s="8" t="s">
        <v>94</v>
      </c>
      <c r="B44" s="54">
        <f>IFERROR(IF(OR(GAS_AAC=0,GAS_AAC=-1),CHAR(150),GAS_AAC),IF(COLUMN()&lt;=2,"",CHAR(150)))</f>
      </c>
      <c r="C44" s="54">
        <f>IFERROR(IF(OR(GAS_AAC=0,GAS_AAC=-1),CHAR(150),GAS_AAC),IF(COLUMN()&lt;=2,"",CHAR(150)))</f>
      </c>
      <c r="D44" s="54">
        <f>IFERROR(IF(OR(GAS_AAC=0,GAS_AAC=-1),CHAR(150),GAS_AAC),IF(COLUMN()&lt;=2,"",CHAR(150)))</f>
      </c>
      <c r="E44" s="54">
        <f>IFERROR(IF(OR(GAS_AAC=0,GAS_AAC=-1),CHAR(150),GAS_AAC),IF(COLUMN()&lt;=2,"",CHAR(150)))</f>
      </c>
      <c r="F44" s="54">
        <f>IFERROR(IF(OR(GAS_AAC_TOTAL=0,GAS_AAC_TOTAL=-1),CHAR(150),GAS_AAC_TOTAL),CHAR(150))</f>
      </c>
    </row>
  </sheetData>
  <pageMargins left="0.7" right="0.7" top="0.75" bottom="0.75" header="0.51180555555555496" footer="0.51180555555555496"/>
  <pageSetup paperSize="9" scale="89" firstPageNumber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328"/>
  <sheetViews>
    <sheetView tabSelected="1" view="pageBreakPreview" zoomScaleNormal="80" zoomScaleSheetLayoutView="100" zoomScalePageLayoutView="158" workbookViewId="0">
      <selection sqref="A1:B4"/>
    </sheetView>
  </sheetViews>
  <sheetFormatPr defaultColWidth="9.140625" defaultRowHeight="12.75" x14ac:dyDescent="0.2"/>
  <cols>
    <col min="6" max="6" customWidth="true" width="28.28515625" collapsed="true"/>
    <col min="5" max="5" customWidth="true" width="28.28515625" collapsed="true"/>
    <col min="4" max="4" customWidth="true" width="28.28515625" collapsed="true"/>
    <col min="3" max="3" customWidth="true" width="28.28515625" collapsed="true"/>
    <col min="2" max="2" customWidth="true" width="28.28515625" collapsed="true"/>
    <col min="1" max="1" customWidth="true" width="28.28515625" collapsed="false"/>
    <col min="7" max="7" width="28.28515625" customWidth="true"/>
    <col min="8" max="8" width="28.28515625" customWidth="true"/>
  </cols>
  <sheetData>
    <row r="1" spans="1:6" s="9" customFormat="1" ht="13.5" customHeight="true" x14ac:dyDescent="0.2">
      <c r="A1" s="81"/>
      <c r="B1" s="81"/>
    </row>
    <row r="2" spans="1:6" s="9" customFormat="1" ht="15.0" customHeight="true" x14ac:dyDescent="0.2">
      <c r="A2" s="81"/>
      <c r="B2" s="81"/>
    </row>
    <row r="3" spans="1:6" s="9" customFormat="1" ht="15.0" customHeight="true" x14ac:dyDescent="0.2">
      <c r="A3" s="81"/>
      <c r="B3" s="81"/>
    </row>
    <row r="4" spans="1:6" ht="15.0" customHeight="true" x14ac:dyDescent="0.2">
      <c r="A4" s="81"/>
      <c r="B4" s="81"/>
      <c r="C4" s="10"/>
      <c r="D4" s="11"/>
      <c r="E4" s="11"/>
      <c r="F4" s="11"/>
    </row>
    <row r="5" spans="1:6" x14ac:dyDescent="0.2" ht="12.75" customHeight="true">
      <c r="A5" s="12"/>
      <c r="B5" s="12"/>
      <c r="C5" s="12"/>
      <c r="D5" s="13"/>
      <c r="E5" s="13"/>
      <c r="F5" s="13"/>
    </row>
    <row r="6" spans="1:6" x14ac:dyDescent="0.2" ht="12.75" customHeight="true">
      <c r="A6" s="10"/>
      <c r="B6" s="10"/>
      <c r="C6" s="10"/>
      <c r="D6" s="11"/>
      <c r="E6" s="11"/>
      <c r="F6" s="11"/>
    </row>
    <row r="7" spans="1:6" x14ac:dyDescent="0.2" ht="12.75" customHeight="true">
      <c r="A7" s="11"/>
      <c r="B7" s="11"/>
      <c r="C7" s="11"/>
      <c r="D7" s="11"/>
      <c r="E7" s="11"/>
      <c r="F7" s="11"/>
    </row>
    <row r="8" spans="1:6" x14ac:dyDescent="0.2" ht="12.75" customHeight="true">
      <c r="A8" s="11"/>
      <c r="B8" s="11"/>
      <c r="C8" s="11"/>
      <c r="D8" s="11"/>
      <c r="E8" s="11"/>
      <c r="F8" s="11"/>
    </row>
    <row r="9" spans="1:6" ht="20.25" x14ac:dyDescent="0.3" customHeight="true">
      <c r="A9" s="96" t="s">
        <v>268</v>
      </c>
      <c r="B9" s="96"/>
      <c r="C9" s="96"/>
      <c r="D9" s="96"/>
      <c r="E9" s="96"/>
      <c r="F9" s="96"/>
    </row>
    <row r="10" spans="1:6" x14ac:dyDescent="0.2" ht="12.75" customHeight="true">
      <c r="D10" s="14"/>
    </row>
    <row r="11" spans="1:6" ht="13.5" x14ac:dyDescent="0.25">
      <c r="A11" s="97"/>
      <c r="B11" s="97"/>
      <c r="C11" s="97"/>
      <c r="D11" s="98" t="s">
        <v>242</v>
      </c>
      <c r="E11" s="98"/>
      <c r="F11" s="98"/>
    </row>
    <row r="12" spans="1:6" ht="12.95" customHeight="true" x14ac:dyDescent="0.2">
      <c r="A12" s="94"/>
      <c r="B12" s="94"/>
      <c r="C12" s="94"/>
      <c r="D12" s="49" t="s">
        <v>264</v>
      </c>
      <c r="E12" s="49" t="s">
        <v>266</v>
      </c>
      <c r="F12" s="49" t="s">
        <v>267</v>
      </c>
      <c r="G12" s="15"/>
      <c r="H12" s="15"/>
    </row>
    <row r="13" spans="1:6" ht="12.95" customHeight="true" x14ac:dyDescent="0.2">
      <c r="A13" s="91" t="s">
        <v>103</v>
      </c>
      <c r="B13" s="91"/>
      <c r="C13" s="91"/>
      <c r="D13" s="45" t="n">
        <v>268.24</v>
      </c>
      <c r="E13" s="45" t="n">
        <v>395.2796</v>
      </c>
      <c r="F13" s="45" t="n">
        <v>489.43</v>
      </c>
      <c r="G13" s="16"/>
      <c r="H13" s="16"/>
    </row>
    <row r="14" spans="1:6" ht="12.95" customHeight="true" x14ac:dyDescent="0.2">
      <c r="A14" s="91" t="s">
        <v>104</v>
      </c>
      <c r="B14" s="91"/>
      <c r="C14" s="91"/>
      <c r="D14" s="45" t="n">
        <v>-352.10482</v>
      </c>
      <c r="E14" s="45" t="n">
        <v>-86.7919</v>
      </c>
      <c r="F14" s="45" t="n">
        <v>-122.8683</v>
      </c>
      <c r="G14" s="16"/>
      <c r="H14" s="16"/>
    </row>
    <row r="15" spans="1:6" ht="12.95" customHeight="true" x14ac:dyDescent="0.2">
      <c r="A15" s="91" t="s">
        <v>105</v>
      </c>
      <c r="B15" s="91"/>
      <c r="C15" s="91"/>
      <c r="D15" s="45" t="n">
        <v>-83.86482</v>
      </c>
      <c r="E15" s="45" t="n">
        <v>308.4877</v>
      </c>
      <c r="F15" s="45" t="n">
        <v>366.5617</v>
      </c>
      <c r="G15" s="16"/>
      <c r="H15" s="16"/>
    </row>
    <row r="16" spans="1:6" ht="12.95" customHeight="true" x14ac:dyDescent="0.2">
      <c r="A16" s="91" t="s">
        <v>5</v>
      </c>
      <c r="B16" s="91"/>
      <c r="C16" s="91"/>
      <c r="D16" s="45" t="n">
        <v>886.07185</v>
      </c>
      <c r="E16" s="45" t="n">
        <v>546.1385</v>
      </c>
      <c r="F16" s="45" t="n">
        <v>647.6019</v>
      </c>
      <c r="G16" s="16"/>
      <c r="H16" s="16"/>
    </row>
    <row r="17" spans="1:6" ht="12.95" customHeight="true" x14ac:dyDescent="0.2">
      <c r="A17" s="91" t="s">
        <v>7</v>
      </c>
      <c r="B17" s="91"/>
      <c r="C17" s="91"/>
      <c r="D17" s="45" t="n">
        <v>-345.23542</v>
      </c>
      <c r="E17" s="45" t="n">
        <v>-86.7919</v>
      </c>
      <c r="F17" s="45" t="n">
        <v>-122.8683</v>
      </c>
      <c r="G17" s="16"/>
      <c r="H17" s="16"/>
    </row>
    <row r="18" spans="1:6" ht="12.95" customHeight="true" x14ac:dyDescent="0.2">
      <c r="A18" s="91" t="s">
        <v>9</v>
      </c>
      <c r="B18" s="91"/>
      <c r="C18" s="91"/>
      <c r="D18" s="45" t="n">
        <v>540.83643</v>
      </c>
      <c r="E18" s="45" t="n">
        <v>459.3466</v>
      </c>
      <c r="F18" s="45" t="n">
        <v>524.7336</v>
      </c>
      <c r="G18" s="16"/>
      <c r="H18" s="16"/>
    </row>
    <row r="19" spans="1:6" x14ac:dyDescent="0.2">
      <c r="A19" s="17"/>
      <c r="B19" s="17"/>
      <c r="C19" s="17"/>
      <c r="D19" s="17"/>
      <c r="E19" s="17"/>
      <c r="F19" s="17"/>
    </row>
    <row r="20" spans="1:6" x14ac:dyDescent="0.2">
      <c r="A20" s="92"/>
      <c r="B20" s="92"/>
      <c r="C20" s="92"/>
      <c r="D20" s="93" t="s">
        <v>106</v>
      </c>
      <c r="E20" s="93"/>
      <c r="F20" s="93"/>
    </row>
    <row r="21" spans="1:6" ht="12.75" customHeight="true" x14ac:dyDescent="0.2">
      <c r="A21" s="95"/>
      <c r="B21" s="95"/>
      <c r="C21" s="95"/>
      <c r="D21" s="48" t="s">
        <v>269</v>
      </c>
      <c r="E21" s="48" t="s">
        <v>270</v>
      </c>
      <c r="F21" s="48" t="s">
        <v>271</v>
      </c>
      <c r="G21" s="15"/>
      <c r="H21" s="15"/>
    </row>
    <row r="22" spans="1:6" ht="12.95" customHeight="true" x14ac:dyDescent="0.2">
      <c r="A22" s="91" t="s">
        <v>103</v>
      </c>
      <c r="B22" s="91"/>
      <c r="C22" s="91"/>
      <c r="D22" s="47" t="n">
        <v>0.4736</v>
      </c>
      <c r="E22" s="47" t="n">
        <v>0.2382</v>
      </c>
      <c r="F22" s="47" t="n">
        <v>0.8246</v>
      </c>
      <c r="G22" s="44"/>
      <c r="H22" s="44"/>
    </row>
    <row r="23" spans="1:6" ht="12.95" customHeight="true" x14ac:dyDescent="0.2">
      <c r="A23" s="91" t="s">
        <v>104</v>
      </c>
      <c r="B23" s="91"/>
      <c r="C23" s="91"/>
      <c r="D23" s="47" t="n">
        <v>-0.7535</v>
      </c>
      <c r="E23" s="47" t="n">
        <v>0.4157</v>
      </c>
      <c r="F23" s="47" t="n">
        <v>-0.651</v>
      </c>
      <c r="G23" s="44"/>
      <c r="H23" s="44"/>
    </row>
    <row r="24" spans="1:6" ht="12.95" customHeight="true" x14ac:dyDescent="0.2">
      <c r="A24" s="91" t="s">
        <v>105</v>
      </c>
      <c r="B24" s="91"/>
      <c r="C24" s="91"/>
      <c r="D24" s="47" t="n">
        <v>-4.6784</v>
      </c>
      <c r="E24" s="47" t="n">
        <v>0.1883</v>
      </c>
      <c r="F24" s="47" t="n">
        <v>-5.3709</v>
      </c>
      <c r="G24" s="44"/>
      <c r="H24" s="44"/>
    </row>
    <row r="25" spans="1:6" ht="12.95" customHeight="true" x14ac:dyDescent="0.2">
      <c r="A25" s="91" t="s">
        <v>5</v>
      </c>
      <c r="B25" s="91"/>
      <c r="C25" s="91"/>
      <c r="D25" s="47" t="n">
        <v>-0.3836</v>
      </c>
      <c r="E25" s="47" t="n">
        <v>0.1858</v>
      </c>
      <c r="F25" s="47" t="n">
        <v>-0.2691</v>
      </c>
      <c r="G25" s="44"/>
      <c r="H25" s="44"/>
    </row>
    <row r="26" spans="1:6" ht="12.95" customHeight="true" x14ac:dyDescent="0.2">
      <c r="A26" s="91" t="s">
        <v>7</v>
      </c>
      <c r="B26" s="91"/>
      <c r="C26" s="91"/>
      <c r="D26" s="47" t="n">
        <v>-0.7486</v>
      </c>
      <c r="E26" s="47" t="n">
        <v>0.4157</v>
      </c>
      <c r="F26" s="47" t="n">
        <v>-0.6441</v>
      </c>
      <c r="G26" s="44"/>
      <c r="H26" s="44"/>
    </row>
    <row r="27" spans="1:6" ht="12.95" customHeight="true" x14ac:dyDescent="0.2">
      <c r="A27" s="91" t="s">
        <v>9</v>
      </c>
      <c r="B27" s="91"/>
      <c r="C27" s="91"/>
      <c r="D27" s="47" t="n">
        <v>-0.1507</v>
      </c>
      <c r="E27" s="47" t="n">
        <v>0.1423</v>
      </c>
      <c r="F27" s="47" t="n">
        <v>-0.0298</v>
      </c>
      <c r="G27" s="44"/>
      <c r="H27" s="44"/>
    </row>
    <row r="28" spans="1:6" ht="12.95" customHeight="1" x14ac:dyDescent="0.2">
      <c r="A28" s="18"/>
      <c r="B28" s="18"/>
      <c r="C28" s="18"/>
      <c r="D28" s="19"/>
      <c r="E28" s="19"/>
      <c r="F28" s="19"/>
    </row>
    <row r="29" spans="1:6" x14ac:dyDescent="0.2">
      <c r="A29" s="92"/>
      <c r="B29" s="92"/>
      <c r="C29" s="92"/>
      <c r="D29" s="93" t="s">
        <v>114</v>
      </c>
      <c r="E29" s="93"/>
      <c r="F29" s="93"/>
    </row>
    <row r="30" spans="1:6" ht="12.95" customHeight="true" x14ac:dyDescent="0.2">
      <c r="A30" s="94"/>
      <c r="B30" s="94"/>
      <c r="C30" s="94"/>
      <c r="D30" s="48" t="s">
        <v>269</v>
      </c>
      <c r="E30" s="48" t="s">
        <v>270</v>
      </c>
      <c r="F30" s="48" t="s">
        <v>271</v>
      </c>
      <c r="G30" s="15"/>
      <c r="H30" s="15"/>
    </row>
    <row r="31" spans="1:6" ht="12.95" customHeight="true" x14ac:dyDescent="0.2">
      <c r="A31" s="91" t="s">
        <v>103</v>
      </c>
      <c r="B31" s="91"/>
      <c r="C31" s="91"/>
      <c r="D31" s="47" t="n">
        <v>0.0358749979640669</v>
      </c>
      <c r="E31" s="47" t="n">
        <v>0.04365567017322736</v>
      </c>
      <c r="F31" s="47" t="n">
        <v>0.03830020644559817</v>
      </c>
      <c r="G31" s="44"/>
      <c r="H31" s="44"/>
    </row>
    <row r="32" spans="1:6" ht="12.95" customHeight="true" x14ac:dyDescent="0.2">
      <c r="A32" s="91" t="s">
        <v>104</v>
      </c>
      <c r="B32" s="91"/>
      <c r="C32" s="91"/>
      <c r="D32" s="47" t="n">
        <v>-0.11953976204320083</v>
      </c>
      <c r="E32" s="47" t="n">
        <v>0.07199344740711489</v>
      </c>
      <c r="F32" s="47" t="n">
        <v>-0.06368281924888619</v>
      </c>
      <c r="G32" s="44"/>
      <c r="H32" s="44"/>
    </row>
    <row r="33" spans="1:6" ht="12.95" customHeight="true" x14ac:dyDescent="0.2">
      <c r="A33" s="91" t="s">
        <v>105</v>
      </c>
      <c r="B33" s="91"/>
      <c r="C33" s="91"/>
      <c r="D33" s="47" t="n">
        <v>0.0</v>
      </c>
      <c r="E33" s="47" t="n">
        <v>0.0350988991011707</v>
      </c>
      <c r="F33" s="47" t="n">
        <v>0.0</v>
      </c>
      <c r="G33" s="44"/>
      <c r="H33" s="44"/>
    </row>
    <row r="34" spans="1:6" ht="12.95" customHeight="true" x14ac:dyDescent="0.2">
      <c r="A34" s="91" t="s">
        <v>5</v>
      </c>
      <c r="B34" s="91"/>
      <c r="C34" s="91"/>
      <c r="D34" s="47" t="n">
        <v>-0.04303955570936868</v>
      </c>
      <c r="E34" s="47" t="n">
        <v>0.03466811124095326</v>
      </c>
      <c r="F34" s="47" t="n">
        <v>-0.019404381444381613</v>
      </c>
      <c r="G34" s="44"/>
      <c r="H34" s="44"/>
    </row>
    <row r="35" spans="1:6" ht="12.95" customHeight="true" x14ac:dyDescent="0.2">
      <c r="A35" s="91" t="s">
        <v>7</v>
      </c>
      <c r="B35" s="91"/>
      <c r="C35" s="91"/>
      <c r="D35" s="47" t="n">
        <v>-0.11796133620641369</v>
      </c>
      <c r="E35" s="47" t="n">
        <v>0.07199344740711489</v>
      </c>
      <c r="F35" s="47" t="n">
        <v>-0.0625291307723772</v>
      </c>
      <c r="G35" s="44"/>
      <c r="H35" s="44"/>
    </row>
    <row r="36" spans="1:6" ht="12.95" customHeight="true" x14ac:dyDescent="0.2">
      <c r="A36" s="91" t="s">
        <v>9</v>
      </c>
      <c r="B36" s="91"/>
      <c r="C36" s="91"/>
      <c r="D36" s="47" t="n">
        <v>-0.014736864624077417</v>
      </c>
      <c r="E36" s="47" t="n">
        <v>0.02697453186108656</v>
      </c>
      <c r="F36" s="47" t="n">
        <v>-0.0018873529796379351</v>
      </c>
      <c r="G36" s="44"/>
      <c r="H36" s="44"/>
    </row>
    <row r="37" spans="1:6" ht="30" customHeight="1" x14ac:dyDescent="0.2">
      <c r="A37" s="20"/>
      <c r="B37" s="20"/>
      <c r="C37" s="20"/>
      <c r="D37" s="21"/>
      <c r="E37" s="21"/>
      <c r="F37" s="21"/>
    </row>
    <row r="38" spans="1:6" x14ac:dyDescent="0.2">
      <c r="A38" s="22"/>
      <c r="B38" s="23"/>
      <c r="C38" s="23"/>
      <c r="D38" s="23"/>
      <c r="E38" s="23"/>
      <c r="F38" s="24"/>
    </row>
    <row r="39" spans="1:6" ht="15" x14ac:dyDescent="0.25">
      <c r="A39" s="86" t="s">
        <v>122</v>
      </c>
      <c r="B39" s="86"/>
      <c r="C39" s="86"/>
      <c r="D39" s="86"/>
      <c r="E39" s="86"/>
      <c r="F39" s="86"/>
    </row>
    <row r="40" spans="1:6" ht="12.95" customHeight="1" x14ac:dyDescent="0.2">
      <c r="A40" s="88" t="s">
        <v>123</v>
      </c>
      <c r="B40" s="88"/>
      <c r="C40" s="88"/>
      <c r="D40" s="88"/>
      <c r="E40" s="88"/>
      <c r="F40" s="88"/>
    </row>
    <row r="41" spans="1:6" x14ac:dyDescent="0.2">
      <c r="A41" s="88"/>
      <c r="B41" s="88"/>
      <c r="C41" s="88"/>
      <c r="D41" s="88"/>
      <c r="E41" s="88"/>
      <c r="F41" s="88"/>
    </row>
    <row r="42" spans="1:6" x14ac:dyDescent="0.2">
      <c r="A42" s="88"/>
      <c r="B42" s="88"/>
      <c r="C42" s="88"/>
      <c r="D42" s="88"/>
      <c r="E42" s="88"/>
      <c r="F42" s="88"/>
    </row>
    <row r="43" spans="1:6" x14ac:dyDescent="0.2">
      <c r="A43" s="88"/>
      <c r="B43" s="88"/>
      <c r="C43" s="88"/>
      <c r="D43" s="88"/>
      <c r="E43" s="88"/>
      <c r="F43" s="88"/>
    </row>
    <row r="44" spans="1:6" x14ac:dyDescent="0.2">
      <c r="A44" s="88"/>
      <c r="B44" s="88"/>
      <c r="C44" s="88"/>
      <c r="D44" s="88"/>
      <c r="E44" s="88"/>
      <c r="F44" s="88"/>
    </row>
    <row r="45" spans="1:6" x14ac:dyDescent="0.2">
      <c r="A45" s="88"/>
      <c r="B45" s="88"/>
      <c r="C45" s="88"/>
      <c r="D45" s="88"/>
      <c r="E45" s="88"/>
      <c r="F45" s="88"/>
    </row>
    <row r="46" spans="1:6" x14ac:dyDescent="0.2">
      <c r="A46" s="88"/>
      <c r="B46" s="88"/>
      <c r="C46" s="88"/>
      <c r="D46" s="88"/>
      <c r="E46" s="88"/>
      <c r="F46" s="88"/>
    </row>
    <row r="47" spans="1:6" x14ac:dyDescent="0.2">
      <c r="A47" s="88"/>
      <c r="B47" s="88"/>
      <c r="C47" s="88"/>
      <c r="D47" s="88"/>
      <c r="E47" s="88"/>
      <c r="F47" s="88"/>
    </row>
    <row r="48" spans="1:6" x14ac:dyDescent="0.2">
      <c r="A48" s="88"/>
      <c r="B48" s="88"/>
      <c r="C48" s="88"/>
      <c r="D48" s="88"/>
      <c r="E48" s="88"/>
      <c r="F48" s="88"/>
    </row>
    <row r="49" spans="1:6" x14ac:dyDescent="0.2">
      <c r="A49" s="88"/>
      <c r="B49" s="88"/>
      <c r="C49" s="88"/>
      <c r="D49" s="88"/>
      <c r="E49" s="88"/>
      <c r="F49" s="88"/>
    </row>
    <row r="50" spans="1:6" x14ac:dyDescent="0.2">
      <c r="A50" s="88"/>
      <c r="B50" s="88"/>
      <c r="C50" s="88"/>
      <c r="D50" s="88"/>
      <c r="E50" s="88"/>
      <c r="F50" s="88"/>
    </row>
    <row r="51" spans="1:6" x14ac:dyDescent="0.2">
      <c r="A51" s="88"/>
      <c r="B51" s="88"/>
      <c r="C51" s="88"/>
      <c r="D51" s="88"/>
      <c r="E51" s="88"/>
      <c r="F51" s="88"/>
    </row>
    <row r="52" spans="1:6" x14ac:dyDescent="0.2">
      <c r="A52" s="88"/>
      <c r="B52" s="88"/>
      <c r="C52" s="88"/>
      <c r="D52" s="88"/>
      <c r="E52" s="88"/>
      <c r="F52" s="88"/>
    </row>
    <row r="53" spans="1:6" x14ac:dyDescent="0.2">
      <c r="A53" s="88"/>
      <c r="B53" s="88"/>
      <c r="C53" s="88"/>
      <c r="D53" s="88"/>
      <c r="E53" s="88"/>
      <c r="F53" s="88"/>
    </row>
    <row r="54" spans="1:6" x14ac:dyDescent="0.2">
      <c r="A54" s="88"/>
      <c r="B54" s="88"/>
      <c r="C54" s="88"/>
      <c r="D54" s="88"/>
      <c r="E54" s="88"/>
      <c r="F54" s="88"/>
    </row>
    <row r="55" spans="1:6" x14ac:dyDescent="0.2">
      <c r="A55" s="88"/>
      <c r="B55" s="88"/>
      <c r="C55" s="88"/>
      <c r="D55" s="88"/>
      <c r="E55" s="88"/>
      <c r="F55" s="88"/>
    </row>
    <row r="56" spans="1:6" x14ac:dyDescent="0.2">
      <c r="A56" s="88"/>
      <c r="B56" s="88"/>
      <c r="C56" s="88"/>
      <c r="D56" s="88"/>
      <c r="E56" s="88"/>
      <c r="F56" s="88"/>
    </row>
    <row r="57" spans="1:6" x14ac:dyDescent="0.2">
      <c r="A57" s="88"/>
      <c r="B57" s="88"/>
      <c r="C57" s="88"/>
      <c r="D57" s="88"/>
      <c r="E57" s="88"/>
      <c r="F57" s="88"/>
    </row>
    <row r="58" spans="1:6" x14ac:dyDescent="0.2">
      <c r="A58" s="88"/>
      <c r="B58" s="88"/>
      <c r="C58" s="88"/>
      <c r="D58" s="88"/>
      <c r="E58" s="88"/>
      <c r="F58" s="88"/>
    </row>
    <row r="59" spans="1:6" x14ac:dyDescent="0.2">
      <c r="A59" s="88"/>
      <c r="B59" s="88"/>
      <c r="C59" s="88"/>
      <c r="D59" s="88"/>
      <c r="E59" s="88"/>
      <c r="F59" s="88"/>
    </row>
    <row r="60" spans="1:6" ht="12.95" customHeight="1" x14ac:dyDescent="0.2">
      <c r="A60" s="89" t="s">
        <v>124</v>
      </c>
      <c r="B60" s="89"/>
      <c r="C60" s="89"/>
      <c r="D60" s="89"/>
      <c r="E60" s="89"/>
      <c r="F60" s="89"/>
    </row>
    <row r="61" spans="1:6" x14ac:dyDescent="0.2">
      <c r="A61" s="89"/>
      <c r="B61" s="89"/>
      <c r="C61" s="89"/>
      <c r="D61" s="89"/>
      <c r="E61" s="89"/>
      <c r="F61" s="89"/>
    </row>
    <row r="62" spans="1:6" x14ac:dyDescent="0.2">
      <c r="A62" s="89"/>
      <c r="B62" s="89"/>
      <c r="C62" s="89"/>
      <c r="D62" s="89"/>
      <c r="E62" s="89"/>
      <c r="F62" s="89"/>
    </row>
    <row r="63" spans="1:6" x14ac:dyDescent="0.2">
      <c r="A63" s="89"/>
      <c r="B63" s="89"/>
      <c r="C63" s="89"/>
      <c r="D63" s="89"/>
      <c r="E63" s="89"/>
      <c r="F63" s="89"/>
    </row>
    <row r="64" spans="1:6" x14ac:dyDescent="0.2">
      <c r="A64" s="89"/>
      <c r="B64" s="89"/>
      <c r="C64" s="89"/>
      <c r="D64" s="89"/>
      <c r="E64" s="89"/>
      <c r="F64" s="89"/>
    </row>
    <row r="65" spans="1:6" x14ac:dyDescent="0.2">
      <c r="A65" s="89"/>
      <c r="B65" s="89"/>
      <c r="C65" s="89"/>
      <c r="D65" s="89"/>
      <c r="E65" s="89"/>
      <c r="F65" s="89"/>
    </row>
    <row r="66" spans="1:6" x14ac:dyDescent="0.2">
      <c r="A66" s="89"/>
      <c r="B66" s="89"/>
      <c r="C66" s="89"/>
      <c r="D66" s="89"/>
      <c r="E66" s="89"/>
      <c r="F66" s="89"/>
    </row>
    <row r="67" spans="1:6" x14ac:dyDescent="0.2">
      <c r="A67" s="89"/>
      <c r="B67" s="89"/>
      <c r="C67" s="89"/>
      <c r="D67" s="89"/>
      <c r="E67" s="89"/>
      <c r="F67" s="89"/>
    </row>
    <row r="68" spans="1:6" x14ac:dyDescent="0.2">
      <c r="A68" s="89"/>
      <c r="B68" s="89"/>
      <c r="C68" s="89"/>
      <c r="D68" s="89"/>
      <c r="E68" s="89"/>
      <c r="F68" s="89"/>
    </row>
    <row r="69" spans="1:6" x14ac:dyDescent="0.2">
      <c r="A69" s="89"/>
      <c r="B69" s="89"/>
      <c r="C69" s="89"/>
      <c r="D69" s="89"/>
      <c r="E69" s="89"/>
      <c r="F69" s="89"/>
    </row>
    <row r="70" spans="1:6" x14ac:dyDescent="0.2">
      <c r="A70" s="89"/>
      <c r="B70" s="89"/>
      <c r="C70" s="89"/>
      <c r="D70" s="89"/>
      <c r="E70" s="89"/>
      <c r="F70" s="89"/>
    </row>
    <row r="71" spans="1:6" x14ac:dyDescent="0.2">
      <c r="A71" s="89"/>
      <c r="B71" s="89"/>
      <c r="C71" s="89"/>
      <c r="D71" s="89"/>
      <c r="E71" s="89"/>
      <c r="F71" s="89"/>
    </row>
    <row r="72" spans="1:6" x14ac:dyDescent="0.2">
      <c r="A72" s="89"/>
      <c r="B72" s="89"/>
      <c r="C72" s="89"/>
      <c r="D72" s="89"/>
      <c r="E72" s="89"/>
      <c r="F72" s="89"/>
    </row>
    <row r="73" spans="1:6" x14ac:dyDescent="0.2">
      <c r="A73" s="89"/>
      <c r="B73" s="89"/>
      <c r="C73" s="89"/>
      <c r="D73" s="89"/>
      <c r="E73" s="89"/>
      <c r="F73" s="89"/>
    </row>
    <row r="74" spans="1:6" x14ac:dyDescent="0.2">
      <c r="A74" s="89"/>
      <c r="B74" s="89"/>
      <c r="C74" s="89"/>
      <c r="D74" s="89"/>
      <c r="E74" s="89"/>
      <c r="F74" s="89"/>
    </row>
    <row r="75" spans="1:6" x14ac:dyDescent="0.2">
      <c r="A75" s="89"/>
      <c r="B75" s="89"/>
      <c r="C75" s="89"/>
      <c r="D75" s="89"/>
      <c r="E75" s="89"/>
      <c r="F75" s="89"/>
    </row>
    <row r="76" spans="1:6" x14ac:dyDescent="0.2">
      <c r="A76" s="89"/>
      <c r="B76" s="89"/>
      <c r="C76" s="89"/>
      <c r="D76" s="89"/>
      <c r="E76" s="89"/>
      <c r="F76" s="89"/>
    </row>
    <row r="77" spans="1:6" x14ac:dyDescent="0.2">
      <c r="A77" s="89"/>
      <c r="B77" s="89"/>
      <c r="C77" s="89"/>
      <c r="D77" s="89"/>
      <c r="E77" s="89"/>
      <c r="F77" s="89"/>
    </row>
    <row r="78" spans="1:6" x14ac:dyDescent="0.2">
      <c r="A78" s="89"/>
      <c r="B78" s="89"/>
      <c r="C78" s="89"/>
      <c r="D78" s="89"/>
      <c r="E78" s="89"/>
      <c r="F78" s="89"/>
    </row>
    <row r="79" spans="1:6" x14ac:dyDescent="0.2">
      <c r="A79" s="89"/>
      <c r="B79" s="89"/>
      <c r="C79" s="89"/>
      <c r="D79" s="89"/>
      <c r="E79" s="89"/>
      <c r="F79" s="89"/>
    </row>
    <row r="80" spans="1:6" s="9" customFormat="1" ht="12" x14ac:dyDescent="0.2"/>
    <row r="81" spans="1:6" ht="13.5" customHeight="1" x14ac:dyDescent="0.2">
      <c r="A81" s="81"/>
      <c r="B81" s="81"/>
    </row>
    <row r="82" spans="1:6" ht="15" customHeight="1" x14ac:dyDescent="0.2">
      <c r="A82" s="81"/>
      <c r="B82" s="81"/>
    </row>
    <row r="83" spans="1:6" ht="15" customHeight="1" x14ac:dyDescent="0.2">
      <c r="A83" s="81"/>
      <c r="B83" s="81"/>
    </row>
    <row r="84" spans="1:6" ht="15" customHeight="1" x14ac:dyDescent="0.2">
      <c r="A84" s="81"/>
      <c r="B84" s="81"/>
      <c r="C84" s="25"/>
      <c r="D84" s="26"/>
      <c r="E84" s="26"/>
      <c r="F84" s="26"/>
    </row>
    <row r="85" spans="1:6" x14ac:dyDescent="0.2">
      <c r="A85" s="12"/>
      <c r="B85" s="12"/>
      <c r="C85" s="10"/>
      <c r="D85" s="11"/>
      <c r="E85" s="11"/>
      <c r="F85" s="11"/>
    </row>
    <row r="86" spans="1:6" x14ac:dyDescent="0.2">
      <c r="A86" s="10"/>
      <c r="B86" s="10"/>
      <c r="C86" s="10"/>
      <c r="D86" s="11"/>
      <c r="E86" s="11"/>
      <c r="F86" s="11"/>
    </row>
    <row r="87" spans="1:6" x14ac:dyDescent="0.2">
      <c r="A87" s="10"/>
      <c r="B87" s="10"/>
      <c r="C87" s="10"/>
      <c r="D87" s="11"/>
      <c r="E87" s="11"/>
      <c r="F87" s="11"/>
    </row>
    <row r="88" spans="1:6" x14ac:dyDescent="0.2">
      <c r="A88" s="10"/>
      <c r="B88" s="10"/>
      <c r="C88" s="10"/>
      <c r="D88" s="11"/>
      <c r="E88" s="11"/>
      <c r="F88" s="11"/>
    </row>
    <row r="89" spans="1:6" x14ac:dyDescent="0.2">
      <c r="A89" s="50"/>
      <c r="B89" s="13"/>
      <c r="C89" s="13"/>
      <c r="D89" s="13"/>
      <c r="E89" s="13"/>
      <c r="F89" s="51"/>
    </row>
    <row r="90" spans="1:6" ht="13.5" x14ac:dyDescent="0.25" customHeight="true">
      <c r="A90" s="86" t="s">
        <v>272</v>
      </c>
      <c r="B90" s="86"/>
      <c r="C90" s="86"/>
      <c r="D90" s="86"/>
      <c r="E90" s="86"/>
      <c r="F90" s="86"/>
    </row>
    <row r="91" spans="1:6" ht="15" customHeight="1" x14ac:dyDescent="0.2">
      <c r="A91" s="90" t="s">
        <v>125</v>
      </c>
      <c r="B91" s="90"/>
      <c r="C91" s="90"/>
      <c r="D91" s="90"/>
      <c r="E91" s="90"/>
      <c r="F91" s="90"/>
    </row>
    <row r="92" spans="1:6" ht="12.75" customHeight="1" x14ac:dyDescent="0.2">
      <c r="A92" s="90"/>
      <c r="B92" s="90"/>
      <c r="C92" s="90"/>
      <c r="D92" s="90"/>
      <c r="E92" s="90"/>
      <c r="F92" s="90"/>
    </row>
    <row r="93" spans="1:6" ht="12.75" customHeight="1" x14ac:dyDescent="0.2">
      <c r="A93" s="90"/>
      <c r="B93" s="90"/>
      <c r="C93" s="90"/>
      <c r="D93" s="90"/>
      <c r="E93" s="90"/>
      <c r="F93" s="90"/>
    </row>
    <row r="94" spans="1:6" ht="12.75" customHeight="1" x14ac:dyDescent="0.2">
      <c r="A94" s="90"/>
      <c r="B94" s="90"/>
      <c r="C94" s="90"/>
      <c r="D94" s="90"/>
      <c r="E94" s="90"/>
      <c r="F94" s="90"/>
    </row>
    <row r="95" spans="1:6" ht="12.75" customHeight="1" x14ac:dyDescent="0.2">
      <c r="A95" s="90"/>
      <c r="B95" s="90"/>
      <c r="C95" s="90"/>
      <c r="D95" s="90"/>
      <c r="E95" s="90"/>
      <c r="F95" s="90"/>
    </row>
    <row r="96" spans="1:6" ht="12.75" customHeight="1" x14ac:dyDescent="0.2">
      <c r="A96" s="90"/>
      <c r="B96" s="90"/>
      <c r="C96" s="90"/>
      <c r="D96" s="90"/>
      <c r="E96" s="90"/>
      <c r="F96" s="90"/>
    </row>
    <row r="97" spans="1:6" ht="12.75" customHeight="1" x14ac:dyDescent="0.2">
      <c r="A97" s="90"/>
      <c r="B97" s="90"/>
      <c r="C97" s="90"/>
      <c r="D97" s="90"/>
      <c r="E97" s="90"/>
      <c r="F97" s="90"/>
    </row>
    <row r="98" spans="1:6" ht="12.75" customHeight="1" x14ac:dyDescent="0.2">
      <c r="A98" s="90"/>
      <c r="B98" s="90"/>
      <c r="C98" s="90"/>
      <c r="D98" s="90"/>
      <c r="E98" s="90"/>
      <c r="F98" s="90"/>
    </row>
    <row r="99" spans="1:6" ht="12.75" customHeight="1" x14ac:dyDescent="0.2">
      <c r="A99" s="90"/>
      <c r="B99" s="90"/>
      <c r="C99" s="90"/>
      <c r="D99" s="90"/>
      <c r="E99" s="90"/>
      <c r="F99" s="90"/>
    </row>
    <row r="100" spans="1:6" ht="12.75" customHeight="1" x14ac:dyDescent="0.2">
      <c r="A100" s="90"/>
      <c r="B100" s="90"/>
      <c r="C100" s="90"/>
      <c r="D100" s="90"/>
      <c r="E100" s="90"/>
      <c r="F100" s="90"/>
    </row>
    <row r="101" spans="1:6" ht="12.75" customHeight="1" x14ac:dyDescent="0.2">
      <c r="A101" s="90"/>
      <c r="B101" s="90"/>
      <c r="C101" s="90"/>
      <c r="D101" s="90"/>
      <c r="E101" s="90"/>
      <c r="F101" s="90"/>
    </row>
    <row r="102" spans="1:6" ht="12.75" customHeight="1" x14ac:dyDescent="0.2">
      <c r="A102" s="90"/>
      <c r="B102" s="90"/>
      <c r="C102" s="90"/>
      <c r="D102" s="90"/>
      <c r="E102" s="90"/>
      <c r="F102" s="90"/>
    </row>
    <row r="103" spans="1:6" ht="12.75" customHeight="1" x14ac:dyDescent="0.2">
      <c r="A103" s="90"/>
      <c r="B103" s="90"/>
      <c r="C103" s="90"/>
      <c r="D103" s="90"/>
      <c r="E103" s="90"/>
      <c r="F103" s="90"/>
    </row>
    <row r="104" spans="1:6" ht="12.75" customHeight="1" x14ac:dyDescent="0.2">
      <c r="A104" s="90"/>
      <c r="B104" s="90"/>
      <c r="C104" s="90"/>
      <c r="D104" s="90"/>
      <c r="E104" s="90"/>
      <c r="F104" s="90"/>
    </row>
    <row r="105" spans="1:6" ht="12.75" customHeight="1" x14ac:dyDescent="0.2">
      <c r="A105" s="90"/>
      <c r="B105" s="90"/>
      <c r="C105" s="90"/>
      <c r="D105" s="90"/>
      <c r="E105" s="90"/>
      <c r="F105" s="90"/>
    </row>
    <row r="106" spans="1:6" ht="12.75" customHeight="1" x14ac:dyDescent="0.2">
      <c r="A106" s="90"/>
      <c r="B106" s="90"/>
      <c r="C106" s="90"/>
      <c r="D106" s="90"/>
      <c r="E106" s="90"/>
      <c r="F106" s="90"/>
    </row>
    <row r="107" spans="1:6" ht="12.75" customHeight="1" x14ac:dyDescent="0.2">
      <c r="A107" s="90"/>
      <c r="B107" s="90"/>
      <c r="C107" s="90"/>
      <c r="D107" s="90"/>
      <c r="E107" s="90"/>
      <c r="F107" s="90"/>
    </row>
    <row r="108" spans="1:6" ht="12.75" customHeight="1" x14ac:dyDescent="0.2">
      <c r="A108" s="90"/>
      <c r="B108" s="90"/>
      <c r="C108" s="90"/>
      <c r="D108" s="90"/>
      <c r="E108" s="90"/>
      <c r="F108" s="90"/>
    </row>
    <row r="109" spans="1:6" ht="12.75" customHeight="1" x14ac:dyDescent="0.2">
      <c r="A109" s="90"/>
      <c r="B109" s="90"/>
      <c r="C109" s="90"/>
      <c r="D109" s="90"/>
      <c r="E109" s="90"/>
      <c r="F109" s="90"/>
    </row>
    <row r="110" spans="1:6" ht="12.75" customHeight="1" x14ac:dyDescent="0.2">
      <c r="A110" s="90"/>
      <c r="B110" s="90"/>
      <c r="C110" s="90"/>
      <c r="D110" s="90"/>
      <c r="E110" s="90"/>
      <c r="F110" s="90"/>
    </row>
    <row r="111" spans="1:6" ht="12.75" customHeight="1" x14ac:dyDescent="0.2">
      <c r="A111" s="90"/>
      <c r="B111" s="90"/>
      <c r="C111" s="90"/>
      <c r="D111" s="90"/>
      <c r="E111" s="90"/>
      <c r="F111" s="90"/>
    </row>
    <row r="112" spans="1:6" ht="12.75" customHeight="1" x14ac:dyDescent="0.2">
      <c r="A112" s="90"/>
      <c r="B112" s="90"/>
      <c r="C112" s="90"/>
      <c r="D112" s="90"/>
      <c r="E112" s="90"/>
      <c r="F112" s="90"/>
    </row>
    <row r="113" spans="1:6" x14ac:dyDescent="0.2">
      <c r="A113" s="27"/>
      <c r="B113" s="27"/>
      <c r="C113" s="27"/>
      <c r="D113" s="27"/>
      <c r="E113" s="27"/>
      <c r="F113" s="27"/>
    </row>
    <row r="114" spans="1:6" x14ac:dyDescent="0.2">
      <c r="A114" s="87"/>
      <c r="B114" s="87"/>
      <c r="C114" s="87"/>
      <c r="D114" s="87"/>
      <c r="E114" s="87"/>
      <c r="F114" s="87"/>
    </row>
    <row r="115" spans="1:6" x14ac:dyDescent="0.2">
      <c r="A115" s="28"/>
      <c r="B115" s="29"/>
      <c r="C115" s="29"/>
      <c r="D115" s="29"/>
      <c r="E115" s="29"/>
      <c r="F115" s="30"/>
    </row>
    <row r="116" spans="1:6" ht="15" x14ac:dyDescent="0.25">
      <c r="A116" s="86" t="s">
        <v>126</v>
      </c>
      <c r="B116" s="86"/>
      <c r="C116" s="86"/>
      <c r="D116" s="86"/>
      <c r="E116" s="86"/>
      <c r="F116" s="86"/>
    </row>
    <row r="117" spans="1:6" ht="8.25" customHeight="1" x14ac:dyDescent="0.2">
      <c r="A117" s="31"/>
      <c r="B117" s="32"/>
      <c r="C117" s="32"/>
      <c r="D117" s="32"/>
      <c r="E117" s="32"/>
      <c r="F117" s="33"/>
    </row>
    <row r="118" spans="1:6" x14ac:dyDescent="0.2" ht="13.5" customHeight="true">
      <c r="A118" s="77" t="s">
        <v>273</v>
      </c>
      <c r="B118" s="77"/>
      <c r="C118" s="77"/>
      <c r="D118" s="78" t="s">
        <v>274</v>
      </c>
      <c r="E118" s="78"/>
      <c r="F118" s="78"/>
    </row>
    <row r="119" spans="1:6" x14ac:dyDescent="0.2">
      <c r="A119" s="84" t="s">
        <v>125</v>
      </c>
      <c r="B119" s="84"/>
      <c r="C119" s="84"/>
      <c r="D119" s="85" t="s">
        <v>125</v>
      </c>
      <c r="E119" s="85"/>
      <c r="F119" s="85"/>
    </row>
    <row r="120" spans="1:6" x14ac:dyDescent="0.2">
      <c r="A120" s="84"/>
      <c r="B120" s="84"/>
      <c r="C120" s="84"/>
      <c r="D120" s="85"/>
      <c r="E120" s="85"/>
      <c r="F120" s="85"/>
    </row>
    <row r="121" spans="1:6" x14ac:dyDescent="0.2">
      <c r="A121" s="84"/>
      <c r="B121" s="84"/>
      <c r="C121" s="84"/>
      <c r="D121" s="85"/>
      <c r="E121" s="85"/>
      <c r="F121" s="85"/>
    </row>
    <row r="122" spans="1:6" x14ac:dyDescent="0.2">
      <c r="A122" s="84"/>
      <c r="B122" s="84"/>
      <c r="C122" s="84"/>
      <c r="D122" s="85"/>
      <c r="E122" s="85"/>
      <c r="F122" s="85"/>
    </row>
    <row r="123" spans="1:6" x14ac:dyDescent="0.2">
      <c r="A123" s="84"/>
      <c r="B123" s="84"/>
      <c r="C123" s="84"/>
      <c r="D123" s="85"/>
      <c r="E123" s="85"/>
      <c r="F123" s="85"/>
    </row>
    <row r="124" spans="1:6" x14ac:dyDescent="0.2">
      <c r="A124" s="84"/>
      <c r="B124" s="84"/>
      <c r="C124" s="84"/>
      <c r="D124" s="85"/>
      <c r="E124" s="85"/>
      <c r="F124" s="85"/>
    </row>
    <row r="125" spans="1:6" x14ac:dyDescent="0.2">
      <c r="A125" s="84"/>
      <c r="B125" s="84"/>
      <c r="C125" s="84"/>
      <c r="D125" s="85"/>
      <c r="E125" s="85"/>
      <c r="F125" s="85"/>
    </row>
    <row r="126" spans="1:6" x14ac:dyDescent="0.2">
      <c r="A126" s="84"/>
      <c r="B126" s="84"/>
      <c r="C126" s="84"/>
      <c r="D126" s="85"/>
      <c r="E126" s="85"/>
      <c r="F126" s="85"/>
    </row>
    <row r="127" spans="1:6" x14ac:dyDescent="0.2">
      <c r="A127" s="84"/>
      <c r="B127" s="84"/>
      <c r="C127" s="84"/>
      <c r="D127" s="85"/>
      <c r="E127" s="85"/>
      <c r="F127" s="85"/>
    </row>
    <row r="128" spans="1:6" x14ac:dyDescent="0.2">
      <c r="A128" s="84"/>
      <c r="B128" s="84"/>
      <c r="C128" s="84"/>
      <c r="D128" s="85"/>
      <c r="E128" s="85"/>
      <c r="F128" s="85"/>
    </row>
    <row r="129" spans="1:6" x14ac:dyDescent="0.2">
      <c r="A129" s="84"/>
      <c r="B129" s="84"/>
      <c r="C129" s="84"/>
      <c r="D129" s="85"/>
      <c r="E129" s="85"/>
      <c r="F129" s="85"/>
    </row>
    <row r="130" spans="1:6" x14ac:dyDescent="0.2">
      <c r="A130" s="84"/>
      <c r="B130" s="84"/>
      <c r="C130" s="84"/>
      <c r="D130" s="85"/>
      <c r="E130" s="85"/>
      <c r="F130" s="85"/>
    </row>
    <row r="131" spans="1:6" x14ac:dyDescent="0.2">
      <c r="A131" s="84"/>
      <c r="B131" s="84"/>
      <c r="C131" s="84"/>
      <c r="D131" s="85"/>
      <c r="E131" s="85"/>
      <c r="F131" s="85"/>
    </row>
    <row r="132" spans="1:6" x14ac:dyDescent="0.2">
      <c r="A132" s="84"/>
      <c r="B132" s="84"/>
      <c r="C132" s="84"/>
      <c r="D132" s="85"/>
      <c r="E132" s="85"/>
      <c r="F132" s="85"/>
    </row>
    <row r="133" spans="1:6" x14ac:dyDescent="0.2">
      <c r="A133" s="84"/>
      <c r="B133" s="84"/>
      <c r="C133" s="84"/>
      <c r="D133" s="85"/>
      <c r="E133" s="85"/>
      <c r="F133" s="85"/>
    </row>
    <row r="134" spans="1:6" x14ac:dyDescent="0.2" ht="13.5" customHeight="true">
      <c r="A134" s="77" t="s">
        <v>275</v>
      </c>
      <c r="B134" s="77"/>
      <c r="C134" s="77"/>
      <c r="D134" s="78" t="s">
        <v>276</v>
      </c>
      <c r="E134" s="78"/>
      <c r="F134" s="78"/>
    </row>
    <row r="135" spans="1:6" x14ac:dyDescent="0.2">
      <c r="A135" s="79" t="s">
        <v>125</v>
      </c>
      <c r="B135" s="79"/>
      <c r="C135" s="79"/>
      <c r="D135" s="80" t="s">
        <v>125</v>
      </c>
      <c r="E135" s="80"/>
      <c r="F135" s="80"/>
    </row>
    <row r="136" spans="1:6" x14ac:dyDescent="0.2">
      <c r="A136" s="79"/>
      <c r="B136" s="79"/>
      <c r="C136" s="79"/>
      <c r="D136" s="80"/>
      <c r="E136" s="80"/>
      <c r="F136" s="80"/>
    </row>
    <row r="137" spans="1:6" x14ac:dyDescent="0.2">
      <c r="A137" s="79"/>
      <c r="B137" s="79"/>
      <c r="C137" s="79"/>
      <c r="D137" s="80"/>
      <c r="E137" s="80"/>
      <c r="F137" s="80"/>
    </row>
    <row r="138" spans="1:6" x14ac:dyDescent="0.2">
      <c r="A138" s="79"/>
      <c r="B138" s="79"/>
      <c r="C138" s="79"/>
      <c r="D138" s="80"/>
      <c r="E138" s="80"/>
      <c r="F138" s="80"/>
    </row>
    <row r="139" spans="1:6" x14ac:dyDescent="0.2">
      <c r="A139" s="79"/>
      <c r="B139" s="79"/>
      <c r="C139" s="79"/>
      <c r="D139" s="80"/>
      <c r="E139" s="80"/>
      <c r="F139" s="80"/>
    </row>
    <row r="140" spans="1:6" x14ac:dyDescent="0.2">
      <c r="A140" s="79"/>
      <c r="B140" s="79"/>
      <c r="C140" s="79"/>
      <c r="D140" s="80"/>
      <c r="E140" s="80"/>
      <c r="F140" s="80"/>
    </row>
    <row r="141" spans="1:6" x14ac:dyDescent="0.2">
      <c r="A141" s="79"/>
      <c r="B141" s="79"/>
      <c r="C141" s="79"/>
      <c r="D141" s="80"/>
      <c r="E141" s="80"/>
      <c r="F141" s="80"/>
    </row>
    <row r="142" spans="1:6" x14ac:dyDescent="0.2">
      <c r="A142" s="79"/>
      <c r="B142" s="79"/>
      <c r="C142" s="79"/>
      <c r="D142" s="80"/>
      <c r="E142" s="80"/>
      <c r="F142" s="80"/>
    </row>
    <row r="143" spans="1:6" x14ac:dyDescent="0.2">
      <c r="A143" s="79"/>
      <c r="B143" s="79"/>
      <c r="C143" s="79"/>
      <c r="D143" s="80"/>
      <c r="E143" s="80"/>
      <c r="F143" s="80"/>
    </row>
    <row r="144" spans="1:6" x14ac:dyDescent="0.2">
      <c r="A144" s="79"/>
      <c r="B144" s="79"/>
      <c r="C144" s="79"/>
      <c r="D144" s="80"/>
      <c r="E144" s="80"/>
      <c r="F144" s="80"/>
    </row>
    <row r="145" spans="1:6" x14ac:dyDescent="0.2">
      <c r="A145" s="79"/>
      <c r="B145" s="79"/>
      <c r="C145" s="79"/>
      <c r="D145" s="80"/>
      <c r="E145" s="80"/>
      <c r="F145" s="80"/>
    </row>
    <row r="146" spans="1:6" x14ac:dyDescent="0.2">
      <c r="A146" s="79"/>
      <c r="B146" s="79"/>
      <c r="C146" s="79"/>
      <c r="D146" s="80"/>
      <c r="E146" s="80"/>
      <c r="F146" s="80"/>
    </row>
    <row r="147" spans="1:6" x14ac:dyDescent="0.2">
      <c r="A147" s="79"/>
      <c r="B147" s="79"/>
      <c r="C147" s="79"/>
      <c r="D147" s="80"/>
      <c r="E147" s="80"/>
      <c r="F147" s="80"/>
    </row>
    <row r="148" spans="1:6" x14ac:dyDescent="0.2">
      <c r="A148" s="79"/>
      <c r="B148" s="79"/>
      <c r="C148" s="79"/>
      <c r="D148" s="80"/>
      <c r="E148" s="80"/>
      <c r="F148" s="80"/>
    </row>
    <row r="149" spans="1:6" x14ac:dyDescent="0.2">
      <c r="A149" s="84"/>
      <c r="B149" s="84"/>
      <c r="C149" s="84"/>
      <c r="D149" s="85"/>
      <c r="E149" s="85"/>
      <c r="F149" s="85"/>
    </row>
    <row r="150" spans="1:6" x14ac:dyDescent="0.2">
      <c r="A150" s="36"/>
      <c r="B150" s="36"/>
      <c r="C150" s="36"/>
      <c r="D150" s="36"/>
      <c r="E150" s="36"/>
      <c r="F150" s="36"/>
    </row>
    <row r="151" spans="1:6" x14ac:dyDescent="0.2">
      <c r="A151" s="34"/>
      <c r="B151" s="34"/>
      <c r="C151" s="34"/>
      <c r="D151" s="34"/>
      <c r="E151" s="34"/>
      <c r="F151" s="34"/>
    </row>
    <row r="152" spans="1:6" x14ac:dyDescent="0.2">
      <c r="A152" s="35"/>
      <c r="B152" s="36"/>
      <c r="C152" s="36"/>
      <c r="D152" s="36"/>
      <c r="E152" s="36"/>
      <c r="F152" s="37"/>
    </row>
    <row r="153" spans="1:6" ht="15" x14ac:dyDescent="0.25">
      <c r="A153" s="86" t="s">
        <v>128</v>
      </c>
      <c r="B153" s="86"/>
      <c r="C153" s="86"/>
      <c r="D153" s="86"/>
      <c r="E153" s="86"/>
      <c r="F153" s="86"/>
    </row>
    <row r="154" spans="1:6" ht="8.25" customHeight="1" x14ac:dyDescent="0.2">
      <c r="A154" s="31"/>
      <c r="B154" s="32"/>
      <c r="C154" s="32"/>
      <c r="D154" s="32"/>
      <c r="E154" s="32"/>
      <c r="F154" s="33"/>
    </row>
    <row r="155" spans="1:6" x14ac:dyDescent="0.2" ht="13.5" customHeight="true">
      <c r="A155" s="77" t="s">
        <v>264</v>
      </c>
      <c r="B155" s="77"/>
      <c r="C155" s="77"/>
      <c r="D155" s="78" t="s">
        <v>267</v>
      </c>
      <c r="E155" s="78"/>
      <c r="F155" s="78"/>
    </row>
    <row r="156" spans="1:6" x14ac:dyDescent="0.2">
      <c r="A156" s="79" t="s">
        <v>125</v>
      </c>
      <c r="B156" s="79"/>
      <c r="C156" s="79"/>
      <c r="D156" s="80" t="s">
        <v>125</v>
      </c>
      <c r="E156" s="80"/>
      <c r="F156" s="80"/>
    </row>
    <row r="157" spans="1:6" x14ac:dyDescent="0.2">
      <c r="A157" s="79"/>
      <c r="B157" s="79"/>
      <c r="C157" s="79"/>
      <c r="D157" s="80"/>
      <c r="E157" s="80"/>
      <c r="F157" s="80"/>
    </row>
    <row r="158" spans="1:6" x14ac:dyDescent="0.2">
      <c r="A158" s="79"/>
      <c r="B158" s="79"/>
      <c r="C158" s="79"/>
      <c r="D158" s="80"/>
      <c r="E158" s="80"/>
      <c r="F158" s="80"/>
    </row>
    <row r="159" spans="1:6" x14ac:dyDescent="0.2">
      <c r="A159" s="79"/>
      <c r="B159" s="79"/>
      <c r="C159" s="79"/>
      <c r="D159" s="80"/>
      <c r="E159" s="80"/>
      <c r="F159" s="80"/>
    </row>
    <row r="160" spans="1:6" x14ac:dyDescent="0.2">
      <c r="A160" s="79"/>
      <c r="B160" s="79"/>
      <c r="C160" s="79"/>
      <c r="D160" s="80"/>
      <c r="E160" s="80"/>
      <c r="F160" s="80"/>
    </row>
    <row r="161" spans="1:6" x14ac:dyDescent="0.2">
      <c r="A161" s="79"/>
      <c r="B161" s="79"/>
      <c r="C161" s="79"/>
      <c r="D161" s="80"/>
      <c r="E161" s="80"/>
      <c r="F161" s="80"/>
    </row>
    <row r="162" spans="1:6" x14ac:dyDescent="0.2">
      <c r="A162" s="79"/>
      <c r="B162" s="79"/>
      <c r="C162" s="79"/>
      <c r="D162" s="80"/>
      <c r="E162" s="80"/>
      <c r="F162" s="80"/>
    </row>
    <row r="163" spans="1:6" x14ac:dyDescent="0.2">
      <c r="A163" s="79"/>
      <c r="B163" s="79"/>
      <c r="C163" s="79"/>
      <c r="D163" s="80"/>
      <c r="E163" s="80"/>
      <c r="F163" s="80"/>
    </row>
    <row r="164" spans="1:6" x14ac:dyDescent="0.2">
      <c r="A164" s="79"/>
      <c r="B164" s="79"/>
      <c r="C164" s="79"/>
      <c r="D164" s="80"/>
      <c r="E164" s="80"/>
      <c r="F164" s="80"/>
    </row>
    <row r="165" spans="1:6" x14ac:dyDescent="0.2">
      <c r="A165" s="79"/>
      <c r="B165" s="79"/>
      <c r="C165" s="79"/>
      <c r="D165" s="80"/>
      <c r="E165" s="80"/>
      <c r="F165" s="80"/>
    </row>
    <row r="166" spans="1:6" x14ac:dyDescent="0.2">
      <c r="A166" s="79"/>
      <c r="B166" s="79"/>
      <c r="C166" s="79"/>
      <c r="D166" s="80"/>
      <c r="E166" s="80"/>
      <c r="F166" s="80"/>
    </row>
    <row r="167" spans="1:6" x14ac:dyDescent="0.2">
      <c r="A167" s="79"/>
      <c r="B167" s="79"/>
      <c r="C167" s="79"/>
      <c r="D167" s="80"/>
      <c r="E167" s="80"/>
      <c r="F167" s="80"/>
    </row>
    <row r="168" spans="1:6" x14ac:dyDescent="0.2">
      <c r="A168" s="79"/>
      <c r="B168" s="79"/>
      <c r="C168" s="79"/>
      <c r="D168" s="80"/>
      <c r="E168" s="80"/>
      <c r="F168" s="80"/>
    </row>
    <row r="169" spans="1:6" x14ac:dyDescent="0.2">
      <c r="A169" s="79"/>
      <c r="B169" s="79"/>
      <c r="C169" s="79"/>
      <c r="D169" s="80"/>
      <c r="E169" s="80"/>
      <c r="F169" s="80"/>
    </row>
    <row r="170" spans="1:6" x14ac:dyDescent="0.2">
      <c r="A170" s="79"/>
      <c r="B170" s="79"/>
      <c r="C170" s="79"/>
      <c r="D170" s="80"/>
      <c r="E170" s="80"/>
      <c r="F170" s="80"/>
    </row>
    <row r="171" spans="1:6" s="9" customFormat="1" ht="13.5" customHeight="1" x14ac:dyDescent="0.2">
      <c r="A171" s="81"/>
      <c r="B171" s="81"/>
    </row>
    <row r="172" spans="1:6" s="9" customFormat="1" ht="15" customHeight="1" x14ac:dyDescent="0.2">
      <c r="A172" s="81"/>
      <c r="B172" s="81"/>
    </row>
    <row r="173" spans="1:6" s="9" customFormat="1" ht="15" customHeight="1" x14ac:dyDescent="0.2">
      <c r="A173" s="81"/>
      <c r="B173" s="81"/>
    </row>
    <row r="174" spans="1:6" ht="15" customHeight="1" x14ac:dyDescent="0.2">
      <c r="A174" s="81"/>
      <c r="B174" s="81"/>
      <c r="C174" s="25"/>
      <c r="D174" s="26"/>
      <c r="E174" s="26"/>
      <c r="F174" s="26"/>
    </row>
    <row r="175" spans="1:6" x14ac:dyDescent="0.2">
      <c r="A175" s="13"/>
      <c r="B175" s="13"/>
      <c r="C175" s="11"/>
      <c r="D175" s="11"/>
      <c r="E175" s="11"/>
      <c r="F175" s="11"/>
    </row>
    <row r="176" spans="1:6" x14ac:dyDescent="0.2">
      <c r="A176" s="11"/>
      <c r="B176" s="11"/>
      <c r="C176" s="11"/>
      <c r="D176" s="11"/>
      <c r="E176" s="11"/>
      <c r="F176" s="11"/>
    </row>
    <row r="177" spans="1:6" x14ac:dyDescent="0.2">
      <c r="A177" s="11"/>
      <c r="B177" s="11"/>
      <c r="C177" s="11"/>
      <c r="D177" s="11"/>
      <c r="E177" s="11"/>
      <c r="F177" s="11"/>
    </row>
    <row r="179" spans="1:6" x14ac:dyDescent="0.2">
      <c r="A179" s="35"/>
      <c r="B179" s="36"/>
      <c r="C179" s="36"/>
      <c r="D179" s="36"/>
      <c r="E179" s="36"/>
      <c r="F179" s="37"/>
    </row>
    <row r="180" spans="1:6" ht="26.25" customHeight="1" x14ac:dyDescent="0.2">
      <c r="A180" s="76" t="s">
        <v>131</v>
      </c>
      <c r="B180" s="76"/>
      <c r="C180" s="76"/>
      <c r="D180" s="76"/>
      <c r="E180" s="76"/>
      <c r="F180" s="76"/>
    </row>
    <row r="181" spans="1:6" x14ac:dyDescent="0.2" ht="13.5" customHeight="true">
      <c r="A181" s="77" t="s">
        <v>264</v>
      </c>
      <c r="B181" s="77"/>
      <c r="C181" s="77"/>
      <c r="D181" s="78" t="s">
        <v>267</v>
      </c>
      <c r="E181" s="78"/>
      <c r="F181" s="78"/>
    </row>
    <row r="182" spans="1:6" x14ac:dyDescent="0.2">
      <c r="A182" s="79" t="s">
        <v>125</v>
      </c>
      <c r="B182" s="79"/>
      <c r="C182" s="79"/>
      <c r="D182" s="80" t="s">
        <v>125</v>
      </c>
      <c r="E182" s="80"/>
      <c r="F182" s="80"/>
    </row>
    <row r="183" spans="1:6" x14ac:dyDescent="0.2">
      <c r="A183" s="79"/>
      <c r="B183" s="79"/>
      <c r="C183" s="79"/>
      <c r="D183" s="80"/>
      <c r="E183" s="80"/>
      <c r="F183" s="80"/>
    </row>
    <row r="184" spans="1:6" x14ac:dyDescent="0.2">
      <c r="A184" s="79"/>
      <c r="B184" s="79"/>
      <c r="C184" s="79"/>
      <c r="D184" s="80"/>
      <c r="E184" s="80"/>
      <c r="F184" s="80"/>
    </row>
    <row r="185" spans="1:6" x14ac:dyDescent="0.2">
      <c r="A185" s="79"/>
      <c r="B185" s="79"/>
      <c r="C185" s="79"/>
      <c r="D185" s="80"/>
      <c r="E185" s="80"/>
      <c r="F185" s="80"/>
    </row>
    <row r="186" spans="1:6" x14ac:dyDescent="0.2">
      <c r="A186" s="79"/>
      <c r="B186" s="79"/>
      <c r="C186" s="79"/>
      <c r="D186" s="80"/>
      <c r="E186" s="80"/>
      <c r="F186" s="80"/>
    </row>
    <row r="187" spans="1:6" x14ac:dyDescent="0.2">
      <c r="A187" s="79"/>
      <c r="B187" s="79"/>
      <c r="C187" s="79"/>
      <c r="D187" s="80"/>
      <c r="E187" s="80"/>
      <c r="F187" s="80"/>
    </row>
    <row r="188" spans="1:6" x14ac:dyDescent="0.2">
      <c r="A188" s="79"/>
      <c r="B188" s="79"/>
      <c r="C188" s="79"/>
      <c r="D188" s="80"/>
      <c r="E188" s="80"/>
      <c r="F188" s="80"/>
    </row>
    <row r="189" spans="1:6" x14ac:dyDescent="0.2">
      <c r="A189" s="79"/>
      <c r="B189" s="79"/>
      <c r="C189" s="79"/>
      <c r="D189" s="80"/>
      <c r="E189" s="80"/>
      <c r="F189" s="80"/>
    </row>
    <row r="190" spans="1:6" x14ac:dyDescent="0.2">
      <c r="A190" s="79"/>
      <c r="B190" s="79"/>
      <c r="C190" s="79"/>
      <c r="D190" s="80"/>
      <c r="E190" s="80"/>
      <c r="F190" s="80"/>
    </row>
    <row r="191" spans="1:6" x14ac:dyDescent="0.2">
      <c r="A191" s="79"/>
      <c r="B191" s="79"/>
      <c r="C191" s="79"/>
      <c r="D191" s="80"/>
      <c r="E191" s="80"/>
      <c r="F191" s="80"/>
    </row>
    <row r="192" spans="1:6" x14ac:dyDescent="0.2">
      <c r="A192" s="79"/>
      <c r="B192" s="79"/>
      <c r="C192" s="79"/>
      <c r="D192" s="80"/>
      <c r="E192" s="80"/>
      <c r="F192" s="80"/>
    </row>
    <row r="193" spans="1:6" x14ac:dyDescent="0.2">
      <c r="A193" s="79"/>
      <c r="B193" s="79"/>
      <c r="C193" s="79"/>
      <c r="D193" s="80"/>
      <c r="E193" s="80"/>
      <c r="F193" s="80"/>
    </row>
    <row r="194" spans="1:6" x14ac:dyDescent="0.2">
      <c r="A194" s="79"/>
      <c r="B194" s="79"/>
      <c r="C194" s="79"/>
      <c r="D194" s="80"/>
      <c r="E194" s="80"/>
      <c r="F194" s="80"/>
    </row>
    <row r="195" spans="1:6" x14ac:dyDescent="0.2">
      <c r="A195" s="79"/>
      <c r="B195" s="79"/>
      <c r="C195" s="79"/>
      <c r="D195" s="80"/>
      <c r="E195" s="80"/>
      <c r="F195" s="80"/>
    </row>
    <row r="196" spans="1:6" x14ac:dyDescent="0.2">
      <c r="A196" s="79"/>
      <c r="B196" s="79"/>
      <c r="C196" s="79"/>
      <c r="D196" s="80"/>
      <c r="E196" s="80"/>
      <c r="F196" s="80"/>
    </row>
    <row r="197" spans="1:6" x14ac:dyDescent="0.2">
      <c r="A197" s="79"/>
      <c r="B197" s="79"/>
      <c r="C197" s="79"/>
      <c r="D197" s="80"/>
      <c r="E197" s="80"/>
      <c r="F197" s="80"/>
    </row>
    <row r="198" spans="1:6" x14ac:dyDescent="0.2">
      <c r="A198" s="79"/>
      <c r="B198" s="79"/>
      <c r="C198" s="79"/>
      <c r="D198" s="80"/>
      <c r="E198" s="80"/>
      <c r="F198" s="80"/>
    </row>
    <row r="199" spans="1:6" x14ac:dyDescent="0.2">
      <c r="A199" s="79"/>
      <c r="B199" s="79"/>
      <c r="C199" s="79"/>
      <c r="D199" s="80"/>
      <c r="E199" s="80"/>
      <c r="F199" s="80"/>
    </row>
    <row r="200" spans="1:6" x14ac:dyDescent="0.2">
      <c r="A200" s="79"/>
      <c r="B200" s="79"/>
      <c r="C200" s="79"/>
      <c r="D200" s="80"/>
      <c r="E200" s="80"/>
      <c r="F200" s="80"/>
    </row>
    <row r="202" spans="1:6" x14ac:dyDescent="0.2">
      <c r="A202" s="38"/>
      <c r="B202" s="38"/>
      <c r="C202" s="38"/>
      <c r="D202" s="38"/>
      <c r="E202" s="38"/>
      <c r="F202" s="38"/>
    </row>
    <row r="203" spans="1:6" ht="2.25" customHeight="1" x14ac:dyDescent="0.2"/>
    <row r="204" spans="1:6" x14ac:dyDescent="0.2">
      <c r="A204" s="35"/>
      <c r="B204" s="36"/>
      <c r="C204" s="36"/>
      <c r="D204" s="36"/>
      <c r="E204" s="36"/>
      <c r="F204" s="37"/>
    </row>
    <row r="205" spans="1:6" ht="26.25" customHeight="1" x14ac:dyDescent="0.2">
      <c r="A205" s="76" t="s">
        <v>132</v>
      </c>
      <c r="B205" s="76"/>
      <c r="C205" s="76"/>
      <c r="D205" s="76"/>
      <c r="E205" s="76"/>
      <c r="F205" s="76"/>
    </row>
    <row r="206" spans="1:6" x14ac:dyDescent="0.2" ht="13.5" customHeight="true">
      <c r="A206" s="77" t="s">
        <v>264</v>
      </c>
      <c r="B206" s="77"/>
      <c r="C206" s="77"/>
      <c r="D206" s="78" t="s">
        <v>267</v>
      </c>
      <c r="E206" s="78"/>
      <c r="F206" s="78"/>
    </row>
    <row r="207" spans="1:6" x14ac:dyDescent="0.2">
      <c r="A207" s="79" t="s">
        <v>125</v>
      </c>
      <c r="B207" s="79"/>
      <c r="C207" s="79"/>
      <c r="D207" s="80" t="s">
        <v>125</v>
      </c>
      <c r="E207" s="80"/>
      <c r="F207" s="80"/>
    </row>
    <row r="208" spans="1:6" x14ac:dyDescent="0.2">
      <c r="A208" s="79"/>
      <c r="B208" s="79"/>
      <c r="C208" s="79"/>
      <c r="D208" s="80"/>
      <c r="E208" s="80"/>
      <c r="F208" s="80"/>
    </row>
    <row r="209" spans="1:6" x14ac:dyDescent="0.2">
      <c r="A209" s="79"/>
      <c r="B209" s="79"/>
      <c r="C209" s="79"/>
      <c r="D209" s="80"/>
      <c r="E209" s="80"/>
      <c r="F209" s="80"/>
    </row>
    <row r="210" spans="1:6" x14ac:dyDescent="0.2">
      <c r="A210" s="79"/>
      <c r="B210" s="79"/>
      <c r="C210" s="79"/>
      <c r="D210" s="80"/>
      <c r="E210" s="80"/>
      <c r="F210" s="80"/>
    </row>
    <row r="211" spans="1:6" x14ac:dyDescent="0.2">
      <c r="A211" s="79"/>
      <c r="B211" s="79"/>
      <c r="C211" s="79"/>
      <c r="D211" s="80"/>
      <c r="E211" s="80"/>
      <c r="F211" s="80"/>
    </row>
    <row r="212" spans="1:6" x14ac:dyDescent="0.2">
      <c r="A212" s="79"/>
      <c r="B212" s="79"/>
      <c r="C212" s="79"/>
      <c r="D212" s="80"/>
      <c r="E212" s="80"/>
      <c r="F212" s="80"/>
    </row>
    <row r="213" spans="1:6" x14ac:dyDescent="0.2">
      <c r="A213" s="79"/>
      <c r="B213" s="79"/>
      <c r="C213" s="79"/>
      <c r="D213" s="80"/>
      <c r="E213" s="80"/>
      <c r="F213" s="80"/>
    </row>
    <row r="214" spans="1:6" x14ac:dyDescent="0.2">
      <c r="A214" s="79"/>
      <c r="B214" s="79"/>
      <c r="C214" s="79"/>
      <c r="D214" s="80"/>
      <c r="E214" s="80"/>
      <c r="F214" s="80"/>
    </row>
    <row r="215" spans="1:6" x14ac:dyDescent="0.2">
      <c r="A215" s="79"/>
      <c r="B215" s="79"/>
      <c r="C215" s="79"/>
      <c r="D215" s="80"/>
      <c r="E215" s="80"/>
      <c r="F215" s="80"/>
    </row>
    <row r="216" spans="1:6" x14ac:dyDescent="0.2">
      <c r="A216" s="79"/>
      <c r="B216" s="79"/>
      <c r="C216" s="79"/>
      <c r="D216" s="80"/>
      <c r="E216" s="80"/>
      <c r="F216" s="80"/>
    </row>
    <row r="217" spans="1:6" x14ac:dyDescent="0.2">
      <c r="A217" s="79"/>
      <c r="B217" s="79"/>
      <c r="C217" s="79"/>
      <c r="D217" s="80"/>
      <c r="E217" s="80"/>
      <c r="F217" s="80"/>
    </row>
    <row r="218" spans="1:6" x14ac:dyDescent="0.2">
      <c r="A218" s="79"/>
      <c r="B218" s="79"/>
      <c r="C218" s="79"/>
      <c r="D218" s="80"/>
      <c r="E218" s="80"/>
      <c r="F218" s="80"/>
    </row>
    <row r="219" spans="1:6" x14ac:dyDescent="0.2">
      <c r="A219" s="79"/>
      <c r="B219" s="79"/>
      <c r="C219" s="79"/>
      <c r="D219" s="80"/>
      <c r="E219" s="80"/>
      <c r="F219" s="80"/>
    </row>
    <row r="220" spans="1:6" x14ac:dyDescent="0.2">
      <c r="A220" s="79"/>
      <c r="B220" s="79"/>
      <c r="C220" s="79"/>
      <c r="D220" s="80"/>
      <c r="E220" s="80"/>
      <c r="F220" s="80"/>
    </row>
    <row r="221" spans="1:6" x14ac:dyDescent="0.2">
      <c r="A221" s="79"/>
      <c r="B221" s="79"/>
      <c r="C221" s="79"/>
      <c r="D221" s="80"/>
      <c r="E221" s="80"/>
      <c r="F221" s="80"/>
    </row>
    <row r="222" spans="1:6" x14ac:dyDescent="0.2">
      <c r="A222" s="79"/>
      <c r="B222" s="79"/>
      <c r="C222" s="79"/>
      <c r="D222" s="80"/>
      <c r="E222" s="80"/>
      <c r="F222" s="80"/>
    </row>
    <row r="223" spans="1:6" x14ac:dyDescent="0.2">
      <c r="A223" s="79"/>
      <c r="B223" s="79"/>
      <c r="C223" s="79"/>
      <c r="D223" s="80"/>
      <c r="E223" s="80"/>
      <c r="F223" s="80"/>
    </row>
    <row r="224" spans="1:6" x14ac:dyDescent="0.2">
      <c r="A224" s="79"/>
      <c r="B224" s="79"/>
      <c r="C224" s="79"/>
      <c r="D224" s="80"/>
      <c r="E224" s="80"/>
      <c r="F224" s="80"/>
    </row>
    <row r="225" spans="1:6" x14ac:dyDescent="0.2">
      <c r="A225" s="79"/>
      <c r="B225" s="79"/>
      <c r="C225" s="79"/>
      <c r="D225" s="80"/>
      <c r="E225" s="80"/>
      <c r="F225" s="80"/>
    </row>
    <row r="227" spans="1:6" ht="9.75" customHeight="1" x14ac:dyDescent="0.2">
      <c r="A227" s="38"/>
      <c r="B227" s="38"/>
      <c r="C227" s="38"/>
      <c r="D227" s="38"/>
      <c r="E227" s="38"/>
      <c r="F227" s="38"/>
    </row>
    <row r="228" spans="1:6" ht="3.75" customHeight="1" x14ac:dyDescent="0.2">
      <c r="A228" s="38"/>
      <c r="B228" s="38"/>
      <c r="C228" s="38"/>
      <c r="D228" s="38"/>
      <c r="E228" s="38"/>
      <c r="F228" s="38"/>
    </row>
    <row r="229" spans="1:6" x14ac:dyDescent="0.2">
      <c r="A229" s="35"/>
      <c r="B229" s="36"/>
      <c r="C229" s="36"/>
      <c r="D229" s="36"/>
      <c r="E229" s="36"/>
      <c r="F229" s="37"/>
    </row>
    <row r="230" spans="1:6" ht="26.25" customHeight="1" x14ac:dyDescent="0.2">
      <c r="A230" s="76" t="s">
        <v>133</v>
      </c>
      <c r="B230" s="76"/>
      <c r="C230" s="76"/>
      <c r="D230" s="76"/>
      <c r="E230" s="76"/>
      <c r="F230" s="76"/>
    </row>
    <row r="231" spans="1:6" x14ac:dyDescent="0.2" ht="13.5" customHeight="true">
      <c r="A231" s="77" t="s">
        <v>264</v>
      </c>
      <c r="B231" s="77"/>
      <c r="C231" s="77"/>
      <c r="D231" s="78" t="s">
        <v>267</v>
      </c>
      <c r="E231" s="78"/>
      <c r="F231" s="78"/>
    </row>
    <row r="232" spans="1:6" x14ac:dyDescent="0.2">
      <c r="A232" s="79" t="s">
        <v>125</v>
      </c>
      <c r="B232" s="79"/>
      <c r="C232" s="79"/>
      <c r="D232" s="80" t="s">
        <v>125</v>
      </c>
      <c r="E232" s="80"/>
      <c r="F232" s="80"/>
    </row>
    <row r="233" spans="1:6" x14ac:dyDescent="0.2">
      <c r="A233" s="79"/>
      <c r="B233" s="79"/>
      <c r="C233" s="79"/>
      <c r="D233" s="80"/>
      <c r="E233" s="80"/>
      <c r="F233" s="80"/>
    </row>
    <row r="234" spans="1:6" x14ac:dyDescent="0.2">
      <c r="A234" s="79"/>
      <c r="B234" s="79"/>
      <c r="C234" s="79"/>
      <c r="D234" s="80"/>
      <c r="E234" s="80"/>
      <c r="F234" s="80"/>
    </row>
    <row r="235" spans="1:6" x14ac:dyDescent="0.2">
      <c r="A235" s="79"/>
      <c r="B235" s="79"/>
      <c r="C235" s="79"/>
      <c r="D235" s="80"/>
      <c r="E235" s="80"/>
      <c r="F235" s="80"/>
    </row>
    <row r="236" spans="1:6" x14ac:dyDescent="0.2">
      <c r="A236" s="79"/>
      <c r="B236" s="79"/>
      <c r="C236" s="79"/>
      <c r="D236" s="80"/>
      <c r="E236" s="80"/>
      <c r="F236" s="80"/>
    </row>
    <row r="237" spans="1:6" x14ac:dyDescent="0.2">
      <c r="A237" s="79"/>
      <c r="B237" s="79"/>
      <c r="C237" s="79"/>
      <c r="D237" s="80"/>
      <c r="E237" s="80"/>
      <c r="F237" s="80"/>
    </row>
    <row r="238" spans="1:6" x14ac:dyDescent="0.2">
      <c r="A238" s="79"/>
      <c r="B238" s="79"/>
      <c r="C238" s="79"/>
      <c r="D238" s="80"/>
      <c r="E238" s="80"/>
      <c r="F238" s="80"/>
    </row>
    <row r="239" spans="1:6" x14ac:dyDescent="0.2">
      <c r="A239" s="79"/>
      <c r="B239" s="79"/>
      <c r="C239" s="79"/>
      <c r="D239" s="80"/>
      <c r="E239" s="80"/>
      <c r="F239" s="80"/>
    </row>
    <row r="240" spans="1:6" x14ac:dyDescent="0.2">
      <c r="A240" s="79"/>
      <c r="B240" s="79"/>
      <c r="C240" s="79"/>
      <c r="D240" s="80"/>
      <c r="E240" s="80"/>
      <c r="F240" s="80"/>
    </row>
    <row r="241" spans="1:6" x14ac:dyDescent="0.2">
      <c r="A241" s="79"/>
      <c r="B241" s="79"/>
      <c r="C241" s="79"/>
      <c r="D241" s="80"/>
      <c r="E241" s="80"/>
      <c r="F241" s="80"/>
    </row>
    <row r="242" spans="1:6" x14ac:dyDescent="0.2">
      <c r="A242" s="79"/>
      <c r="B242" s="79"/>
      <c r="C242" s="79"/>
      <c r="D242" s="80"/>
      <c r="E242" s="80"/>
      <c r="F242" s="80"/>
    </row>
    <row r="243" spans="1:6" x14ac:dyDescent="0.2">
      <c r="A243" s="79"/>
      <c r="B243" s="79"/>
      <c r="C243" s="79"/>
      <c r="D243" s="80"/>
      <c r="E243" s="80"/>
      <c r="F243" s="80"/>
    </row>
    <row r="244" spans="1:6" x14ac:dyDescent="0.2">
      <c r="A244" s="79"/>
      <c r="B244" s="79"/>
      <c r="C244" s="79"/>
      <c r="D244" s="80"/>
      <c r="E244" s="80"/>
      <c r="F244" s="80"/>
    </row>
    <row r="245" spans="1:6" x14ac:dyDescent="0.2">
      <c r="A245" s="79"/>
      <c r="B245" s="79"/>
      <c r="C245" s="79"/>
      <c r="D245" s="80"/>
      <c r="E245" s="80"/>
      <c r="F245" s="80"/>
    </row>
    <row r="246" spans="1:6" x14ac:dyDescent="0.2">
      <c r="A246" s="79"/>
      <c r="B246" s="79"/>
      <c r="C246" s="79"/>
      <c r="D246" s="80"/>
      <c r="E246" s="80"/>
      <c r="F246" s="80"/>
    </row>
    <row r="247" spans="1:6" x14ac:dyDescent="0.2">
      <c r="A247" s="79"/>
      <c r="B247" s="79"/>
      <c r="C247" s="79"/>
      <c r="D247" s="80"/>
      <c r="E247" s="80"/>
      <c r="F247" s="80"/>
    </row>
    <row r="248" spans="1:6" x14ac:dyDescent="0.2">
      <c r="A248" s="79"/>
      <c r="B248" s="79"/>
      <c r="C248" s="79"/>
      <c r="D248" s="80"/>
      <c r="E248" s="80"/>
      <c r="F248" s="80"/>
    </row>
    <row r="249" spans="1:6" x14ac:dyDescent="0.2">
      <c r="A249" s="79"/>
      <c r="B249" s="79"/>
      <c r="C249" s="79"/>
      <c r="D249" s="80"/>
      <c r="E249" s="80"/>
      <c r="F249" s="80"/>
    </row>
    <row r="250" spans="1:6" x14ac:dyDescent="0.2">
      <c r="A250" s="79"/>
      <c r="B250" s="79"/>
      <c r="C250" s="79"/>
      <c r="D250" s="80"/>
      <c r="E250" s="80"/>
      <c r="F250" s="80"/>
    </row>
    <row r="251" spans="1:6" x14ac:dyDescent="0.2">
      <c r="A251" s="79"/>
      <c r="B251" s="79"/>
      <c r="C251" s="79"/>
      <c r="D251" s="80"/>
      <c r="E251" s="80"/>
      <c r="F251" s="80"/>
    </row>
    <row r="252" spans="1:6" x14ac:dyDescent="0.2">
      <c r="A252" s="38"/>
      <c r="B252" s="38"/>
      <c r="C252" s="38"/>
      <c r="D252" s="38"/>
      <c r="E252" s="38"/>
      <c r="F252" s="38"/>
    </row>
    <row r="254" spans="1:6" ht="13.5" customHeight="1" x14ac:dyDescent="0.2">
      <c r="A254" s="81"/>
      <c r="B254" s="81"/>
      <c r="C254" s="9"/>
      <c r="D254" s="9"/>
      <c r="E254" s="9"/>
      <c r="F254" s="9"/>
    </row>
    <row r="255" spans="1:6" ht="15" customHeight="1" x14ac:dyDescent="0.2">
      <c r="A255" s="81"/>
      <c r="B255" s="81"/>
      <c r="C255" s="9"/>
      <c r="D255" s="9"/>
      <c r="E255" s="9"/>
      <c r="F255" s="9"/>
    </row>
    <row r="256" spans="1:6" ht="15" customHeight="1" x14ac:dyDescent="0.2">
      <c r="A256" s="81"/>
      <c r="B256" s="81"/>
      <c r="C256" s="9"/>
      <c r="D256" s="9"/>
      <c r="E256" s="9"/>
      <c r="F256" s="9"/>
    </row>
    <row r="257" spans="1:6" ht="15" customHeight="1" x14ac:dyDescent="0.2">
      <c r="A257" s="81"/>
      <c r="B257" s="81"/>
      <c r="C257" s="25"/>
      <c r="D257" s="26"/>
      <c r="E257" s="26"/>
      <c r="F257" s="26"/>
    </row>
    <row r="258" spans="1:6" x14ac:dyDescent="0.2">
      <c r="A258" s="12"/>
      <c r="B258" s="12"/>
      <c r="C258" s="39"/>
      <c r="D258" s="9"/>
      <c r="E258" s="9"/>
      <c r="F258" s="9"/>
    </row>
    <row r="259" spans="1:6" x14ac:dyDescent="0.2">
      <c r="A259" s="39"/>
      <c r="B259" s="39"/>
      <c r="C259" s="39"/>
      <c r="D259" s="9"/>
      <c r="E259" s="9"/>
      <c r="F259" s="9"/>
    </row>
    <row r="260" spans="1:6" x14ac:dyDescent="0.2">
      <c r="A260" s="39"/>
      <c r="B260" s="39"/>
      <c r="C260" s="39"/>
      <c r="D260" s="9"/>
      <c r="E260" s="9"/>
      <c r="F260" s="9"/>
    </row>
    <row r="262" spans="1:6" x14ac:dyDescent="0.2">
      <c r="A262" s="35"/>
      <c r="B262" s="36"/>
      <c r="C262" s="36"/>
      <c r="D262" s="36"/>
      <c r="E262" s="36"/>
      <c r="F262" s="37"/>
    </row>
    <row r="263" spans="1:6" ht="26.25" customHeight="1" x14ac:dyDescent="0.2">
      <c r="A263" s="76" t="s">
        <v>248</v>
      </c>
      <c r="B263" s="76"/>
      <c r="C263" s="76"/>
      <c r="D263" s="76"/>
      <c r="E263" s="76"/>
      <c r="F263" s="76"/>
    </row>
    <row r="264" spans="1:6" x14ac:dyDescent="0.2" ht="13.5" customHeight="true">
      <c r="A264" s="82" t="s">
        <v>264</v>
      </c>
      <c r="B264" s="82"/>
      <c r="C264" s="82"/>
      <c r="D264" s="82"/>
      <c r="E264" s="82"/>
      <c r="F264" s="82"/>
    </row>
    <row r="265" spans="1:6" x14ac:dyDescent="0.2">
      <c r="A265" s="83" t="s">
        <v>125</v>
      </c>
      <c r="B265" s="83"/>
      <c r="C265" s="83"/>
      <c r="D265" s="83"/>
      <c r="E265" s="83"/>
      <c r="F265" s="83"/>
    </row>
    <row r="266" spans="1:6" x14ac:dyDescent="0.2">
      <c r="A266" s="83"/>
      <c r="B266" s="83"/>
      <c r="C266" s="83"/>
      <c r="D266" s="83"/>
      <c r="E266" s="83"/>
      <c r="F266" s="83"/>
    </row>
    <row r="267" spans="1:6" x14ac:dyDescent="0.2">
      <c r="A267" s="83"/>
      <c r="B267" s="83"/>
      <c r="C267" s="83"/>
      <c r="D267" s="83"/>
      <c r="E267" s="83"/>
      <c r="F267" s="83"/>
    </row>
    <row r="268" spans="1:6" x14ac:dyDescent="0.2">
      <c r="A268" s="83"/>
      <c r="B268" s="83"/>
      <c r="C268" s="83"/>
      <c r="D268" s="83"/>
      <c r="E268" s="83"/>
      <c r="F268" s="83"/>
    </row>
    <row r="269" spans="1:6" x14ac:dyDescent="0.2">
      <c r="A269" s="83"/>
      <c r="B269" s="83"/>
      <c r="C269" s="83"/>
      <c r="D269" s="83"/>
      <c r="E269" s="83"/>
      <c r="F269" s="83"/>
    </row>
    <row r="270" spans="1:6" x14ac:dyDescent="0.2">
      <c r="A270" s="83"/>
      <c r="B270" s="83"/>
      <c r="C270" s="83"/>
      <c r="D270" s="83"/>
      <c r="E270" s="83"/>
      <c r="F270" s="83"/>
    </row>
    <row r="271" spans="1:6" x14ac:dyDescent="0.2">
      <c r="A271" s="83"/>
      <c r="B271" s="83"/>
      <c r="C271" s="83"/>
      <c r="D271" s="83"/>
      <c r="E271" s="83"/>
      <c r="F271" s="83"/>
    </row>
    <row r="272" spans="1:6" x14ac:dyDescent="0.2">
      <c r="A272" s="83"/>
      <c r="B272" s="83"/>
      <c r="C272" s="83"/>
      <c r="D272" s="83"/>
      <c r="E272" s="83"/>
      <c r="F272" s="83"/>
    </row>
    <row r="273" spans="1:6" x14ac:dyDescent="0.2">
      <c r="A273" s="83"/>
      <c r="B273" s="83"/>
      <c r="C273" s="83"/>
      <c r="D273" s="83"/>
      <c r="E273" s="83"/>
      <c r="F273" s="83"/>
    </row>
    <row r="274" spans="1:6" x14ac:dyDescent="0.2">
      <c r="A274" s="83"/>
      <c r="B274" s="83"/>
      <c r="C274" s="83"/>
      <c r="D274" s="83"/>
      <c r="E274" s="83"/>
      <c r="F274" s="83"/>
    </row>
    <row r="275" spans="1:6" x14ac:dyDescent="0.2">
      <c r="A275" s="83"/>
      <c r="B275" s="83"/>
      <c r="C275" s="83"/>
      <c r="D275" s="83"/>
      <c r="E275" s="83"/>
      <c r="F275" s="83"/>
    </row>
    <row r="276" spans="1:6" x14ac:dyDescent="0.2">
      <c r="A276" s="83"/>
      <c r="B276" s="83"/>
      <c r="C276" s="83"/>
      <c r="D276" s="83"/>
      <c r="E276" s="83"/>
      <c r="F276" s="83"/>
    </row>
    <row r="277" spans="1:6" x14ac:dyDescent="0.2">
      <c r="A277" s="83"/>
      <c r="B277" s="83"/>
      <c r="C277" s="83"/>
      <c r="D277" s="83"/>
      <c r="E277" s="83"/>
      <c r="F277" s="83"/>
    </row>
    <row r="278" spans="1:6" x14ac:dyDescent="0.2">
      <c r="A278" s="83"/>
      <c r="B278" s="83"/>
      <c r="C278" s="83"/>
      <c r="D278" s="83"/>
      <c r="E278" s="83"/>
      <c r="F278" s="83"/>
    </row>
    <row r="279" spans="1:6" x14ac:dyDescent="0.2">
      <c r="A279" s="83"/>
      <c r="B279" s="83"/>
      <c r="C279" s="83"/>
      <c r="D279" s="83"/>
      <c r="E279" s="83"/>
      <c r="F279" s="83"/>
    </row>
    <row r="280" spans="1:6" x14ac:dyDescent="0.2">
      <c r="A280" s="83"/>
      <c r="B280" s="83"/>
      <c r="C280" s="83"/>
      <c r="D280" s="83"/>
      <c r="E280" s="83"/>
      <c r="F280" s="83"/>
    </row>
    <row r="281" spans="1:6" x14ac:dyDescent="0.2">
      <c r="A281" s="83"/>
      <c r="B281" s="83"/>
      <c r="C281" s="83"/>
      <c r="D281" s="83"/>
      <c r="E281" s="83"/>
      <c r="F281" s="83"/>
    </row>
    <row r="282" spans="1:6" x14ac:dyDescent="0.2">
      <c r="A282" s="83"/>
      <c r="B282" s="83"/>
      <c r="C282" s="83"/>
      <c r="D282" s="83"/>
      <c r="E282" s="83"/>
      <c r="F282" s="83"/>
    </row>
    <row r="283" spans="1:6" x14ac:dyDescent="0.2">
      <c r="A283" s="40"/>
      <c r="B283" s="38"/>
      <c r="C283" s="38"/>
      <c r="D283" s="38"/>
      <c r="E283" s="38"/>
      <c r="F283" s="41"/>
    </row>
    <row r="284" spans="1:6" x14ac:dyDescent="0.2" ht="13.5" customHeight="true">
      <c r="A284" s="82" t="s">
        <v>267</v>
      </c>
      <c r="B284" s="82"/>
      <c r="C284" s="82"/>
      <c r="D284" s="82"/>
      <c r="E284" s="82"/>
      <c r="F284" s="82"/>
    </row>
    <row r="285" spans="1:6" x14ac:dyDescent="0.2">
      <c r="A285" s="74" t="s">
        <v>125</v>
      </c>
      <c r="B285" s="74"/>
      <c r="C285" s="74"/>
      <c r="D285" s="74"/>
      <c r="E285" s="74"/>
      <c r="F285" s="74"/>
    </row>
    <row r="286" spans="1:6" x14ac:dyDescent="0.2">
      <c r="A286" s="74"/>
      <c r="B286" s="74"/>
      <c r="C286" s="74"/>
      <c r="D286" s="74"/>
      <c r="E286" s="74"/>
      <c r="F286" s="74"/>
    </row>
    <row r="287" spans="1:6" x14ac:dyDescent="0.2">
      <c r="A287" s="74"/>
      <c r="B287" s="74"/>
      <c r="C287" s="74"/>
      <c r="D287" s="74"/>
      <c r="E287" s="74"/>
      <c r="F287" s="74"/>
    </row>
    <row r="288" spans="1:6" x14ac:dyDescent="0.2">
      <c r="A288" s="74"/>
      <c r="B288" s="74"/>
      <c r="C288" s="74"/>
      <c r="D288" s="74"/>
      <c r="E288" s="74"/>
      <c r="F288" s="74"/>
    </row>
    <row r="289" spans="1:6" x14ac:dyDescent="0.2">
      <c r="A289" s="74"/>
      <c r="B289" s="74"/>
      <c r="C289" s="74"/>
      <c r="D289" s="74"/>
      <c r="E289" s="74"/>
      <c r="F289" s="74"/>
    </row>
    <row r="290" spans="1:6" x14ac:dyDescent="0.2">
      <c r="A290" s="74"/>
      <c r="B290" s="74"/>
      <c r="C290" s="74"/>
      <c r="D290" s="74"/>
      <c r="E290" s="74"/>
      <c r="F290" s="74"/>
    </row>
    <row r="291" spans="1:6" x14ac:dyDescent="0.2">
      <c r="A291" s="74"/>
      <c r="B291" s="74"/>
      <c r="C291" s="74"/>
      <c r="D291" s="74"/>
      <c r="E291" s="74"/>
      <c r="F291" s="74"/>
    </row>
    <row r="292" spans="1:6" x14ac:dyDescent="0.2">
      <c r="A292" s="74"/>
      <c r="B292" s="74"/>
      <c r="C292" s="74"/>
      <c r="D292" s="74"/>
      <c r="E292" s="74"/>
      <c r="F292" s="74"/>
    </row>
    <row r="293" spans="1:6" x14ac:dyDescent="0.2">
      <c r="A293" s="74"/>
      <c r="B293" s="74"/>
      <c r="C293" s="74"/>
      <c r="D293" s="74"/>
      <c r="E293" s="74"/>
      <c r="F293" s="74"/>
    </row>
    <row r="294" spans="1:6" x14ac:dyDescent="0.2">
      <c r="A294" s="74"/>
      <c r="B294" s="74"/>
      <c r="C294" s="74"/>
      <c r="D294" s="74"/>
      <c r="E294" s="74"/>
      <c r="F294" s="74"/>
    </row>
    <row r="295" spans="1:6" x14ac:dyDescent="0.2">
      <c r="A295" s="74"/>
      <c r="B295" s="74"/>
      <c r="C295" s="74"/>
      <c r="D295" s="74"/>
      <c r="E295" s="74"/>
      <c r="F295" s="74"/>
    </row>
    <row r="296" spans="1:6" x14ac:dyDescent="0.2">
      <c r="A296" s="74"/>
      <c r="B296" s="74"/>
      <c r="C296" s="74"/>
      <c r="D296" s="74"/>
      <c r="E296" s="74"/>
      <c r="F296" s="74"/>
    </row>
    <row r="297" spans="1:6" x14ac:dyDescent="0.2">
      <c r="A297" s="74"/>
      <c r="B297" s="74"/>
      <c r="C297" s="74"/>
      <c r="D297" s="74"/>
      <c r="E297" s="74"/>
      <c r="F297" s="74"/>
    </row>
    <row r="298" spans="1:6" x14ac:dyDescent="0.2">
      <c r="A298" s="74"/>
      <c r="B298" s="74"/>
      <c r="C298" s="74"/>
      <c r="D298" s="74"/>
      <c r="E298" s="74"/>
      <c r="F298" s="74"/>
    </row>
    <row r="299" spans="1:6" x14ac:dyDescent="0.2">
      <c r="A299" s="74"/>
      <c r="B299" s="74"/>
      <c r="C299" s="74"/>
      <c r="D299" s="74"/>
      <c r="E299" s="74"/>
      <c r="F299" s="74"/>
    </row>
    <row r="300" spans="1:6" x14ac:dyDescent="0.2">
      <c r="A300" s="74"/>
      <c r="B300" s="74"/>
      <c r="C300" s="74"/>
      <c r="D300" s="74"/>
      <c r="E300" s="74"/>
      <c r="F300" s="74"/>
    </row>
    <row r="301" spans="1:6" x14ac:dyDescent="0.2">
      <c r="A301" s="74"/>
      <c r="B301" s="74"/>
      <c r="C301" s="74"/>
      <c r="D301" s="74"/>
      <c r="E301" s="74"/>
      <c r="F301" s="74"/>
    </row>
    <row r="302" spans="1:6" x14ac:dyDescent="0.2">
      <c r="A302" s="74"/>
      <c r="B302" s="74"/>
      <c r="C302" s="74"/>
      <c r="D302" s="74"/>
      <c r="E302" s="74"/>
      <c r="F302" s="74"/>
    </row>
    <row r="303" spans="1:6" x14ac:dyDescent="0.2">
      <c r="A303" s="75"/>
      <c r="B303" s="75"/>
      <c r="C303" s="75"/>
      <c r="D303" s="75"/>
      <c r="E303" s="75"/>
      <c r="F303" s="75"/>
    </row>
    <row r="304" spans="1:6" x14ac:dyDescent="0.2">
      <c r="A304" s="64"/>
      <c r="B304" s="64"/>
      <c r="C304" s="64"/>
      <c r="D304" s="64"/>
      <c r="E304" s="64"/>
      <c r="F304" s="64"/>
    </row>
    <row r="306" spans="1:6" x14ac:dyDescent="0.2">
      <c r="A306" s="35"/>
      <c r="B306" s="36"/>
      <c r="C306" s="36"/>
      <c r="D306" s="36"/>
      <c r="E306" s="36"/>
      <c r="F306" s="37"/>
    </row>
    <row r="307" spans="1:6" ht="26.25" customHeight="1" x14ac:dyDescent="0.2">
      <c r="A307" s="76" t="s">
        <v>134</v>
      </c>
      <c r="B307" s="76"/>
      <c r="C307" s="76"/>
      <c r="D307" s="76"/>
      <c r="E307" s="76"/>
      <c r="F307" s="76"/>
    </row>
    <row r="308" spans="1:6" x14ac:dyDescent="0.2" ht="13.5" customHeight="true">
      <c r="A308" s="77" t="s">
        <v>264</v>
      </c>
      <c r="B308" s="77"/>
      <c r="C308" s="77"/>
      <c r="D308" s="78" t="s">
        <v>267</v>
      </c>
      <c r="E308" s="78"/>
      <c r="F308" s="78"/>
    </row>
    <row r="309" spans="1:6" x14ac:dyDescent="0.2">
      <c r="A309" s="79" t="s">
        <v>125</v>
      </c>
      <c r="B309" s="79"/>
      <c r="C309" s="79"/>
      <c r="D309" s="80" t="s">
        <v>125</v>
      </c>
      <c r="E309" s="80"/>
      <c r="F309" s="80"/>
    </row>
    <row r="310" spans="1:6" x14ac:dyDescent="0.2">
      <c r="A310" s="79"/>
      <c r="B310" s="79"/>
      <c r="C310" s="79"/>
      <c r="D310" s="80"/>
      <c r="E310" s="80"/>
      <c r="F310" s="80"/>
    </row>
    <row r="311" spans="1:6" x14ac:dyDescent="0.2">
      <c r="A311" s="79"/>
      <c r="B311" s="79"/>
      <c r="C311" s="79"/>
      <c r="D311" s="80"/>
      <c r="E311" s="80"/>
      <c r="F311" s="80"/>
    </row>
    <row r="312" spans="1:6" x14ac:dyDescent="0.2">
      <c r="A312" s="79"/>
      <c r="B312" s="79"/>
      <c r="C312" s="79"/>
      <c r="D312" s="80"/>
      <c r="E312" s="80"/>
      <c r="F312" s="80"/>
    </row>
    <row r="313" spans="1:6" x14ac:dyDescent="0.2">
      <c r="A313" s="79"/>
      <c r="B313" s="79"/>
      <c r="C313" s="79"/>
      <c r="D313" s="80"/>
      <c r="E313" s="80"/>
      <c r="F313" s="80"/>
    </row>
    <row r="314" spans="1:6" x14ac:dyDescent="0.2">
      <c r="A314" s="79"/>
      <c r="B314" s="79"/>
      <c r="C314" s="79"/>
      <c r="D314" s="80"/>
      <c r="E314" s="80"/>
      <c r="F314" s="80"/>
    </row>
    <row r="315" spans="1:6" x14ac:dyDescent="0.2">
      <c r="A315" s="79"/>
      <c r="B315" s="79"/>
      <c r="C315" s="79"/>
      <c r="D315" s="80"/>
      <c r="E315" s="80"/>
      <c r="F315" s="80"/>
    </row>
    <row r="316" spans="1:6" x14ac:dyDescent="0.2">
      <c r="A316" s="79"/>
      <c r="B316" s="79"/>
      <c r="C316" s="79"/>
      <c r="D316" s="80"/>
      <c r="E316" s="80"/>
      <c r="F316" s="80"/>
    </row>
    <row r="317" spans="1:6" x14ac:dyDescent="0.2">
      <c r="A317" s="79"/>
      <c r="B317" s="79"/>
      <c r="C317" s="79"/>
      <c r="D317" s="80"/>
      <c r="E317" s="80"/>
      <c r="F317" s="80"/>
    </row>
    <row r="318" spans="1:6" x14ac:dyDescent="0.2">
      <c r="A318" s="79"/>
      <c r="B318" s="79"/>
      <c r="C318" s="79"/>
      <c r="D318" s="80"/>
      <c r="E318" s="80"/>
      <c r="F318" s="80"/>
    </row>
    <row r="319" spans="1:6" x14ac:dyDescent="0.2">
      <c r="A319" s="79"/>
      <c r="B319" s="79"/>
      <c r="C319" s="79"/>
      <c r="D319" s="80"/>
      <c r="E319" s="80"/>
      <c r="F319" s="80"/>
    </row>
    <row r="320" spans="1:6" x14ac:dyDescent="0.2">
      <c r="A320" s="79"/>
      <c r="B320" s="79"/>
      <c r="C320" s="79"/>
      <c r="D320" s="80"/>
      <c r="E320" s="80"/>
      <c r="F320" s="80"/>
    </row>
    <row r="321" spans="1:6" x14ac:dyDescent="0.2">
      <c r="A321" s="79"/>
      <c r="B321" s="79"/>
      <c r="C321" s="79"/>
      <c r="D321" s="80"/>
      <c r="E321" s="80"/>
      <c r="F321" s="80"/>
    </row>
    <row r="322" spans="1:6" x14ac:dyDescent="0.2">
      <c r="A322" s="79"/>
      <c r="B322" s="79"/>
      <c r="C322" s="79"/>
      <c r="D322" s="80"/>
      <c r="E322" s="80"/>
      <c r="F322" s="80"/>
    </row>
    <row r="323" spans="1:6" x14ac:dyDescent="0.2">
      <c r="A323" s="79"/>
      <c r="B323" s="79"/>
      <c r="C323" s="79"/>
      <c r="D323" s="80"/>
      <c r="E323" s="80"/>
      <c r="F323" s="80"/>
    </row>
    <row r="324" spans="1:6" x14ac:dyDescent="0.2">
      <c r="A324" s="79"/>
      <c r="B324" s="79"/>
      <c r="C324" s="79"/>
      <c r="D324" s="80"/>
      <c r="E324" s="80"/>
      <c r="F324" s="80"/>
    </row>
    <row r="325" spans="1:6" x14ac:dyDescent="0.2">
      <c r="A325" s="79"/>
      <c r="B325" s="79"/>
      <c r="C325" s="79"/>
      <c r="D325" s="80"/>
      <c r="E325" s="80"/>
      <c r="F325" s="80"/>
    </row>
    <row r="326" spans="1:6" x14ac:dyDescent="0.2">
      <c r="A326" s="79"/>
      <c r="B326" s="79"/>
      <c r="C326" s="79"/>
      <c r="D326" s="80"/>
      <c r="E326" s="80"/>
      <c r="F326" s="80"/>
    </row>
    <row r="327" spans="1:6" x14ac:dyDescent="0.2">
      <c r="A327" s="79"/>
      <c r="B327" s="79"/>
      <c r="C327" s="79"/>
      <c r="D327" s="80"/>
      <c r="E327" s="80"/>
      <c r="F327" s="80"/>
    </row>
    <row r="328" spans="1:6" x14ac:dyDescent="0.2">
      <c r="A328" s="79"/>
      <c r="B328" s="79"/>
      <c r="C328" s="79"/>
      <c r="D328" s="80"/>
      <c r="E328" s="80"/>
      <c r="F328" s="80"/>
    </row>
  </sheetData>
  <mergeCells count="77">
    <mergeCell ref="A11:C11"/>
    <mergeCell ref="D11:F11"/>
    <mergeCell ref="A12:C12"/>
    <mergeCell ref="A13:C13"/>
    <mergeCell ref="A14:C14"/>
    <mergeCell ref="A15:C15"/>
    <mergeCell ref="A16:C16"/>
    <mergeCell ref="A17:C17"/>
    <mergeCell ref="A18:C18"/>
    <mergeCell ref="A20:C20"/>
    <mergeCell ref="D20:F20"/>
    <mergeCell ref="A21:C21"/>
    <mergeCell ref="A22:C22"/>
    <mergeCell ref="A23:C23"/>
    <mergeCell ref="A24:C24"/>
    <mergeCell ref="A25:C25"/>
    <mergeCell ref="A26:C26"/>
    <mergeCell ref="A27:C27"/>
    <mergeCell ref="A29:C29"/>
    <mergeCell ref="D29:F29"/>
    <mergeCell ref="A30:C30"/>
    <mergeCell ref="A31:C31"/>
    <mergeCell ref="A32:C32"/>
    <mergeCell ref="A33:C33"/>
    <mergeCell ref="A34:C34"/>
    <mergeCell ref="A35:C35"/>
    <mergeCell ref="A36:C36"/>
    <mergeCell ref="A39:F39"/>
    <mergeCell ref="A40:F59"/>
    <mergeCell ref="A60:F79"/>
    <mergeCell ref="A81:B84"/>
    <mergeCell ref="A91:F112"/>
    <mergeCell ref="A114:F114"/>
    <mergeCell ref="A116:F116"/>
    <mergeCell ref="A119:C133"/>
    <mergeCell ref="D119:F133"/>
    <mergeCell ref="A135:C149"/>
    <mergeCell ref="D135:F149"/>
    <mergeCell ref="A153:F153"/>
    <mergeCell ref="A156:C170"/>
    <mergeCell ref="D156:F170"/>
    <mergeCell ref="A171:B174"/>
    <mergeCell ref="A180:F180"/>
    <mergeCell ref="A182:C200"/>
    <mergeCell ref="D182:F200"/>
    <mergeCell ref="A205:F205"/>
    <mergeCell ref="A207:C225"/>
    <mergeCell ref="D207:F225"/>
    <mergeCell ref="A230:F230"/>
    <mergeCell ref="A232:C251"/>
    <mergeCell ref="D232:F251"/>
    <mergeCell ref="A254:B257"/>
    <mergeCell ref="A263:F263"/>
    <mergeCell ref="A265:F282"/>
    <mergeCell ref="A285:F303"/>
    <mergeCell ref="A307:F307"/>
    <mergeCell ref="A309:C328"/>
    <mergeCell ref="D309:F328"/>
    <mergeCell ref="A1:B4"/>
    <mergeCell ref="A9:F9"/>
    <mergeCell ref="A90:F90"/>
    <mergeCell ref="A118:C118"/>
    <mergeCell ref="D118:F118"/>
    <mergeCell ref="A134:C134"/>
    <mergeCell ref="D134:F134"/>
    <mergeCell ref="A155:C155"/>
    <mergeCell ref="D155:F155"/>
    <mergeCell ref="A181:C181"/>
    <mergeCell ref="D181:F181"/>
    <mergeCell ref="A206:C206"/>
    <mergeCell ref="D206:F206"/>
    <mergeCell ref="A231:C231"/>
    <mergeCell ref="D231:F231"/>
    <mergeCell ref="A264:F264"/>
    <mergeCell ref="A284:F284"/>
    <mergeCell ref="A308:C308"/>
    <mergeCell ref="D308:F308"/>
  </mergeCells>
  <pageMargins left="0.78749999999999998" right="0.78749999999999998" top="0.59027777777777801" bottom="0.39374999999999999" header="0.51180555555555496" footer="0.51180555555555496"/>
  <pageSetup paperSize="9" scale="50" firstPageNumber="0" orientation="portrait" r:id="rId1"/>
  <rowBreaks count="3" manualBreakCount="3">
    <brk id="80" max="16383" man="1"/>
    <brk id="170" max="16383" man="1"/>
    <brk id="253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E129"/>
  <sheetViews>
    <sheetView view="pageBreakPreview" zoomScaleNormal="165" zoomScaleSheetLayoutView="100" workbookViewId="0"/>
  </sheetViews>
  <sheetFormatPr defaultColWidth="9.140625" defaultRowHeight="12.75" x14ac:dyDescent="0.2"/>
  <cols>
    <col min="4" max="4" style="9" width="52.140625" collapsed="true" customWidth="true"/>
    <col min="3" max="3" style="9" width="52.140625" collapsed="true" customWidth="true"/>
    <col min="1" max="1" style="9" width="26.28515625" collapsed="false" customWidth="true"/>
    <col min="2" max="2" style="9" width="52.140625" collapsed="false" customWidth="true"/>
    <col min="5" max="5" width="14.5703125" collapsed="false"/>
  </cols>
  <sheetData>
    <row r="1" spans="1:5" x14ac:dyDescent="0.2" ht="12.75" customHeight="true">
      <c r="A1" s="65" t="s">
        <v>135</v>
      </c>
    </row>
    <row r="2" ht="12.75" customHeight="true"/>
    <row r="3" spans="1:5" x14ac:dyDescent="0.2" ht="12.75" customHeight="true">
      <c r="B3" s="65" t="s">
        <v>136</v>
      </c>
    </row>
    <row r="4" spans="1:5" x14ac:dyDescent="0.2" ht="12.75" customHeight="true">
      <c r="C4" s="65" t="s">
        <v>264</v>
      </c>
      <c r="D4" s="65" t="s">
        <v>267</v>
      </c>
      <c r="E4" s="42"/>
    </row>
    <row r="5" spans="1:5" x14ac:dyDescent="0.2" ht="12.75" customHeight="true">
      <c r="B5" s="9" t="s">
        <v>258</v>
      </c>
      <c r="C5" s="9" t="n">
        <v>268.24</v>
      </c>
      <c r="D5" s="9" t="n">
        <v>489.43</v>
      </c>
    </row>
    <row r="6" spans="1:5" x14ac:dyDescent="0.2" ht="12.75" customHeight="true">
      <c r="B6" s="9" t="s">
        <v>257</v>
      </c>
      <c r="C6" s="9" t="n">
        <v>595.78155</v>
      </c>
      <c r="D6" s="9" t="n">
        <v>87.7779</v>
      </c>
    </row>
    <row r="7" spans="1:5" x14ac:dyDescent="0.2" ht="12.75" customHeight="true">
      <c r="B7" s="9" t="s">
        <v>259</v>
      </c>
      <c r="C7" s="9" t="n">
        <v>22.0503</v>
      </c>
      <c r="D7" s="9" t="n">
        <v>32.674</v>
      </c>
    </row>
    <row r="8" spans="1:5" x14ac:dyDescent="0.2" ht="12.75" customHeight="true">
      <c r="B8" s="9" t="s">
        <v>262</v>
      </c>
      <c r="C8" s="9"/>
      <c r="D8" s="9" t="n">
        <v>37.72</v>
      </c>
    </row>
    <row r="9" ht="12.75" customHeight="true"/>
    <row r="10" ht="12.75" customHeight="true"/>
    <row r="11" spans="1:5" x14ac:dyDescent="0.2" ht="12.75" customHeight="true">
      <c r="B11" s="65"/>
      <c r="C11" s="65"/>
      <c r="D11" s="65"/>
    </row>
    <row r="12" spans="1:5" x14ac:dyDescent="0.2" ht="12.75" customHeight="true">
      <c r="C12" s="66">
        <f>CONCATENATE($B$5," - ",IF(ISERROR(LEFT( TRIM($C$5/SUM($C$5:$C$8)*100),5)),FIXED(0,2),FIXED(ROUND(TRIM($C$5/SUM($C$5:$C$8)*100),2),2)), "%")</f>
      </c>
      <c r="D12" s="66">
        <f>CONCATENATE($B$5," - ",IF(ISERROR(LEFT(TRIM(D5/SUM($D$5:$D$8)*100),5)),FIXED(0,2),FIXED(ROUND(TRIM(D5/SUM($D$5:$D$8)*100),2),2)),"%")</f>
      </c>
    </row>
    <row r="13" spans="1:5" x14ac:dyDescent="0.2" ht="12.75" customHeight="true">
      <c r="C13" s="67">
        <f>CONCATENATE($B$6," - ",IF(ISERROR(LEFT( TRIM($C$6/SUM($C$5:$C$8)*100),5)),FIXED(0,2),FIXED(ROUND(TRIM($C$6/SUM($C$5:$C$8)*100),2),2)), "%")</f>
      </c>
      <c r="D13" s="67">
        <f>CONCATENATE($B$6," - ",IF(ISERROR(LEFT(TRIM(D6/SUM($D$5:$D$8)*100),5)),FIXED(0,2),FIXED(ROUND(TRIM(D6/SUM($D$5:$D$8)*100),2),2)),"%")</f>
      </c>
    </row>
    <row r="14" spans="1:5" x14ac:dyDescent="0.2" ht="12.75" customHeight="true">
      <c r="C14" s="68">
        <f>CONCATENATE($B$7," - ",IF(ISERROR(LEFT( TRIM($C$7/SUM($C$5:$C$8)*100),5)),FIXED(0,2),FIXED(ROUND(TRIM($C$7/SUM($C$5:$C$8)*100),2),2)), "%")</f>
      </c>
      <c r="D14" s="68">
        <f>CONCATENATE($B$7," - ",IF(ISERROR(LEFT(TRIM(D7/SUM($D$5:$D$8)*100),5)),FIXED(0,2),FIXED(ROUND(TRIM(D7/SUM($D$5:$D$8)*100),2),2)),"%")</f>
      </c>
    </row>
    <row r="15" spans="1:5" x14ac:dyDescent="0.2" ht="12.75" customHeight="true">
      <c r="C15" s="69">
        <f>CONCATENATE($B$8," - ",IF(ISERROR(LEFT( TRIM($C$8/SUM($C$5:$C$8)*100),5)),FIXED(0,2),FIXED(ROUND(TRIM($C$8/SUM($C$5:$C$8)*100),2),2)), "%")</f>
      </c>
      <c r="D15" s="69">
        <f>CONCATENATE($B$8," - ",IF(ISERROR(LEFT(TRIM(D8/SUM($D$5:$D$8)*100),5)),FIXED(0,2),FIXED(ROUND(TRIM(D8/SUM($D$5:$D$8)*100),2),2)),"%")</f>
      </c>
    </row>
    <row r="16" ht="12.75" customHeight="true"/>
    <row r="17" ht="12.75" customHeight="true"/>
    <row r="18" spans="1:4" x14ac:dyDescent="0.2" ht="12.75" customHeight="true">
      <c r="B18" s="65" t="s">
        <v>147</v>
      </c>
    </row>
    <row r="19" spans="1:4" x14ac:dyDescent="0.2" ht="12.75" customHeight="true">
      <c r="C19" s="65" t="s">
        <v>264</v>
      </c>
      <c r="D19" s="65" t="s">
        <v>267</v>
      </c>
    </row>
    <row r="20" spans="1:4" x14ac:dyDescent="0.2" ht="12.75" customHeight="true">
      <c r="B20" s="9" t="s">
        <v>258</v>
      </c>
      <c r="C20" s="9" t="n">
        <v>-83.86482</v>
      </c>
      <c r="D20" s="9" t="n">
        <v>366.5617</v>
      </c>
    </row>
    <row r="21" spans="1:4" x14ac:dyDescent="0.2" ht="12.75" customHeight="true">
      <c r="B21" s="9" t="s">
        <v>257</v>
      </c>
      <c r="C21" s="9" t="n">
        <v>602.01855</v>
      </c>
      <c r="D21" s="9" t="n">
        <v>87.7779</v>
      </c>
    </row>
    <row r="22" spans="1:4" x14ac:dyDescent="0.2" ht="12.75" customHeight="true">
      <c r="B22" s="9" t="s">
        <v>259</v>
      </c>
      <c r="C22" s="9" t="n">
        <v>22.6827</v>
      </c>
      <c r="D22" s="9" t="n">
        <v>32.674</v>
      </c>
    </row>
    <row r="23" spans="1:4" x14ac:dyDescent="0.2" ht="12.75" customHeight="true">
      <c r="B23" s="9" t="s">
        <v>262</v>
      </c>
      <c r="C23" s="9"/>
      <c r="D23" s="9" t="n">
        <v>37.72</v>
      </c>
    </row>
    <row r="24" ht="12.75" customHeight="true"/>
    <row r="25" ht="12.75" customHeight="true"/>
    <row r="26" spans="1:4" x14ac:dyDescent="0.2" ht="12.75" customHeight="true">
      <c r="B26" s="65"/>
      <c r="C26" s="65"/>
      <c r="D26" s="65"/>
    </row>
    <row r="27" spans="1:4" x14ac:dyDescent="0.2" ht="12.75" customHeight="true">
      <c r="C27" s="66">
        <f>CONCATENATE($B$20," - ",IF(ISERROR(LEFT( TRIM($C$20/SUM($C$20:$C$23)*100),5)),FIXED(0,2),FIXED(ROUND( TRIM($C$20/SUM($C$20:$C$23)*100),2),2)), "%")</f>
      </c>
      <c r="D27" s="66">
        <f>CONCATENATE($B$20," - ",IF(ISERROR(LEFT(TRIM(D20/SUM($D$20:$D$23)*100),5)),FIXED(0,2),FIXED(ROUND(TRIM(D20/SUM($D$20:$D$23)*100),2),2)),"%")</f>
      </c>
    </row>
    <row r="28" spans="1:4" x14ac:dyDescent="0.2" ht="12.75" customHeight="true">
      <c r="C28" s="67">
        <f>CONCATENATE($B$21," - ",IF(ISERROR(LEFT( TRIM($C$21/SUM($C$20:$C$23)*100),5)),FIXED(0,2),FIXED(ROUND( TRIM($C$21/SUM($C$20:$C$23)*100),2),2)), "%")</f>
      </c>
      <c r="D28" s="67">
        <f>CONCATENATE($B$21," - ",IF(ISERROR(LEFT(TRIM(D21/SUM($D$20:$D$23)*100),5)),FIXED(0,2),FIXED(ROUND(TRIM(D21/SUM($D$20:$D$23)*100),2),2)),"%")</f>
      </c>
    </row>
    <row r="29" spans="1:4" x14ac:dyDescent="0.2" ht="12.75" customHeight="true">
      <c r="C29" s="68">
        <f>CONCATENATE($B$22," - ",IF(ISERROR(LEFT( TRIM($C$22/SUM($C$20:$C$23)*100),5)),FIXED(0,2),FIXED(ROUND( TRIM($C$22/SUM($C$20:$C$23)*100),2),2)), "%")</f>
      </c>
      <c r="D29" s="68">
        <f>CONCATENATE($B$22," - ",IF(ISERROR(LEFT(TRIM(D22/SUM($D$20:$D$23)*100),5)),FIXED(0,2),FIXED(ROUND(TRIM(D22/SUM($D$20:$D$23)*100),2),2)),"%")</f>
      </c>
    </row>
    <row r="30" spans="1:4" x14ac:dyDescent="0.2" ht="12.75" customHeight="true">
      <c r="C30" s="69">
        <f>CONCATENATE($B$23," - ",IF(ISERROR(LEFT( TRIM($C$23/SUM($C$20:$C$23)*100),5)),FIXED(0,2),FIXED(ROUND( TRIM($C$23/SUM($C$20:$C$23)*100),2),2)), "%")</f>
      </c>
      <c r="D30" s="69">
        <f>CONCATENATE($B$23," - ",IF(ISERROR(LEFT(TRIM(D23/SUM($D$20:$D$23)*100),5)),FIXED(0,2),FIXED(ROUND(TRIM(D23/SUM($D$20:$D$23)*100),2),2)),"%")</f>
      </c>
    </row>
    <row r="31" ht="12.75" customHeight="true"/>
    <row r="32" spans="1:4" x14ac:dyDescent="0.2" ht="12.75" customHeight="true">
      <c r="A32" s="70" t="s">
        <v>158</v>
      </c>
    </row>
    <row r="33" ht="12.75" customHeight="true"/>
    <row r="34" spans="2:4" x14ac:dyDescent="0.2" ht="12.75" customHeight="true">
      <c r="B34" s="70" t="s">
        <v>159</v>
      </c>
    </row>
    <row r="35" spans="2:4" x14ac:dyDescent="0.2" ht="12.75" customHeight="true">
      <c r="C35" s="70" t="s">
        <v>264</v>
      </c>
      <c r="D35" s="70" t="s">
        <v>267</v>
      </c>
    </row>
    <row r="36" spans="2:4" x14ac:dyDescent="0.2" ht="12.75" customHeight="true">
      <c r="B36" s="19" t="s">
        <v>160</v>
      </c>
      <c r="C36" s="19" t="n">
        <v>270.71275</v>
      </c>
      <c r="D36" s="9" t="n">
        <v>493.4065</v>
      </c>
    </row>
    <row r="37" spans="2:4" x14ac:dyDescent="0.2" ht="12.75" customHeight="true">
      <c r="B37" s="43" t="s">
        <v>163</v>
      </c>
      <c r="C37" s="43"/>
      <c r="D37" s="9" t="n">
        <v>37.72</v>
      </c>
    </row>
    <row r="38" spans="2:4" x14ac:dyDescent="0.2" ht="12.75" customHeight="true">
      <c r="B38" s="43" t="s">
        <v>166</v>
      </c>
      <c r="C38" s="43"/>
      <c r="D38" s="9" t="n">
        <v>2.108</v>
      </c>
    </row>
    <row r="39" spans="2:4" x14ac:dyDescent="0.2" ht="12.75" customHeight="true">
      <c r="B39" s="43" t="s">
        <v>169</v>
      </c>
      <c r="C39" s="43" t="n">
        <v>26.01765</v>
      </c>
      <c r="D39" s="9" t="n">
        <v>35.9535</v>
      </c>
    </row>
    <row r="40" spans="2:4" x14ac:dyDescent="0.2" ht="12.75" customHeight="true">
      <c r="B40" s="43" t="s">
        <v>172</v>
      </c>
      <c r="C40" s="43" t="n">
        <v>589.34145</v>
      </c>
      <c r="D40" s="9" t="n">
        <v>78.4139</v>
      </c>
    </row>
    <row r="41" spans="2:4" x14ac:dyDescent="0.2" ht="12.75" customHeight="true">
      <c r="B41" s="43" t="s">
        <v>175</v>
      </c>
      <c r="C41" s="43"/>
      <c r="D41" s="9"/>
    </row>
    <row r="42" spans="2:4" x14ac:dyDescent="0.2" ht="12.75" customHeight="true">
      <c r="B42" s="19"/>
      <c r="C42" s="19"/>
    </row>
    <row r="43" ht="12.75" customHeight="true"/>
    <row r="44" spans="2:4" x14ac:dyDescent="0.2" ht="12.75" customHeight="true">
      <c r="B44" s="70"/>
      <c r="C44" s="70"/>
      <c r="D44" s="70"/>
    </row>
    <row r="45" spans="2:4" x14ac:dyDescent="0.2" ht="12.75" customHeight="true">
      <c r="C45" s="66">
        <f>CONCATENATE($B$36," - ",IF(ISERROR(LEFT(TRIM($C$36/SUM($C$36:$C$41)*100),5)),FIXED(0,2),FIXED(ROUND(TRIM($C$36/SUM($C$36:$C$41)*100),2),2)),"%")</f>
      </c>
      <c r="D45" s="66">
        <f>CONCATENATE(B36," - ",IF(ISERROR(LEFT(TRIM(D36/SUM($D$36:$D$41)*100),5)),FIXED(0,2),FIXED(ROUND(TRIM(D36/SUM($D$36:$D$41)*100),2),2)),"%")</f>
      </c>
    </row>
    <row r="46" spans="2:4" x14ac:dyDescent="0.2" ht="12.75" customHeight="true">
      <c r="C46" s="67">
        <f>CONCATENATE($B$37," - ",IF(ISERROR(LEFT(TRIM($C$37/SUM($C$36:$C$41)*100),5)),FIXED(0,2),FIXED(ROUND(TRIM($C$37/SUM($C$36:$C$41)*100),2),2)),"%")</f>
      </c>
      <c r="D46" s="67">
        <f>CONCATENATE(B37," - ",IF(ISERROR(LEFT(TRIM(D37/SUM($D$36:$D$41)*100),5)),FIXED(0,2),FIXED(ROUND(TRIM(D37/SUM($D$36:$D$41)*100),2),2)),"%")</f>
      </c>
    </row>
    <row r="47" spans="2:4" x14ac:dyDescent="0.2" ht="12.75" customHeight="true">
      <c r="C47" s="68">
        <f>CONCATENATE($B$38," - ",IF(ISERROR(LEFT(TRIM($C$38/SUM($C$36:$C$41)*100),5)),FIXED(0,2),FIXED(ROUND(TRIM($C$38/SUM($C$36:$C$41)*100),2),2)),"%")</f>
      </c>
      <c r="D47" s="68">
        <f>CONCATENATE(B38," - ",IF(ISERROR(LEFT(TRIM(D38/SUM($D$36:$D$41)*100),5)),FIXED(0,2),FIXED(ROUND(TRIM(D38/SUM($D$36:$D$41)*100),2),2)),"%")</f>
      </c>
    </row>
    <row r="48" spans="2:4" x14ac:dyDescent="0.2" ht="12.75" customHeight="true">
      <c r="C48" s="69">
        <f>CONCATENATE($B$39," - ",IF(ISERROR(LEFT(TRIM($C$39/SUM($C$36:$C$41)*100),5)),FIXED(0,2),FIXED(ROUND(TRIM($C$39/SUM($C$36:$C$41)*100),2),2)),"%")</f>
      </c>
      <c r="D48" s="69">
        <f>CONCATENATE(B39," - ",IF(ISERROR(LEFT(TRIM(D39/SUM($D$36:$D$41)*100),5)),FIXED(0,2),FIXED(ROUND(TRIM(D39/SUM($D$36:$D$41)*100),2),2)),"%")</f>
      </c>
    </row>
    <row r="49" spans="1:4" x14ac:dyDescent="0.2" ht="12.75" customHeight="true">
      <c r="C49" s="71">
        <f>CONCATENATE($B$40," - ",IF(ISERROR(LEFT(TRIM($C$40/SUM($C$36:$C$41)*100),5)),FIXED(0,2),FIXED(ROUND(TRIM($C$40/SUM($C$36:$C$41)*100),2),2)),"%")</f>
      </c>
      <c r="D49" s="71">
        <f>CONCATENATE(B40," - ",IF(ISERROR(LEFT(TRIM(D40/SUM($D$36:$D$41)*100),5)),FIXED(0,2),FIXED(ROUND(TRIM(D40/SUM($D$36:$D$41)*100),2),2)),"%")</f>
      </c>
    </row>
    <row r="50" spans="1:4" x14ac:dyDescent="0.2" ht="12.75" customHeight="true">
      <c r="C50" s="72">
        <f>CONCATENATE($B$41," - ",IF(ISERROR(LEFT(TRIM($C$41/SUM($C$36:$C$41)*100),5)),FIXED(0,2),FIXED(ROUND(TRIM($C$41/SUM($C$36:$C$41)*100),2),2)),"%")</f>
      </c>
      <c r="D50" s="72">
        <f>CONCATENATE(B41," - ",IF(ISERROR(LEFT(TRIM(D41/SUM($D$36:$D$41)*100),5)),FIXED(0,2),FIXED(ROUND(TRIM(D41/SUM($D$36:$D$41)*100),2),2)),"%")</f>
      </c>
    </row>
    <row r="51" ht="12.75" customHeight="true"/>
    <row r="52" ht="12.75" customHeight="true"/>
    <row r="53" ht="12.75" customHeight="true"/>
    <row r="54" spans="1:4" x14ac:dyDescent="0.2" ht="12.75" customHeight="true">
      <c r="A54" s="70" t="s">
        <v>176</v>
      </c>
    </row>
    <row r="55" ht="12.75" customHeight="true"/>
    <row r="56" spans="1:4" x14ac:dyDescent="0.2" ht="12.75" customHeight="true">
      <c r="B56" s="70" t="s">
        <v>177</v>
      </c>
    </row>
    <row r="57" spans="1:4" x14ac:dyDescent="0.2" ht="12.75" customHeight="true">
      <c r="C57" s="70" t="s">
        <v>264</v>
      </c>
      <c r="D57" s="70" t="s">
        <v>267</v>
      </c>
    </row>
    <row r="58" spans="1:4" x14ac:dyDescent="0.2" ht="12.75" customHeight="true">
      <c r="A58" s="3"/>
      <c r="B58" s="3" t="s">
        <v>12</v>
      </c>
      <c r="C58" s="43" t="n">
        <v>270.71275</v>
      </c>
      <c r="D58" s="9" t="n">
        <v>493.4065</v>
      </c>
    </row>
    <row r="59" spans="1:4" x14ac:dyDescent="0.2" ht="12.75" customHeight="true">
      <c r="A59" s="4"/>
      <c r="B59" s="4" t="s">
        <v>14</v>
      </c>
      <c r="C59" s="43" t="n">
        <v>121.24064</v>
      </c>
      <c r="D59" s="9" t="n">
        <v>252.2224</v>
      </c>
    </row>
    <row r="60" spans="1:4" x14ac:dyDescent="0.2" ht="12.75" customHeight="true">
      <c r="A60" s="4"/>
      <c r="B60" s="4" t="s">
        <v>16</v>
      </c>
      <c r="C60" s="43" t="n">
        <v>6.31725</v>
      </c>
      <c r="D60" s="9" t="n">
        <v>6.9073</v>
      </c>
    </row>
    <row r="61" spans="1:4" x14ac:dyDescent="0.2" ht="12.75" customHeight="true">
      <c r="A61" s="4"/>
      <c r="B61" s="4" t="s">
        <v>18</v>
      </c>
      <c r="C61" s="43" t="n">
        <v>105.51692</v>
      </c>
      <c r="D61" s="9" t="n">
        <v>202.1914</v>
      </c>
    </row>
    <row r="62" spans="1:4" x14ac:dyDescent="0.2" ht="12.75" customHeight="true">
      <c r="A62" s="4"/>
      <c r="B62" s="4" t="s">
        <v>20</v>
      </c>
      <c r="C62" s="43" t="n">
        <v>34.6588</v>
      </c>
      <c r="D62" s="9" t="n">
        <v>32.0854</v>
      </c>
    </row>
    <row r="63" spans="1:4" x14ac:dyDescent="0.2" ht="12.75" customHeight="true">
      <c r="A63" s="4"/>
      <c r="B63" s="4" t="s">
        <v>22</v>
      </c>
      <c r="C63" s="43" t="n">
        <v>2.97914</v>
      </c>
      <c r="D63" s="9"/>
    </row>
    <row r="64" spans="1:4" x14ac:dyDescent="0.2" ht="12.75" customHeight="true">
      <c r="A64" s="4"/>
      <c r="B64" s="4" t="s">
        <v>24</v>
      </c>
      <c r="C64" s="43"/>
      <c r="D64" s="9"/>
    </row>
    <row r="65" spans="1:4" x14ac:dyDescent="0.2" ht="12.75" customHeight="true">
      <c r="A65" s="4"/>
      <c r="B65" s="3" t="s">
        <v>26</v>
      </c>
      <c r="C65" s="43"/>
      <c r="D65" s="9" t="n">
        <v>37.72</v>
      </c>
    </row>
    <row r="66" spans="1:4" x14ac:dyDescent="0.2" ht="12.75" customHeight="true">
      <c r="A66" s="3"/>
      <c r="B66" s="4" t="s">
        <v>28</v>
      </c>
      <c r="C66" s="43"/>
      <c r="D66" s="9"/>
    </row>
    <row r="67" spans="1:4" x14ac:dyDescent="0.2" ht="12.75" customHeight="true">
      <c r="A67" s="4"/>
      <c r="B67" s="4" t="s">
        <v>30</v>
      </c>
      <c r="C67" s="43"/>
      <c r="D67" s="9"/>
    </row>
    <row r="68" spans="1:4" x14ac:dyDescent="0.2" ht="12.75" customHeight="true">
      <c r="A68" s="4"/>
      <c r="B68" s="4" t="s">
        <v>32</v>
      </c>
      <c r="C68" s="43"/>
      <c r="D68" s="9"/>
    </row>
    <row r="69" spans="1:4" x14ac:dyDescent="0.2" ht="12.75" customHeight="true">
      <c r="A69" s="4"/>
      <c r="B69" s="4" t="s">
        <v>34</v>
      </c>
      <c r="C69" s="43"/>
      <c r="D69" s="9"/>
    </row>
    <row r="70" spans="1:4" x14ac:dyDescent="0.2" ht="12.75" customHeight="true">
      <c r="A70" s="4"/>
      <c r="B70" s="4" t="s">
        <v>36</v>
      </c>
      <c r="C70" s="43"/>
      <c r="D70" s="9"/>
    </row>
    <row r="71" spans="1:4" x14ac:dyDescent="0.2" ht="12.75" customHeight="true">
      <c r="A71" s="4"/>
      <c r="B71" s="4" t="s">
        <v>38</v>
      </c>
      <c r="C71" s="43"/>
      <c r="D71" s="9" t="n">
        <v>37.72</v>
      </c>
    </row>
    <row r="72" spans="1:4" x14ac:dyDescent="0.2" ht="12.75" customHeight="true">
      <c r="A72" s="4"/>
      <c r="B72" s="4" t="s">
        <v>40</v>
      </c>
      <c r="C72" s="43"/>
      <c r="D72" s="9"/>
    </row>
    <row r="73" spans="1:4" x14ac:dyDescent="0.2" ht="12.75" customHeight="true">
      <c r="A73" s="4"/>
      <c r="B73" s="3" t="s">
        <v>42</v>
      </c>
      <c r="C73" s="43"/>
      <c r="D73" s="9" t="n">
        <v>2.108</v>
      </c>
    </row>
    <row r="74" spans="1:4" x14ac:dyDescent="0.2" ht="12.75" customHeight="true">
      <c r="A74" s="4"/>
      <c r="B74" s="3" t="s">
        <v>44</v>
      </c>
      <c r="C74" s="43" t="n">
        <v>26.01765</v>
      </c>
      <c r="D74" s="9" t="n">
        <v>35.9535</v>
      </c>
    </row>
    <row r="75" spans="1:4" x14ac:dyDescent="0.2" ht="12.75" customHeight="true">
      <c r="A75" s="3"/>
      <c r="B75" s="4" t="s">
        <v>46</v>
      </c>
      <c r="C75" s="43" t="n">
        <v>9.34437</v>
      </c>
      <c r="D75" s="9" t="n">
        <v>6.8628</v>
      </c>
    </row>
    <row r="76" spans="1:4" x14ac:dyDescent="0.2" ht="12.75" customHeight="true">
      <c r="A76" s="4"/>
      <c r="B76" s="4" t="s">
        <v>48</v>
      </c>
      <c r="C76" s="43" t="n">
        <v>1.84778</v>
      </c>
      <c r="D76" s="9" t="n">
        <v>7.8247</v>
      </c>
    </row>
    <row r="77" spans="1:4" x14ac:dyDescent="0.2" ht="12.75" customHeight="true">
      <c r="A77" s="4"/>
      <c r="B77" s="4" t="s">
        <v>50</v>
      </c>
      <c r="C77" s="43" t="n">
        <v>0.0168</v>
      </c>
      <c r="D77" s="9"/>
    </row>
    <row r="78" spans="1:4" x14ac:dyDescent="0.2" ht="12.75" customHeight="true">
      <c r="A78" s="4"/>
      <c r="B78" s="4" t="s">
        <v>52</v>
      </c>
      <c r="C78" s="43" t="n">
        <v>14.8087</v>
      </c>
      <c r="D78" s="9" t="n">
        <v>21.266</v>
      </c>
    </row>
    <row r="79" spans="1:4" x14ac:dyDescent="0.2" ht="12.75" customHeight="true">
      <c r="A79" s="4"/>
      <c r="B79" s="4" t="s">
        <v>54</v>
      </c>
      <c r="C79" s="43"/>
      <c r="D79" s="9"/>
    </row>
    <row r="80" spans="1:4" x14ac:dyDescent="0.2" ht="12.75" customHeight="true">
      <c r="A80" s="4"/>
      <c r="B80" s="4" t="s">
        <v>56</v>
      </c>
      <c r="C80" s="43"/>
      <c r="D80" s="9"/>
    </row>
    <row r="81" spans="1:4" x14ac:dyDescent="0.2" ht="12.75" customHeight="true">
      <c r="A81" s="4"/>
      <c r="B81" s="4" t="s">
        <v>58</v>
      </c>
      <c r="C81" s="43"/>
      <c r="D81" s="9"/>
    </row>
    <row r="82" spans="1:4" x14ac:dyDescent="0.2" ht="12.75" customHeight="true">
      <c r="A82" s="4"/>
      <c r="B82" s="3" t="s">
        <v>60</v>
      </c>
      <c r="C82" s="43" t="n">
        <v>-345.23542</v>
      </c>
      <c r="D82" s="9" t="n">
        <v>-122.8683</v>
      </c>
    </row>
    <row r="83" spans="1:4" x14ac:dyDescent="0.2" ht="12.75" customHeight="true">
      <c r="A83" s="4"/>
      <c r="B83" s="4" t="s">
        <v>62</v>
      </c>
      <c r="C83" s="43" t="n">
        <v>-516.06</v>
      </c>
      <c r="D83" s="9" t="n">
        <v>-136.4525</v>
      </c>
    </row>
    <row r="84" spans="1:4" x14ac:dyDescent="0.2" ht="12.75" customHeight="true">
      <c r="A84" s="4"/>
      <c r="B84" s="4" t="s">
        <v>64</v>
      </c>
      <c r="C84" s="43" t="n">
        <v>74.9319</v>
      </c>
      <c r="D84" s="9" t="n">
        <v>7.9127</v>
      </c>
    </row>
    <row r="85" spans="1:4" x14ac:dyDescent="0.2" ht="12.75" customHeight="true">
      <c r="A85" s="4"/>
      <c r="B85" s="4" t="s">
        <v>66</v>
      </c>
      <c r="C85" s="43"/>
      <c r="D85" s="9"/>
    </row>
    <row r="86" spans="1:4" x14ac:dyDescent="0.2" ht="12.75" customHeight="true">
      <c r="A86" s="3"/>
      <c r="B86" s="4" t="s">
        <v>68</v>
      </c>
      <c r="C86" s="43" t="n">
        <v>95.89268</v>
      </c>
      <c r="D86" s="9" t="n">
        <v>0.0049</v>
      </c>
    </row>
    <row r="87" spans="1:4" x14ac:dyDescent="0.2" ht="12.75" customHeight="true">
      <c r="A87" s="4"/>
      <c r="B87" s="4" t="s">
        <v>70</v>
      </c>
      <c r="C87" s="43"/>
      <c r="D87" s="9" t="n">
        <v>5.6666</v>
      </c>
    </row>
    <row r="88" spans="1:4" x14ac:dyDescent="0.2" ht="12.75" customHeight="true">
      <c r="A88" s="4"/>
      <c r="B88" s="5" t="s">
        <v>72</v>
      </c>
      <c r="C88" s="43" t="n">
        <v>589.34145</v>
      </c>
      <c r="D88" s="9" t="n">
        <v>78.4139</v>
      </c>
    </row>
    <row r="89" spans="1:4" x14ac:dyDescent="0.2" ht="12.75" customHeight="true">
      <c r="A89" s="4"/>
      <c r="B89" s="6" t="s">
        <v>74</v>
      </c>
      <c r="C89" s="43" t="n">
        <v>583.78005</v>
      </c>
      <c r="D89" s="9" t="n">
        <v>68.4159</v>
      </c>
    </row>
    <row r="90" spans="1:4" x14ac:dyDescent="0.2" ht="12.75" customHeight="true">
      <c r="A90" s="4"/>
      <c r="B90" s="6" t="s">
        <v>76</v>
      </c>
      <c r="C90" s="43"/>
      <c r="D90" s="9" t="n">
        <v>9.998</v>
      </c>
    </row>
    <row r="91" spans="1:4" x14ac:dyDescent="0.2" ht="12.75" customHeight="true">
      <c r="A91" s="4"/>
      <c r="B91" s="6" t="s">
        <v>78</v>
      </c>
      <c r="C91" s="43"/>
      <c r="D91" s="9"/>
    </row>
    <row r="92" spans="1:4" x14ac:dyDescent="0.2" ht="12.75" customHeight="true">
      <c r="A92" s="4"/>
      <c r="B92" s="6" t="s">
        <v>80</v>
      </c>
      <c r="C92" s="43" t="n">
        <v>5.5614</v>
      </c>
      <c r="D92" s="9"/>
    </row>
    <row r="93" spans="1:4" x14ac:dyDescent="0.2" ht="12.75" customHeight="true">
      <c r="A93" s="4"/>
      <c r="B93" s="5" t="s">
        <v>82</v>
      </c>
      <c r="C93" s="43"/>
      <c r="D93" s="9"/>
    </row>
    <row r="94" ht="12.75" customHeight="true"/>
    <row r="95" spans="1:4" x14ac:dyDescent="0.2" ht="12.75" customHeight="true">
      <c r="B95" s="70"/>
      <c r="C95" s="70"/>
      <c r="D95" s="70"/>
    </row>
    <row r="96" spans="1:4" x14ac:dyDescent="0.2" ht="12.75" customHeight="true">
      <c r="C96" s="66">
        <f>CONCATENATE($B59," - ",IF(ISERROR(LEFT(TRIM($C59/$C$58*100),5)),FIXED(0,2),FIXED(ROUND(TRIM($C59/$C$58*100),2),2)),"%")</f>
      </c>
      <c r="D96" s="66">
        <f>CONCATENATE($B59," - ",IF(ISERROR(LEFT(TRIM($D59/$D$58*100),5)),FIXED(0,2),FIXED(ROUND(TRIM($D59/$D$58*100),2),2)),"%")</f>
      </c>
    </row>
    <row r="97" spans="3:4" x14ac:dyDescent="0.2" ht="12.75" customHeight="true">
      <c r="C97" s="67">
        <f>CONCATENATE($B60," - ",IF(ISERROR(LEFT(TRIM($C60/$C$58*100),5)),FIXED(0,2),FIXED(ROUND(TRIM($C60/$C$58*100),2),2)),"%")</f>
      </c>
      <c r="D97" s="67">
        <f>CONCATENATE($B60," - ",IF(ISERROR(LEFT(TRIM($D60/$D$58*100),5)),FIXED(0,2),FIXED(ROUND(TRIM($D60/$D$58*100),2),2)),"%")</f>
      </c>
    </row>
    <row r="98" spans="3:4" x14ac:dyDescent="0.2" ht="12.75" customHeight="true">
      <c r="C98" s="68">
        <f>CONCATENATE($B61," - ",IF(ISERROR(LEFT(TRIM($C61/$C$58*100),5)),FIXED(0,2),FIXED(ROUND(TRIM($C61/$C$58*100),2),2)),"%")</f>
      </c>
      <c r="D98" s="68">
        <f>CONCATENATE($B61," - ",IF(ISERROR(LEFT(TRIM($D61/$D$58*100),5)),FIXED(0,2),FIXED(ROUND(TRIM($D61/$D$58*100),2),2)),"%")</f>
      </c>
    </row>
    <row r="99" spans="3:4" x14ac:dyDescent="0.2" ht="12.75" customHeight="true">
      <c r="C99" s="69">
        <f>CONCATENATE($B62," - ",IF(ISERROR(LEFT(TRIM($C62/$C$58*100),5)),FIXED(0,2),FIXED(ROUND(TRIM($C62/$C$58*100),2),2)),"%")</f>
      </c>
      <c r="D99" s="69">
        <f>CONCATENATE($B62," - ",IF(ISERROR(LEFT(TRIM($D62/$D$58*100),5)),FIXED(0,2),FIXED(ROUND(TRIM($D62/$D$58*100),2),2)),"%")</f>
      </c>
    </row>
    <row r="100" spans="3:4" x14ac:dyDescent="0.2" ht="12.75" customHeight="true">
      <c r="C100" s="71">
        <f>CONCATENATE($B63," - ",IF(ISERROR(LEFT(TRIM($C63/$C$58*100),5)),FIXED(0,2),FIXED(ROUND(TRIM($C63/$C$58*100),2),2)),"%")</f>
      </c>
      <c r="D100" s="71">
        <f>CONCATENATE($B63," - ",IF(ISERROR(LEFT(TRIM($D63/$D$58*100),5)),FIXED(0,2),FIXED(ROUND(TRIM($D63/$D$58*100),2),2)),"%")</f>
      </c>
    </row>
    <row r="101" spans="3:4" x14ac:dyDescent="0.2" ht="12.75" customHeight="true">
      <c r="C101" s="72">
        <f>CONCATENATE($B64," - ",IF(ISERROR(LEFT(TRIM($C64/$C$58*100),5)),FIXED(0,2),FIXED(ROUND(TRIM($C64/$C$58*100),2),2)),"%")</f>
      </c>
      <c r="D101" s="72">
        <f>CONCATENATE($B64," - ",IF(ISERROR(LEFT(TRIM($D64/$D$58*100),5)),FIXED(0,2),FIXED(ROUND(TRIM($D64/$D$58*100),2),2)),"%")</f>
      </c>
    </row>
    <row r="102" ht="12.75" customHeight="true"/>
    <row r="103" spans="3:4" x14ac:dyDescent="0.2" ht="12.75" customHeight="true">
      <c r="C103" s="66">
        <f>CONCATENATE($B66," - ",IF(ISERROR(LEFT(TRIM($C66/$C$65*100),5)),FIXED(0,2),FIXED(ROUND(TRIM($C66/$C$65*100),2),2)),"%")</f>
      </c>
      <c r="D103" s="66">
        <f>CONCATENATE($B66," - ",IF(ISERROR(LEFT(TRIM($D66/$D$65*100),5)),FIXED(0,2),FIXED(ROUND(TRIM($D66/$D$65*100),2),2)),"%")</f>
      </c>
    </row>
    <row r="104" spans="3:4" x14ac:dyDescent="0.2" ht="12.75" customHeight="true">
      <c r="C104" s="67">
        <f>CONCATENATE($B67," - ",IF(ISERROR(LEFT(TRIM($C67/$C$65*100),5)),FIXED(0,2),FIXED(ROUND(TRIM($C67/$C$65*100),2),2)),"%")</f>
      </c>
      <c r="D104" s="67">
        <f>CONCATENATE($B67," - ",IF(ISERROR(LEFT(TRIM($D67/$D$65*100),5)),FIXED(0,2),FIXED(ROUND(TRIM($D67/$D$65*100),2),2)),"%")</f>
      </c>
    </row>
    <row r="105" spans="3:4" x14ac:dyDescent="0.2" ht="12.75" customHeight="true">
      <c r="C105" s="68">
        <f>CONCATENATE($B68," - ",IF(ISERROR(LEFT(TRIM($C68/$C$65*100),5)),FIXED(0,2),FIXED(ROUND(TRIM($C68/$C$65*100),2),2)),"%")</f>
      </c>
      <c r="D105" s="68">
        <f>CONCATENATE($B68," - ",IF(ISERROR(LEFT(TRIM($D68/$D$65*100),5)),FIXED(0,2),FIXED(ROUND(TRIM($D68/$D$65*100),2),2)),"%")</f>
      </c>
    </row>
    <row r="106" spans="3:4" x14ac:dyDescent="0.2" ht="12.75" customHeight="true">
      <c r="C106" s="69">
        <f>CONCATENATE($B69," - ",IF(ISERROR(LEFT(TRIM($C69/$C$65*100),5)),FIXED(0,2),FIXED(ROUND(TRIM($C69/$C$65*100),2),2)),"%")</f>
      </c>
      <c r="D106" s="69">
        <f>CONCATENATE($B69," - ",IF(ISERROR(LEFT(TRIM($D69/$D$65*100),5)),FIXED(0,2),FIXED(ROUND(TRIM($D69/$D$65*100),2),2)),"%")</f>
      </c>
    </row>
    <row r="107" spans="3:4" x14ac:dyDescent="0.2" ht="12.75" customHeight="true">
      <c r="C107" s="71">
        <f>CONCATENATE($B70," - ",IF(ISERROR(LEFT(TRIM($C70/$C$65*100),5)),FIXED(0,2),FIXED(ROUND(TRIM($C70/$C$65*100),2),2)),"%")</f>
      </c>
      <c r="D107" s="71">
        <f>CONCATENATE($B70," - ",IF(ISERROR(LEFT(TRIM($D70/$D$65*100),5)),FIXED(0,2),FIXED(ROUND(TRIM($D70/$D$65*100),2),2)),"%")</f>
      </c>
    </row>
    <row r="108" spans="3:4" x14ac:dyDescent="0.2" ht="12.75" customHeight="true">
      <c r="C108" s="72">
        <f>CONCATENATE($B71," - ",IF(ISERROR(LEFT(TRIM($C71/$C$65*100),5)),FIXED(0,2),FIXED(ROUND(TRIM($C71/$C$65*100),2),2)),"%")</f>
      </c>
      <c r="D108" s="72">
        <f>CONCATENATE($B71," - ",IF(ISERROR(LEFT(TRIM($D71/$D$65*100),5)),FIXED(0,2),FIXED(ROUND(TRIM($D71/$D$65*100),2),2)),"%")</f>
      </c>
    </row>
    <row r="109" spans="3:4" x14ac:dyDescent="0.2" ht="12.75" customHeight="true">
      <c r="C109" s="73">
        <f>CONCATENATE($B72," - ",IF(ISERROR(LEFT(TRIM($C72/$C$65*100),5)),FIXED(0,2),FIXED(ROUND(TRIM($C72/$C$65*100),2),2)),"%")</f>
      </c>
      <c r="D109" s="73">
        <f>CONCATENATE($B72," - ",IF(ISERROR(LEFT(TRIM($D72/$D$65*100),5)),FIXED(0,2),FIXED(ROUND(TRIM($D72/$D$65*100),2),2)),"%")</f>
      </c>
    </row>
    <row r="110" ht="12.75" customHeight="true"/>
    <row r="111" ht="12.75" customHeight="true"/>
    <row r="112" spans="3:4" x14ac:dyDescent="0.2" ht="12.75" customHeight="true">
      <c r="C112" s="66">
        <f>CONCATENATE($B75," - ",IF(ISERROR(LEFT(TRIM($C75/$C$74*100),5)),FIXED(0,2),FIXED(ROUND(TRIM($C75/$C$74*100),2),2)),"%")</f>
      </c>
      <c r="D112" s="66">
        <f>CONCATENATE($B75," - ",IF(ISERROR(LEFT(TRIM($D75/$D$74*100),5)),FIXED(0,2),FIXED(ROUND(TRIM($D75/$D$74*100),2),2)),"%")</f>
      </c>
    </row>
    <row r="113" spans="3:4" x14ac:dyDescent="0.2" ht="12.75" customHeight="true">
      <c r="C113" s="67">
        <f>CONCATENATE($B76," - ",IF(ISERROR(LEFT(TRIM($C76/$C$74*100),5)),FIXED(0,2),FIXED(ROUND(TRIM($C76/$C$74*100),2),2)),"%")</f>
      </c>
      <c r="D113" s="67">
        <f>CONCATENATE($B76," - ",IF(ISERROR(LEFT(TRIM($D76/$D$74*100),5)),FIXED(0,2),FIXED(ROUND(TRIM($D76/$D$74*100),2),2)),"%")</f>
      </c>
    </row>
    <row r="114" spans="3:4" x14ac:dyDescent="0.2" ht="12.75" customHeight="true">
      <c r="C114" s="68">
        <f>CONCATENATE($B77," - ",IF(ISERROR(LEFT(TRIM($C77/$C$74*100),5)),FIXED(0,2),FIXED(ROUND(TRIM($C77/$C$74*100),2),2)),"%")</f>
      </c>
      <c r="D114" s="68">
        <f>CONCATENATE($B77," - ",IF(ISERROR(LEFT(TRIM($D77/$D$74*100),5)),FIXED(0,2),FIXED(ROUND(TRIM($D77/$D$74*100),2),2)),"%")</f>
      </c>
    </row>
    <row r="115" spans="3:4" x14ac:dyDescent="0.2" ht="12.75" customHeight="true">
      <c r="C115" s="69">
        <f>CONCATENATE($B78," - ",IF(ISERROR(LEFT(TRIM($C78/$C$74*100),5)),FIXED(0,2),FIXED(ROUND(TRIM($C78/$C$74*100),2),2)),"%")</f>
      </c>
      <c r="D115" s="69">
        <f>CONCATENATE($B78," - ",IF(ISERROR(LEFT(TRIM($D78/$D$74*100),5)),FIXED(0,2),FIXED(ROUND(TRIM($D78/$D$74*100),2),2)),"%")</f>
      </c>
    </row>
    <row r="116" spans="3:4" x14ac:dyDescent="0.2" ht="12.75" customHeight="true">
      <c r="C116" s="71">
        <f>CONCATENATE($B79," - ",IF(ISERROR(LEFT(TRIM($C79/$C$74*100),5)),FIXED(0,2),FIXED(ROUND(TRIM($C79/$C$74*100),2),2)),"%")</f>
      </c>
      <c r="D116" s="71">
        <f>CONCATENATE($B79," - ",IF(ISERROR(LEFT(TRIM($D79/$D$74*100),5)),FIXED(0,2),FIXED(ROUND(TRIM($D79/$D$74*100),2),2)),"%")</f>
      </c>
    </row>
    <row r="117" spans="3:4" x14ac:dyDescent="0.2" ht="12.75" customHeight="true">
      <c r="C117" s="72">
        <f>CONCATENATE($B80," - ",IF(ISERROR(LEFT(TRIM($C80/$C$74*100),5)),FIXED(0,2),FIXED(ROUND(TRIM($C80/$C$74*100),2),2)),"%")</f>
      </c>
      <c r="D117" s="72">
        <f>CONCATENATE($B80," - ",IF(ISERROR(LEFT(TRIM($D80/$D$74*100),5)),FIXED(0,2),FIXED(ROUND(TRIM($D80/$D$74*100),2),2)),"%")</f>
      </c>
    </row>
    <row r="118" spans="3:4" x14ac:dyDescent="0.2" ht="12.75" customHeight="true">
      <c r="C118" s="73">
        <f>CONCATENATE($B81," - ",IF(ISERROR(LEFT(TRIM($C81/$C$74*100),5)),FIXED(0,2),FIXED(ROUND(TRIM($C81/$C$74*100),2),2)),"%")</f>
      </c>
      <c r="D118" s="73">
        <f>CONCATENATE($B81," - ",IF(ISERROR(LEFT(TRIM($D81/$D$74*100),5)),FIXED(0,2),FIXED(ROUND(TRIM($D81/$D$74*100),2),2)),"%")</f>
      </c>
    </row>
    <row r="119" ht="12.75" customHeight="true"/>
    <row r="120" spans="3:4" x14ac:dyDescent="0.2" ht="12.75" customHeight="true">
      <c r="C120" s="66">
        <f>$B83</f>
      </c>
      <c r="D120" s="66">
        <f>$B83</f>
      </c>
    </row>
    <row r="121" spans="3:4" x14ac:dyDescent="0.2" ht="12.75" customHeight="true">
      <c r="C121" s="67">
        <f>$B84</f>
      </c>
      <c r="D121" s="67">
        <f>$B84</f>
      </c>
    </row>
    <row r="122" spans="3:4" x14ac:dyDescent="0.2" ht="12.75" customHeight="true">
      <c r="C122" s="68">
        <f>$B85</f>
      </c>
      <c r="D122" s="68">
        <f>$B85</f>
      </c>
    </row>
    <row r="123" spans="3:4" x14ac:dyDescent="0.2" ht="12.75" customHeight="true">
      <c r="C123" s="69">
        <f>$B86</f>
      </c>
      <c r="D123" s="69">
        <f>$B86</f>
      </c>
    </row>
    <row r="124" spans="3:4" x14ac:dyDescent="0.2" ht="12.75" customHeight="true">
      <c r="C124" s="71">
        <f>$B87</f>
      </c>
      <c r="D124" s="71">
        <f>$B87</f>
      </c>
    </row>
    <row r="125" ht="12.75" customHeight="true"/>
    <row r="126" spans="3:4" x14ac:dyDescent="0.2" ht="12.75" customHeight="true">
      <c r="C126" s="66">
        <f>CONCATENATE($B89," - ",IF(ISERROR(LEFT(TRIM($C89/$C$88*100),5)),FIXED(0,2),FIXED(ROUND(TRIM($C89/$C$88*100),2),2)),"%")</f>
      </c>
      <c r="D126" s="66">
        <f>CONCATENATE($B89," - ",IF(ISERROR(LEFT(TRIM($D89/$D$88*100),5)),FIXED(0,2),FIXED(ROUND(TRIM($D89/$D$88*100),2),2)),"%")</f>
      </c>
    </row>
    <row r="127" spans="3:4" x14ac:dyDescent="0.2" ht="12.75" customHeight="true">
      <c r="C127" s="67">
        <f>CONCATENATE($B90," - ",IF(ISERROR(LEFT(TRIM($C90/$C$88*100),5)),FIXED(0,2),FIXED(ROUND(TRIM($C90/$C$88*100),2),2)),"%")</f>
      </c>
      <c r="D127" s="67">
        <f>CONCATENATE($B90," - ",IF(ISERROR(LEFT(TRIM($D90/$D$88*100),5)),FIXED(0,2),FIXED(ROUND(TRIM($D90/$D$88*100),2),2)),"%")</f>
      </c>
    </row>
    <row r="128" spans="3:4" x14ac:dyDescent="0.2" ht="12.75" customHeight="true">
      <c r="C128" s="68">
        <f>CONCATENATE($B91," - ",IF(ISERROR(LEFT(TRIM($C91/$C$88*100),5)),FIXED(0,2),FIXED(ROUND(TRIM($C91/$C$88*100),2),2)),"%")</f>
      </c>
      <c r="D128" s="68">
        <f>CONCATENATE($B91," - ",IF(ISERROR(LEFT(TRIM($D91/$D$88*100),5)),FIXED(0,2),FIXED(ROUND(TRIM($D91/$D$88*100),2),2)),"%")</f>
      </c>
    </row>
    <row r="129" spans="3:4" x14ac:dyDescent="0.2" ht="12.75" customHeight="true">
      <c r="C129" s="69">
        <f>CONCATENATE($B92," - ",IF(ISERROR(LEFT(TRIM($C92/$C$88*100),5)),FIXED(0,2),FIXED(ROUND(TRIM($C92/$C$88*100),2),2)),"%")</f>
      </c>
      <c r="D129" s="69">
        <f>CONCATENATE($B92," - ",IF(ISERROR(LEFT(TRIM($D92/$D$88*100),5)),FIXED(0,2),FIXED(ROUND(TRIM($D92/$D$88*100),2),2)),"%")</f>
      </c>
    </row>
    <row r="130" ht="12.75" customHeight="true"/>
    <row r="131" ht="12.75" customHeight="true"/>
    <row r="132" ht="12.75" customHeight="true"/>
    <row r="133" ht="12.75" customHeight="true"/>
    <row r="134" ht="12.75" customHeight="true"/>
    <row r="135" ht="12.75" customHeight="true"/>
    <row r="136" ht="12.75" customHeight="true"/>
    <row r="137" ht="12.75" customHeight="true"/>
    <row r="138" ht="12.75" customHeight="true"/>
    <row r="139" ht="12.75" customHeight="true"/>
    <row r="140" ht="12.75" customHeight="true"/>
    <row r="141" ht="12.75" customHeight="true"/>
    <row r="142" ht="12.75" customHeight="true"/>
    <row r="143" ht="12.75" customHeight="true"/>
  </sheetData>
  <sheetProtection password="CC1A" sheet="true" scenarios="true" objects="true"/>
  <pageMargins left="0.7" right="0.7" top="0.75" bottom="0.75" header="0.51180555555555496" footer="0.51180555555555496"/>
  <pageSetup paperSize="9" firstPageNumber="0" orientation="portrait" r:id="rId1"/>
</worksheet>
</file>

<file path=customXml/_rels/item1.xml.rels><?xml version="1.0" encoding="UTF-8" standalone="no"?>
<Relationships xmlns="http://schemas.openxmlformats.org/package/2006/relationships">
<Relationship Id="rId1" Target="itemProps1.xml" Type="http://schemas.openxmlformats.org/officeDocument/2006/relationships/customXmlProps"/>
</Relationships>
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CE799446-6EE2-410C-8B9D-E074B79826F0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Data_by_sector</vt:lpstr>
      <vt:lpstr>Data_by_gas</vt:lpstr>
      <vt:lpstr>Summary Data</vt:lpstr>
      <vt:lpstr>ChartData</vt:lpstr>
      <vt:lpstr>LBL_CAT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1996-10-14T23:33:28Z</dcterms:created>
  <dc:creator>Microsoft Corporation</dc:creator>
  <dc:language>en-US</dc:language>
  <cp:lastModifiedBy>Vladimir Ubogovich</cp:lastModifiedBy>
  <cp:lastPrinted>2017-11-23T13:19:11Z</cp:lastPrinted>
  <dcterms:modified xsi:type="dcterms:W3CDTF">2018-06-01T16:16:05Z</dcterms:modified>
  <cp:revision>3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