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80" windowHeight="12840"/>
  </bookViews>
  <sheets>
    <sheet name="MB" sheetId="3" r:id="rId1"/>
  </sheets>
  <calcPr calcId="145621"/>
</workbook>
</file>

<file path=xl/calcChain.xml><?xml version="1.0" encoding="utf-8"?>
<calcChain xmlns="http://schemas.openxmlformats.org/spreadsheetml/2006/main">
  <c r="B21" i="3" l="1"/>
  <c r="D14" i="3"/>
  <c r="C12" i="3"/>
  <c r="C13" i="3"/>
  <c r="C14" i="3"/>
  <c r="C4" i="3"/>
  <c r="C5" i="3"/>
  <c r="C8" i="3"/>
  <c r="C7" i="3"/>
  <c r="D13" i="3" l="1"/>
  <c r="C15" i="3"/>
  <c r="D12" i="3"/>
  <c r="D15" i="3" l="1"/>
</calcChain>
</file>

<file path=xl/sharedStrings.xml><?xml version="1.0" encoding="utf-8"?>
<sst xmlns="http://schemas.openxmlformats.org/spreadsheetml/2006/main" count="21" uniqueCount="18">
  <si>
    <t>Dapagliflozin-3-O-glucuronide</t>
  </si>
  <si>
    <t>Dapagliflozin-2-O-glucuronide</t>
  </si>
  <si>
    <t>Total recovery after 312h</t>
  </si>
  <si>
    <t>Urine</t>
  </si>
  <si>
    <t>Feces</t>
  </si>
  <si>
    <t>reported:</t>
  </si>
  <si>
    <t>normalized:</t>
  </si>
  <si>
    <t>Dapagliflozin oxidative metabolites</t>
  </si>
  <si>
    <t>reported</t>
  </si>
  <si>
    <t>normalized</t>
  </si>
  <si>
    <t>add fraction of unchanged dapagliflozin to glucuronides</t>
  </si>
  <si>
    <t>Fraction excreted to urine of unchanged dapagliflozin</t>
  </si>
  <si>
    <t>Fraction metabolized UGT1A9 (to dapagliflozin-3-O-glucuronide)</t>
  </si>
  <si>
    <t>Fraction metabolized UGT2B7 (to dapagliflozin-3-O-glucuronide)</t>
  </si>
  <si>
    <t>Fraction metabolized to oxidative metabolites</t>
  </si>
  <si>
    <t>SUM</t>
  </si>
  <si>
    <t>- unchanged</t>
  </si>
  <si>
    <t>- metabolites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</si>
</sst>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i/>
      <sz val="11"/>
      <color rgb="FF7F7F7F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</cellXfs>
  <cellStyles count="242">
    <cellStyle name="20 % - Akzent1 2" xfId="41"/>
    <cellStyle name="20 % - Akzent2 2" xfId="45"/>
    <cellStyle name="20 % - Akzent3 2" xfId="49"/>
    <cellStyle name="20 % - Akzent4 2" xfId="53"/>
    <cellStyle name="20 % - Akzent5 2" xfId="57"/>
    <cellStyle name="20 % - Akzent6 2" xfId="61"/>
    <cellStyle name="20% - Akzent1 2" xfId="97"/>
    <cellStyle name="20% - Akzent1 2 2" xfId="205"/>
    <cellStyle name="20% - Akzent1 2 3" xfId="149"/>
    <cellStyle name="20% - Akzent1 3" xfId="111"/>
    <cellStyle name="20% - Akzent1 3 2" xfId="219"/>
    <cellStyle name="20% - Akzent1 3 3" xfId="163"/>
    <cellStyle name="20% - Akzent1 4" xfId="72"/>
    <cellStyle name="20% - Akzent1 4 2" xfId="177"/>
    <cellStyle name="20% - Akzent1 5" xfId="128"/>
    <cellStyle name="20% - Akzent2 2" xfId="99"/>
    <cellStyle name="20% - Akzent2 2 2" xfId="207"/>
    <cellStyle name="20% - Akzent2 2 3" xfId="151"/>
    <cellStyle name="20% - Akzent2 3" xfId="113"/>
    <cellStyle name="20% - Akzent2 3 2" xfId="221"/>
    <cellStyle name="20% - Akzent2 3 3" xfId="165"/>
    <cellStyle name="20% - Akzent2 4" xfId="74"/>
    <cellStyle name="20% - Akzent2 4 2" xfId="179"/>
    <cellStyle name="20% - Akzent2 5" xfId="130"/>
    <cellStyle name="20% - Akzent3 2" xfId="101"/>
    <cellStyle name="20% - Akzent3 2 2" xfId="209"/>
    <cellStyle name="20% - Akzent3 2 3" xfId="153"/>
    <cellStyle name="20% - Akzent3 3" xfId="115"/>
    <cellStyle name="20% - Akzent3 3 2" xfId="223"/>
    <cellStyle name="20% - Akzent3 3 3" xfId="167"/>
    <cellStyle name="20% - Akzent3 4" xfId="76"/>
    <cellStyle name="20% - Akzent3 4 2" xfId="181"/>
    <cellStyle name="20% - Akzent3 5" xfId="132"/>
    <cellStyle name="20% - Akzent4 2" xfId="103"/>
    <cellStyle name="20% - Akzent4 2 2" xfId="211"/>
    <cellStyle name="20% - Akzent4 2 3" xfId="155"/>
    <cellStyle name="20% - Akzent4 3" xfId="117"/>
    <cellStyle name="20% - Akzent4 3 2" xfId="225"/>
    <cellStyle name="20% - Akzent4 3 3" xfId="169"/>
    <cellStyle name="20% - Akzent4 4" xfId="78"/>
    <cellStyle name="20% - Akzent4 4 2" xfId="183"/>
    <cellStyle name="20% - Akzent4 5" xfId="134"/>
    <cellStyle name="20% - Akzent5 2" xfId="105"/>
    <cellStyle name="20% - Akzent5 2 2" xfId="213"/>
    <cellStyle name="20% - Akzent5 2 3" xfId="157"/>
    <cellStyle name="20% - Akzent5 3" xfId="119"/>
    <cellStyle name="20% - Akzent5 3 2" xfId="227"/>
    <cellStyle name="20% - Akzent5 3 3" xfId="171"/>
    <cellStyle name="20% - Akzent5 4" xfId="80"/>
    <cellStyle name="20% - Akzent5 4 2" xfId="185"/>
    <cellStyle name="20% - Akzent5 5" xfId="136"/>
    <cellStyle name="20% - Akzent6 2" xfId="107"/>
    <cellStyle name="20% - Akzent6 2 2" xfId="215"/>
    <cellStyle name="20% - Akzent6 2 3" xfId="159"/>
    <cellStyle name="20% - Akzent6 3" xfId="121"/>
    <cellStyle name="20% - Akzent6 3 2" xfId="229"/>
    <cellStyle name="20% - Akzent6 3 3" xfId="173"/>
    <cellStyle name="20% - Akzent6 4" xfId="82"/>
    <cellStyle name="20% - Akzent6 4 2" xfId="187"/>
    <cellStyle name="20% - Akzent6 5" xfId="138"/>
    <cellStyle name="40 % - Akzent1 2" xfId="42"/>
    <cellStyle name="40 % - Akzent2 2" xfId="46"/>
    <cellStyle name="40 % - Akzent3 2" xfId="50"/>
    <cellStyle name="40 % - Akzent4 2" xfId="54"/>
    <cellStyle name="40 % - Akzent5 2" xfId="58"/>
    <cellStyle name="40 % - Akzent6 2" xfId="62"/>
    <cellStyle name="40% - Akzent1 2" xfId="98"/>
    <cellStyle name="40% - Akzent1 2 2" xfId="206"/>
    <cellStyle name="40% - Akzent1 2 3" xfId="150"/>
    <cellStyle name="40% - Akzent1 3" xfId="112"/>
    <cellStyle name="40% - Akzent1 3 2" xfId="220"/>
    <cellStyle name="40% - Akzent1 3 3" xfId="164"/>
    <cellStyle name="40% - Akzent1 4" xfId="73"/>
    <cellStyle name="40% - Akzent1 4 2" xfId="178"/>
    <cellStyle name="40% - Akzent1 5" xfId="129"/>
    <cellStyle name="40% - Akzent2 2" xfId="100"/>
    <cellStyle name="40% - Akzent2 2 2" xfId="208"/>
    <cellStyle name="40% - Akzent2 2 3" xfId="152"/>
    <cellStyle name="40% - Akzent2 3" xfId="114"/>
    <cellStyle name="40% - Akzent2 3 2" xfId="222"/>
    <cellStyle name="40% - Akzent2 3 3" xfId="166"/>
    <cellStyle name="40% - Akzent2 4" xfId="75"/>
    <cellStyle name="40% - Akzent2 4 2" xfId="180"/>
    <cellStyle name="40% - Akzent2 5" xfId="131"/>
    <cellStyle name="40% - Akzent3 2" xfId="102"/>
    <cellStyle name="40% - Akzent3 2 2" xfId="210"/>
    <cellStyle name="40% - Akzent3 2 3" xfId="154"/>
    <cellStyle name="40% - Akzent3 3" xfId="116"/>
    <cellStyle name="40% - Akzent3 3 2" xfId="224"/>
    <cellStyle name="40% - Akzent3 3 3" xfId="168"/>
    <cellStyle name="40% - Akzent3 4" xfId="77"/>
    <cellStyle name="40% - Akzent3 4 2" xfId="182"/>
    <cellStyle name="40% - Akzent3 5" xfId="133"/>
    <cellStyle name="40% - Akzent4 2" xfId="104"/>
    <cellStyle name="40% - Akzent4 2 2" xfId="212"/>
    <cellStyle name="40% - Akzent4 2 3" xfId="156"/>
    <cellStyle name="40% - Akzent4 3" xfId="118"/>
    <cellStyle name="40% - Akzent4 3 2" xfId="226"/>
    <cellStyle name="40% - Akzent4 3 3" xfId="170"/>
    <cellStyle name="40% - Akzent4 4" xfId="79"/>
    <cellStyle name="40% - Akzent4 4 2" xfId="184"/>
    <cellStyle name="40% - Akzent4 5" xfId="135"/>
    <cellStyle name="40% - Akzent5 2" xfId="106"/>
    <cellStyle name="40% - Akzent5 2 2" xfId="214"/>
    <cellStyle name="40% - Akzent5 2 3" xfId="158"/>
    <cellStyle name="40% - Akzent5 3" xfId="120"/>
    <cellStyle name="40% - Akzent5 3 2" xfId="228"/>
    <cellStyle name="40% - Akzent5 3 3" xfId="172"/>
    <cellStyle name="40% - Akzent5 4" xfId="81"/>
    <cellStyle name="40% - Akzent5 4 2" xfId="186"/>
    <cellStyle name="40% - Akzent5 5" xfId="137"/>
    <cellStyle name="40% - Akzent6 2" xfId="108"/>
    <cellStyle name="40% - Akzent6 2 2" xfId="216"/>
    <cellStyle name="40% - Akzent6 2 3" xfId="160"/>
    <cellStyle name="40% - Akzent6 3" xfId="122"/>
    <cellStyle name="40% - Akzent6 3 2" xfId="230"/>
    <cellStyle name="40% - Akzent6 3 3" xfId="174"/>
    <cellStyle name="40% - Akzent6 4" xfId="83"/>
    <cellStyle name="40% - Akzent6 4 2" xfId="188"/>
    <cellStyle name="40% - Akzent6 5" xfId="139"/>
    <cellStyle name="60 % - Akzent1 2" xfId="43"/>
    <cellStyle name="60 % - Akzent2 2" xfId="47"/>
    <cellStyle name="60 % - Akzent3 2" xfId="51"/>
    <cellStyle name="60 % - Akzent4 2" xfId="55"/>
    <cellStyle name="60 % - Akzent5 2" xfId="59"/>
    <cellStyle name="60 % - Akzent6 2" xfId="63"/>
    <cellStyle name="Akzent1 2" xfId="40"/>
    <cellStyle name="Akzent2 2" xfId="44"/>
    <cellStyle name="Akzent3 2" xfId="48"/>
    <cellStyle name="Akzent4 2" xfId="52"/>
    <cellStyle name="Akzent5 2" xfId="56"/>
    <cellStyle name="Akzent6 2" xfId="60"/>
    <cellStyle name="Ausgabe 2" xfId="34"/>
    <cellStyle name="Berechnung 2" xfId="35"/>
    <cellStyle name="Eingabe 2" xfId="33"/>
    <cellStyle name="Ergebnis 2" xfId="39"/>
    <cellStyle name="Erklärender Text 2" xfId="10"/>
    <cellStyle name="Erklärender Text 3" xfId="66"/>
    <cellStyle name="Erklärender Text 3 2" xfId="86"/>
    <cellStyle name="Erklärender Text 4" xfId="94"/>
    <cellStyle name="Erklärender Text 5" xfId="190"/>
    <cellStyle name="Gut 2" xfId="30"/>
    <cellStyle name="Hyperlink 2" xfId="12"/>
    <cellStyle name="Hyperlink 3" xfId="13"/>
    <cellStyle name="Hyperlink 3 2" xfId="20"/>
    <cellStyle name="Hyperlink 4" xfId="88"/>
    <cellStyle name="Hyperlink 5" xfId="84"/>
    <cellStyle name="Hyperlink 5 2" xfId="196"/>
    <cellStyle name="Hyperlink 5 3" xfId="140"/>
    <cellStyle name="Hyperlink 6" xfId="240"/>
    <cellStyle name="Hyperlink 6 2" xfId="241"/>
    <cellStyle name="Komma 2" xfId="7"/>
    <cellStyle name="Neutral 2" xfId="32"/>
    <cellStyle name="Normal 2" xfId="3"/>
    <cellStyle name="Normal 2 2" xfId="11"/>
    <cellStyle name="Normal 2 2 2" xfId="19"/>
    <cellStyle name="Normal 2 2 2 2" xfId="92"/>
    <cellStyle name="Normal 2 2 2 2 2" xfId="201"/>
    <cellStyle name="Normal 2 2 2 3" xfId="145"/>
    <cellStyle name="Normal 2 2 3" xfId="25"/>
    <cellStyle name="Normal 2 2 3 2" xfId="195"/>
    <cellStyle name="Normal 2 2 4" xfId="71"/>
    <cellStyle name="Normal 2 2 4 2" xfId="237"/>
    <cellStyle name="Normal 2 2 5" xfId="127"/>
    <cellStyle name="Normal 2 3" xfId="14"/>
    <cellStyle name="Normal 2 3 2" xfId="87"/>
    <cellStyle name="Normal 2 3 2 2" xfId="197"/>
    <cellStyle name="Normal 2 3 3" xfId="141"/>
    <cellStyle name="Normal 2 4" xfId="21"/>
    <cellStyle name="Normal 2 4 2" xfId="191"/>
    <cellStyle name="Normal 2 5" xfId="67"/>
    <cellStyle name="Normal 2 5 2" xfId="234"/>
    <cellStyle name="Normal 2 6" xfId="123"/>
    <cellStyle name="Notiz 2" xfId="65"/>
    <cellStyle name="Notiz 2 2" xfId="93"/>
    <cellStyle name="Notiz 2 2 2" xfId="202"/>
    <cellStyle name="Notiz 2 3" xfId="146"/>
    <cellStyle name="Notiz 3" xfId="96"/>
    <cellStyle name="Notiz 3 2" xfId="204"/>
    <cellStyle name="Notiz 3 3" xfId="148"/>
    <cellStyle name="Notiz 4" xfId="110"/>
    <cellStyle name="Notiz 4 2" xfId="218"/>
    <cellStyle name="Notiz 4 3" xfId="162"/>
    <cellStyle name="Notiz 5" xfId="233"/>
    <cellStyle name="Prozent" xfId="1" builtinId="5"/>
    <cellStyle name="Schlecht 2" xfId="31"/>
    <cellStyle name="Standard" xfId="0" builtinId="0"/>
    <cellStyle name="Standard 10" xfId="189"/>
    <cellStyle name="Standard 11" xfId="176"/>
    <cellStyle name="Standard 12" xfId="232"/>
    <cellStyle name="Standard 2" xfId="4"/>
    <cellStyle name="Standard 3" xfId="6"/>
    <cellStyle name="Standard 3 2" xfId="18"/>
    <cellStyle name="Standard 3 3" xfId="15"/>
    <cellStyle name="Standard 3 3 2" xfId="89"/>
    <cellStyle name="Standard 3 3 2 2" xfId="198"/>
    <cellStyle name="Standard 3 3 3" xfId="142"/>
    <cellStyle name="Standard 3 4" xfId="22"/>
    <cellStyle name="Standard 3 4 2" xfId="192"/>
    <cellStyle name="Standard 3 5" xfId="68"/>
    <cellStyle name="Standard 3 5 2" xfId="235"/>
    <cellStyle name="Standard 3 6" xfId="124"/>
    <cellStyle name="Standard 3 7" xfId="9"/>
    <cellStyle name="Standard 4" xfId="5"/>
    <cellStyle name="Standard 4 2" xfId="16"/>
    <cellStyle name="Standard 4 2 2" xfId="90"/>
    <cellStyle name="Standard 4 2 2 2" xfId="199"/>
    <cellStyle name="Standard 4 2 3" xfId="143"/>
    <cellStyle name="Standard 4 3" xfId="23"/>
    <cellStyle name="Standard 4 3 2" xfId="193"/>
    <cellStyle name="Standard 4 4" xfId="69"/>
    <cellStyle name="Standard 4 4 2" xfId="236"/>
    <cellStyle name="Standard 4 5" xfId="125"/>
    <cellStyle name="Standard 4 6" xfId="239"/>
    <cellStyle name="Standard 4 7" xfId="8"/>
    <cellStyle name="Standard 5" xfId="17"/>
    <cellStyle name="Standard 5 2" xfId="24"/>
    <cellStyle name="Standard 5 2 2" xfId="91"/>
    <cellStyle name="Standard 5 2 2 2" xfId="200"/>
    <cellStyle name="Standard 5 2 3" xfId="144"/>
    <cellStyle name="Standard 5 3" xfId="70"/>
    <cellStyle name="Standard 5 3 2" xfId="194"/>
    <cellStyle name="Standard 5 4" xfId="126"/>
    <cellStyle name="Standard 6" xfId="64"/>
    <cellStyle name="Standard 6 2" xfId="85"/>
    <cellStyle name="Standard 7" xfId="95"/>
    <cellStyle name="Standard 7 2" xfId="203"/>
    <cellStyle name="Standard 7 3" xfId="147"/>
    <cellStyle name="Standard 8" xfId="109"/>
    <cellStyle name="Standard 8 2" xfId="217"/>
    <cellStyle name="Standard 8 3" xfId="161"/>
    <cellStyle name="Standard 9" xfId="175"/>
    <cellStyle name="Standard 9 2" xfId="231"/>
    <cellStyle name="Standard 9 3" xfId="238"/>
    <cellStyle name="Überschrift" xfId="2" builtinId="15" customBuiltin="1"/>
    <cellStyle name="Überschrift 1 2" xfId="26"/>
    <cellStyle name="Überschrift 2 2" xfId="27"/>
    <cellStyle name="Überschrift 3 2" xfId="28"/>
    <cellStyle name="Überschrift 4 2" xfId="29"/>
    <cellStyle name="Verknüpfte Zelle 2" xfId="36"/>
    <cellStyle name="Warnender Text 2" xfId="38"/>
    <cellStyle name="Zelle überprüfen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7" sqref="C7"/>
    </sheetView>
  </sheetViews>
  <sheetFormatPr baseColWidth="10" defaultRowHeight="14.25" x14ac:dyDescent="0.2"/>
  <cols>
    <col min="1" max="1" width="27.5" bestFit="1" customWidth="1"/>
    <col min="4" max="4" width="20.125" bestFit="1" customWidth="1"/>
  </cols>
  <sheetData>
    <row r="1" spans="1:7" s="7" customFormat="1" x14ac:dyDescent="0.2">
      <c r="B1" t="s">
        <v>5</v>
      </c>
      <c r="C1" t="s">
        <v>6</v>
      </c>
    </row>
    <row r="2" spans="1:7" s="5" customFormat="1" x14ac:dyDescent="0.2">
      <c r="A2" s="5" t="s">
        <v>2</v>
      </c>
      <c r="B2" s="2">
        <v>0.96150000000000002</v>
      </c>
    </row>
    <row r="3" spans="1:7" x14ac:dyDescent="0.2">
      <c r="A3" t="s">
        <v>3</v>
      </c>
      <c r="B3" s="2">
        <v>0.75160000000000005</v>
      </c>
    </row>
    <row r="4" spans="1:7" x14ac:dyDescent="0.2">
      <c r="A4" s="4" t="s">
        <v>16</v>
      </c>
      <c r="B4" s="2">
        <v>1.2E-2</v>
      </c>
      <c r="C4" s="2">
        <f>B4/(SUM($B$4,$B$5)/$B$3)</f>
        <v>1.2321311475409836E-2</v>
      </c>
    </row>
    <row r="5" spans="1:7" x14ac:dyDescent="0.2">
      <c r="A5" s="4" t="s">
        <v>17</v>
      </c>
      <c r="B5" s="2">
        <v>0.72</v>
      </c>
      <c r="C5" s="2">
        <f>B5/(SUM($B$4,$B$5)/$B$3)</f>
        <v>0.73927868852459011</v>
      </c>
    </row>
    <row r="6" spans="1:7" x14ac:dyDescent="0.2">
      <c r="A6" t="s">
        <v>4</v>
      </c>
      <c r="B6" s="2">
        <v>0.2099</v>
      </c>
      <c r="D6" s="2"/>
    </row>
    <row r="7" spans="1:7" x14ac:dyDescent="0.2">
      <c r="A7" s="4" t="s">
        <v>16</v>
      </c>
      <c r="B7" s="2">
        <v>0.154</v>
      </c>
      <c r="C7" s="2">
        <f>B7/(SUM($B$7,$B$8)/$B$6)</f>
        <v>0.18903274853801172</v>
      </c>
      <c r="D7" s="2"/>
    </row>
    <row r="8" spans="1:7" x14ac:dyDescent="0.2">
      <c r="A8" s="4" t="s">
        <v>17</v>
      </c>
      <c r="B8" s="2">
        <v>1.7000000000000001E-2</v>
      </c>
      <c r="C8" s="2">
        <f>B8/(SUM($B$7,$B$8)/$B$6)</f>
        <v>2.0867251461988309E-2</v>
      </c>
      <c r="G8" s="6"/>
    </row>
    <row r="9" spans="1:7" x14ac:dyDescent="0.2">
      <c r="C9" s="6"/>
      <c r="G9" s="6"/>
    </row>
    <row r="10" spans="1:7" x14ac:dyDescent="0.2">
      <c r="G10" s="6"/>
    </row>
    <row r="11" spans="1:7" x14ac:dyDescent="0.2">
      <c r="B11" t="s">
        <v>8</v>
      </c>
      <c r="C11" t="s">
        <v>9</v>
      </c>
      <c r="D11" t="s">
        <v>10</v>
      </c>
      <c r="G11" s="6"/>
    </row>
    <row r="12" spans="1:7" x14ac:dyDescent="0.2">
      <c r="A12" s="7" t="s">
        <v>0</v>
      </c>
      <c r="B12" s="2">
        <v>0.60699999999999998</v>
      </c>
      <c r="C12" s="2">
        <f>B12/(SUM($B$12,$B$13,$B$14)/SUM($B$5/(SUM($B$4,$B$5)/$B$3),$B$8/(SUM($B$7,$B$8)/$B$6)))</f>
        <v>0.61439225775213457</v>
      </c>
      <c r="D12" s="2">
        <f>B12/(SUM($B$12,$B$13,$B$14)/SUM($B$5/(SUM($B$4,$B$5)/$B$3),$B$8/(SUM($B$7,$B$8)/$B$6)))+C12/(C12+C13)*C7</f>
        <v>0.78798208886041465</v>
      </c>
      <c r="G12" s="6"/>
    </row>
    <row r="13" spans="1:7" x14ac:dyDescent="0.2">
      <c r="A13" s="7" t="s">
        <v>1</v>
      </c>
      <c r="B13" s="2">
        <v>5.3999999999999999E-2</v>
      </c>
      <c r="C13" s="2">
        <f>B13/(SUM($B$12,$B$13,$B$14)/SUM($B$5/(SUM($B$4,$B$5)/$B$3),$B$8/(SUM($B$7,$B$8)/$B$6)))</f>
        <v>5.4657630837916422E-2</v>
      </c>
      <c r="D13" s="2">
        <f>B13/(SUM($B$12,$B$13,$B$14)/SUM($B$5/(SUM($B$4,$B$5)/$B$3),$B$8/(SUM($B$7,$B$8)/$B$6)))+C13/(C12+C13)*C7</f>
        <v>7.0100548267648097E-2</v>
      </c>
      <c r="G13" s="6"/>
    </row>
    <row r="14" spans="1:7" x14ac:dyDescent="0.2">
      <c r="A14" s="7" t="s">
        <v>7</v>
      </c>
      <c r="B14" s="2">
        <v>0.09</v>
      </c>
      <c r="C14" s="2">
        <f>B14/(SUM($B$12,$B$13,$B$14)/SUM($B$5/(SUM($B$4,$B$5)/$B$3),$B$8/(SUM($B$7,$B$8)/$B$6)))</f>
        <v>9.1096051396527378E-2</v>
      </c>
      <c r="D14" s="2">
        <f>B14/(SUM($B$12,$B$13,$B$14)/SUM($B$5/(SUM($B$4,$B$5)/$B$3),$B$8/(SUM($B$7,$B$8)/$B$6)))+0</f>
        <v>9.1096051396527378E-2</v>
      </c>
      <c r="G14" s="6"/>
    </row>
    <row r="15" spans="1:7" x14ac:dyDescent="0.2">
      <c r="A15" t="s">
        <v>15</v>
      </c>
      <c r="B15" s="1"/>
      <c r="C15" s="2">
        <f>SUM(C12:C14)</f>
        <v>0.76014593998657842</v>
      </c>
      <c r="D15" s="2">
        <f>SUM(D12:D14)</f>
        <v>0.94917868852459009</v>
      </c>
      <c r="G15" s="6"/>
    </row>
    <row r="16" spans="1:7" x14ac:dyDescent="0.2">
      <c r="C16" s="2"/>
    </row>
    <row r="17" spans="1:3" x14ac:dyDescent="0.2">
      <c r="A17" t="s">
        <v>11</v>
      </c>
      <c r="B17" s="2">
        <v>1.2321311475409836E-2</v>
      </c>
      <c r="C17" s="2"/>
    </row>
    <row r="18" spans="1:3" x14ac:dyDescent="0.2">
      <c r="A18" s="7" t="s">
        <v>12</v>
      </c>
      <c r="B18" s="2">
        <v>0.78798208886041465</v>
      </c>
    </row>
    <row r="19" spans="1:3" x14ac:dyDescent="0.2">
      <c r="A19" s="7" t="s">
        <v>13</v>
      </c>
      <c r="B19" s="2">
        <v>7.0100548267648097E-2</v>
      </c>
    </row>
    <row r="20" spans="1:3" x14ac:dyDescent="0.2">
      <c r="A20" s="7" t="s">
        <v>14</v>
      </c>
      <c r="B20" s="2">
        <v>9.1096051396527378E-2</v>
      </c>
    </row>
    <row r="21" spans="1:3" x14ac:dyDescent="0.2">
      <c r="A21" t="s">
        <v>15</v>
      </c>
      <c r="B21" s="3">
        <f>SUM(B17:B20)</f>
        <v>0.96150000000000002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MB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Frechen</dc:creator>
  <cp:lastModifiedBy>Sebastian Frechen</cp:lastModifiedBy>
  <dcterms:created xsi:type="dcterms:W3CDTF">2019-08-23T08:03:37Z</dcterms:created>
  <dcterms:modified xsi:type="dcterms:W3CDTF">2019-08-23T14:28:57Z</dcterms:modified>
</cp:coreProperties>
</file>