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hotec/Documents/Project/Tego/tegoproject093-transforming/flaskapp/src/template/"/>
    </mc:Choice>
  </mc:AlternateContent>
  <xr:revisionPtr revIDLastSave="0" documentId="13_ncr:1_{1539389D-A06F-3E45-9AA2-B6FCF4708FC9}" xr6:coauthVersionLast="47" xr6:coauthVersionMax="47" xr10:uidLastSave="{00000000-0000-0000-0000-000000000000}"/>
  <bookViews>
    <workbookView xWindow="0" yWindow="500" windowWidth="20720" windowHeight="13280" tabRatio="942" activeTab="6" xr2:uid="{3C15B3B9-4B0F-4EE1-BCAE-1410B1850F08}"/>
  </bookViews>
  <sheets>
    <sheet name="Input" sheetId="10" r:id="rId1"/>
    <sheet name="Summary" sheetId="14" r:id="rId2"/>
    <sheet name="Data&gt;" sheetId="17" r:id="rId3"/>
    <sheet name="Comparables_data" sheetId="15" r:id="rId4"/>
    <sheet name="Comparables_summary" sheetId="20" r:id="rId5"/>
    <sheet name="Calculations-&gt;" sheetId="16" r:id="rId6"/>
    <sheet name="Rough Feasibility" sheetId="19" r:id="rId7"/>
  </sheets>
  <externalReferences>
    <externalReference r:id="rId8"/>
  </externalReferences>
  <definedNames>
    <definedName name="_xlnm._FilterDatabase" localSheetId="3" hidden="1">Comparables_data!$A$5:$H$5</definedName>
    <definedName name="_xlnm.Print_Area" localSheetId="6">'Rough Feasibility'!$A$3:$Q$59</definedName>
    <definedName name="SelectedCurrency">'[1]Data Entry'!$J$375</definedName>
    <definedName name="SelectedState">'[1]Data Entry'!$F$21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11" i="19" l="1"/>
  <c r="BF29" i="19"/>
  <c r="BG15" i="19"/>
  <c r="J62" i="20"/>
  <c r="J61" i="20"/>
  <c r="CX11" i="19" s="1"/>
  <c r="J47" i="20"/>
  <c r="J46" i="20"/>
  <c r="F32" i="20"/>
  <c r="F31" i="20"/>
  <c r="J16" i="20"/>
  <c r="J17" i="20"/>
  <c r="CU67" i="19"/>
  <c r="CU66" i="19"/>
  <c r="CU58" i="19"/>
  <c r="CU57" i="19"/>
  <c r="B10" i="14"/>
  <c r="A10" i="14"/>
  <c r="CS53" i="19"/>
  <c r="CS38" i="19"/>
  <c r="CX6" i="19"/>
  <c r="CX5" i="19"/>
  <c r="I62" i="20"/>
  <c r="I61" i="20"/>
  <c r="CX53" i="19"/>
  <c r="CZ53" i="19" s="1"/>
  <c r="CZ52" i="19"/>
  <c r="CX52" i="19"/>
  <c r="CX46" i="19"/>
  <c r="DC46" i="19" s="1"/>
  <c r="CX40" i="19"/>
  <c r="CZ40" i="19" s="1"/>
  <c r="CX39" i="19"/>
  <c r="CZ39" i="19" s="1"/>
  <c r="CX38" i="19"/>
  <c r="CZ38" i="19" s="1"/>
  <c r="CZ24" i="19"/>
  <c r="CZ13" i="19"/>
  <c r="CZ12" i="19"/>
  <c r="I47" i="20"/>
  <c r="I46" i="20"/>
  <c r="BZ53" i="19"/>
  <c r="Z6" i="19"/>
  <c r="CB67" i="19"/>
  <c r="CB66" i="19"/>
  <c r="CB58" i="19"/>
  <c r="CB57" i="19"/>
  <c r="BI67" i="19"/>
  <c r="BI66" i="19"/>
  <c r="BI58" i="19"/>
  <c r="BI57" i="19"/>
  <c r="AP67" i="19"/>
  <c r="AP66" i="19"/>
  <c r="AP58" i="19"/>
  <c r="AP57" i="19"/>
  <c r="W67" i="19"/>
  <c r="W66" i="19"/>
  <c r="W58" i="19"/>
  <c r="W57" i="19"/>
  <c r="G67" i="19"/>
  <c r="G66" i="19"/>
  <c r="G58" i="19"/>
  <c r="G57" i="19"/>
  <c r="A6" i="14"/>
  <c r="B6" i="14"/>
  <c r="A7" i="14"/>
  <c r="B7" i="14"/>
  <c r="A8" i="14"/>
  <c r="B8" i="14"/>
  <c r="A9" i="14"/>
  <c r="B9" i="14"/>
  <c r="B5" i="14"/>
  <c r="A5" i="14"/>
  <c r="BZ12" i="19"/>
  <c r="BL5" i="19"/>
  <c r="CE6" i="19"/>
  <c r="CE5" i="19"/>
  <c r="AU29" i="19"/>
  <c r="AB29" i="19"/>
  <c r="AN12" i="19"/>
  <c r="E53" i="19"/>
  <c r="BG53" i="19" s="1"/>
  <c r="D50" i="19"/>
  <c r="D51" i="19" s="1"/>
  <c r="D43" i="19"/>
  <c r="G48" i="19"/>
  <c r="CX48" i="19" s="1"/>
  <c r="CZ48" i="19" s="1"/>
  <c r="E12" i="19"/>
  <c r="D24" i="19"/>
  <c r="I29" i="19"/>
  <c r="G41" i="19"/>
  <c r="CX41" i="19" s="1"/>
  <c r="CZ41" i="19" s="1"/>
  <c r="G40" i="19"/>
  <c r="G39" i="19"/>
  <c r="G38" i="19"/>
  <c r="E38" i="19"/>
  <c r="BZ38" i="19" s="1"/>
  <c r="G33" i="19"/>
  <c r="CX33" i="19" s="1"/>
  <c r="CZ33" i="19" s="1"/>
  <c r="G31" i="19"/>
  <c r="CX31" i="19" s="1"/>
  <c r="CZ31" i="19" s="1"/>
  <c r="G47" i="19"/>
  <c r="CX47" i="19" s="1"/>
  <c r="CZ47" i="19" s="1"/>
  <c r="G46" i="19"/>
  <c r="D42" i="19"/>
  <c r="G36" i="19"/>
  <c r="CX36" i="19" s="1"/>
  <c r="DB36" i="19" s="1"/>
  <c r="G35" i="19"/>
  <c r="CX35" i="19" s="1"/>
  <c r="DB35" i="19" s="1"/>
  <c r="BG38" i="19" l="1"/>
  <c r="DB48" i="19"/>
  <c r="DC48" i="19" s="1"/>
  <c r="DB47" i="19"/>
  <c r="DC47" i="19" s="1"/>
  <c r="G28" i="19"/>
  <c r="CX28" i="19" s="1"/>
  <c r="G27" i="19"/>
  <c r="CX27" i="19" s="1"/>
  <c r="G25" i="19"/>
  <c r="CX25" i="19" s="1"/>
  <c r="DB25" i="19" s="1"/>
  <c r="DC25" i="19" s="1"/>
  <c r="G24" i="19"/>
  <c r="CX24" i="19" s="1"/>
  <c r="DB24" i="19" s="1"/>
  <c r="DC24" i="19" s="1"/>
  <c r="G23" i="19"/>
  <c r="CX23" i="19" s="1"/>
  <c r="DB23" i="19" s="1"/>
  <c r="G18" i="19"/>
  <c r="CX18" i="19" s="1"/>
  <c r="DC18" i="19" s="1"/>
  <c r="G17" i="19"/>
  <c r="CX17" i="19" s="1"/>
  <c r="CZ17" i="19" s="1"/>
  <c r="G15" i="19"/>
  <c r="CX15" i="19" s="1"/>
  <c r="CZ15" i="19" s="1"/>
  <c r="G13" i="19"/>
  <c r="CX13" i="19" s="1"/>
  <c r="DB13" i="19" s="1"/>
  <c r="DC13" i="19" s="1"/>
  <c r="E13" i="19"/>
  <c r="E32" i="20"/>
  <c r="G11" i="19"/>
  <c r="DB11" i="19" s="1"/>
  <c r="E31" i="20"/>
  <c r="I17" i="20"/>
  <c r="G12" i="19"/>
  <c r="I16" i="20"/>
  <c r="G5" i="19"/>
  <c r="G6" i="19"/>
  <c r="G4" i="19"/>
  <c r="CX4" i="19" s="1"/>
  <c r="D1" i="10"/>
  <c r="B3" i="19"/>
  <c r="BL11" i="19" l="1"/>
  <c r="CE11" i="19"/>
  <c r="DG49" i="19"/>
  <c r="DB50" i="19" s="1"/>
  <c r="CX8" i="19"/>
  <c r="CX7" i="19"/>
  <c r="CE12" i="19"/>
  <c r="CI12" i="19" s="1"/>
  <c r="CX12" i="19"/>
  <c r="DB12" i="19" s="1"/>
  <c r="DC12" i="19" s="1"/>
  <c r="Z12" i="19"/>
  <c r="AD12" i="19" s="1"/>
  <c r="G7" i="19"/>
  <c r="FC11" i="19"/>
  <c r="FG11" i="19" s="1"/>
  <c r="D3" i="19"/>
  <c r="FS99" i="19"/>
  <c r="EZ99" i="19"/>
  <c r="EG99" i="19"/>
  <c r="DN99" i="19"/>
  <c r="FS98" i="19"/>
  <c r="EZ98" i="19"/>
  <c r="EG98" i="19"/>
  <c r="DN98" i="19"/>
  <c r="FV53" i="19"/>
  <c r="FX53" i="19" s="1"/>
  <c r="FQ53" i="19"/>
  <c r="FC53" i="19"/>
  <c r="FE53" i="19" s="1"/>
  <c r="EX53" i="19"/>
  <c r="EJ53" i="19"/>
  <c r="EL53" i="19" s="1"/>
  <c r="EE53" i="19"/>
  <c r="DQ53" i="19"/>
  <c r="DS53" i="19" s="1"/>
  <c r="DL53" i="19"/>
  <c r="CE53" i="19"/>
  <c r="CG53" i="19" s="1"/>
  <c r="BL53" i="19"/>
  <c r="BN53" i="19" s="1"/>
  <c r="AU53" i="19"/>
  <c r="AN53" i="19"/>
  <c r="AB53" i="19"/>
  <c r="U53" i="19"/>
  <c r="I53" i="19"/>
  <c r="FV52" i="19"/>
  <c r="FX52" i="19" s="1"/>
  <c r="FC52" i="19"/>
  <c r="FE52" i="19" s="1"/>
  <c r="EJ52" i="19"/>
  <c r="EL52" i="19" s="1"/>
  <c r="DQ52" i="19"/>
  <c r="DS52" i="19" s="1"/>
  <c r="CE52" i="19"/>
  <c r="CG52" i="19" s="1"/>
  <c r="BL52" i="19"/>
  <c r="BN52" i="19" s="1"/>
  <c r="AS52" i="19"/>
  <c r="AU52" i="19" s="1"/>
  <c r="Z52" i="19"/>
  <c r="AB52" i="19" s="1"/>
  <c r="I52" i="19"/>
  <c r="G51" i="19"/>
  <c r="G50" i="19"/>
  <c r="CX50" i="19" s="1"/>
  <c r="CZ50" i="19" s="1"/>
  <c r="FV48" i="19"/>
  <c r="FX48" i="19" s="1"/>
  <c r="FC48" i="19"/>
  <c r="FE48" i="19" s="1"/>
  <c r="EJ48" i="19"/>
  <c r="EL48" i="19" s="1"/>
  <c r="DQ48" i="19"/>
  <c r="DS48" i="19" s="1"/>
  <c r="CE48" i="19"/>
  <c r="CG48" i="19" s="1"/>
  <c r="BL48" i="19"/>
  <c r="BN48" i="19" s="1"/>
  <c r="AS48" i="19"/>
  <c r="AU48" i="19" s="1"/>
  <c r="Z48" i="19"/>
  <c r="AB48" i="19" s="1"/>
  <c r="I48" i="19"/>
  <c r="FV47" i="19"/>
  <c r="FX47" i="19" s="1"/>
  <c r="FC47" i="19"/>
  <c r="FE47" i="19" s="1"/>
  <c r="EJ47" i="19"/>
  <c r="EL47" i="19" s="1"/>
  <c r="DQ47" i="19"/>
  <c r="DS47" i="19" s="1"/>
  <c r="CE47" i="19"/>
  <c r="CG47" i="19" s="1"/>
  <c r="BL47" i="19"/>
  <c r="BN47" i="19" s="1"/>
  <c r="AS47" i="19"/>
  <c r="AU47" i="19" s="1"/>
  <c r="Z47" i="19"/>
  <c r="AB47" i="19" s="1"/>
  <c r="I47" i="19"/>
  <c r="FV46" i="19"/>
  <c r="GA46" i="19" s="1"/>
  <c r="FC46" i="19"/>
  <c r="FH46" i="19" s="1"/>
  <c r="EJ46" i="19"/>
  <c r="EO46" i="19" s="1"/>
  <c r="EN48" i="19" s="1"/>
  <c r="DQ46" i="19"/>
  <c r="DV46" i="19" s="1"/>
  <c r="CE46" i="19"/>
  <c r="BL46" i="19"/>
  <c r="BQ46" i="19" s="1"/>
  <c r="AS46" i="19"/>
  <c r="AX46" i="19" s="1"/>
  <c r="AW48" i="19" s="1"/>
  <c r="Z46" i="19"/>
  <c r="Z25" i="19" s="1"/>
  <c r="L46" i="19"/>
  <c r="K48" i="19" s="1"/>
  <c r="FV41" i="19"/>
  <c r="FX41" i="19" s="1"/>
  <c r="FC41" i="19"/>
  <c r="FE41" i="19" s="1"/>
  <c r="EJ41" i="19"/>
  <c r="EL41" i="19" s="1"/>
  <c r="DQ41" i="19"/>
  <c r="DS41" i="19" s="1"/>
  <c r="CE41" i="19"/>
  <c r="CG41" i="19" s="1"/>
  <c r="BL41" i="19"/>
  <c r="BN41" i="19" s="1"/>
  <c r="AS41" i="19"/>
  <c r="AU41" i="19" s="1"/>
  <c r="Z41" i="19"/>
  <c r="AB41" i="19" s="1"/>
  <c r="I41" i="19"/>
  <c r="FV40" i="19"/>
  <c r="FX40" i="19" s="1"/>
  <c r="FC40" i="19"/>
  <c r="FE40" i="19" s="1"/>
  <c r="EJ40" i="19"/>
  <c r="EL40" i="19" s="1"/>
  <c r="DQ40" i="19"/>
  <c r="DS40" i="19" s="1"/>
  <c r="CE40" i="19"/>
  <c r="CG40" i="19" s="1"/>
  <c r="BL40" i="19"/>
  <c r="BN40" i="19" s="1"/>
  <c r="AS40" i="19"/>
  <c r="AU40" i="19" s="1"/>
  <c r="Z40" i="19"/>
  <c r="AB40" i="19" s="1"/>
  <c r="I40" i="19"/>
  <c r="FV39" i="19"/>
  <c r="FX39" i="19" s="1"/>
  <c r="FC39" i="19"/>
  <c r="FE39" i="19" s="1"/>
  <c r="EJ39" i="19"/>
  <c r="EL39" i="19" s="1"/>
  <c r="DQ39" i="19"/>
  <c r="DS39" i="19" s="1"/>
  <c r="CE39" i="19"/>
  <c r="CG39" i="19" s="1"/>
  <c r="BL39" i="19"/>
  <c r="BN39" i="19" s="1"/>
  <c r="AS39" i="19"/>
  <c r="AU39" i="19" s="1"/>
  <c r="Z39" i="19"/>
  <c r="AB39" i="19" s="1"/>
  <c r="I39" i="19"/>
  <c r="FV38" i="19"/>
  <c r="FX38" i="19" s="1"/>
  <c r="FQ38" i="19"/>
  <c r="FC38" i="19"/>
  <c r="FE38" i="19" s="1"/>
  <c r="EX38" i="19"/>
  <c r="EJ38" i="19"/>
  <c r="EL38" i="19" s="1"/>
  <c r="EE38" i="19"/>
  <c r="DQ38" i="19"/>
  <c r="DS38" i="19" s="1"/>
  <c r="DL38" i="19"/>
  <c r="CE38" i="19"/>
  <c r="CG38" i="19" s="1"/>
  <c r="BL38" i="19"/>
  <c r="BN38" i="19" s="1"/>
  <c r="AS38" i="19"/>
  <c r="AU38" i="19" s="1"/>
  <c r="AN38" i="19"/>
  <c r="Z38" i="19"/>
  <c r="AB38" i="19" s="1"/>
  <c r="U38" i="19"/>
  <c r="I38" i="19"/>
  <c r="FV36" i="19"/>
  <c r="FZ36" i="19" s="1"/>
  <c r="FC36" i="19"/>
  <c r="FG36" i="19" s="1"/>
  <c r="EJ36" i="19"/>
  <c r="EN36" i="19" s="1"/>
  <c r="DQ36" i="19"/>
  <c r="DU36" i="19" s="1"/>
  <c r="CE36" i="19"/>
  <c r="CI36" i="19" s="1"/>
  <c r="BL36" i="19"/>
  <c r="BP36" i="19" s="1"/>
  <c r="AS36" i="19"/>
  <c r="AW36" i="19" s="1"/>
  <c r="Z36" i="19"/>
  <c r="AD36" i="19" s="1"/>
  <c r="K36" i="19"/>
  <c r="FV35" i="19"/>
  <c r="FZ35" i="19" s="1"/>
  <c r="FC35" i="19"/>
  <c r="FG35" i="19" s="1"/>
  <c r="EJ35" i="19"/>
  <c r="EN35" i="19" s="1"/>
  <c r="DQ35" i="19"/>
  <c r="DU35" i="19" s="1"/>
  <c r="CE35" i="19"/>
  <c r="CI35" i="19" s="1"/>
  <c r="BL35" i="19"/>
  <c r="BP35" i="19" s="1"/>
  <c r="AS35" i="19"/>
  <c r="AW35" i="19" s="1"/>
  <c r="Z35" i="19"/>
  <c r="AD35" i="19" s="1"/>
  <c r="K35" i="19"/>
  <c r="FV33" i="19"/>
  <c r="FX33" i="19" s="1"/>
  <c r="FC33" i="19"/>
  <c r="FE33" i="19" s="1"/>
  <c r="EJ33" i="19"/>
  <c r="EL33" i="19" s="1"/>
  <c r="DQ33" i="19"/>
  <c r="DS33" i="19" s="1"/>
  <c r="CE33" i="19"/>
  <c r="CG33" i="19" s="1"/>
  <c r="BL33" i="19"/>
  <c r="BN33" i="19" s="1"/>
  <c r="AS33" i="19"/>
  <c r="AU33" i="19" s="1"/>
  <c r="Z33" i="19"/>
  <c r="AB33" i="19" s="1"/>
  <c r="I33" i="19"/>
  <c r="FV31" i="19"/>
  <c r="FX31" i="19" s="1"/>
  <c r="FC31" i="19"/>
  <c r="FE31" i="19" s="1"/>
  <c r="EJ31" i="19"/>
  <c r="EL31" i="19" s="1"/>
  <c r="DQ31" i="19"/>
  <c r="DS31" i="19" s="1"/>
  <c r="CE31" i="19"/>
  <c r="CG31" i="19" s="1"/>
  <c r="BL31" i="19"/>
  <c r="BN31" i="19" s="1"/>
  <c r="AS31" i="19"/>
  <c r="AU31" i="19" s="1"/>
  <c r="Z31" i="19"/>
  <c r="AB31" i="19" s="1"/>
  <c r="I31" i="19"/>
  <c r="G29" i="19"/>
  <c r="CX29" i="19" s="1"/>
  <c r="DB29" i="19" s="1"/>
  <c r="FV28" i="19"/>
  <c r="FC28" i="19"/>
  <c r="EJ28" i="19"/>
  <c r="DQ28" i="19"/>
  <c r="CE28" i="19"/>
  <c r="BL28" i="19"/>
  <c r="AS28" i="19"/>
  <c r="Z28" i="19"/>
  <c r="FV27" i="19"/>
  <c r="FC27" i="19"/>
  <c r="EJ27" i="19"/>
  <c r="DQ27" i="19"/>
  <c r="CE27" i="19"/>
  <c r="BL27" i="19"/>
  <c r="AS27" i="19"/>
  <c r="Z27" i="19"/>
  <c r="FV25" i="19"/>
  <c r="FZ25" i="19" s="1"/>
  <c r="GA25" i="19" s="1"/>
  <c r="FC25" i="19"/>
  <c r="FG25" i="19" s="1"/>
  <c r="FH25" i="19" s="1"/>
  <c r="EJ25" i="19"/>
  <c r="EN25" i="19" s="1"/>
  <c r="EO25" i="19" s="1"/>
  <c r="DQ25" i="19"/>
  <c r="DU25" i="19" s="1"/>
  <c r="DV25" i="19" s="1"/>
  <c r="BL25" i="19"/>
  <c r="BP25" i="19" s="1"/>
  <c r="BQ25" i="19" s="1"/>
  <c r="AS25" i="19"/>
  <c r="AW25" i="19" s="1"/>
  <c r="AX25" i="19" s="1"/>
  <c r="K25" i="19"/>
  <c r="L25" i="19" s="1"/>
  <c r="FV24" i="19"/>
  <c r="FZ24" i="19" s="1"/>
  <c r="FP24" i="19"/>
  <c r="FX24" i="19" s="1"/>
  <c r="FC24" i="19"/>
  <c r="FG24" i="19" s="1"/>
  <c r="EW24" i="19"/>
  <c r="FE24" i="19" s="1"/>
  <c r="EJ24" i="19"/>
  <c r="EN24" i="19" s="1"/>
  <c r="ED24" i="19"/>
  <c r="EL24" i="19" s="1"/>
  <c r="DQ24" i="19"/>
  <c r="DU24" i="19" s="1"/>
  <c r="DK24" i="19"/>
  <c r="DS24" i="19" s="1"/>
  <c r="CE24" i="19"/>
  <c r="CI24" i="19" s="1"/>
  <c r="BY24" i="19"/>
  <c r="CG24" i="19" s="1"/>
  <c r="BL24" i="19"/>
  <c r="BP24" i="19" s="1"/>
  <c r="BN24" i="19"/>
  <c r="AS24" i="19"/>
  <c r="AW24" i="19" s="1"/>
  <c r="Z24" i="19"/>
  <c r="AD24" i="19" s="1"/>
  <c r="T24" i="19"/>
  <c r="AB24" i="19" s="1"/>
  <c r="K24" i="19"/>
  <c r="I24" i="19"/>
  <c r="FV23" i="19"/>
  <c r="FZ23" i="19" s="1"/>
  <c r="FC23" i="19"/>
  <c r="FG23" i="19" s="1"/>
  <c r="EJ23" i="19"/>
  <c r="EN23" i="19" s="1"/>
  <c r="DQ23" i="19"/>
  <c r="DU23" i="19" s="1"/>
  <c r="CE23" i="19"/>
  <c r="CI23" i="19" s="1"/>
  <c r="BL23" i="19"/>
  <c r="BP23" i="19" s="1"/>
  <c r="AS23" i="19"/>
  <c r="AW23" i="19" s="1"/>
  <c r="Z23" i="19"/>
  <c r="AD23" i="19" s="1"/>
  <c r="K23" i="19"/>
  <c r="FV18" i="19"/>
  <c r="GA18" i="19" s="1"/>
  <c r="FC18" i="19"/>
  <c r="FH18" i="19" s="1"/>
  <c r="EJ18" i="19"/>
  <c r="EO18" i="19" s="1"/>
  <c r="DQ18" i="19"/>
  <c r="DV18" i="19" s="1"/>
  <c r="CE18" i="19"/>
  <c r="CJ18" i="19" s="1"/>
  <c r="BL18" i="19"/>
  <c r="BQ18" i="19" s="1"/>
  <c r="AS18" i="19"/>
  <c r="AX18" i="19" s="1"/>
  <c r="Z18" i="19"/>
  <c r="AE18" i="19" s="1"/>
  <c r="L18" i="19"/>
  <c r="FV17" i="19"/>
  <c r="FX17" i="19" s="1"/>
  <c r="FC17" i="19"/>
  <c r="FE17" i="19" s="1"/>
  <c r="EJ17" i="19"/>
  <c r="EL17" i="19" s="1"/>
  <c r="DQ17" i="19"/>
  <c r="DS17" i="19" s="1"/>
  <c r="CE17" i="19"/>
  <c r="CG17" i="19" s="1"/>
  <c r="BL17" i="19"/>
  <c r="BN17" i="19" s="1"/>
  <c r="AS17" i="19"/>
  <c r="AU17" i="19" s="1"/>
  <c r="Z17" i="19"/>
  <c r="AB17" i="19" s="1"/>
  <c r="I17" i="19"/>
  <c r="FV15" i="19"/>
  <c r="FX15" i="19" s="1"/>
  <c r="FC15" i="19"/>
  <c r="FE15" i="19" s="1"/>
  <c r="EJ15" i="19"/>
  <c r="EL15" i="19" s="1"/>
  <c r="DQ15" i="19"/>
  <c r="DS15" i="19" s="1"/>
  <c r="CE15" i="19"/>
  <c r="CG15" i="19" s="1"/>
  <c r="BL15" i="19"/>
  <c r="BN15" i="19" s="1"/>
  <c r="AS15" i="19"/>
  <c r="AU15" i="19" s="1"/>
  <c r="Z15" i="19"/>
  <c r="AB15" i="19" s="1"/>
  <c r="I15" i="19"/>
  <c r="FV13" i="19"/>
  <c r="FZ13" i="19" s="1"/>
  <c r="FQ13" i="19"/>
  <c r="FX13" i="19" s="1"/>
  <c r="FC13" i="19"/>
  <c r="FG13" i="19" s="1"/>
  <c r="EX13" i="19"/>
  <c r="FE13" i="19" s="1"/>
  <c r="EJ13" i="19"/>
  <c r="EN13" i="19" s="1"/>
  <c r="EE13" i="19"/>
  <c r="EL13" i="19" s="1"/>
  <c r="DQ13" i="19"/>
  <c r="DU13" i="19" s="1"/>
  <c r="DL13" i="19"/>
  <c r="DS13" i="19" s="1"/>
  <c r="CE13" i="19"/>
  <c r="CI13" i="19" s="1"/>
  <c r="BZ13" i="19"/>
  <c r="CG13" i="19" s="1"/>
  <c r="BL13" i="19"/>
  <c r="BP13" i="19" s="1"/>
  <c r="BN13" i="19"/>
  <c r="AS13" i="19"/>
  <c r="AW13" i="19" s="1"/>
  <c r="AU13" i="19"/>
  <c r="Z13" i="19"/>
  <c r="AD13" i="19" s="1"/>
  <c r="U13" i="19"/>
  <c r="AB13" i="19" s="1"/>
  <c r="K13" i="19"/>
  <c r="I13" i="19"/>
  <c r="FV12" i="19"/>
  <c r="FZ12" i="19" s="1"/>
  <c r="FQ12" i="19"/>
  <c r="FX12" i="19" s="1"/>
  <c r="FC12" i="19"/>
  <c r="FG12" i="19" s="1"/>
  <c r="EX12" i="19"/>
  <c r="FE12" i="19" s="1"/>
  <c r="EJ12" i="19"/>
  <c r="EN12" i="19" s="1"/>
  <c r="EE12" i="19"/>
  <c r="EL12" i="19" s="1"/>
  <c r="DQ12" i="19"/>
  <c r="DU12" i="19" s="1"/>
  <c r="DL12" i="19"/>
  <c r="DS12" i="19" s="1"/>
  <c r="CG12" i="19"/>
  <c r="BL12" i="19"/>
  <c r="BP12" i="19" s="1"/>
  <c r="AS12" i="19"/>
  <c r="AW12" i="19" s="1"/>
  <c r="AU12" i="19"/>
  <c r="U12" i="19"/>
  <c r="AB12" i="19" s="1"/>
  <c r="K12" i="19"/>
  <c r="I12" i="19"/>
  <c r="AS11" i="19"/>
  <c r="AW11" i="19" s="1"/>
  <c r="Z11" i="19"/>
  <c r="AD11" i="19" s="1"/>
  <c r="FV5" i="19"/>
  <c r="FC5" i="19"/>
  <c r="EJ5" i="19"/>
  <c r="DQ5" i="19"/>
  <c r="AS5" i="19"/>
  <c r="Z5" i="19"/>
  <c r="FV4" i="19"/>
  <c r="FC4" i="19"/>
  <c r="EJ4" i="19"/>
  <c r="DQ4" i="19"/>
  <c r="CE4" i="19"/>
  <c r="CE7" i="19" s="1"/>
  <c r="CE8" i="19" s="1"/>
  <c r="BL4" i="19"/>
  <c r="BL7" i="19" s="1"/>
  <c r="BL8" i="19" s="1"/>
  <c r="BG12" i="19" s="1"/>
  <c r="BF35" i="19" s="1"/>
  <c r="AS4" i="19"/>
  <c r="Z4" i="19"/>
  <c r="Z7" i="19" s="1"/>
  <c r="Z8" i="19" s="1"/>
  <c r="DB51" i="19" l="1"/>
  <c r="CJ46" i="19"/>
  <c r="CI48" i="19" s="1"/>
  <c r="CE25" i="19"/>
  <c r="CI25" i="19" s="1"/>
  <c r="CJ25" i="19" s="1"/>
  <c r="CE51" i="19"/>
  <c r="CG51" i="19" s="1"/>
  <c r="CX51" i="19"/>
  <c r="CZ51" i="19" s="1"/>
  <c r="DC51" i="19"/>
  <c r="BY29" i="19"/>
  <c r="BZ15" i="19"/>
  <c r="BY35" i="19" s="1"/>
  <c r="G8" i="19"/>
  <c r="E11" i="19" s="1"/>
  <c r="CS11" i="19"/>
  <c r="CR29" i="19"/>
  <c r="CZ29" i="19" s="1"/>
  <c r="DC29" i="19" s="1"/>
  <c r="AN11" i="19"/>
  <c r="AM24" i="19" s="1"/>
  <c r="AU24" i="19" s="1"/>
  <c r="AX24" i="19" s="1"/>
  <c r="AS7" i="19"/>
  <c r="AS8" i="19" s="1"/>
  <c r="DB52" i="19"/>
  <c r="DC52" i="19" s="1"/>
  <c r="DB53" i="19"/>
  <c r="DC53" i="19" s="1"/>
  <c r="DC50" i="19"/>
  <c r="BN12" i="19"/>
  <c r="BQ12" i="19" s="1"/>
  <c r="BL29" i="19"/>
  <c r="BP29" i="19" s="1"/>
  <c r="CG29" i="19"/>
  <c r="FC51" i="19"/>
  <c r="FE51" i="19" s="1"/>
  <c r="AE46" i="19"/>
  <c r="AD47" i="19" s="1"/>
  <c r="AE47" i="19" s="1"/>
  <c r="AD25" i="19"/>
  <c r="AE25" i="19" s="1"/>
  <c r="EJ11" i="19"/>
  <c r="EN11" i="19" s="1"/>
  <c r="BQ13" i="19"/>
  <c r="AE24" i="19"/>
  <c r="DV13" i="19"/>
  <c r="EO13" i="19"/>
  <c r="FH13" i="19"/>
  <c r="CJ12" i="19"/>
  <c r="DV24" i="19"/>
  <c r="CI11" i="19"/>
  <c r="AX48" i="19"/>
  <c r="L24" i="19"/>
  <c r="L13" i="19"/>
  <c r="AE12" i="19"/>
  <c r="BQ24" i="19"/>
  <c r="FC50" i="19"/>
  <c r="FE50" i="19" s="1"/>
  <c r="EJ50" i="19"/>
  <c r="EL50" i="19" s="1"/>
  <c r="DQ50" i="19"/>
  <c r="DS50" i="19" s="1"/>
  <c r="CE50" i="19"/>
  <c r="CG50" i="19" s="1"/>
  <c r="FV50" i="19"/>
  <c r="FX50" i="19" s="1"/>
  <c r="Z50" i="19"/>
  <c r="AB50" i="19" s="1"/>
  <c r="I50" i="19"/>
  <c r="CJ48" i="19"/>
  <c r="BP48" i="19"/>
  <c r="BQ48" i="19" s="1"/>
  <c r="BP47" i="19"/>
  <c r="BQ47" i="19" s="1"/>
  <c r="DU48" i="19"/>
  <c r="DV48" i="19" s="1"/>
  <c r="DU47" i="19"/>
  <c r="DV47" i="19" s="1"/>
  <c r="EO48" i="19"/>
  <c r="EN47" i="19"/>
  <c r="EO47" i="19" s="1"/>
  <c r="AE13" i="19"/>
  <c r="FH24" i="19"/>
  <c r="AS51" i="19"/>
  <c r="AU51" i="19" s="1"/>
  <c r="EJ29" i="19"/>
  <c r="EN29" i="19" s="1"/>
  <c r="FH12" i="19"/>
  <c r="L12" i="19"/>
  <c r="GA13" i="19"/>
  <c r="GA12" i="19"/>
  <c r="K11" i="19"/>
  <c r="FV11" i="19"/>
  <c r="FZ11" i="19" s="1"/>
  <c r="L48" i="19"/>
  <c r="BP11" i="19"/>
  <c r="DQ11" i="19"/>
  <c r="DU11" i="19" s="1"/>
  <c r="EO12" i="19"/>
  <c r="FC29" i="19"/>
  <c r="FG29" i="19" s="1"/>
  <c r="FC8" i="19"/>
  <c r="DQ8" i="19"/>
  <c r="BN36" i="19"/>
  <c r="BQ36" i="19" s="1"/>
  <c r="AX13" i="19"/>
  <c r="CJ24" i="19"/>
  <c r="EO24" i="19"/>
  <c r="DV12" i="19"/>
  <c r="CE29" i="19"/>
  <c r="CI29" i="19" s="1"/>
  <c r="GA24" i="19"/>
  <c r="Z29" i="19"/>
  <c r="AD29" i="19" s="1"/>
  <c r="FG47" i="19"/>
  <c r="FH47" i="19" s="1"/>
  <c r="FG48" i="19"/>
  <c r="FH48" i="19" s="1"/>
  <c r="CJ13" i="19"/>
  <c r="FZ47" i="19"/>
  <c r="GA47" i="19" s="1"/>
  <c r="FZ48" i="19"/>
  <c r="GA48" i="19" s="1"/>
  <c r="FV29" i="19"/>
  <c r="FZ29" i="19" s="1"/>
  <c r="K29" i="19"/>
  <c r="DQ29" i="19"/>
  <c r="DU29" i="19" s="1"/>
  <c r="AX12" i="19"/>
  <c r="AS29" i="19"/>
  <c r="AW29" i="19" s="1"/>
  <c r="CI47" i="19"/>
  <c r="CJ47" i="19" s="1"/>
  <c r="AS50" i="19"/>
  <c r="AU50" i="19" s="1"/>
  <c r="FV51" i="19"/>
  <c r="FX51" i="19" s="1"/>
  <c r="EJ51" i="19"/>
  <c r="EL51" i="19" s="1"/>
  <c r="BL51" i="19"/>
  <c r="BN51" i="19" s="1"/>
  <c r="AW47" i="19"/>
  <c r="AX47" i="19" s="1"/>
  <c r="I51" i="19"/>
  <c r="DQ51" i="19"/>
  <c r="DS51" i="19" s="1"/>
  <c r="K47" i="19"/>
  <c r="L47" i="19" s="1"/>
  <c r="BL50" i="19"/>
  <c r="BN50" i="19" s="1"/>
  <c r="Z51" i="19"/>
  <c r="AB51" i="19" s="1"/>
  <c r="FV8" i="19" l="1"/>
  <c r="EJ8" i="19"/>
  <c r="CG23" i="19"/>
  <c r="CJ23" i="19" s="1"/>
  <c r="AN15" i="19"/>
  <c r="AM35" i="19" s="1"/>
  <c r="AU35" i="19" s="1"/>
  <c r="AX35" i="19" s="1"/>
  <c r="I36" i="19"/>
  <c r="L36" i="19" s="1"/>
  <c r="I11" i="19"/>
  <c r="L11" i="19" s="1"/>
  <c r="K15" i="19" s="1"/>
  <c r="L15" i="19" s="1"/>
  <c r="DL11" i="19"/>
  <c r="DS11" i="19" s="1"/>
  <c r="FQ11" i="19"/>
  <c r="FX11" i="19" s="1"/>
  <c r="GA11" i="19" s="1"/>
  <c r="GE14" i="19" s="1"/>
  <c r="FS62" i="19" s="1"/>
  <c r="E15" i="19"/>
  <c r="D35" i="19" s="1"/>
  <c r="EE11" i="19"/>
  <c r="EL23" i="19" s="1"/>
  <c r="EO23" i="19" s="1"/>
  <c r="EX11" i="19"/>
  <c r="FE29" i="19" s="1"/>
  <c r="FH29" i="19" s="1"/>
  <c r="U11" i="19"/>
  <c r="AB36" i="19" s="1"/>
  <c r="AE36" i="19" s="1"/>
  <c r="I23" i="19"/>
  <c r="L23" i="19" s="1"/>
  <c r="CZ36" i="19"/>
  <c r="DC36" i="19" s="1"/>
  <c r="CS15" i="19"/>
  <c r="CR35" i="19" s="1"/>
  <c r="CZ35" i="19" s="1"/>
  <c r="DC35" i="19" s="1"/>
  <c r="DG37" i="19" s="1"/>
  <c r="CZ11" i="19"/>
  <c r="DC11" i="19" s="1"/>
  <c r="CZ23" i="19"/>
  <c r="DC23" i="19" s="1"/>
  <c r="AU11" i="19"/>
  <c r="AX11" i="19" s="1"/>
  <c r="BB14" i="19" s="1"/>
  <c r="DG54" i="19"/>
  <c r="DH55" i="19" s="1"/>
  <c r="CJ29" i="19"/>
  <c r="CN30" i="19" s="1"/>
  <c r="AD48" i="19"/>
  <c r="AE48" i="19" s="1"/>
  <c r="AI49" i="19" s="1"/>
  <c r="CG11" i="19"/>
  <c r="CJ11" i="19" s="1"/>
  <c r="CG36" i="19"/>
  <c r="CJ36" i="19" s="1"/>
  <c r="AU36" i="19"/>
  <c r="AX36" i="19" s="1"/>
  <c r="BB37" i="19" s="1"/>
  <c r="BN23" i="19"/>
  <c r="BQ23" i="19" s="1"/>
  <c r="BN11" i="19"/>
  <c r="AU23" i="19"/>
  <c r="AX23" i="19" s="1"/>
  <c r="DV11" i="19"/>
  <c r="DU17" i="19" s="1"/>
  <c r="DV17" i="19" s="1"/>
  <c r="BU49" i="19"/>
  <c r="BP51" i="19" s="1"/>
  <c r="BQ51" i="19" s="1"/>
  <c r="BB49" i="19"/>
  <c r="AW51" i="19" s="1"/>
  <c r="AX51" i="19" s="1"/>
  <c r="DS29" i="19"/>
  <c r="DV29" i="19" s="1"/>
  <c r="DS36" i="19"/>
  <c r="DV36" i="19" s="1"/>
  <c r="CN49" i="19"/>
  <c r="CI51" i="19" s="1"/>
  <c r="CJ51" i="19" s="1"/>
  <c r="L29" i="19"/>
  <c r="P30" i="19" s="1"/>
  <c r="CG35" i="19"/>
  <c r="CJ35" i="19" s="1"/>
  <c r="ED35" i="19"/>
  <c r="EL35" i="19" s="1"/>
  <c r="EO35" i="19" s="1"/>
  <c r="FP35" i="19"/>
  <c r="FX35" i="19" s="1"/>
  <c r="GA35" i="19" s="1"/>
  <c r="BN35" i="19"/>
  <c r="BQ35" i="19" s="1"/>
  <c r="BU37" i="19" s="1"/>
  <c r="DZ49" i="19"/>
  <c r="DU51" i="19" s="1"/>
  <c r="DV51" i="19" s="1"/>
  <c r="BQ11" i="19"/>
  <c r="BU14" i="19" s="1"/>
  <c r="FL49" i="19"/>
  <c r="FG50" i="19" s="1"/>
  <c r="P49" i="19"/>
  <c r="K51" i="19" s="1"/>
  <c r="L51" i="19" s="1"/>
  <c r="GE49" i="19"/>
  <c r="FZ51" i="19" s="1"/>
  <c r="GA51" i="19" s="1"/>
  <c r="ES49" i="19"/>
  <c r="AE29" i="19"/>
  <c r="AX29" i="19"/>
  <c r="U15" i="19" l="1"/>
  <c r="T35" i="19" s="1"/>
  <c r="AB35" i="19" s="1"/>
  <c r="AE35" i="19" s="1"/>
  <c r="EL29" i="19"/>
  <c r="EO29" i="19" s="1"/>
  <c r="EN31" i="19" s="1"/>
  <c r="EO31" i="19" s="1"/>
  <c r="ES32" i="19" s="1"/>
  <c r="FS57" i="19"/>
  <c r="FX36" i="19"/>
  <c r="GA36" i="19" s="1"/>
  <c r="DS23" i="19"/>
  <c r="DV23" i="19" s="1"/>
  <c r="DU33" i="19" s="1"/>
  <c r="DV33" i="19" s="1"/>
  <c r="DZ34" i="19" s="1"/>
  <c r="AW15" i="19"/>
  <c r="AX15" i="19" s="1"/>
  <c r="BB19" i="19" s="1"/>
  <c r="BC20" i="19" s="1"/>
  <c r="DN57" i="19"/>
  <c r="AW17" i="19"/>
  <c r="AX17" i="19" s="1"/>
  <c r="FE23" i="19"/>
  <c r="FH23" i="19" s="1"/>
  <c r="FG33" i="19" s="1"/>
  <c r="FH33" i="19" s="1"/>
  <c r="FL34" i="19" s="1"/>
  <c r="AI37" i="19"/>
  <c r="EX15" i="19"/>
  <c r="EL36" i="19"/>
  <c r="EO36" i="19" s="1"/>
  <c r="ES37" i="19" s="1"/>
  <c r="EG57" i="19"/>
  <c r="DB31" i="19"/>
  <c r="DC31" i="19" s="1"/>
  <c r="DG32" i="19" s="1"/>
  <c r="DB33" i="19"/>
  <c r="DC33" i="19" s="1"/>
  <c r="DG34" i="19" s="1"/>
  <c r="DG30" i="19"/>
  <c r="FX23" i="19"/>
  <c r="GA23" i="19" s="1"/>
  <c r="EL11" i="19"/>
  <c r="EO11" i="19" s="1"/>
  <c r="EN17" i="19" s="1"/>
  <c r="EO17" i="19" s="1"/>
  <c r="DK35" i="19"/>
  <c r="DS35" i="19" s="1"/>
  <c r="DV35" i="19" s="1"/>
  <c r="DZ37" i="19" s="1"/>
  <c r="I35" i="19"/>
  <c r="L35" i="19" s="1"/>
  <c r="P37" i="19" s="1"/>
  <c r="AB11" i="19"/>
  <c r="AE11" i="19" s="1"/>
  <c r="DB17" i="19"/>
  <c r="DC17" i="19" s="1"/>
  <c r="DG14" i="19"/>
  <c r="DB15" i="19"/>
  <c r="DC15" i="19" s="1"/>
  <c r="EZ57" i="19"/>
  <c r="AB23" i="19"/>
  <c r="AE23" i="19" s="1"/>
  <c r="AI30" i="19" s="1"/>
  <c r="EE15" i="19"/>
  <c r="FQ15" i="19"/>
  <c r="DL15" i="19"/>
  <c r="FE36" i="19"/>
  <c r="FH36" i="19" s="1"/>
  <c r="EW35" i="19"/>
  <c r="FE35" i="19" s="1"/>
  <c r="FH35" i="19" s="1"/>
  <c r="FX29" i="19"/>
  <c r="GA29" i="19" s="1"/>
  <c r="FE11" i="19"/>
  <c r="FH11" i="19" s="1"/>
  <c r="FL14" i="19" s="1"/>
  <c r="EZ70" i="19" s="1"/>
  <c r="EG74" i="19"/>
  <c r="EG75" i="19" s="1"/>
  <c r="EG76" i="19" s="1"/>
  <c r="ES14" i="19"/>
  <c r="EG70" i="19" s="1"/>
  <c r="EN15" i="19"/>
  <c r="CI33" i="19"/>
  <c r="CJ33" i="19" s="1"/>
  <c r="CN34" i="19" s="1"/>
  <c r="CI31" i="19"/>
  <c r="CJ31" i="19" s="1"/>
  <c r="CN32" i="19" s="1"/>
  <c r="AD51" i="19"/>
  <c r="AE51" i="19" s="1"/>
  <c r="AD50" i="19"/>
  <c r="AD52" i="19" s="1"/>
  <c r="AE52" i="19" s="1"/>
  <c r="CN37" i="19"/>
  <c r="CI41" i="19" s="1"/>
  <c r="CJ41" i="19" s="1"/>
  <c r="P14" i="19"/>
  <c r="DU15" i="19"/>
  <c r="DV15" i="19" s="1"/>
  <c r="DZ19" i="19" s="1"/>
  <c r="DZ14" i="19"/>
  <c r="DN62" i="19" s="1"/>
  <c r="DN74" i="19"/>
  <c r="DN75" i="19" s="1"/>
  <c r="DN76" i="19" s="1"/>
  <c r="CI50" i="19"/>
  <c r="GE37" i="19"/>
  <c r="FZ17" i="19"/>
  <c r="GA17" i="19" s="1"/>
  <c r="AW50" i="19"/>
  <c r="AW52" i="19" s="1"/>
  <c r="AX52" i="19" s="1"/>
  <c r="BP50" i="19"/>
  <c r="BQ50" i="19" s="1"/>
  <c r="K17" i="19"/>
  <c r="L17" i="19" s="1"/>
  <c r="P19" i="19" s="1"/>
  <c r="FG51" i="19"/>
  <c r="FH51" i="19" s="1"/>
  <c r="DZ30" i="19"/>
  <c r="FZ15" i="19"/>
  <c r="GA15" i="19" s="1"/>
  <c r="FS74" i="19"/>
  <c r="FS75" i="19" s="1"/>
  <c r="FS76" i="19" s="1"/>
  <c r="EN33" i="19"/>
  <c r="EO33" i="19" s="1"/>
  <c r="ES34" i="19" s="1"/>
  <c r="ES30" i="19"/>
  <c r="DU50" i="19"/>
  <c r="DU53" i="19" s="1"/>
  <c r="DV53" i="19" s="1"/>
  <c r="BP17" i="19"/>
  <c r="BQ17" i="19" s="1"/>
  <c r="FS70" i="19"/>
  <c r="FS71" i="19" s="1"/>
  <c r="FS72" i="19" s="1"/>
  <c r="BP15" i="19"/>
  <c r="BQ15" i="19" s="1"/>
  <c r="CN14" i="19"/>
  <c r="CI17" i="19"/>
  <c r="CJ17" i="19" s="1"/>
  <c r="CI15" i="19"/>
  <c r="CJ15" i="19" s="1"/>
  <c r="FZ50" i="19"/>
  <c r="FZ53" i="19" s="1"/>
  <c r="GA53" i="19" s="1"/>
  <c r="K50" i="19"/>
  <c r="K53" i="19" s="1"/>
  <c r="L53" i="19" s="1"/>
  <c r="EN51" i="19"/>
  <c r="EO51" i="19" s="1"/>
  <c r="EN50" i="19"/>
  <c r="DU31" i="19"/>
  <c r="DV31" i="19" s="1"/>
  <c r="DZ32" i="19" s="1"/>
  <c r="FZ31" i="19"/>
  <c r="GA31" i="19" s="1"/>
  <c r="FZ33" i="19"/>
  <c r="GA33" i="19" s="1"/>
  <c r="GE34" i="19" s="1"/>
  <c r="GE30" i="19"/>
  <c r="FG52" i="19"/>
  <c r="FH52" i="19" s="1"/>
  <c r="FG53" i="19"/>
  <c r="FH53" i="19" s="1"/>
  <c r="FH50" i="19"/>
  <c r="AW31" i="19"/>
  <c r="AX31" i="19" s="1"/>
  <c r="AW33" i="19"/>
  <c r="AX33" i="19" s="1"/>
  <c r="BB34" i="19" s="1"/>
  <c r="BB30" i="19"/>
  <c r="AD31" i="19"/>
  <c r="AE31" i="19" s="1"/>
  <c r="AI32" i="19" s="1"/>
  <c r="AX50" i="19"/>
  <c r="CI53" i="19"/>
  <c r="CJ53" i="19" s="1"/>
  <c r="CI52" i="19"/>
  <c r="CJ52" i="19" s="1"/>
  <c r="CJ50" i="19"/>
  <c r="K33" i="19"/>
  <c r="L33" i="19" s="1"/>
  <c r="K31" i="19"/>
  <c r="L31" i="19" s="1"/>
  <c r="FL37" i="19" l="1"/>
  <c r="Q20" i="19"/>
  <c r="FG31" i="19"/>
  <c r="FH31" i="19" s="1"/>
  <c r="FL32" i="19" s="1"/>
  <c r="FG17" i="19"/>
  <c r="FH17" i="19" s="1"/>
  <c r="FG15" i="19"/>
  <c r="FH15" i="19" s="1"/>
  <c r="EZ60" i="19" s="1"/>
  <c r="EZ62" i="19"/>
  <c r="EZ74" i="19"/>
  <c r="EZ75" i="19" s="1"/>
  <c r="EZ76" i="19" s="1"/>
  <c r="FL30" i="19"/>
  <c r="FG40" i="19" s="1"/>
  <c r="FH40" i="19" s="1"/>
  <c r="AE50" i="19"/>
  <c r="EG62" i="19"/>
  <c r="EO15" i="19"/>
  <c r="EG60" i="19" s="1"/>
  <c r="AD17" i="19"/>
  <c r="AE17" i="19" s="1"/>
  <c r="AI14" i="19"/>
  <c r="AD15" i="19"/>
  <c r="AE15" i="19" s="1"/>
  <c r="AD53" i="19"/>
  <c r="AE53" i="19" s="1"/>
  <c r="AI54" i="19" s="1"/>
  <c r="AJ55" i="19" s="1"/>
  <c r="DG19" i="19"/>
  <c r="AD33" i="19"/>
  <c r="AE33" i="19" s="1"/>
  <c r="AI34" i="19" s="1"/>
  <c r="AW53" i="19"/>
  <c r="AX53" i="19" s="1"/>
  <c r="DB41" i="19"/>
  <c r="DC41" i="19" s="1"/>
  <c r="DB39" i="19"/>
  <c r="DC39" i="19" s="1"/>
  <c r="DB38" i="19"/>
  <c r="DC38" i="19" s="1"/>
  <c r="DB40" i="19"/>
  <c r="DC40" i="19" s="1"/>
  <c r="EA20" i="19"/>
  <c r="FL19" i="19"/>
  <c r="FM20" i="19" s="1"/>
  <c r="CI39" i="19"/>
  <c r="CJ39" i="19" s="1"/>
  <c r="CI40" i="19"/>
  <c r="CJ40" i="19" s="1"/>
  <c r="CI38" i="19"/>
  <c r="CJ38" i="19" s="1"/>
  <c r="EZ58" i="19"/>
  <c r="DN70" i="19"/>
  <c r="DN71" i="19" s="1"/>
  <c r="DN72" i="19" s="1"/>
  <c r="EG58" i="19"/>
  <c r="BP52" i="19"/>
  <c r="BQ52" i="19" s="1"/>
  <c r="EN39" i="19"/>
  <c r="EO39" i="19" s="1"/>
  <c r="GE19" i="19"/>
  <c r="GF20" i="19" s="1"/>
  <c r="BP53" i="19"/>
  <c r="BQ53" i="19" s="1"/>
  <c r="FG38" i="19"/>
  <c r="FH38" i="19" s="1"/>
  <c r="DV50" i="19"/>
  <c r="GA50" i="19"/>
  <c r="DU52" i="19"/>
  <c r="DV52" i="19" s="1"/>
  <c r="DZ54" i="19" s="1"/>
  <c r="EA55" i="19" s="1"/>
  <c r="FZ52" i="19"/>
  <c r="GA52" i="19" s="1"/>
  <c r="GE54" i="19" s="1"/>
  <c r="GF55" i="19" s="1"/>
  <c r="L50" i="19"/>
  <c r="K52" i="19"/>
  <c r="L52" i="19" s="1"/>
  <c r="P54" i="19" s="1"/>
  <c r="Q55" i="19" s="1"/>
  <c r="EN41" i="19"/>
  <c r="EO41" i="19" s="1"/>
  <c r="EN40" i="19"/>
  <c r="EO40" i="19" s="1"/>
  <c r="EN38" i="19"/>
  <c r="EO38" i="19" s="1"/>
  <c r="DU38" i="19"/>
  <c r="DV38" i="19" s="1"/>
  <c r="AD40" i="19"/>
  <c r="AE40" i="19" s="1"/>
  <c r="BU19" i="19"/>
  <c r="BV20" i="19" s="1"/>
  <c r="CN19" i="19"/>
  <c r="CO20" i="19" s="1"/>
  <c r="DU41" i="19"/>
  <c r="DV41" i="19" s="1"/>
  <c r="AD38" i="19"/>
  <c r="AE38" i="19" s="1"/>
  <c r="DN60" i="19"/>
  <c r="EO50" i="19"/>
  <c r="EN53" i="19"/>
  <c r="EO53" i="19" s="1"/>
  <c r="EN52" i="19"/>
  <c r="EO52" i="19" s="1"/>
  <c r="DU40" i="19"/>
  <c r="DV40" i="19" s="1"/>
  <c r="DU39" i="19"/>
  <c r="DV39" i="19" s="1"/>
  <c r="DN58" i="19"/>
  <c r="P34" i="19"/>
  <c r="FL54" i="19"/>
  <c r="FM55" i="19" s="1"/>
  <c r="EG71" i="19"/>
  <c r="EG72" i="19" s="1"/>
  <c r="BB32" i="19"/>
  <c r="P32" i="19"/>
  <c r="EZ71" i="19"/>
  <c r="EZ72" i="19" s="1"/>
  <c r="AD41" i="19"/>
  <c r="AE41" i="19" s="1"/>
  <c r="CN54" i="19"/>
  <c r="CO55" i="19" s="1"/>
  <c r="BB54" i="19"/>
  <c r="BC55" i="19" s="1"/>
  <c r="GE32" i="19"/>
  <c r="FS60" i="19"/>
  <c r="AD39" i="19"/>
  <c r="AE39" i="19" s="1"/>
  <c r="FS58" i="19"/>
  <c r="FG39" i="19" l="1"/>
  <c r="FH39" i="19" s="1"/>
  <c r="FG41" i="19"/>
  <c r="FH41" i="19" s="1"/>
  <c r="DH20" i="19"/>
  <c r="AI19" i="19"/>
  <c r="AJ20" i="19" s="1"/>
  <c r="ES19" i="19"/>
  <c r="ET20" i="19" s="1"/>
  <c r="BU54" i="19"/>
  <c r="BV55" i="19" s="1"/>
  <c r="DG42" i="19"/>
  <c r="DH43" i="19" s="1"/>
  <c r="EZ59" i="19"/>
  <c r="FA59" i="19" s="1"/>
  <c r="CN42" i="19"/>
  <c r="CO43" i="19" s="1"/>
  <c r="CO57" i="19" s="1"/>
  <c r="CO59" i="19" s="1"/>
  <c r="FL42" i="19"/>
  <c r="FM43" i="19" s="1"/>
  <c r="FM57" i="19" s="1"/>
  <c r="ES42" i="19"/>
  <c r="ET43" i="19" s="1"/>
  <c r="DN59" i="19"/>
  <c r="DN61" i="19" s="1"/>
  <c r="DN63" i="19" s="1"/>
  <c r="DZ42" i="19"/>
  <c r="EA66" i="19" s="1"/>
  <c r="EA68" i="19" s="1"/>
  <c r="ES54" i="19"/>
  <c r="EG59" i="19"/>
  <c r="AW41" i="19"/>
  <c r="AX41" i="19" s="1"/>
  <c r="FZ40" i="19"/>
  <c r="GA40" i="19" s="1"/>
  <c r="FZ41" i="19"/>
  <c r="GA41" i="19" s="1"/>
  <c r="FZ39" i="19"/>
  <c r="GA39" i="19" s="1"/>
  <c r="AI42" i="19"/>
  <c r="AJ66" i="19" s="1"/>
  <c r="FZ38" i="19"/>
  <c r="GA38" i="19" s="1"/>
  <c r="AW40" i="19"/>
  <c r="AX40" i="19" s="1"/>
  <c r="K41" i="19"/>
  <c r="L41" i="19" s="1"/>
  <c r="K38" i="19"/>
  <c r="L38" i="19" s="1"/>
  <c r="K39" i="19"/>
  <c r="L39" i="19" s="1"/>
  <c r="K40" i="19"/>
  <c r="L40" i="19" s="1"/>
  <c r="AW38" i="19"/>
  <c r="AX38" i="19" s="1"/>
  <c r="AW39" i="19"/>
  <c r="AX39" i="19" s="1"/>
  <c r="DH66" i="19" l="1"/>
  <c r="DH68" i="19" s="1"/>
  <c r="DH57" i="19"/>
  <c r="DH58" i="19" s="1"/>
  <c r="E10" i="14" s="1"/>
  <c r="F10" i="14" s="1"/>
  <c r="D10" i="14"/>
  <c r="EZ61" i="19"/>
  <c r="EZ63" i="19" s="1"/>
  <c r="D9" i="14"/>
  <c r="CO66" i="19"/>
  <c r="CO67" i="19" s="1"/>
  <c r="FM66" i="19"/>
  <c r="FM68" i="19" s="1"/>
  <c r="EZ66" i="19"/>
  <c r="EZ67" i="19" s="1"/>
  <c r="EZ68" i="19" s="1"/>
  <c r="EZ79" i="19" s="1"/>
  <c r="DO59" i="19"/>
  <c r="EA43" i="19"/>
  <c r="DN66" i="19" s="1"/>
  <c r="DN67" i="19" s="1"/>
  <c r="DN68" i="19" s="1"/>
  <c r="DN79" i="19" s="1"/>
  <c r="EH59" i="19"/>
  <c r="EG61" i="19"/>
  <c r="EG63" i="19" s="1"/>
  <c r="ET55" i="19"/>
  <c r="ET66" i="19"/>
  <c r="P42" i="19"/>
  <c r="Q66" i="19" s="1"/>
  <c r="FM59" i="19"/>
  <c r="FM58" i="19"/>
  <c r="BB42" i="19"/>
  <c r="BC66" i="19" s="1"/>
  <c r="GE42" i="19"/>
  <c r="FS59" i="19"/>
  <c r="AJ43" i="19"/>
  <c r="CO58" i="19"/>
  <c r="E9" i="14" s="1"/>
  <c r="DH67" i="19" l="1"/>
  <c r="DH59" i="19"/>
  <c r="CO68" i="19"/>
  <c r="FM67" i="19"/>
  <c r="EA67" i="19"/>
  <c r="EA57" i="19"/>
  <c r="EA58" i="19" s="1"/>
  <c r="ET67" i="19"/>
  <c r="ET68" i="19"/>
  <c r="ET57" i="19"/>
  <c r="EG66" i="19"/>
  <c r="EG67" i="19" s="1"/>
  <c r="EG68" i="19" s="1"/>
  <c r="EG79" i="19" s="1"/>
  <c r="AJ68" i="19"/>
  <c r="AJ67" i="19"/>
  <c r="FT59" i="19"/>
  <c r="FS61" i="19"/>
  <c r="FS63" i="19" s="1"/>
  <c r="AJ57" i="19"/>
  <c r="GF43" i="19"/>
  <c r="GF66" i="19"/>
  <c r="BC43" i="19"/>
  <c r="Q43" i="19"/>
  <c r="Q67" i="19" s="1"/>
  <c r="AJ59" i="19" l="1"/>
  <c r="D6" i="14"/>
  <c r="EA59" i="19"/>
  <c r="ET58" i="19"/>
  <c r="ET59" i="19"/>
  <c r="Q57" i="19"/>
  <c r="BC68" i="19"/>
  <c r="BC67" i="19"/>
  <c r="BC57" i="19"/>
  <c r="FS66" i="19"/>
  <c r="GF57" i="19"/>
  <c r="AJ58" i="19"/>
  <c r="E6" i="14" s="1"/>
  <c r="Q68" i="19"/>
  <c r="GF68" i="19"/>
  <c r="GF67" i="19"/>
  <c r="Q59" i="19" l="1"/>
  <c r="D5" i="14"/>
  <c r="BC59" i="19"/>
  <c r="D7" i="14"/>
  <c r="GF58" i="19"/>
  <c r="GF59" i="19"/>
  <c r="BC58" i="19"/>
  <c r="E7" i="14" s="1"/>
  <c r="Q58" i="19"/>
  <c r="E5" i="14" s="1"/>
  <c r="FS67" i="19"/>
  <c r="FS68" i="19" s="1"/>
  <c r="FS79" i="19" s="1"/>
  <c r="F6" i="14" l="1"/>
  <c r="F9" i="14" l="1"/>
  <c r="F5" i="14" l="1"/>
  <c r="F7" i="14"/>
  <c r="BN29" i="19" l="1"/>
  <c r="BQ29" i="19" s="1"/>
  <c r="BU30" i="19" l="1"/>
  <c r="BP31" i="19"/>
  <c r="BQ31" i="19" s="1"/>
  <c r="BU32" i="19" s="1"/>
  <c r="BP33" i="19"/>
  <c r="BQ33" i="19" s="1"/>
  <c r="BU34" i="19" s="1"/>
  <c r="BP41" i="19" l="1"/>
  <c r="BQ41" i="19" s="1"/>
  <c r="BP39" i="19"/>
  <c r="BQ39" i="19" s="1"/>
  <c r="BP38" i="19"/>
  <c r="BQ38" i="19" s="1"/>
  <c r="BP40" i="19"/>
  <c r="BQ40" i="19" s="1"/>
  <c r="BU42" i="19" l="1"/>
  <c r="BV43" i="19" l="1"/>
  <c r="BV57" i="19" s="1"/>
  <c r="D8" i="14" s="1"/>
  <c r="BV66" i="19"/>
  <c r="BV67" i="19" l="1"/>
  <c r="BV68" i="19"/>
  <c r="BV59" i="19"/>
  <c r="BV58" i="19"/>
  <c r="E8" i="14" s="1"/>
  <c r="F8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Eddie Hayes</author>
  </authors>
  <commentList>
    <comment ref="F25" authorId="0" shapeId="0" xr:uid="{D71636E1-72BB-431C-88ED-32E2FD472BE3}">
      <text>
        <r>
          <rPr>
            <sz val="9"/>
            <color indexed="81"/>
            <rFont val="Tahoma"/>
            <family val="2"/>
          </rPr>
          <t xml:space="preserve">
Underground parking 
12 spaces @ $50,000 per space = $600,000
</t>
        </r>
      </text>
    </comment>
  </commentList>
</comments>
</file>

<file path=xl/sharedStrings.xml><?xml version="1.0" encoding="utf-8"?>
<sst xmlns="http://schemas.openxmlformats.org/spreadsheetml/2006/main" count="839" uniqueCount="217">
  <si>
    <t>Contingencies</t>
  </si>
  <si>
    <t>Property details</t>
  </si>
  <si>
    <t>Purchase costs</t>
  </si>
  <si>
    <t>Titles Office Transfer on Purchase</t>
  </si>
  <si>
    <t>Rates Adjustments at Settlement</t>
  </si>
  <si>
    <t>Conveyancing Fees</t>
  </si>
  <si>
    <t>Miscellaneous Bank Fees</t>
  </si>
  <si>
    <t>Mortgage Registration Fee</t>
  </si>
  <si>
    <t>Title Transfer Fee</t>
  </si>
  <si>
    <t>Bank Legal Fees on Purchase</t>
  </si>
  <si>
    <t>Bank Property Valuation</t>
  </si>
  <si>
    <t>Bank Loan Application Fee</t>
  </si>
  <si>
    <t>Insurance on Existing Buildings</t>
  </si>
  <si>
    <t>Other</t>
  </si>
  <si>
    <t>Listed Price</t>
  </si>
  <si>
    <t>Renovation costs</t>
  </si>
  <si>
    <t>Interest charges</t>
  </si>
  <si>
    <t>Project duration (months)</t>
  </si>
  <si>
    <t>Construction loan LVR</t>
  </si>
  <si>
    <t>Residential loan LVR</t>
  </si>
  <si>
    <t>Interest on construction loan</t>
  </si>
  <si>
    <t>Interest on residential loan</t>
  </si>
  <si>
    <t>Selling costs</t>
  </si>
  <si>
    <t>Agents Commission</t>
  </si>
  <si>
    <t>Advertising and marketing</t>
  </si>
  <si>
    <t>Conveyancing and Settlement costs</t>
  </si>
  <si>
    <t>Rates adjustment on Settlement</t>
  </si>
  <si>
    <t>Mortgage discharge fee</t>
  </si>
  <si>
    <t>Register discharge - Titles office</t>
  </si>
  <si>
    <t>Gst liability on sales</t>
  </si>
  <si>
    <t>Input credits</t>
  </si>
  <si>
    <t>Useable land</t>
  </si>
  <si>
    <t>Zoning</t>
  </si>
  <si>
    <t>Source</t>
  </si>
  <si>
    <t>Address</t>
  </si>
  <si>
    <t>Bed</t>
  </si>
  <si>
    <t>Bath</t>
  </si>
  <si>
    <t>Car</t>
  </si>
  <si>
    <t>Sold price</t>
  </si>
  <si>
    <t>Feasibility date</t>
  </si>
  <si>
    <t>Ray White Mt Druitt</t>
  </si>
  <si>
    <t>Stamp Duty</t>
  </si>
  <si>
    <t>Rates</t>
  </si>
  <si>
    <t>Price</t>
  </si>
  <si>
    <t>Other costs</t>
  </si>
  <si>
    <t>9/26a Hythe Street, Mount Druitt, NSW 2770</t>
  </si>
  <si>
    <t>Price Estimated</t>
  </si>
  <si>
    <t>Status</t>
  </si>
  <si>
    <t>Size</t>
  </si>
  <si>
    <t>RE agent</t>
  </si>
  <si>
    <r>
      <t>Size (m</t>
    </r>
    <r>
      <rPr>
        <b/>
        <vertAlign val="superscript"/>
        <sz val="8"/>
        <color theme="0"/>
        <rFont val="Arial"/>
        <family val="2"/>
      </rPr>
      <t>2</t>
    </r>
    <r>
      <rPr>
        <b/>
        <sz val="8"/>
        <color theme="0"/>
        <rFont val="Arial"/>
        <family val="2"/>
      </rPr>
      <t>)</t>
    </r>
  </si>
  <si>
    <t>Sale date</t>
  </si>
  <si>
    <t>Average (all)</t>
  </si>
  <si>
    <r>
      <t>Average (&gt;1000m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>)</t>
    </r>
  </si>
  <si>
    <t>Property address</t>
  </si>
  <si>
    <t>Strategy</t>
  </si>
  <si>
    <t>Feasible</t>
  </si>
  <si>
    <t>Domain website</t>
  </si>
  <si>
    <t>NSW planning portal</t>
  </si>
  <si>
    <t>Return all this information in the API</t>
  </si>
  <si>
    <t>Description</t>
  </si>
  <si>
    <t>Data</t>
  </si>
  <si>
    <t>Site area and frontage</t>
  </si>
  <si>
    <r>
      <t>Site area (m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>)</t>
    </r>
  </si>
  <si>
    <t>Council</t>
  </si>
  <si>
    <t>Price used in feasibility</t>
  </si>
  <si>
    <t>Calculation</t>
  </si>
  <si>
    <t>Property value - Low</t>
  </si>
  <si>
    <t>Property value - Medium</t>
  </si>
  <si>
    <t>Property value - High</t>
  </si>
  <si>
    <t>Notes</t>
  </si>
  <si>
    <t>Sold properties in the area - Sourced from the Domain website</t>
  </si>
  <si>
    <t>Offer to vendor</t>
  </si>
  <si>
    <t>Summary Sheet - To embed in API per property</t>
  </si>
  <si>
    <t>Also time and date stamp the data as the market moves rapidly</t>
  </si>
  <si>
    <t>--&gt; Calculation</t>
  </si>
  <si>
    <t>Stamp duty</t>
  </si>
  <si>
    <t>User input</t>
  </si>
  <si>
    <t>Option</t>
  </si>
  <si>
    <t>g</t>
  </si>
  <si>
    <t>h</t>
  </si>
  <si>
    <t>i</t>
  </si>
  <si>
    <t>j</t>
  </si>
  <si>
    <t>Gross Site Area  m2</t>
  </si>
  <si>
    <t>Number of Houses or Blocks</t>
  </si>
  <si>
    <t>Net Realisation - (Box A)</t>
  </si>
  <si>
    <t>Average sale price of each House or Block</t>
  </si>
  <si>
    <t>@</t>
  </si>
  <si>
    <t>Sale price of existing house(s)</t>
  </si>
  <si>
    <t>Rent - Number of months &amp; net per month</t>
  </si>
  <si>
    <t>mths</t>
  </si>
  <si>
    <t>Gross Realisation $</t>
  </si>
  <si>
    <t>A1</t>
  </si>
  <si>
    <t>Nr to sell</t>
  </si>
  <si>
    <t>of</t>
  </si>
  <si>
    <t>A2</t>
  </si>
  <si>
    <t>Legal Expenses @ 0.5% - Selling costs</t>
  </si>
  <si>
    <t>A3</t>
  </si>
  <si>
    <t>Advertising &amp; Promotion - 3D Renders</t>
  </si>
  <si>
    <t>Less Selling Costs $</t>
  </si>
  <si>
    <t>Net Realisation $</t>
  </si>
  <si>
    <t>Development Costs - (Box B)</t>
  </si>
  <si>
    <t>B1</t>
  </si>
  <si>
    <t>Civil Costs per Block</t>
  </si>
  <si>
    <t>B2</t>
  </si>
  <si>
    <t>Demolition Costs</t>
  </si>
  <si>
    <t>B3</t>
  </si>
  <si>
    <t>Infrastructure &amp; Exceptional Costs</t>
  </si>
  <si>
    <t>Ave Build Cost per House</t>
  </si>
  <si>
    <t>Ave House m2</t>
  </si>
  <si>
    <t>Build cost m2</t>
  </si>
  <si>
    <t>B4</t>
  </si>
  <si>
    <t>Ave per House</t>
  </si>
  <si>
    <t>Cost to Build Houses $</t>
  </si>
  <si>
    <t>B5</t>
  </si>
  <si>
    <t>Professional Fees (based on Construction Cost)</t>
  </si>
  <si>
    <t>Professional Fees $</t>
  </si>
  <si>
    <t>B6</t>
  </si>
  <si>
    <t>Contingencies (based on Build Cost)</t>
  </si>
  <si>
    <t>Contingencies $</t>
  </si>
  <si>
    <t>B7</t>
  </si>
  <si>
    <t>Council Contributions - per House</t>
  </si>
  <si>
    <t>B8</t>
  </si>
  <si>
    <t>Rates, Utilities &amp; Land Tax</t>
  </si>
  <si>
    <t>Council Contributions, Rates &amp; Utilities $</t>
  </si>
  <si>
    <t>Interest on Development costs      months to finance</t>
  </si>
  <si>
    <t>Bank Fees</t>
  </si>
  <si>
    <t>Brokers Fees</t>
  </si>
  <si>
    <t>Other Lending costs</t>
  </si>
  <si>
    <t>B9</t>
  </si>
  <si>
    <t>Finance</t>
  </si>
  <si>
    <t>Interest &amp; Bank Fees $</t>
  </si>
  <si>
    <t>Investor Input</t>
  </si>
  <si>
    <t>Total Development Costs $</t>
  </si>
  <si>
    <t>Purchase Costs - (Box C)</t>
  </si>
  <si>
    <t>C1</t>
  </si>
  <si>
    <t>Purchase price of site</t>
  </si>
  <si>
    <t>C2</t>
  </si>
  <si>
    <t>C3</t>
  </si>
  <si>
    <t>Legal Costs-House purchase, COA &amp; JV</t>
  </si>
  <si>
    <t xml:space="preserve"> </t>
  </si>
  <si>
    <t>Purchase Costs $</t>
  </si>
  <si>
    <t>Loan to purchase land</t>
  </si>
  <si>
    <t>Purchase costs Fees</t>
  </si>
  <si>
    <t>Interest on Purchase costs &amp; months to finance</t>
  </si>
  <si>
    <t>C4</t>
  </si>
  <si>
    <t>Interest Charges &amp; Fees for Land $</t>
  </si>
  <si>
    <t>Total Purchase Costs $</t>
  </si>
  <si>
    <t xml:space="preserve">Gross Profit </t>
  </si>
  <si>
    <t>Land</t>
  </si>
  <si>
    <t>Gross Profit on cost</t>
  </si>
  <si>
    <t>Build</t>
  </si>
  <si>
    <t>Gross Profit per House</t>
  </si>
  <si>
    <t>Finance &amp; Interest</t>
  </si>
  <si>
    <t>TDC</t>
  </si>
  <si>
    <t>Sale Price</t>
  </si>
  <si>
    <t>ave. Profit</t>
  </si>
  <si>
    <t xml:space="preserve"> Net Profit after GST</t>
  </si>
  <si>
    <t>Net Profit on cost</t>
  </si>
  <si>
    <t>Bank % of TDC</t>
  </si>
  <si>
    <t>Net profit per House</t>
  </si>
  <si>
    <t>Investor</t>
  </si>
  <si>
    <t>GRV</t>
  </si>
  <si>
    <t>Bank % of GRV</t>
  </si>
  <si>
    <t xml:space="preserve">Investor </t>
  </si>
  <si>
    <t>NRV</t>
  </si>
  <si>
    <t>Bank % of NRV</t>
  </si>
  <si>
    <t>Investor Input  per TH</t>
  </si>
  <si>
    <t>Unit</t>
  </si>
  <si>
    <t>Total</t>
  </si>
  <si>
    <t>Ave.</t>
  </si>
  <si>
    <t>Summary - From "Rough Feasibility" calculations</t>
  </si>
  <si>
    <r>
      <t>Home size (m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>)</t>
    </r>
  </si>
  <si>
    <r>
      <t>Minimum frontage (m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>)</t>
    </r>
  </si>
  <si>
    <t>Home size m2</t>
  </si>
  <si>
    <t>Minimum Lot size m2</t>
  </si>
  <si>
    <t>Note: Need to use similar sized properties i.e. bed and lot size for comparables - See "Comparables_summary" tab</t>
  </si>
  <si>
    <t>Sold properties - Houses</t>
  </si>
  <si>
    <t>Sold properties - land</t>
  </si>
  <si>
    <t>Remianing lot size</t>
  </si>
  <si>
    <t>Income assumptions</t>
  </si>
  <si>
    <t>Rental term (months)</t>
  </si>
  <si>
    <t>Net Rental income (per week)</t>
  </si>
  <si>
    <t>Gross Realisation</t>
  </si>
  <si>
    <t>Less Selling Costs</t>
  </si>
  <si>
    <t>Net Realisation</t>
  </si>
  <si>
    <t>Development costs</t>
  </si>
  <si>
    <t>User input/S97 Contributions</t>
  </si>
  <si>
    <t>a-Subdivision</t>
  </si>
  <si>
    <t>Return data information in the API and make provision for user inputs</t>
  </si>
  <si>
    <t>Calculation/User Input/Mid market value</t>
  </si>
  <si>
    <t>Average House m2</t>
  </si>
  <si>
    <t>Months to finance</t>
  </si>
  <si>
    <t>Interest on Development costs</t>
  </si>
  <si>
    <t>See stamp duty rates across different states</t>
  </si>
  <si>
    <t>~8%-9% in total</t>
  </si>
  <si>
    <t>Duplicate</t>
  </si>
  <si>
    <t>User input/Domain website</t>
  </si>
  <si>
    <t>Building Costs</t>
  </si>
  <si>
    <t>Professional Fees</t>
  </si>
  <si>
    <t>Council Contributions, Rates &amp; Utilities</t>
  </si>
  <si>
    <t>Interest &amp; Bank Fees</t>
  </si>
  <si>
    <t>Development Costs</t>
  </si>
  <si>
    <t>Purchase Costs</t>
  </si>
  <si>
    <t>Interest Charges &amp; Fees for Land</t>
  </si>
  <si>
    <t>b-Subdivision &amp; Reno</t>
  </si>
  <si>
    <t>c-Demolish &amp; Subdivision</t>
  </si>
  <si>
    <t>d-Demolish &amp; Duplex</t>
  </si>
  <si>
    <t>e-Subdivision &amp; Reno &amp; Duplex</t>
  </si>
  <si>
    <t>Renovation uplift</t>
  </si>
  <si>
    <r>
      <t>Minimum lot size subdivision (m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>)</t>
    </r>
  </si>
  <si>
    <r>
      <t>Minimum lot size duplex (m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>)</t>
    </r>
  </si>
  <si>
    <t>Sold properties - Duplexes</t>
  </si>
  <si>
    <t>Sold properties - Townhouses</t>
  </si>
  <si>
    <t>Number</t>
  </si>
  <si>
    <r>
      <t>Average (&gt;300m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>)</t>
    </r>
  </si>
  <si>
    <t>f-Demolish &amp; Townhouse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</si>
</sst>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;[Red]\-&quot;$&quot;#,##0"/>
    <numFmt numFmtId="165" formatCode="&quot;$&quot;#,##0.00;[Red]\-&quot;$&quot;#,##0.00"/>
    <numFmt numFmtId="166" formatCode="_-* #,##0.00_-;\-* #,##0.00_-;_-* &quot;-&quot;??_-;_-@_-"/>
    <numFmt numFmtId="167" formatCode="0.0%"/>
    <numFmt numFmtId="168" formatCode="&quot;$&quot;#,##0.0;[Red]\-&quot;$&quot;#,##0.0"/>
    <numFmt numFmtId="169" formatCode="_-[$$-C09]* #,##0_-;\-[$$-C09]* #,##0_-;_-[$$-C09]* &quot;-&quot;_-;_-@_-"/>
    <numFmt numFmtId="170" formatCode="[$-409]d\-mmm\-yy;@"/>
    <numFmt numFmtId="171" formatCode="#,##0_ ;\-#,##0\ "/>
    <numFmt numFmtId="172" formatCode="#,##0_ ;[Red]\-#,##0\ "/>
    <numFmt numFmtId="173" formatCode="_-[$$-C09]* #,##0_-;\-[$$-C09]* #,##0_-;_-[$$-C09]* &quot;-&quot;??_-;_-@_-"/>
    <numFmt numFmtId="174" formatCode="&quot;$&quot;#,##0"/>
  </numFmts>
  <fonts count="2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CC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0000CC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Arial"/>
      <family val="2"/>
    </font>
    <font>
      <b/>
      <vertAlign val="superscript"/>
      <sz val="8"/>
      <color theme="0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i/>
      <sz val="8"/>
      <color theme="4" tint="-0.249977111117893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10"/>
      <color rgb="FF0000CC"/>
      <name val="Arial"/>
      <family val="2"/>
    </font>
    <font>
      <sz val="10"/>
      <color rgb="FF0000CC"/>
      <name val="Arial"/>
      <family val="2"/>
    </font>
    <font>
      <sz val="8"/>
      <color theme="0" tint="-0.1499984740745262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5">
    <xf numFmtId="0" fontId="0" fillId="0" borderId="0" xfId="0"/>
    <xf numFmtId="0" fontId="3" fillId="0" borderId="0" xfId="0" applyFont="1"/>
    <xf numFmtId="0" fontId="4" fillId="0" borderId="0" xfId="0" applyFon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4" fillId="0" borderId="7" xfId="0" applyFont="1" applyBorder="1"/>
    <xf numFmtId="3" fontId="3" fillId="6" borderId="7" xfId="1" applyNumberFormat="1" applyFont="1" applyFill="1" applyBorder="1" applyAlignment="1">
      <alignment horizontal="center"/>
    </xf>
    <xf numFmtId="0" fontId="3" fillId="5" borderId="0" xfId="0" applyFont="1" applyFill="1"/>
    <xf numFmtId="0" fontId="3" fillId="2" borderId="7" xfId="0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9" fontId="3" fillId="2" borderId="7" xfId="0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164" fontId="3" fillId="0" borderId="8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3" fillId="4" borderId="0" xfId="0" applyFont="1" applyFill="1"/>
    <xf numFmtId="0" fontId="11" fillId="9" borderId="8" xfId="0" applyFont="1" applyFill="1" applyBorder="1"/>
    <xf numFmtId="0" fontId="11" fillId="9" borderId="8" xfId="0" applyFont="1" applyFill="1" applyBorder="1" applyAlignment="1">
      <alignment horizontal="center"/>
    </xf>
    <xf numFmtId="22" fontId="3" fillId="0" borderId="0" xfId="0" applyNumberFormat="1" applyFont="1"/>
    <xf numFmtId="22" fontId="4" fillId="0" borderId="0" xfId="0" applyNumberFormat="1" applyFont="1"/>
    <xf numFmtId="164" fontId="3" fillId="4" borderId="0" xfId="0" applyNumberFormat="1" applyFont="1" applyFill="1"/>
    <xf numFmtId="0" fontId="3" fillId="10" borderId="8" xfId="0" applyFont="1" applyFill="1" applyBorder="1" applyAlignment="1">
      <alignment horizontal="center"/>
    </xf>
    <xf numFmtId="1" fontId="4" fillId="10" borderId="8" xfId="0" applyNumberFormat="1" applyFont="1" applyFill="1" applyBorder="1" applyAlignment="1">
      <alignment horizontal="center"/>
    </xf>
    <xf numFmtId="164" fontId="13" fillId="0" borderId="8" xfId="0" applyNumberFormat="1" applyFont="1" applyBorder="1" applyAlignment="1">
      <alignment horizontal="center"/>
    </xf>
    <xf numFmtId="164" fontId="7" fillId="0" borderId="0" xfId="0" applyNumberFormat="1" applyFont="1"/>
    <xf numFmtId="14" fontId="3" fillId="0" borderId="8" xfId="0" applyNumberFormat="1" applyFont="1" applyBorder="1"/>
    <xf numFmtId="164" fontId="3" fillId="0" borderId="8" xfId="0" applyNumberFormat="1" applyFont="1" applyBorder="1"/>
    <xf numFmtId="164" fontId="4" fillId="0" borderId="8" xfId="0" applyNumberFormat="1" applyFont="1" applyBorder="1"/>
    <xf numFmtId="1" fontId="4" fillId="0" borderId="8" xfId="0" applyNumberFormat="1" applyFont="1" applyBorder="1" applyAlignment="1">
      <alignment horizontal="center"/>
    </xf>
    <xf numFmtId="168" fontId="3" fillId="0" borderId="0" xfId="0" applyNumberFormat="1" applyFont="1"/>
    <xf numFmtId="0" fontId="8" fillId="0" borderId="0" xfId="0" applyFont="1"/>
    <xf numFmtId="0" fontId="4" fillId="4" borderId="8" xfId="0" applyFont="1" applyFill="1" applyBorder="1" applyAlignment="1">
      <alignment horizontal="center"/>
    </xf>
    <xf numFmtId="9" fontId="3" fillId="0" borderId="0" xfId="0" applyNumberFormat="1" applyFont="1"/>
    <xf numFmtId="9" fontId="3" fillId="0" borderId="0" xfId="2" applyFont="1"/>
    <xf numFmtId="0" fontId="2" fillId="0" borderId="0" xfId="0" applyFont="1"/>
    <xf numFmtId="0" fontId="2" fillId="11" borderId="0" xfId="0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164" fontId="3" fillId="8" borderId="7" xfId="0" applyNumberFormat="1" applyFont="1" applyFill="1" applyBorder="1" applyAlignment="1">
      <alignment horizontal="center"/>
    </xf>
    <xf numFmtId="0" fontId="4" fillId="4" borderId="7" xfId="0" applyFont="1" applyFill="1" applyBorder="1"/>
    <xf numFmtId="0" fontId="4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15" fillId="2" borderId="7" xfId="3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64" fontId="15" fillId="2" borderId="7" xfId="3" applyNumberFormat="1" applyFont="1" applyFill="1" applyBorder="1" applyAlignment="1">
      <alignment horizontal="center"/>
    </xf>
    <xf numFmtId="0" fontId="8" fillId="11" borderId="0" xfId="0" applyFont="1" applyFill="1"/>
    <xf numFmtId="0" fontId="3" fillId="11" borderId="0" xfId="0" applyFont="1" applyFill="1"/>
    <xf numFmtId="0" fontId="4" fillId="11" borderId="0" xfId="0" applyFont="1" applyFill="1"/>
    <xf numFmtId="164" fontId="2" fillId="2" borderId="7" xfId="0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18" fillId="10" borderId="0" xfId="0" applyFont="1" applyFill="1"/>
    <xf numFmtId="0" fontId="18" fillId="10" borderId="0" xfId="0" applyFont="1" applyFill="1" applyAlignment="1">
      <alignment horizontal="right"/>
    </xf>
    <xf numFmtId="0" fontId="19" fillId="10" borderId="0" xfId="0" applyFont="1" applyFill="1"/>
    <xf numFmtId="0" fontId="18" fillId="10" borderId="0" xfId="0" applyFont="1" applyFill="1" applyAlignment="1">
      <alignment horizontal="center"/>
    </xf>
    <xf numFmtId="169" fontId="18" fillId="10" borderId="0" xfId="0" applyNumberFormat="1" applyFont="1" applyFill="1"/>
    <xf numFmtId="169" fontId="18" fillId="10" borderId="0" xfId="0" applyNumberFormat="1" applyFont="1" applyFill="1" applyAlignment="1">
      <alignment horizontal="right"/>
    </xf>
    <xf numFmtId="0" fontId="16" fillId="10" borderId="0" xfId="0" applyFont="1" applyFill="1"/>
    <xf numFmtId="0" fontId="16" fillId="13" borderId="0" xfId="0" applyFont="1" applyFill="1"/>
    <xf numFmtId="0" fontId="16" fillId="10" borderId="0" xfId="0" applyFont="1" applyFill="1" applyAlignment="1">
      <alignment horizontal="center"/>
    </xf>
    <xf numFmtId="0" fontId="18" fillId="13" borderId="0" xfId="0" applyFont="1" applyFill="1"/>
    <xf numFmtId="0" fontId="16" fillId="14" borderId="9" xfId="0" applyFont="1" applyFill="1" applyBorder="1" applyAlignment="1">
      <alignment horizontal="center"/>
    </xf>
    <xf numFmtId="0" fontId="20" fillId="10" borderId="0" xfId="0" applyFont="1" applyFill="1"/>
    <xf numFmtId="0" fontId="16" fillId="14" borderId="11" xfId="0" applyFont="1" applyFill="1" applyBorder="1" applyAlignment="1">
      <alignment horizontal="center"/>
    </xf>
    <xf numFmtId="169" fontId="16" fillId="10" borderId="0" xfId="0" applyNumberFormat="1" applyFont="1" applyFill="1" applyAlignment="1">
      <alignment horizontal="center"/>
    </xf>
    <xf numFmtId="171" fontId="16" fillId="10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21" fillId="15" borderId="12" xfId="0" applyFont="1" applyFill="1" applyBorder="1"/>
    <xf numFmtId="0" fontId="21" fillId="15" borderId="13" xfId="0" applyFont="1" applyFill="1" applyBorder="1"/>
    <xf numFmtId="0" fontId="21" fillId="15" borderId="13" xfId="0" applyFont="1" applyFill="1" applyBorder="1" applyAlignment="1">
      <alignment horizontal="right"/>
    </xf>
    <xf numFmtId="0" fontId="21" fillId="15" borderId="14" xfId="0" applyFont="1" applyFill="1" applyBorder="1" applyAlignment="1">
      <alignment horizontal="right"/>
    </xf>
    <xf numFmtId="0" fontId="18" fillId="15" borderId="15" xfId="0" applyFont="1" applyFill="1" applyBorder="1"/>
    <xf numFmtId="0" fontId="18" fillId="15" borderId="15" xfId="0" applyFont="1" applyFill="1" applyBorder="1" applyAlignment="1">
      <alignment horizontal="center"/>
    </xf>
    <xf numFmtId="169" fontId="18" fillId="15" borderId="15" xfId="0" applyNumberFormat="1" applyFont="1" applyFill="1" applyBorder="1"/>
    <xf numFmtId="169" fontId="21" fillId="15" borderId="15" xfId="0" applyNumberFormat="1" applyFont="1" applyFill="1" applyBorder="1"/>
    <xf numFmtId="169" fontId="21" fillId="15" borderId="15" xfId="0" applyNumberFormat="1" applyFont="1" applyFill="1" applyBorder="1" applyAlignment="1">
      <alignment horizontal="right"/>
    </xf>
    <xf numFmtId="0" fontId="21" fillId="15" borderId="2" xfId="0" applyFont="1" applyFill="1" applyBorder="1"/>
    <xf numFmtId="0" fontId="21" fillId="13" borderId="0" xfId="0" applyFont="1" applyFill="1"/>
    <xf numFmtId="0" fontId="21" fillId="10" borderId="0" xfId="0" applyFont="1" applyFill="1"/>
    <xf numFmtId="0" fontId="21" fillId="10" borderId="0" xfId="0" applyFont="1" applyFill="1" applyAlignment="1">
      <alignment horizontal="center"/>
    </xf>
    <xf numFmtId="172" fontId="16" fillId="14" borderId="0" xfId="2" applyNumberFormat="1" applyFont="1" applyFill="1" applyAlignment="1">
      <alignment horizontal="center"/>
    </xf>
    <xf numFmtId="172" fontId="16" fillId="10" borderId="0" xfId="2" applyNumberFormat="1" applyFont="1" applyFill="1" applyAlignment="1">
      <alignment horizontal="center"/>
    </xf>
    <xf numFmtId="172" fontId="16" fillId="16" borderId="1" xfId="0" applyNumberFormat="1" applyFont="1" applyFill="1" applyBorder="1"/>
    <xf numFmtId="0" fontId="21" fillId="15" borderId="16" xfId="0" applyFont="1" applyFill="1" applyBorder="1"/>
    <xf numFmtId="0" fontId="21" fillId="15" borderId="20" xfId="0" applyFont="1" applyFill="1" applyBorder="1" applyAlignment="1">
      <alignment horizontal="right"/>
    </xf>
    <xf numFmtId="0" fontId="18" fillId="15" borderId="0" xfId="0" applyFont="1" applyFill="1"/>
    <xf numFmtId="0" fontId="18" fillId="15" borderId="0" xfId="0" applyFont="1" applyFill="1" applyAlignment="1">
      <alignment horizontal="center"/>
    </xf>
    <xf numFmtId="169" fontId="18" fillId="15" borderId="0" xfId="0" applyNumberFormat="1" applyFont="1" applyFill="1"/>
    <xf numFmtId="169" fontId="21" fillId="15" borderId="0" xfId="0" applyNumberFormat="1" applyFont="1" applyFill="1"/>
    <xf numFmtId="169" fontId="21" fillId="15" borderId="0" xfId="0" applyNumberFormat="1" applyFont="1" applyFill="1" applyAlignment="1">
      <alignment horizontal="right"/>
    </xf>
    <xf numFmtId="0" fontId="21" fillId="15" borderId="4" xfId="0" applyFont="1" applyFill="1" applyBorder="1"/>
    <xf numFmtId="172" fontId="16" fillId="16" borderId="3" xfId="0" applyNumberFormat="1" applyFont="1" applyFill="1" applyBorder="1"/>
    <xf numFmtId="0" fontId="21" fillId="15" borderId="21" xfId="0" applyFont="1" applyFill="1" applyBorder="1"/>
    <xf numFmtId="0" fontId="21" fillId="15" borderId="10" xfId="0" applyFont="1" applyFill="1" applyBorder="1"/>
    <xf numFmtId="0" fontId="21" fillId="15" borderId="10" xfId="0" applyFont="1" applyFill="1" applyBorder="1" applyAlignment="1">
      <alignment horizontal="right"/>
    </xf>
    <xf numFmtId="0" fontId="21" fillId="15" borderId="22" xfId="0" applyFont="1" applyFill="1" applyBorder="1" applyAlignment="1">
      <alignment horizontal="right"/>
    </xf>
    <xf numFmtId="0" fontId="18" fillId="15" borderId="23" xfId="0" applyFont="1" applyFill="1" applyBorder="1"/>
    <xf numFmtId="0" fontId="18" fillId="15" borderId="23" xfId="0" applyFont="1" applyFill="1" applyBorder="1" applyAlignment="1">
      <alignment horizontal="center"/>
    </xf>
    <xf numFmtId="169" fontId="18" fillId="15" borderId="23" xfId="0" applyNumberFormat="1" applyFont="1" applyFill="1" applyBorder="1"/>
    <xf numFmtId="169" fontId="21" fillId="15" borderId="23" xfId="0" applyNumberFormat="1" applyFont="1" applyFill="1" applyBorder="1"/>
    <xf numFmtId="169" fontId="21" fillId="15" borderId="23" xfId="0" applyNumberFormat="1" applyFont="1" applyFill="1" applyBorder="1" applyAlignment="1">
      <alignment horizontal="right"/>
    </xf>
    <xf numFmtId="0" fontId="21" fillId="15" borderId="6" xfId="0" applyFont="1" applyFill="1" applyBorder="1"/>
    <xf numFmtId="172" fontId="16" fillId="16" borderId="5" xfId="0" applyNumberFormat="1" applyFont="1" applyFill="1" applyBorder="1"/>
    <xf numFmtId="3" fontId="18" fillId="10" borderId="0" xfId="0" applyNumberFormat="1" applyFont="1" applyFill="1" applyAlignment="1">
      <alignment horizontal="left"/>
    </xf>
    <xf numFmtId="3" fontId="18" fillId="10" borderId="0" xfId="0" applyNumberFormat="1" applyFont="1" applyFill="1" applyAlignment="1">
      <alignment horizontal="right"/>
    </xf>
    <xf numFmtId="169" fontId="21" fillId="10" borderId="0" xfId="0" applyNumberFormat="1" applyFont="1" applyFill="1"/>
    <xf numFmtId="169" fontId="21" fillId="10" borderId="0" xfId="0" applyNumberFormat="1" applyFont="1" applyFill="1" applyAlignment="1">
      <alignment horizontal="right"/>
    </xf>
    <xf numFmtId="3" fontId="22" fillId="4" borderId="24" xfId="0" applyNumberFormat="1" applyFont="1" applyFill="1" applyBorder="1" applyAlignment="1">
      <alignment horizontal="left"/>
    </xf>
    <xf numFmtId="3" fontId="18" fillId="15" borderId="15" xfId="0" applyNumberFormat="1" applyFont="1" applyFill="1" applyBorder="1" applyAlignment="1">
      <alignment horizontal="left"/>
    </xf>
    <xf numFmtId="3" fontId="18" fillId="15" borderId="15" xfId="0" applyNumberFormat="1" applyFont="1" applyFill="1" applyBorder="1" applyAlignment="1">
      <alignment horizontal="right"/>
    </xf>
    <xf numFmtId="0" fontId="18" fillId="15" borderId="15" xfId="0" applyFont="1" applyFill="1" applyBorder="1" applyAlignment="1">
      <alignment horizontal="right"/>
    </xf>
    <xf numFmtId="0" fontId="16" fillId="15" borderId="25" xfId="0" applyFont="1" applyFill="1" applyBorder="1"/>
    <xf numFmtId="0" fontId="16" fillId="15" borderId="1" xfId="0" applyFont="1" applyFill="1" applyBorder="1"/>
    <xf numFmtId="0" fontId="21" fillId="15" borderId="3" xfId="0" applyFont="1" applyFill="1" applyBorder="1"/>
    <xf numFmtId="0" fontId="21" fillId="15" borderId="0" xfId="0" applyFont="1" applyFill="1"/>
    <xf numFmtId="0" fontId="21" fillId="15" borderId="0" xfId="0" applyFont="1" applyFill="1" applyAlignment="1">
      <alignment horizontal="right"/>
    </xf>
    <xf numFmtId="0" fontId="21" fillId="12" borderId="0" xfId="0" applyFont="1" applyFill="1" applyAlignment="1">
      <alignment horizontal="center"/>
    </xf>
    <xf numFmtId="0" fontId="21" fillId="15" borderId="0" xfId="0" applyFont="1" applyFill="1" applyAlignment="1">
      <alignment horizontal="center"/>
    </xf>
    <xf numFmtId="3" fontId="18" fillId="7" borderId="0" xfId="0" applyNumberFormat="1" applyFont="1" applyFill="1"/>
    <xf numFmtId="0" fontId="18" fillId="7" borderId="0" xfId="0" applyFont="1" applyFill="1" applyAlignment="1">
      <alignment horizontal="center"/>
    </xf>
    <xf numFmtId="169" fontId="18" fillId="7" borderId="0" xfId="0" applyNumberFormat="1" applyFont="1" applyFill="1"/>
    <xf numFmtId="169" fontId="21" fillId="15" borderId="4" xfId="0" applyNumberFormat="1" applyFont="1" applyFill="1" applyBorder="1"/>
    <xf numFmtId="169" fontId="21" fillId="13" borderId="0" xfId="0" applyNumberFormat="1" applyFont="1" applyFill="1"/>
    <xf numFmtId="169" fontId="16" fillId="14" borderId="0" xfId="2" applyNumberFormat="1" applyFont="1" applyFill="1" applyAlignment="1">
      <alignment horizontal="center"/>
    </xf>
    <xf numFmtId="169" fontId="16" fillId="10" borderId="0" xfId="2" applyNumberFormat="1" applyFont="1" applyFill="1" applyAlignment="1">
      <alignment horizontal="center"/>
    </xf>
    <xf numFmtId="169" fontId="16" fillId="16" borderId="3" xfId="0" applyNumberFormat="1" applyFont="1" applyFill="1" applyBorder="1"/>
    <xf numFmtId="0" fontId="16" fillId="15" borderId="16" xfId="0" applyFont="1" applyFill="1" applyBorder="1"/>
    <xf numFmtId="3" fontId="18" fillId="7" borderId="0" xfId="0" applyNumberFormat="1" applyFont="1" applyFill="1" applyAlignment="1">
      <alignment horizontal="center"/>
    </xf>
    <xf numFmtId="0" fontId="18" fillId="7" borderId="0" xfId="0" applyFont="1" applyFill="1"/>
    <xf numFmtId="172" fontId="21" fillId="3" borderId="0" xfId="0" applyNumberFormat="1" applyFont="1" applyFill="1"/>
    <xf numFmtId="169" fontId="21" fillId="10" borderId="0" xfId="0" applyNumberFormat="1" applyFont="1" applyFill="1" applyAlignment="1">
      <alignment horizontal="center"/>
    </xf>
    <xf numFmtId="0" fontId="16" fillId="15" borderId="3" xfId="0" applyFont="1" applyFill="1" applyBorder="1"/>
    <xf numFmtId="0" fontId="21" fillId="12" borderId="24" xfId="0" applyFont="1" applyFill="1" applyBorder="1" applyAlignment="1">
      <alignment horizontal="center"/>
    </xf>
    <xf numFmtId="10" fontId="16" fillId="16" borderId="16" xfId="2" applyNumberFormat="1" applyFont="1" applyFill="1" applyBorder="1"/>
    <xf numFmtId="9" fontId="18" fillId="15" borderId="0" xfId="2" applyFont="1" applyFill="1"/>
    <xf numFmtId="10" fontId="18" fillId="7" borderId="0" xfId="2" applyNumberFormat="1" applyFont="1" applyFill="1"/>
    <xf numFmtId="10" fontId="16" fillId="14" borderId="0" xfId="2" applyNumberFormat="1" applyFont="1" applyFill="1" applyAlignment="1">
      <alignment horizontal="center"/>
    </xf>
    <xf numFmtId="10" fontId="16" fillId="10" borderId="0" xfId="2" applyNumberFormat="1" applyFont="1" applyFill="1" applyAlignment="1">
      <alignment horizontal="center"/>
    </xf>
    <xf numFmtId="10" fontId="16" fillId="16" borderId="3" xfId="2" applyNumberFormat="1" applyFont="1" applyFill="1" applyBorder="1"/>
    <xf numFmtId="10" fontId="18" fillId="15" borderId="0" xfId="2" applyNumberFormat="1" applyFont="1" applyFill="1"/>
    <xf numFmtId="169" fontId="21" fillId="15" borderId="4" xfId="0" applyNumberFormat="1" applyFont="1" applyFill="1" applyBorder="1" applyAlignment="1">
      <alignment horizontal="right"/>
    </xf>
    <xf numFmtId="169" fontId="21" fillId="13" borderId="0" xfId="0" applyNumberFormat="1" applyFont="1" applyFill="1" applyAlignment="1">
      <alignment horizontal="right"/>
    </xf>
    <xf numFmtId="3" fontId="21" fillId="15" borderId="0" xfId="0" applyNumberFormat="1" applyFont="1" applyFill="1" applyAlignment="1">
      <alignment horizontal="right"/>
    </xf>
    <xf numFmtId="0" fontId="21" fillId="15" borderId="5" xfId="0" applyFont="1" applyFill="1" applyBorder="1"/>
    <xf numFmtId="0" fontId="21" fillId="15" borderId="23" xfId="0" applyFont="1" applyFill="1" applyBorder="1"/>
    <xf numFmtId="0" fontId="21" fillId="15" borderId="23" xfId="0" applyFont="1" applyFill="1" applyBorder="1" applyAlignment="1">
      <alignment horizontal="right"/>
    </xf>
    <xf numFmtId="0" fontId="16" fillId="15" borderId="26" xfId="0" applyFont="1" applyFill="1" applyBorder="1"/>
    <xf numFmtId="0" fontId="18" fillId="7" borderId="23" xfId="0" applyFont="1" applyFill="1" applyBorder="1"/>
    <xf numFmtId="3" fontId="18" fillId="7" borderId="23" xfId="0" applyNumberFormat="1" applyFont="1" applyFill="1" applyBorder="1" applyAlignment="1">
      <alignment horizontal="center"/>
    </xf>
    <xf numFmtId="3" fontId="18" fillId="7" borderId="23" xfId="0" applyNumberFormat="1" applyFont="1" applyFill="1" applyBorder="1" applyAlignment="1">
      <alignment horizontal="right"/>
    </xf>
    <xf numFmtId="3" fontId="21" fillId="15" borderId="23" xfId="0" applyNumberFormat="1" applyFont="1" applyFill="1" applyBorder="1" applyAlignment="1">
      <alignment horizontal="right"/>
    </xf>
    <xf numFmtId="172" fontId="21" fillId="3" borderId="6" xfId="0" applyNumberFormat="1" applyFont="1" applyFill="1" applyBorder="1"/>
    <xf numFmtId="0" fontId="16" fillId="15" borderId="5" xfId="0" applyFont="1" applyFill="1" applyBorder="1"/>
    <xf numFmtId="3" fontId="18" fillId="10" borderId="0" xfId="0" applyNumberFormat="1" applyFont="1" applyFill="1"/>
    <xf numFmtId="0" fontId="22" fillId="4" borderId="24" xfId="0" applyFont="1" applyFill="1" applyBorder="1"/>
    <xf numFmtId="3" fontId="18" fillId="15" borderId="15" xfId="0" applyNumberFormat="1" applyFont="1" applyFill="1" applyBorder="1"/>
    <xf numFmtId="9" fontId="18" fillId="7" borderId="0" xfId="2" applyFont="1" applyFill="1"/>
    <xf numFmtId="0" fontId="21" fillId="15" borderId="3" xfId="0" applyFont="1" applyFill="1" applyBorder="1" applyAlignment="1">
      <alignment horizontal="right"/>
    </xf>
    <xf numFmtId="0" fontId="21" fillId="15" borderId="5" xfId="0" applyFont="1" applyFill="1" applyBorder="1" applyAlignment="1">
      <alignment horizontal="right"/>
    </xf>
    <xf numFmtId="0" fontId="18" fillId="7" borderId="23" xfId="0" applyFont="1" applyFill="1" applyBorder="1" applyAlignment="1">
      <alignment horizontal="center"/>
    </xf>
    <xf numFmtId="169" fontId="18" fillId="7" borderId="23" xfId="0" applyNumberFormat="1" applyFont="1" applyFill="1" applyBorder="1"/>
    <xf numFmtId="9" fontId="16" fillId="14" borderId="0" xfId="2" applyFont="1" applyFill="1" applyAlignment="1">
      <alignment horizontal="center"/>
    </xf>
    <xf numFmtId="9" fontId="16" fillId="10" borderId="0" xfId="2" applyFont="1" applyFill="1" applyAlignment="1">
      <alignment horizontal="center"/>
    </xf>
    <xf numFmtId="9" fontId="16" fillId="16" borderId="3" xfId="2" applyFont="1" applyFill="1" applyBorder="1"/>
    <xf numFmtId="0" fontId="18" fillId="17" borderId="0" xfId="0" applyFont="1" applyFill="1" applyAlignment="1">
      <alignment horizontal="right"/>
    </xf>
    <xf numFmtId="169" fontId="18" fillId="15" borderId="1" xfId="0" applyNumberFormat="1" applyFont="1" applyFill="1" applyBorder="1"/>
    <xf numFmtId="169" fontId="21" fillId="3" borderId="2" xfId="0" applyNumberFormat="1" applyFont="1" applyFill="1" applyBorder="1"/>
    <xf numFmtId="169" fontId="21" fillId="17" borderId="0" xfId="0" applyNumberFormat="1" applyFont="1" applyFill="1" applyAlignment="1">
      <alignment horizontal="center"/>
    </xf>
    <xf numFmtId="169" fontId="16" fillId="17" borderId="0" xfId="0" applyNumberFormat="1" applyFont="1" applyFill="1" applyAlignment="1">
      <alignment horizontal="center"/>
    </xf>
    <xf numFmtId="169" fontId="18" fillId="15" borderId="3" xfId="0" applyNumberFormat="1" applyFont="1" applyFill="1" applyBorder="1"/>
    <xf numFmtId="167" fontId="21" fillId="3" borderId="4" xfId="2" applyNumberFormat="1" applyFont="1" applyFill="1" applyBorder="1"/>
    <xf numFmtId="9" fontId="21" fillId="13" borderId="0" xfId="2" applyFont="1" applyFill="1"/>
    <xf numFmtId="9" fontId="21" fillId="10" borderId="0" xfId="2" applyFont="1" applyFill="1"/>
    <xf numFmtId="9" fontId="21" fillId="17" borderId="0" xfId="2" applyFont="1" applyFill="1" applyAlignment="1">
      <alignment horizontal="center"/>
    </xf>
    <xf numFmtId="169" fontId="18" fillId="15" borderId="5" xfId="0" applyNumberFormat="1" applyFont="1" applyFill="1" applyBorder="1"/>
    <xf numFmtId="173" fontId="21" fillId="3" borderId="6" xfId="0" applyNumberFormat="1" applyFont="1" applyFill="1" applyBorder="1"/>
    <xf numFmtId="173" fontId="16" fillId="17" borderId="0" xfId="0" applyNumberFormat="1" applyFont="1" applyFill="1" applyAlignment="1">
      <alignment horizontal="center"/>
    </xf>
    <xf numFmtId="9" fontId="21" fillId="10" borderId="0" xfId="2" applyFont="1" applyFill="1" applyAlignment="1">
      <alignment horizontal="center"/>
    </xf>
    <xf numFmtId="173" fontId="21" fillId="10" borderId="0" xfId="0" applyNumberFormat="1" applyFont="1" applyFill="1"/>
    <xf numFmtId="173" fontId="21" fillId="13" borderId="0" xfId="0" applyNumberFormat="1" applyFont="1" applyFill="1"/>
    <xf numFmtId="173" fontId="21" fillId="17" borderId="0" xfId="0" applyNumberFormat="1" applyFont="1" applyFill="1" applyAlignment="1">
      <alignment horizontal="center"/>
    </xf>
    <xf numFmtId="169" fontId="16" fillId="17" borderId="13" xfId="0" applyNumberFormat="1" applyFont="1" applyFill="1" applyBorder="1" applyAlignment="1">
      <alignment horizontal="center"/>
    </xf>
    <xf numFmtId="0" fontId="21" fillId="17" borderId="0" xfId="0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169" fontId="16" fillId="17" borderId="18" xfId="0" applyNumberFormat="1" applyFont="1" applyFill="1" applyBorder="1" applyAlignment="1">
      <alignment horizontal="center"/>
    </xf>
    <xf numFmtId="0" fontId="18" fillId="11" borderId="15" xfId="0" applyFont="1" applyFill="1" applyBorder="1"/>
    <xf numFmtId="169" fontId="18" fillId="11" borderId="2" xfId="0" applyNumberFormat="1" applyFont="1" applyFill="1" applyBorder="1"/>
    <xf numFmtId="9" fontId="18" fillId="10" borderId="0" xfId="0" applyNumberFormat="1" applyFont="1" applyFill="1" applyAlignment="1">
      <alignment horizontal="center"/>
    </xf>
    <xf numFmtId="0" fontId="16" fillId="15" borderId="1" xfId="0" applyFont="1" applyFill="1" applyBorder="1" applyAlignment="1">
      <alignment horizontal="right"/>
    </xf>
    <xf numFmtId="0" fontId="16" fillId="15" borderId="15" xfId="0" applyFont="1" applyFill="1" applyBorder="1" applyAlignment="1">
      <alignment horizontal="right"/>
    </xf>
    <xf numFmtId="9" fontId="18" fillId="16" borderId="0" xfId="2" applyFont="1" applyFill="1" applyAlignment="1">
      <alignment horizontal="center"/>
    </xf>
    <xf numFmtId="169" fontId="18" fillId="11" borderId="4" xfId="0" applyNumberFormat="1" applyFont="1" applyFill="1" applyBorder="1"/>
    <xf numFmtId="0" fontId="16" fillId="15" borderId="3" xfId="0" applyFont="1" applyFill="1" applyBorder="1" applyAlignment="1">
      <alignment horizontal="right"/>
    </xf>
    <xf numFmtId="0" fontId="16" fillId="15" borderId="0" xfId="0" applyFont="1" applyFill="1" applyAlignment="1">
      <alignment horizontal="right"/>
    </xf>
    <xf numFmtId="9" fontId="18" fillId="11" borderId="23" xfId="2" applyFont="1" applyFill="1" applyBorder="1"/>
    <xf numFmtId="169" fontId="18" fillId="11" borderId="6" xfId="0" applyNumberFormat="1" applyFont="1" applyFill="1" applyBorder="1"/>
    <xf numFmtId="0" fontId="16" fillId="15" borderId="5" xfId="0" applyFont="1" applyFill="1" applyBorder="1" applyAlignment="1">
      <alignment horizontal="right"/>
    </xf>
    <xf numFmtId="0" fontId="16" fillId="15" borderId="23" xfId="0" applyFont="1" applyFill="1" applyBorder="1" applyAlignment="1">
      <alignment horizontal="right"/>
    </xf>
    <xf numFmtId="169" fontId="18" fillId="10" borderId="4" xfId="0" applyNumberFormat="1" applyFont="1" applyFill="1" applyBorder="1"/>
    <xf numFmtId="0" fontId="18" fillId="11" borderId="23" xfId="0" applyFont="1" applyFill="1" applyBorder="1"/>
    <xf numFmtId="173" fontId="16" fillId="18" borderId="28" xfId="0" applyNumberFormat="1" applyFont="1" applyFill="1" applyBorder="1"/>
    <xf numFmtId="0" fontId="18" fillId="18" borderId="8" xfId="0" applyFont="1" applyFill="1" applyBorder="1" applyAlignment="1">
      <alignment horizontal="right"/>
    </xf>
    <xf numFmtId="0" fontId="18" fillId="18" borderId="8" xfId="0" applyFont="1" applyFill="1" applyBorder="1" applyAlignment="1">
      <alignment horizontal="center"/>
    </xf>
    <xf numFmtId="169" fontId="18" fillId="18" borderId="8" xfId="0" applyNumberFormat="1" applyFont="1" applyFill="1" applyBorder="1" applyAlignment="1">
      <alignment horizontal="right"/>
    </xf>
    <xf numFmtId="0" fontId="18" fillId="18" borderId="8" xfId="0" applyFont="1" applyFill="1" applyBorder="1"/>
    <xf numFmtId="0" fontId="18" fillId="19" borderId="8" xfId="0" applyFont="1" applyFill="1" applyBorder="1" applyAlignment="1">
      <alignment horizontal="right"/>
    </xf>
    <xf numFmtId="0" fontId="18" fillId="19" borderId="8" xfId="0" applyFont="1" applyFill="1" applyBorder="1"/>
    <xf numFmtId="169" fontId="16" fillId="19" borderId="8" xfId="0" applyNumberFormat="1" applyFont="1" applyFill="1" applyBorder="1" applyAlignment="1">
      <alignment horizontal="right"/>
    </xf>
    <xf numFmtId="14" fontId="15" fillId="2" borderId="7" xfId="3" applyNumberFormat="1" applyFont="1" applyFill="1" applyBorder="1" applyAlignment="1">
      <alignment horizontal="center"/>
    </xf>
    <xf numFmtId="0" fontId="2" fillId="11" borderId="0" xfId="0" applyFont="1" applyFill="1" applyAlignment="1">
      <alignment horizontal="left"/>
    </xf>
    <xf numFmtId="172" fontId="16" fillId="16" borderId="15" xfId="0" applyNumberFormat="1" applyFont="1" applyFill="1" applyBorder="1" applyAlignment="1">
      <alignment horizontal="center"/>
    </xf>
    <xf numFmtId="3" fontId="16" fillId="16" borderId="0" xfId="0" applyNumberFormat="1" applyFont="1" applyFill="1" applyAlignment="1">
      <alignment horizontal="center"/>
    </xf>
    <xf numFmtId="1" fontId="24" fillId="16" borderId="23" xfId="0" applyNumberFormat="1" applyFont="1" applyFill="1" applyBorder="1" applyAlignment="1">
      <alignment horizontal="center"/>
    </xf>
    <xf numFmtId="0" fontId="25" fillId="15" borderId="23" xfId="0" quotePrefix="1" applyFont="1" applyFill="1" applyBorder="1"/>
    <xf numFmtId="1" fontId="21" fillId="1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3" fillId="2" borderId="0" xfId="0" applyNumberFormat="1" applyFont="1" applyFill="1"/>
    <xf numFmtId="165" fontId="7" fillId="2" borderId="0" xfId="0" applyNumberFormat="1" applyFont="1" applyFill="1"/>
    <xf numFmtId="174" fontId="18" fillId="7" borderId="0" xfId="0" applyNumberFormat="1" applyFont="1" applyFill="1"/>
    <xf numFmtId="1" fontId="21" fillId="12" borderId="24" xfId="0" applyNumberFormat="1" applyFont="1" applyFill="1" applyBorder="1" applyAlignment="1">
      <alignment horizontal="center"/>
    </xf>
    <xf numFmtId="174" fontId="21" fillId="3" borderId="6" xfId="0" applyNumberFormat="1" applyFont="1" applyFill="1" applyBorder="1" applyAlignment="1">
      <alignment horizontal="center"/>
    </xf>
    <xf numFmtId="174" fontId="21" fillId="3" borderId="0" xfId="0" applyNumberFormat="1" applyFont="1" applyFill="1" applyAlignment="1">
      <alignment horizontal="center"/>
    </xf>
    <xf numFmtId="169" fontId="21" fillId="15" borderId="0" xfId="0" applyNumberFormat="1" applyFont="1" applyFill="1" applyAlignment="1">
      <alignment horizontal="center"/>
    </xf>
    <xf numFmtId="174" fontId="3" fillId="2" borderId="7" xfId="0" applyNumberFormat="1" applyFont="1" applyFill="1" applyBorder="1" applyAlignment="1">
      <alignment horizontal="center"/>
    </xf>
    <xf numFmtId="174" fontId="16" fillId="16" borderId="16" xfId="0" applyNumberFormat="1" applyFont="1" applyFill="1" applyBorder="1" applyAlignment="1">
      <alignment horizontal="center"/>
    </xf>
    <xf numFmtId="0" fontId="16" fillId="15" borderId="16" xfId="0" applyFont="1" applyFill="1" applyBorder="1" applyAlignment="1">
      <alignment horizontal="center"/>
    </xf>
    <xf numFmtId="10" fontId="16" fillId="16" borderId="16" xfId="2" applyNumberFormat="1" applyFont="1" applyFill="1" applyBorder="1" applyAlignment="1">
      <alignment horizontal="center"/>
    </xf>
    <xf numFmtId="0" fontId="16" fillId="15" borderId="26" xfId="0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/>
    </xf>
    <xf numFmtId="0" fontId="16" fillId="16" borderId="16" xfId="0" applyFont="1" applyFill="1" applyBorder="1" applyAlignment="1">
      <alignment horizontal="center"/>
    </xf>
    <xf numFmtId="9" fontId="16" fillId="16" borderId="16" xfId="2" applyFont="1" applyFill="1" applyBorder="1" applyAlignment="1">
      <alignment horizontal="center"/>
    </xf>
    <xf numFmtId="9" fontId="3" fillId="2" borderId="7" xfId="2" applyFont="1" applyFill="1" applyBorder="1" applyAlignment="1">
      <alignment horizontal="center"/>
    </xf>
    <xf numFmtId="9" fontId="5" fillId="2" borderId="7" xfId="2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174" fontId="24" fillId="16" borderId="16" xfId="0" applyNumberFormat="1" applyFont="1" applyFill="1" applyBorder="1" applyAlignment="1">
      <alignment horizontal="center"/>
    </xf>
    <xf numFmtId="0" fontId="17" fillId="12" borderId="30" xfId="0" applyFont="1" applyFill="1" applyBorder="1" applyAlignment="1">
      <alignment vertical="center"/>
    </xf>
    <xf numFmtId="9" fontId="21" fillId="12" borderId="0" xfId="2" applyFont="1" applyFill="1" applyAlignment="1">
      <alignment horizontal="center"/>
    </xf>
    <xf numFmtId="9" fontId="21" fillId="12" borderId="23" xfId="2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4" fontId="21" fillId="3" borderId="2" xfId="0" applyNumberFormat="1" applyFont="1" applyFill="1" applyBorder="1" applyAlignment="1">
      <alignment horizontal="center"/>
    </xf>
    <xf numFmtId="167" fontId="21" fillId="3" borderId="4" xfId="2" applyNumberFormat="1" applyFont="1" applyFill="1" applyBorder="1" applyAlignment="1">
      <alignment horizontal="center"/>
    </xf>
    <xf numFmtId="169" fontId="16" fillId="20" borderId="3" xfId="0" applyNumberFormat="1" applyFont="1" applyFill="1" applyBorder="1"/>
    <xf numFmtId="0" fontId="21" fillId="20" borderId="0" xfId="0" applyFont="1" applyFill="1" applyAlignment="1">
      <alignment horizontal="center"/>
    </xf>
    <xf numFmtId="172" fontId="21" fillId="12" borderId="0" xfId="0" applyNumberFormat="1" applyFont="1" applyFill="1" applyAlignment="1">
      <alignment horizontal="center"/>
    </xf>
    <xf numFmtId="172" fontId="21" fillId="20" borderId="0" xfId="0" applyNumberFormat="1" applyFont="1" applyFill="1" applyAlignment="1">
      <alignment horizontal="center"/>
    </xf>
    <xf numFmtId="167" fontId="21" fillId="3" borderId="0" xfId="2" applyNumberFormat="1" applyFont="1" applyFill="1" applyBorder="1" applyAlignment="1">
      <alignment horizontal="center"/>
    </xf>
    <xf numFmtId="174" fontId="21" fillId="3" borderId="31" xfId="0" applyNumberFormat="1" applyFont="1" applyFill="1" applyBorder="1" applyAlignment="1">
      <alignment horizontal="center"/>
    </xf>
    <xf numFmtId="1" fontId="21" fillId="20" borderId="0" xfId="0" applyNumberFormat="1" applyFont="1" applyFill="1" applyAlignment="1">
      <alignment horizontal="center"/>
    </xf>
    <xf numFmtId="172" fontId="16" fillId="20" borderId="3" xfId="0" applyNumberFormat="1" applyFont="1" applyFill="1" applyBorder="1"/>
    <xf numFmtId="0" fontId="3" fillId="11" borderId="0" xfId="0" applyFont="1" applyFill="1" applyAlignment="1">
      <alignment horizontal="center"/>
    </xf>
    <xf numFmtId="0" fontId="4" fillId="4" borderId="8" xfId="0" applyFont="1" applyFill="1" applyBorder="1"/>
    <xf numFmtId="0" fontId="26" fillId="0" borderId="0" xfId="0" applyFont="1"/>
    <xf numFmtId="0" fontId="26" fillId="0" borderId="0" xfId="0" applyFont="1" applyAlignment="1">
      <alignment horizontal="center"/>
    </xf>
    <xf numFmtId="9" fontId="3" fillId="0" borderId="8" xfId="2" applyFont="1" applyBorder="1" applyAlignment="1">
      <alignment horizontal="center"/>
    </xf>
    <xf numFmtId="0" fontId="1" fillId="0" borderId="8" xfId="0" applyFont="1" applyBorder="1"/>
    <xf numFmtId="0" fontId="2" fillId="0" borderId="8" xfId="0" applyFont="1" applyBorder="1" applyAlignment="1">
      <alignment horizontal="center"/>
    </xf>
    <xf numFmtId="172" fontId="16" fillId="20" borderId="5" xfId="0" applyNumberFormat="1" applyFont="1" applyFill="1" applyBorder="1"/>
    <xf numFmtId="172" fontId="21" fillId="12" borderId="24" xfId="0" applyNumberFormat="1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18" fillId="10" borderId="0" xfId="0" applyFont="1" applyFill="1"/>
    <xf numFmtId="0" fontId="16" fillId="18" borderId="27" xfId="0" applyFont="1" applyFill="1" applyBorder="1" applyAlignment="1">
      <alignment horizontal="center"/>
    </xf>
    <xf numFmtId="0" fontId="16" fillId="18" borderId="29" xfId="0" applyFont="1" applyFill="1" applyBorder="1" applyAlignment="1">
      <alignment horizontal="center"/>
    </xf>
    <xf numFmtId="0" fontId="18" fillId="0" borderId="0" xfId="0" applyFont="1"/>
    <xf numFmtId="0" fontId="18" fillId="11" borderId="3" xfId="0" applyFont="1" applyFill="1" applyBorder="1" applyAlignment="1">
      <alignment horizontal="left"/>
    </xf>
    <xf numFmtId="0" fontId="18" fillId="11" borderId="0" xfId="0" applyFont="1" applyFill="1" applyAlignment="1">
      <alignment horizontal="left"/>
    </xf>
    <xf numFmtId="0" fontId="18" fillId="11" borderId="5" xfId="0" applyFont="1" applyFill="1" applyBorder="1" applyAlignment="1">
      <alignment horizontal="right"/>
    </xf>
    <xf numFmtId="0" fontId="18" fillId="11" borderId="23" xfId="0" applyFont="1" applyFill="1" applyBorder="1" applyAlignment="1">
      <alignment horizontal="right"/>
    </xf>
    <xf numFmtId="0" fontId="18" fillId="10" borderId="3" xfId="0" applyFont="1" applyFill="1" applyBorder="1"/>
    <xf numFmtId="0" fontId="16" fillId="11" borderId="1" xfId="0" applyFont="1" applyFill="1" applyBorder="1"/>
    <xf numFmtId="0" fontId="16" fillId="11" borderId="15" xfId="0" applyFont="1" applyFill="1" applyBorder="1"/>
    <xf numFmtId="0" fontId="18" fillId="10" borderId="0" xfId="0" applyFont="1" applyFill="1" applyAlignment="1">
      <alignment horizontal="center"/>
    </xf>
    <xf numFmtId="0" fontId="18" fillId="7" borderId="10" xfId="0" applyFont="1" applyFill="1" applyBorder="1" applyAlignment="1">
      <alignment horizontal="left"/>
    </xf>
    <xf numFmtId="170" fontId="18" fillId="7" borderId="0" xfId="0" applyNumberFormat="1" applyFont="1" applyFill="1" applyAlignment="1">
      <alignment horizontal="center"/>
    </xf>
    <xf numFmtId="169" fontId="16" fillId="17" borderId="27" xfId="0" applyNumberFormat="1" applyFont="1" applyFill="1" applyBorder="1" applyAlignment="1">
      <alignment horizontal="center"/>
    </xf>
    <xf numFmtId="169" fontId="16" fillId="17" borderId="28" xfId="0" applyNumberFormat="1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FFCC"/>
      <color rgb="FF0000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</xdr:colOff>
      <xdr:row>4</xdr:row>
      <xdr:rowOff>44132</xdr:rowOff>
    </xdr:from>
    <xdr:to>
      <xdr:col>10</xdr:col>
      <xdr:colOff>341630</xdr:colOff>
      <xdr:row>12</xdr:row>
      <xdr:rowOff>89217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8A5773-0936-8963-5D64-742E5D2D4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053387" y="-19050"/>
          <a:ext cx="1111885" cy="2266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REFS%20Feasibility%20Program/1.%20Feasibilities/6%20Prout%20Street_Cabramat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Menu"/>
      <sheetName val="Data Entry"/>
      <sheetName val="Timeline"/>
      <sheetName val="Project Summary"/>
      <sheetName val="What-If!"/>
      <sheetName val="Map"/>
      <sheetName val="Major Construction"/>
      <sheetName val="Construction"/>
      <sheetName val="Borrowing"/>
      <sheetName val="Cash Flow"/>
      <sheetName val="Equity Growth"/>
      <sheetName val="Hidden Data"/>
      <sheetName val="Calc"/>
      <sheetName val="GST"/>
      <sheetName val="Output"/>
      <sheetName val="Timeline Output"/>
      <sheetName val="Cashflow Output"/>
      <sheetName val="Chart"/>
      <sheetName val="OnlineUpdates"/>
      <sheetName val="stlx_75326541B75B"/>
    </sheetNames>
    <sheetDataSet>
      <sheetData sheetId="0"/>
      <sheetData sheetId="1">
        <row r="21">
          <cell r="F21" t="str">
            <v>NSW</v>
          </cell>
        </row>
        <row r="375">
          <cell r="J375" t="str">
            <v>USD - American Dollars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9513-422A-4E61-A5E6-70C5E8141E79}">
  <sheetPr codeName="Sheet1">
    <tabColor rgb="FF00B0F0"/>
  </sheetPr>
  <dimension ref="C1:N82"/>
  <sheetViews>
    <sheetView showGridLines="0" workbookViewId="0">
      <selection activeCell="D6" sqref="D6"/>
    </sheetView>
  </sheetViews>
  <sheetFormatPr baseColWidth="10" defaultColWidth="9" defaultRowHeight="11" x14ac:dyDescent="0.15"/>
  <cols>
    <col min="1" max="2" width="3.33203125" style="1" customWidth="1"/>
    <col min="3" max="3" width="33.33203125" style="1" bestFit="1" customWidth="1"/>
    <col min="4" max="4" width="26.83203125" style="4" bestFit="1" customWidth="1"/>
    <col min="5" max="5" width="25.33203125" style="1" bestFit="1" customWidth="1"/>
    <col min="6" max="6" width="10.6640625" style="4" customWidth="1"/>
    <col min="7" max="7" width="9" style="4"/>
    <col min="8" max="16384" width="9" style="1"/>
  </cols>
  <sheetData>
    <row r="1" spans="3:14" x14ac:dyDescent="0.15">
      <c r="C1" s="6" t="s">
        <v>39</v>
      </c>
      <c r="D1" s="212">
        <f ca="1">TODAY()</f>
        <v>45518</v>
      </c>
    </row>
    <row r="3" spans="3:14" x14ac:dyDescent="0.15">
      <c r="C3" s="33" t="s">
        <v>1</v>
      </c>
      <c r="D3" s="38" t="s">
        <v>189</v>
      </c>
      <c r="E3" s="48"/>
    </row>
    <row r="4" spans="3:14" x14ac:dyDescent="0.15">
      <c r="C4" s="41" t="s">
        <v>60</v>
      </c>
      <c r="D4" s="42" t="s">
        <v>61</v>
      </c>
      <c r="E4" s="43" t="s">
        <v>33</v>
      </c>
      <c r="F4" s="45" t="s">
        <v>70</v>
      </c>
      <c r="H4" s="33" t="s">
        <v>62</v>
      </c>
    </row>
    <row r="5" spans="3:14" x14ac:dyDescent="0.15">
      <c r="C5" s="6" t="s">
        <v>54</v>
      </c>
      <c r="D5" s="44"/>
      <c r="E5" s="39" t="s">
        <v>57</v>
      </c>
      <c r="F5" s="45"/>
    </row>
    <row r="6" spans="3:14" x14ac:dyDescent="0.15">
      <c r="C6" s="6" t="s">
        <v>14</v>
      </c>
      <c r="D6" s="44"/>
      <c r="E6" s="39" t="s">
        <v>57</v>
      </c>
      <c r="F6" s="45"/>
    </row>
    <row r="7" spans="3:14" x14ac:dyDescent="0.15">
      <c r="C7" s="6" t="s">
        <v>67</v>
      </c>
      <c r="D7" s="46"/>
      <c r="E7" s="39" t="s">
        <v>57</v>
      </c>
      <c r="F7" s="45"/>
    </row>
    <row r="8" spans="3:14" x14ac:dyDescent="0.15">
      <c r="C8" s="6" t="s">
        <v>68</v>
      </c>
      <c r="D8" s="46"/>
      <c r="E8" s="39" t="s">
        <v>57</v>
      </c>
      <c r="F8" s="45"/>
    </row>
    <row r="9" spans="3:14" x14ac:dyDescent="0.15">
      <c r="C9" s="6" t="s">
        <v>69</v>
      </c>
      <c r="D9" s="46"/>
      <c r="E9" s="39" t="s">
        <v>57</v>
      </c>
      <c r="F9" s="45"/>
    </row>
    <row r="10" spans="3:14" x14ac:dyDescent="0.15">
      <c r="C10" s="6" t="s">
        <v>65</v>
      </c>
      <c r="D10" s="40"/>
      <c r="E10" s="39" t="s">
        <v>190</v>
      </c>
      <c r="F10" s="45" t="s">
        <v>72</v>
      </c>
    </row>
    <row r="11" spans="3:14" ht="13" x14ac:dyDescent="0.15">
      <c r="C11" s="6" t="s">
        <v>63</v>
      </c>
      <c r="D11" s="7"/>
      <c r="E11" s="39" t="s">
        <v>57</v>
      </c>
      <c r="F11" s="45"/>
    </row>
    <row r="12" spans="3:14" ht="13" x14ac:dyDescent="0.15">
      <c r="C12" s="6" t="s">
        <v>172</v>
      </c>
      <c r="D12" s="7"/>
      <c r="E12" s="39" t="s">
        <v>57</v>
      </c>
      <c r="F12" s="45"/>
    </row>
    <row r="13" spans="3:14" x14ac:dyDescent="0.15">
      <c r="C13" s="6" t="s">
        <v>31</v>
      </c>
      <c r="D13" s="11"/>
      <c r="E13" s="39" t="s">
        <v>77</v>
      </c>
      <c r="F13" s="45"/>
      <c r="J13" s="35"/>
      <c r="L13" s="35"/>
      <c r="N13" s="35"/>
    </row>
    <row r="14" spans="3:14" ht="13" x14ac:dyDescent="0.15">
      <c r="C14" s="6" t="s">
        <v>210</v>
      </c>
      <c r="D14" s="7"/>
      <c r="E14" s="39" t="s">
        <v>58</v>
      </c>
      <c r="F14" s="45"/>
      <c r="K14" s="36"/>
      <c r="M14" s="36"/>
    </row>
    <row r="15" spans="3:14" ht="13" x14ac:dyDescent="0.15">
      <c r="C15" s="6" t="s">
        <v>211</v>
      </c>
      <c r="D15" s="7"/>
      <c r="E15" s="39" t="s">
        <v>58</v>
      </c>
      <c r="F15" s="45"/>
      <c r="K15" s="36"/>
      <c r="M15" s="36"/>
    </row>
    <row r="16" spans="3:14" ht="13" x14ac:dyDescent="0.15">
      <c r="C16" s="6" t="s">
        <v>173</v>
      </c>
      <c r="D16" s="7"/>
      <c r="E16" s="39" t="s">
        <v>58</v>
      </c>
      <c r="F16" s="45"/>
    </row>
    <row r="17" spans="3:10" x14ac:dyDescent="0.15">
      <c r="C17" s="6" t="s">
        <v>35</v>
      </c>
      <c r="D17" s="7"/>
      <c r="E17" s="39" t="s">
        <v>57</v>
      </c>
      <c r="F17" s="45"/>
    </row>
    <row r="18" spans="3:10" x14ac:dyDescent="0.15">
      <c r="C18" s="6" t="s">
        <v>36</v>
      </c>
      <c r="D18" s="7"/>
      <c r="E18" s="39" t="s">
        <v>57</v>
      </c>
      <c r="F18" s="45"/>
    </row>
    <row r="19" spans="3:10" x14ac:dyDescent="0.15">
      <c r="C19" s="6" t="s">
        <v>37</v>
      </c>
      <c r="D19" s="7"/>
      <c r="E19" s="39" t="s">
        <v>57</v>
      </c>
      <c r="F19" s="45"/>
    </row>
    <row r="20" spans="3:10" x14ac:dyDescent="0.15">
      <c r="C20" s="6" t="s">
        <v>64</v>
      </c>
      <c r="D20" s="7"/>
      <c r="E20" s="39" t="s">
        <v>58</v>
      </c>
      <c r="F20" s="45"/>
    </row>
    <row r="21" spans="3:10" x14ac:dyDescent="0.15">
      <c r="C21" s="6" t="s">
        <v>32</v>
      </c>
      <c r="D21" s="7"/>
      <c r="E21" s="39" t="s">
        <v>58</v>
      </c>
      <c r="F21" s="45"/>
    </row>
    <row r="22" spans="3:10" x14ac:dyDescent="0.15">
      <c r="C22" s="33"/>
    </row>
    <row r="23" spans="3:10" x14ac:dyDescent="0.15">
      <c r="C23" s="263" t="s">
        <v>2</v>
      </c>
      <c r="D23" s="263"/>
    </row>
    <row r="24" spans="3:10" x14ac:dyDescent="0.15">
      <c r="C24" s="41" t="s">
        <v>60</v>
      </c>
      <c r="D24" s="42" t="s">
        <v>61</v>
      </c>
      <c r="E24" s="43" t="s">
        <v>33</v>
      </c>
      <c r="I24" s="264"/>
      <c r="J24" s="264"/>
    </row>
    <row r="25" spans="3:10" x14ac:dyDescent="0.15">
      <c r="C25" s="6" t="s">
        <v>76</v>
      </c>
      <c r="D25" s="51"/>
      <c r="E25" s="39" t="s">
        <v>77</v>
      </c>
      <c r="F25" s="237" t="s">
        <v>194</v>
      </c>
    </row>
    <row r="26" spans="3:10" x14ac:dyDescent="0.15">
      <c r="C26" s="6" t="s">
        <v>3</v>
      </c>
      <c r="D26" s="53"/>
      <c r="E26" s="39" t="s">
        <v>77</v>
      </c>
      <c r="J26" s="52"/>
    </row>
    <row r="27" spans="3:10" x14ac:dyDescent="0.15">
      <c r="C27" s="6" t="s">
        <v>4</v>
      </c>
      <c r="D27" s="53"/>
      <c r="E27" s="39" t="s">
        <v>77</v>
      </c>
      <c r="H27" s="12"/>
      <c r="J27" s="52"/>
    </row>
    <row r="28" spans="3:10" x14ac:dyDescent="0.15">
      <c r="C28" s="6" t="s">
        <v>5</v>
      </c>
      <c r="D28" s="53"/>
      <c r="E28" s="39" t="s">
        <v>77</v>
      </c>
      <c r="H28" s="12"/>
      <c r="J28" s="52"/>
    </row>
    <row r="29" spans="3:10" x14ac:dyDescent="0.15">
      <c r="C29" s="6" t="s">
        <v>6</v>
      </c>
      <c r="D29" s="53"/>
      <c r="E29" s="39" t="s">
        <v>77</v>
      </c>
      <c r="J29" s="52"/>
    </row>
    <row r="30" spans="3:10" x14ac:dyDescent="0.15">
      <c r="C30" s="6" t="s">
        <v>7</v>
      </c>
      <c r="D30" s="53"/>
      <c r="E30" s="39" t="s">
        <v>77</v>
      </c>
      <c r="J30" s="52"/>
    </row>
    <row r="31" spans="3:10" x14ac:dyDescent="0.15">
      <c r="C31" s="6" t="s">
        <v>8</v>
      </c>
      <c r="D31" s="53"/>
      <c r="E31" s="39" t="s">
        <v>77</v>
      </c>
      <c r="J31" s="52"/>
    </row>
    <row r="32" spans="3:10" x14ac:dyDescent="0.15">
      <c r="C32" s="6" t="s">
        <v>9</v>
      </c>
      <c r="D32" s="53"/>
      <c r="E32" s="39" t="s">
        <v>77</v>
      </c>
      <c r="G32" s="242"/>
      <c r="J32" s="52"/>
    </row>
    <row r="33" spans="3:10" x14ac:dyDescent="0.15">
      <c r="C33" s="6" t="s">
        <v>10</v>
      </c>
      <c r="D33" s="53"/>
      <c r="E33" s="39" t="s">
        <v>77</v>
      </c>
      <c r="J33" s="52"/>
    </row>
    <row r="34" spans="3:10" x14ac:dyDescent="0.15">
      <c r="C34" s="6" t="s">
        <v>11</v>
      </c>
      <c r="D34" s="53"/>
      <c r="E34" s="39" t="s">
        <v>77</v>
      </c>
      <c r="J34" s="52"/>
    </row>
    <row r="35" spans="3:10" x14ac:dyDescent="0.15">
      <c r="C35" s="6" t="s">
        <v>12</v>
      </c>
      <c r="D35" s="53"/>
      <c r="E35" s="39" t="s">
        <v>77</v>
      </c>
      <c r="J35" s="52"/>
    </row>
    <row r="36" spans="3:10" x14ac:dyDescent="0.15">
      <c r="C36" s="6" t="s">
        <v>42</v>
      </c>
      <c r="D36" s="53"/>
      <c r="E36" s="39" t="s">
        <v>77</v>
      </c>
      <c r="J36" s="52"/>
    </row>
    <row r="37" spans="3:10" x14ac:dyDescent="0.15">
      <c r="C37" s="6" t="s">
        <v>13</v>
      </c>
      <c r="D37" s="53"/>
      <c r="E37" s="39" t="s">
        <v>77</v>
      </c>
      <c r="J37" s="52"/>
    </row>
    <row r="38" spans="3:10" x14ac:dyDescent="0.15">
      <c r="J38" s="4"/>
    </row>
    <row r="39" spans="3:10" x14ac:dyDescent="0.15">
      <c r="C39" s="263" t="s">
        <v>16</v>
      </c>
      <c r="D39" s="263"/>
    </row>
    <row r="40" spans="3:10" x14ac:dyDescent="0.15">
      <c r="C40" s="41" t="s">
        <v>60</v>
      </c>
      <c r="D40" s="42" t="s">
        <v>61</v>
      </c>
      <c r="E40" s="43" t="s">
        <v>33</v>
      </c>
    </row>
    <row r="41" spans="3:10" x14ac:dyDescent="0.15">
      <c r="C41" s="6" t="s">
        <v>19</v>
      </c>
      <c r="D41" s="11"/>
      <c r="E41" s="39" t="s">
        <v>77</v>
      </c>
    </row>
    <row r="42" spans="3:10" x14ac:dyDescent="0.15">
      <c r="C42" s="6" t="s">
        <v>17</v>
      </c>
      <c r="D42" s="9"/>
      <c r="E42" s="39" t="s">
        <v>77</v>
      </c>
    </row>
    <row r="43" spans="3:10" x14ac:dyDescent="0.15">
      <c r="C43" s="6" t="s">
        <v>21</v>
      </c>
      <c r="D43" s="51"/>
      <c r="E43" s="39" t="s">
        <v>77</v>
      </c>
    </row>
    <row r="44" spans="3:10" x14ac:dyDescent="0.15">
      <c r="C44" s="6" t="s">
        <v>18</v>
      </c>
      <c r="D44" s="11"/>
      <c r="E44" s="39" t="s">
        <v>77</v>
      </c>
      <c r="G44" s="243" t="s">
        <v>196</v>
      </c>
    </row>
    <row r="45" spans="3:10" x14ac:dyDescent="0.15">
      <c r="C45" s="6" t="s">
        <v>20</v>
      </c>
      <c r="D45" s="11"/>
      <c r="E45" s="39" t="s">
        <v>77</v>
      </c>
      <c r="G45" s="243" t="s">
        <v>196</v>
      </c>
    </row>
    <row r="47" spans="3:10" x14ac:dyDescent="0.15">
      <c r="C47" s="263" t="s">
        <v>180</v>
      </c>
      <c r="D47" s="263"/>
    </row>
    <row r="48" spans="3:10" x14ac:dyDescent="0.15">
      <c r="C48" s="41" t="s">
        <v>60</v>
      </c>
      <c r="D48" s="42" t="s">
        <v>61</v>
      </c>
      <c r="E48" s="43" t="s">
        <v>33</v>
      </c>
    </row>
    <row r="49" spans="3:5" x14ac:dyDescent="0.15">
      <c r="C49" s="6" t="s">
        <v>181</v>
      </c>
      <c r="D49" s="9"/>
      <c r="E49" s="39" t="s">
        <v>77</v>
      </c>
    </row>
    <row r="50" spans="3:5" x14ac:dyDescent="0.15">
      <c r="C50" s="6" t="s">
        <v>182</v>
      </c>
      <c r="D50" s="50"/>
      <c r="E50" s="39" t="s">
        <v>197</v>
      </c>
    </row>
    <row r="51" spans="3:5" x14ac:dyDescent="0.15">
      <c r="C51" s="6" t="s">
        <v>209</v>
      </c>
      <c r="D51" s="51"/>
      <c r="E51" s="39" t="s">
        <v>77</v>
      </c>
    </row>
    <row r="53" spans="3:5" x14ac:dyDescent="0.15">
      <c r="C53" s="263" t="s">
        <v>22</v>
      </c>
      <c r="D53" s="263"/>
    </row>
    <row r="54" spans="3:5" x14ac:dyDescent="0.15">
      <c r="C54" s="41" t="s">
        <v>60</v>
      </c>
      <c r="D54" s="42" t="s">
        <v>61</v>
      </c>
      <c r="E54" s="43" t="s">
        <v>33</v>
      </c>
    </row>
    <row r="55" spans="3:5" x14ac:dyDescent="0.15">
      <c r="C55" s="6" t="s">
        <v>23</v>
      </c>
      <c r="D55" s="51"/>
      <c r="E55" s="39" t="s">
        <v>77</v>
      </c>
    </row>
    <row r="56" spans="3:5" x14ac:dyDescent="0.15">
      <c r="C56" s="6" t="s">
        <v>24</v>
      </c>
      <c r="D56" s="227"/>
      <c r="E56" s="39" t="s">
        <v>77</v>
      </c>
    </row>
    <row r="57" spans="3:5" x14ac:dyDescent="0.15">
      <c r="C57" s="6" t="s">
        <v>25</v>
      </c>
      <c r="D57" s="51"/>
      <c r="E57" s="39" t="s">
        <v>77</v>
      </c>
    </row>
    <row r="58" spans="3:5" x14ac:dyDescent="0.15">
      <c r="C58" s="6" t="s">
        <v>26</v>
      </c>
      <c r="D58" s="10"/>
      <c r="E58" s="39" t="s">
        <v>77</v>
      </c>
    </row>
    <row r="59" spans="3:5" x14ac:dyDescent="0.15">
      <c r="C59" s="6" t="s">
        <v>27</v>
      </c>
      <c r="D59" s="10"/>
      <c r="E59" s="39" t="s">
        <v>77</v>
      </c>
    </row>
    <row r="60" spans="3:5" x14ac:dyDescent="0.15">
      <c r="C60" s="6" t="s">
        <v>28</v>
      </c>
      <c r="D60" s="10"/>
      <c r="E60" s="39" t="s">
        <v>77</v>
      </c>
    </row>
    <row r="61" spans="3:5" x14ac:dyDescent="0.15">
      <c r="C61" s="6" t="s">
        <v>29</v>
      </c>
      <c r="D61" s="11"/>
      <c r="E61" s="39" t="s">
        <v>77</v>
      </c>
    </row>
    <row r="62" spans="3:5" x14ac:dyDescent="0.15">
      <c r="C62" s="6" t="s">
        <v>30</v>
      </c>
      <c r="D62" s="11"/>
      <c r="E62" s="39" t="s">
        <v>77</v>
      </c>
    </row>
    <row r="64" spans="3:5" x14ac:dyDescent="0.15">
      <c r="C64" s="263" t="s">
        <v>186</v>
      </c>
      <c r="D64" s="263"/>
    </row>
    <row r="65" spans="3:6" x14ac:dyDescent="0.15">
      <c r="C65" s="41" t="s">
        <v>60</v>
      </c>
      <c r="D65" s="42" t="s">
        <v>61</v>
      </c>
      <c r="E65" s="43" t="s">
        <v>33</v>
      </c>
    </row>
    <row r="66" spans="3:6" x14ac:dyDescent="0.15">
      <c r="C66" s="6" t="s">
        <v>103</v>
      </c>
      <c r="D66" s="227"/>
      <c r="E66" s="39" t="s">
        <v>187</v>
      </c>
    </row>
    <row r="67" spans="3:6" x14ac:dyDescent="0.15">
      <c r="C67" s="6" t="s">
        <v>105</v>
      </c>
      <c r="D67" s="227"/>
      <c r="E67" s="39" t="s">
        <v>77</v>
      </c>
    </row>
    <row r="68" spans="3:6" x14ac:dyDescent="0.15">
      <c r="C68" s="6" t="s">
        <v>107</v>
      </c>
      <c r="D68" s="227"/>
      <c r="E68" s="39" t="s">
        <v>77</v>
      </c>
    </row>
    <row r="69" spans="3:6" x14ac:dyDescent="0.15">
      <c r="C69" s="6" t="s">
        <v>115</v>
      </c>
      <c r="D69" s="235"/>
      <c r="E69" s="39" t="s">
        <v>77</v>
      </c>
    </row>
    <row r="70" spans="3:6" x14ac:dyDescent="0.15">
      <c r="C70" s="6" t="s">
        <v>118</v>
      </c>
      <c r="D70" s="235"/>
      <c r="E70" s="39" t="s">
        <v>77</v>
      </c>
    </row>
    <row r="71" spans="3:6" x14ac:dyDescent="0.15">
      <c r="C71" s="6" t="s">
        <v>191</v>
      </c>
      <c r="D71" s="9"/>
      <c r="E71" s="39" t="s">
        <v>77</v>
      </c>
    </row>
    <row r="72" spans="3:6" x14ac:dyDescent="0.15">
      <c r="C72" s="6" t="s">
        <v>110</v>
      </c>
      <c r="D72" s="227"/>
      <c r="E72" s="39" t="s">
        <v>77</v>
      </c>
    </row>
    <row r="73" spans="3:6" x14ac:dyDescent="0.15">
      <c r="C73" s="6" t="s">
        <v>121</v>
      </c>
      <c r="D73" s="227"/>
      <c r="E73" s="39" t="s">
        <v>187</v>
      </c>
    </row>
    <row r="74" spans="3:6" x14ac:dyDescent="0.15">
      <c r="C74" s="6" t="s">
        <v>123</v>
      </c>
      <c r="D74" s="227"/>
      <c r="E74" s="39" t="s">
        <v>77</v>
      </c>
    </row>
    <row r="75" spans="3:6" x14ac:dyDescent="0.15">
      <c r="C75" s="6" t="s">
        <v>192</v>
      </c>
      <c r="D75" s="9"/>
      <c r="E75" s="39" t="s">
        <v>77</v>
      </c>
    </row>
    <row r="76" spans="3:6" x14ac:dyDescent="0.15">
      <c r="C76" s="6" t="s">
        <v>193</v>
      </c>
      <c r="D76" s="235"/>
      <c r="E76" s="39" t="s">
        <v>77</v>
      </c>
      <c r="F76" s="239" t="s">
        <v>195</v>
      </c>
    </row>
    <row r="77" spans="3:6" x14ac:dyDescent="0.15">
      <c r="C77" s="6" t="s">
        <v>126</v>
      </c>
      <c r="D77" s="235"/>
      <c r="E77" s="39" t="s">
        <v>77</v>
      </c>
      <c r="F77" s="239"/>
    </row>
    <row r="78" spans="3:6" x14ac:dyDescent="0.15">
      <c r="C78" s="6" t="s">
        <v>127</v>
      </c>
      <c r="D78" s="235"/>
      <c r="E78" s="39" t="s">
        <v>77</v>
      </c>
      <c r="F78" s="239"/>
    </row>
    <row r="79" spans="3:6" x14ac:dyDescent="0.15">
      <c r="C79" s="6" t="s">
        <v>128</v>
      </c>
      <c r="D79" s="235"/>
      <c r="E79" s="39" t="s">
        <v>77</v>
      </c>
      <c r="F79" s="239"/>
    </row>
    <row r="80" spans="3:6" x14ac:dyDescent="0.15">
      <c r="C80" s="6" t="s">
        <v>130</v>
      </c>
      <c r="D80" s="235"/>
      <c r="E80" s="39" t="s">
        <v>77</v>
      </c>
    </row>
    <row r="81" spans="3:5" x14ac:dyDescent="0.15">
      <c r="C81" s="6" t="s">
        <v>132</v>
      </c>
      <c r="D81" s="236"/>
      <c r="E81" s="39" t="s">
        <v>66</v>
      </c>
    </row>
    <row r="82" spans="3:5" x14ac:dyDescent="0.15">
      <c r="C82" s="6" t="s">
        <v>15</v>
      </c>
      <c r="D82" s="235"/>
      <c r="E82" s="39" t="s">
        <v>77</v>
      </c>
    </row>
  </sheetData>
  <mergeCells count="6">
    <mergeCell ref="C64:D64"/>
    <mergeCell ref="I24:J24"/>
    <mergeCell ref="C23:D23"/>
    <mergeCell ref="C39:D39"/>
    <mergeCell ref="C47:D47"/>
    <mergeCell ref="C53:D5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9592-E8CE-40F8-8EF7-663DDC7D5EC4}">
  <sheetPr>
    <tabColor theme="9" tint="0.79998168889431442"/>
  </sheetPr>
  <dimension ref="A1:I46"/>
  <sheetViews>
    <sheetView workbookViewId="0">
      <selection activeCell="E11" sqref="E11"/>
    </sheetView>
  </sheetViews>
  <sheetFormatPr baseColWidth="10" defaultColWidth="9" defaultRowHeight="11" x14ac:dyDescent="0.15"/>
  <cols>
    <col min="1" max="1" width="18.33203125" style="256" bestFit="1" customWidth="1"/>
    <col min="2" max="2" width="21.6640625" style="257" bestFit="1" customWidth="1"/>
    <col min="3" max="3" width="42" style="1" bestFit="1" customWidth="1"/>
    <col min="4" max="4" width="19.83203125" style="4" bestFit="1" customWidth="1"/>
    <col min="5" max="5" width="14.1640625" style="4" bestFit="1" customWidth="1"/>
    <col min="6" max="7" width="9" style="4"/>
    <col min="8" max="8" width="9" style="1"/>
    <col min="9" max="9" width="13.6640625" style="5" bestFit="1" customWidth="1"/>
    <col min="10" max="16384" width="9" style="1"/>
  </cols>
  <sheetData>
    <row r="1" spans="1:9" x14ac:dyDescent="0.15">
      <c r="C1" s="49" t="s">
        <v>73</v>
      </c>
    </row>
    <row r="2" spans="1:9" x14ac:dyDescent="0.15">
      <c r="F2" s="3"/>
      <c r="G2" s="3"/>
    </row>
    <row r="3" spans="1:9" x14ac:dyDescent="0.15">
      <c r="C3" s="33" t="s">
        <v>171</v>
      </c>
      <c r="D3" s="213" t="s">
        <v>59</v>
      </c>
      <c r="E3" s="48"/>
      <c r="F3" s="254"/>
      <c r="G3" s="3"/>
      <c r="H3" s="37"/>
    </row>
    <row r="4" spans="1:9" x14ac:dyDescent="0.15">
      <c r="C4" s="255" t="s">
        <v>55</v>
      </c>
      <c r="D4" s="34" t="s">
        <v>148</v>
      </c>
      <c r="E4" s="34" t="s">
        <v>150</v>
      </c>
      <c r="F4" s="34" t="s">
        <v>56</v>
      </c>
      <c r="G4" s="3"/>
    </row>
    <row r="5" spans="1:9" x14ac:dyDescent="0.15">
      <c r="A5" s="256" t="str">
        <f>C5&amp;$D$4</f>
        <v xml:space="preserve">a-SubdivisionGross Profit </v>
      </c>
      <c r="B5" s="257" t="str">
        <f>C5&amp;$E$4</f>
        <v>a-SubdivisionGross Profit on cost</v>
      </c>
      <c r="C5" s="16" t="s">
        <v>188</v>
      </c>
      <c r="D5" s="15" t="e">
        <f>INDEX('Rough Feasibility'!$Q:$Q,MATCH(Summary!A5,'Rough Feasibility'!$G:$G,0))</f>
        <v>#DIV/0!</v>
      </c>
      <c r="E5" s="258" t="e">
        <f>INDEX('Rough Feasibility'!$Q:$Q,MATCH(Summary!B5,'Rough Feasibility'!$G:$G,0))</f>
        <v>#DIV/0!</v>
      </c>
      <c r="F5" s="13" t="e">
        <f t="shared" ref="F5:F10" si="0">IF(E5&gt;0,"Yes","No")</f>
        <v>#DIV/0!</v>
      </c>
      <c r="G5" s="3"/>
    </row>
    <row r="6" spans="1:9" x14ac:dyDescent="0.15">
      <c r="A6" s="256" t="str">
        <f t="shared" ref="A6:A9" si="1">C6&amp;$D$4</f>
        <v xml:space="preserve">b-Subdivision &amp; RenoGross Profit </v>
      </c>
      <c r="B6" s="257" t="str">
        <f t="shared" ref="B6:B10" si="2">C6&amp;$E$4</f>
        <v>b-Subdivision &amp; RenoGross Profit on cost</v>
      </c>
      <c r="C6" s="16" t="s">
        <v>205</v>
      </c>
      <c r="D6" s="15" t="e">
        <f>INDEX('Rough Feasibility'!$AJ:$AJ,MATCH(Summary!A6,'Rough Feasibility'!$W:$W,0))</f>
        <v>#DIV/0!</v>
      </c>
      <c r="E6" s="258" t="e">
        <f>INDEX('Rough Feasibility'!$AJ:$AJ,MATCH(Summary!B6,'Rough Feasibility'!$W:$W,0))</f>
        <v>#DIV/0!</v>
      </c>
      <c r="F6" s="13" t="e">
        <f t="shared" si="0"/>
        <v>#DIV/0!</v>
      </c>
      <c r="G6" s="3"/>
    </row>
    <row r="7" spans="1:9" x14ac:dyDescent="0.15">
      <c r="A7" s="256" t="str">
        <f t="shared" si="1"/>
        <v xml:space="preserve">c-Demolish &amp; SubdivisionGross Profit </v>
      </c>
      <c r="B7" s="257" t="str">
        <f t="shared" si="2"/>
        <v>c-Demolish &amp; SubdivisionGross Profit on cost</v>
      </c>
      <c r="C7" s="16" t="s">
        <v>206</v>
      </c>
      <c r="D7" s="15" t="e">
        <f>INDEX('Rough Feasibility'!$BC:$BC,MATCH(Summary!A7,'Rough Feasibility'!$AP:$AP,0))</f>
        <v>#DIV/0!</v>
      </c>
      <c r="E7" s="258" t="e">
        <f>INDEX('Rough Feasibility'!$BC:$BC,MATCH(Summary!B7,'Rough Feasibility'!$AP:$AP,0))</f>
        <v>#DIV/0!</v>
      </c>
      <c r="F7" s="13" t="e">
        <f t="shared" si="0"/>
        <v>#DIV/0!</v>
      </c>
      <c r="G7" s="3"/>
    </row>
    <row r="8" spans="1:9" x14ac:dyDescent="0.15">
      <c r="A8" s="256" t="str">
        <f t="shared" si="1"/>
        <v xml:space="preserve">d-Demolish &amp; DuplexGross Profit </v>
      </c>
      <c r="B8" s="257" t="str">
        <f t="shared" si="2"/>
        <v>d-Demolish &amp; DuplexGross Profit on cost</v>
      </c>
      <c r="C8" s="16" t="s">
        <v>207</v>
      </c>
      <c r="D8" s="15" t="e">
        <f>INDEX('Rough Feasibility'!$BV:$BV,MATCH(Summary!A8,'Rough Feasibility'!$BI:$BI,0))</f>
        <v>#DIV/0!</v>
      </c>
      <c r="E8" s="258" t="e">
        <f>INDEX('Rough Feasibility'!$BV:$BV,MATCH(Summary!B8,'Rough Feasibility'!$BI:$BI,0))</f>
        <v>#DIV/0!</v>
      </c>
      <c r="F8" s="13" t="e">
        <f t="shared" si="0"/>
        <v>#DIV/0!</v>
      </c>
      <c r="G8" s="3"/>
    </row>
    <row r="9" spans="1:9" x14ac:dyDescent="0.15">
      <c r="A9" s="256" t="str">
        <f t="shared" si="1"/>
        <v xml:space="preserve">e-Subdivision &amp; Reno &amp; DuplexGross Profit </v>
      </c>
      <c r="B9" s="257" t="str">
        <f t="shared" si="2"/>
        <v>e-Subdivision &amp; Reno &amp; DuplexGross Profit on cost</v>
      </c>
      <c r="C9" s="16" t="s">
        <v>208</v>
      </c>
      <c r="D9" s="15" t="e">
        <f>INDEX('Rough Feasibility'!$CO:$CO,MATCH(Summary!A9,'Rough Feasibility'!$CB:$CB,0))</f>
        <v>#DIV/0!</v>
      </c>
      <c r="E9" s="258" t="e">
        <f>INDEX('Rough Feasibility'!$CO:$CO,MATCH(Summary!B9,'Rough Feasibility'!$CB:$CB,0))</f>
        <v>#DIV/0!</v>
      </c>
      <c r="F9" s="13" t="e">
        <f t="shared" si="0"/>
        <v>#DIV/0!</v>
      </c>
      <c r="G9" s="3"/>
    </row>
    <row r="10" spans="1:9" x14ac:dyDescent="0.15">
      <c r="A10" s="256" t="str">
        <f t="shared" ref="A10" si="3">C10&amp;$D$4</f>
        <v xml:space="preserve">f-Demolish &amp; TownhouseGross Profit </v>
      </c>
      <c r="B10" s="257" t="str">
        <f t="shared" si="2"/>
        <v>f-Demolish &amp; TownhouseGross Profit on cost</v>
      </c>
      <c r="C10" s="16" t="s">
        <v>216</v>
      </c>
      <c r="D10" s="15" t="e">
        <f>INDEX('Rough Feasibility'!$DH:$DH,MATCH(Summary!A10,'Rough Feasibility'!$CU:$CU,0))</f>
        <v>#DIV/0!</v>
      </c>
      <c r="E10" s="258" t="e">
        <f>INDEX('Rough Feasibility'!$DH:$DH,MATCH(Summary!B10,'Rough Feasibility'!$CU:$CU,0))</f>
        <v>#DIV/0!</v>
      </c>
      <c r="F10" s="13" t="e">
        <f t="shared" si="0"/>
        <v>#DIV/0!</v>
      </c>
      <c r="G10" s="3"/>
    </row>
    <row r="11" spans="1:9" x14ac:dyDescent="0.15">
      <c r="F11" s="3"/>
      <c r="G11" s="3"/>
    </row>
    <row r="12" spans="1:9" x14ac:dyDescent="0.15">
      <c r="I12" s="1"/>
    </row>
    <row r="13" spans="1:9" x14ac:dyDescent="0.15">
      <c r="I13" s="1"/>
    </row>
    <row r="14" spans="1:9" x14ac:dyDescent="0.15">
      <c r="I14" s="1"/>
    </row>
    <row r="15" spans="1:9" x14ac:dyDescent="0.15">
      <c r="I15" s="1"/>
    </row>
    <row r="16" spans="1:9" x14ac:dyDescent="0.15">
      <c r="I16" s="1"/>
    </row>
    <row r="17" spans="2:9" x14ac:dyDescent="0.15">
      <c r="I17" s="1"/>
    </row>
    <row r="21" spans="2:9" x14ac:dyDescent="0.15">
      <c r="B21" s="256"/>
    </row>
    <row r="22" spans="2:9" x14ac:dyDescent="0.15">
      <c r="B22" s="256"/>
    </row>
    <row r="23" spans="2:9" x14ac:dyDescent="0.15">
      <c r="B23" s="256"/>
    </row>
    <row r="24" spans="2:9" x14ac:dyDescent="0.15">
      <c r="B24" s="256"/>
    </row>
    <row r="25" spans="2:9" x14ac:dyDescent="0.15">
      <c r="B25" s="256"/>
    </row>
    <row r="26" spans="2:9" x14ac:dyDescent="0.15">
      <c r="B26" s="256"/>
    </row>
    <row r="27" spans="2:9" x14ac:dyDescent="0.15">
      <c r="B27" s="256"/>
    </row>
    <row r="28" spans="2:9" x14ac:dyDescent="0.15">
      <c r="B28" s="256"/>
    </row>
    <row r="29" spans="2:9" x14ac:dyDescent="0.15">
      <c r="B29" s="256"/>
    </row>
    <row r="30" spans="2:9" x14ac:dyDescent="0.15">
      <c r="B30" s="256"/>
    </row>
    <row r="31" spans="2:9" x14ac:dyDescent="0.15">
      <c r="B31" s="256"/>
    </row>
    <row r="32" spans="2:9" x14ac:dyDescent="0.15">
      <c r="B32" s="256"/>
    </row>
    <row r="33" spans="2:9" x14ac:dyDescent="0.15">
      <c r="B33" s="256"/>
    </row>
    <row r="36" spans="2:9" x14ac:dyDescent="0.15">
      <c r="I36" s="27"/>
    </row>
    <row r="37" spans="2:9" x14ac:dyDescent="0.15">
      <c r="G37" s="1"/>
      <c r="I37" s="1"/>
    </row>
    <row r="38" spans="2:9" x14ac:dyDescent="0.15">
      <c r="G38" s="1"/>
      <c r="I38" s="1"/>
    </row>
    <row r="39" spans="2:9" x14ac:dyDescent="0.15">
      <c r="G39" s="32"/>
      <c r="I39" s="1"/>
    </row>
    <row r="40" spans="2:9" x14ac:dyDescent="0.15">
      <c r="G40" s="1"/>
      <c r="I40" s="1"/>
    </row>
    <row r="41" spans="2:9" x14ac:dyDescent="0.15">
      <c r="G41" s="1"/>
      <c r="I41" s="1"/>
    </row>
    <row r="42" spans="2:9" x14ac:dyDescent="0.15">
      <c r="G42" s="1"/>
      <c r="I42" s="1"/>
    </row>
    <row r="43" spans="2:9" x14ac:dyDescent="0.15">
      <c r="G43" s="1"/>
      <c r="I43" s="1"/>
    </row>
    <row r="44" spans="2:9" x14ac:dyDescent="0.15">
      <c r="G44" s="1"/>
      <c r="I44" s="1"/>
    </row>
    <row r="45" spans="2:9" x14ac:dyDescent="0.15">
      <c r="G45" s="1"/>
      <c r="I45" s="1"/>
    </row>
    <row r="46" spans="2:9" x14ac:dyDescent="0.15">
      <c r="G46" s="1"/>
      <c r="I46" s="1"/>
    </row>
  </sheetData>
  <sortState xmlns:xlrd2="http://schemas.microsoft.com/office/spreadsheetml/2017/richdata2" ref="C21:I33">
    <sortCondition descending="1" ref="H21:H33"/>
  </sortState>
  <conditionalFormatting sqref="E1:E1048576">
    <cfRule type="cellIs" dxfId="2" priority="1" operator="lessThan">
      <formula>0</formula>
    </cfRule>
  </conditionalFormatting>
  <conditionalFormatting sqref="F5:F10">
    <cfRule type="cellIs" dxfId="1" priority="4" operator="equal">
      <formula>"No"</formula>
    </cfRule>
    <cfRule type="cellIs" dxfId="0" priority="5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6876-0250-4A86-A4EE-77E70114E620}">
  <sheetPr>
    <tabColor rgb="FF00B0F0"/>
  </sheetPr>
  <dimension ref="A1"/>
  <sheetViews>
    <sheetView showGridLines="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B309-A15D-40F6-9A8D-10E7A8726B08}">
  <sheetPr>
    <tabColor theme="9" tint="0.79998168889431442"/>
  </sheetPr>
  <dimension ref="A1:H26"/>
  <sheetViews>
    <sheetView workbookViewId="0">
      <pane ySplit="5" topLeftCell="A99" activePane="bottomLeft" state="frozen"/>
      <selection pane="bottomLeft" activeCell="H111" sqref="H111"/>
    </sheetView>
  </sheetViews>
  <sheetFormatPr baseColWidth="10" defaultColWidth="9" defaultRowHeight="11" x14ac:dyDescent="0.15"/>
  <cols>
    <col min="1" max="1" width="35" style="1" bestFit="1" customWidth="1"/>
    <col min="2" max="2" width="24.33203125" style="1" bestFit="1" customWidth="1"/>
    <col min="3" max="3" width="3" style="1" bestFit="1" customWidth="1"/>
    <col min="4" max="4" width="3.5" style="1" bestFit="1" customWidth="1"/>
    <col min="5" max="5" width="2.83203125" style="1" bestFit="1" customWidth="1"/>
    <col min="6" max="6" width="5.6640625" style="1" bestFit="1" customWidth="1"/>
    <col min="7" max="7" width="6.1640625" style="1" bestFit="1" customWidth="1"/>
    <col min="8" max="8" width="42.83203125" style="1" bestFit="1" customWidth="1"/>
    <col min="9" max="16384" width="9" style="1"/>
  </cols>
  <sheetData>
    <row r="1" spans="1:8" x14ac:dyDescent="0.15">
      <c r="A1" s="47" t="s">
        <v>71</v>
      </c>
      <c r="B1" s="48"/>
      <c r="C1" s="48"/>
      <c r="D1" s="48"/>
      <c r="E1" s="48"/>
      <c r="F1" s="48"/>
      <c r="G1" s="48"/>
    </row>
    <row r="2" spans="1:8" x14ac:dyDescent="0.15">
      <c r="A2" s="47" t="s">
        <v>176</v>
      </c>
      <c r="B2" s="48"/>
      <c r="C2" s="48"/>
      <c r="D2" s="48"/>
      <c r="E2" s="48"/>
      <c r="F2" s="48"/>
      <c r="G2" s="48"/>
    </row>
    <row r="3" spans="1:8" x14ac:dyDescent="0.15">
      <c r="A3" s="47" t="s">
        <v>74</v>
      </c>
      <c r="B3" s="48"/>
      <c r="C3" s="48"/>
      <c r="D3" s="48"/>
      <c r="E3" s="48"/>
      <c r="F3" s="48"/>
      <c r="G3" s="48"/>
    </row>
    <row r="4" spans="1:8" x14ac:dyDescent="0.15">
      <c r="B4" s="21">
        <v>44367.412499999999</v>
      </c>
    </row>
    <row r="5" spans="1:8" x14ac:dyDescent="0.15">
      <c r="A5" s="2" t="s">
        <v>34</v>
      </c>
      <c r="B5" s="22" t="s">
        <v>47</v>
      </c>
      <c r="C5" s="2" t="s">
        <v>35</v>
      </c>
      <c r="D5" s="2" t="s">
        <v>36</v>
      </c>
      <c r="E5" s="2" t="s">
        <v>37</v>
      </c>
      <c r="F5" s="2" t="s">
        <v>48</v>
      </c>
      <c r="G5" s="2" t="s">
        <v>43</v>
      </c>
      <c r="H5" s="2" t="s">
        <v>49</v>
      </c>
    </row>
    <row r="6" spans="1:8" x14ac:dyDescent="0.15">
      <c r="A6" s="18" t="s">
        <v>45</v>
      </c>
      <c r="B6" s="18" t="s">
        <v>46</v>
      </c>
      <c r="C6" s="18">
        <v>2</v>
      </c>
      <c r="D6" s="18">
        <v>1</v>
      </c>
      <c r="E6" s="18">
        <v>1</v>
      </c>
      <c r="F6" s="18">
        <v>0</v>
      </c>
      <c r="G6" s="18">
        <v>325000</v>
      </c>
      <c r="H6" s="18" t="s">
        <v>40</v>
      </c>
    </row>
    <row r="7" spans="1:8" x14ac:dyDescent="0.15">
      <c r="A7" s="18"/>
      <c r="B7" s="18"/>
      <c r="C7" s="18"/>
      <c r="D7" s="18"/>
      <c r="E7" s="18"/>
      <c r="F7" s="18"/>
      <c r="G7" s="18"/>
      <c r="H7" s="18"/>
    </row>
    <row r="8" spans="1:8" x14ac:dyDescent="0.15">
      <c r="A8" s="18"/>
      <c r="B8" s="18"/>
      <c r="C8" s="18"/>
      <c r="D8" s="18"/>
      <c r="E8" s="18"/>
      <c r="F8" s="18"/>
      <c r="G8" s="18"/>
      <c r="H8" s="18"/>
    </row>
    <row r="9" spans="1:8" x14ac:dyDescent="0.15">
      <c r="A9" s="18"/>
      <c r="B9" s="18"/>
      <c r="C9" s="18"/>
      <c r="D9" s="18"/>
      <c r="E9" s="18"/>
      <c r="F9" s="18"/>
      <c r="G9" s="18"/>
      <c r="H9" s="18"/>
    </row>
    <row r="10" spans="1:8" x14ac:dyDescent="0.15">
      <c r="A10" s="18"/>
      <c r="B10" s="18"/>
      <c r="C10" s="18"/>
      <c r="D10" s="18"/>
      <c r="E10" s="18"/>
      <c r="F10" s="18"/>
      <c r="G10" s="18"/>
      <c r="H10" s="18"/>
    </row>
    <row r="11" spans="1:8" x14ac:dyDescent="0.15">
      <c r="A11" s="18"/>
      <c r="B11" s="18"/>
      <c r="C11" s="18"/>
      <c r="D11" s="18"/>
      <c r="E11" s="18"/>
      <c r="F11" s="18"/>
      <c r="G11" s="18"/>
      <c r="H11" s="18"/>
    </row>
    <row r="12" spans="1:8" x14ac:dyDescent="0.15">
      <c r="A12" s="18"/>
      <c r="B12" s="18"/>
      <c r="C12" s="18"/>
      <c r="D12" s="18"/>
      <c r="E12" s="18"/>
      <c r="F12" s="18"/>
      <c r="G12" s="18"/>
      <c r="H12" s="18"/>
    </row>
    <row r="13" spans="1:8" x14ac:dyDescent="0.15">
      <c r="A13" s="18"/>
      <c r="B13" s="23"/>
      <c r="C13" s="18"/>
      <c r="D13" s="18"/>
      <c r="E13" s="18"/>
      <c r="F13" s="18"/>
      <c r="G13" s="18"/>
      <c r="H13" s="18"/>
    </row>
    <row r="14" spans="1:8" x14ac:dyDescent="0.15">
      <c r="A14" s="18"/>
      <c r="B14" s="18"/>
      <c r="C14" s="18"/>
      <c r="D14" s="18"/>
      <c r="E14" s="18"/>
      <c r="F14" s="18"/>
      <c r="G14" s="18"/>
      <c r="H14" s="18"/>
    </row>
    <row r="15" spans="1:8" x14ac:dyDescent="0.15">
      <c r="A15" s="18"/>
      <c r="B15" s="18"/>
      <c r="C15" s="18"/>
      <c r="D15" s="18"/>
      <c r="E15" s="18"/>
      <c r="F15" s="18"/>
      <c r="G15" s="18"/>
      <c r="H15" s="18"/>
    </row>
    <row r="16" spans="1:8" x14ac:dyDescent="0.15">
      <c r="A16" s="18"/>
      <c r="B16" s="18"/>
      <c r="C16" s="18"/>
      <c r="D16" s="18"/>
      <c r="E16" s="18"/>
      <c r="F16" s="18"/>
      <c r="G16" s="18"/>
      <c r="H16" s="18"/>
    </row>
    <row r="17" spans="1:8" x14ac:dyDescent="0.15">
      <c r="A17" s="18"/>
      <c r="B17" s="23"/>
      <c r="C17" s="18"/>
      <c r="D17" s="18"/>
      <c r="E17" s="18"/>
      <c r="F17" s="18"/>
      <c r="G17" s="18"/>
      <c r="H17" s="18"/>
    </row>
    <row r="18" spans="1:8" x14ac:dyDescent="0.15">
      <c r="A18" s="18"/>
      <c r="B18" s="18"/>
      <c r="C18" s="18"/>
      <c r="D18" s="18"/>
      <c r="E18" s="18"/>
      <c r="F18" s="18"/>
      <c r="G18" s="18"/>
      <c r="H18" s="18"/>
    </row>
    <row r="19" spans="1:8" x14ac:dyDescent="0.15">
      <c r="A19" s="18"/>
      <c r="B19" s="18"/>
      <c r="C19" s="18"/>
      <c r="D19" s="18"/>
      <c r="E19" s="18"/>
      <c r="F19" s="18"/>
      <c r="G19" s="18"/>
      <c r="H19" s="18"/>
    </row>
    <row r="20" spans="1:8" x14ac:dyDescent="0.15">
      <c r="A20" s="18"/>
      <c r="B20" s="18"/>
      <c r="C20" s="18"/>
      <c r="D20" s="18"/>
      <c r="E20" s="18"/>
      <c r="F20" s="18"/>
      <c r="G20" s="8"/>
      <c r="H20" s="18"/>
    </row>
    <row r="21" spans="1:8" x14ac:dyDescent="0.15">
      <c r="A21" s="18"/>
      <c r="B21" s="18"/>
      <c r="C21" s="18"/>
      <c r="D21" s="18"/>
      <c r="E21" s="18"/>
      <c r="F21" s="18"/>
      <c r="G21" s="8"/>
      <c r="H21" s="18"/>
    </row>
    <row r="22" spans="1:8" x14ac:dyDescent="0.15">
      <c r="A22" s="18"/>
      <c r="B22" s="18"/>
      <c r="C22" s="18"/>
      <c r="D22" s="18"/>
      <c r="E22" s="18"/>
      <c r="F22" s="18"/>
      <c r="G22" s="18"/>
      <c r="H22" s="18"/>
    </row>
    <row r="23" spans="1:8" x14ac:dyDescent="0.15">
      <c r="A23" s="18"/>
      <c r="B23" s="18"/>
      <c r="C23" s="18"/>
      <c r="D23" s="18"/>
      <c r="E23" s="18"/>
      <c r="F23" s="18"/>
      <c r="G23" s="18"/>
      <c r="H23" s="18"/>
    </row>
    <row r="24" spans="1:8" x14ac:dyDescent="0.15">
      <c r="A24" s="18"/>
      <c r="B24" s="18"/>
      <c r="C24" s="18"/>
      <c r="D24" s="18"/>
      <c r="E24" s="18"/>
      <c r="F24" s="18"/>
      <c r="G24" s="18"/>
      <c r="H24" s="18"/>
    </row>
    <row r="25" spans="1:8" x14ac:dyDescent="0.15">
      <c r="A25" s="18"/>
      <c r="B25" s="18"/>
      <c r="C25" s="18"/>
      <c r="D25" s="18"/>
      <c r="E25" s="18"/>
      <c r="F25" s="18"/>
      <c r="G25" s="18"/>
      <c r="H25" s="18"/>
    </row>
    <row r="26" spans="1:8" x14ac:dyDescent="0.15">
      <c r="A26" s="18"/>
      <c r="B26" s="18"/>
      <c r="C26" s="18"/>
      <c r="D26" s="18"/>
      <c r="E26" s="18"/>
      <c r="F26" s="18"/>
      <c r="G26" s="18"/>
      <c r="H26" s="18"/>
    </row>
  </sheetData>
  <autoFilter ref="A5:H5" xr:uid="{FC1AB309-A15D-40F6-9A8D-10E7A8726B08}"/>
  <sortState xmlns:xlrd2="http://schemas.microsoft.com/office/spreadsheetml/2017/richdata2" ref="A6:H26">
    <sortCondition ref="C6:C2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CE57-46E5-4D66-AB53-4681986DFE82}">
  <sheetPr>
    <tabColor theme="9" tint="0.79998168889431442"/>
  </sheetPr>
  <dimension ref="B4:J62"/>
  <sheetViews>
    <sheetView workbookViewId="0">
      <selection activeCell="L14" sqref="L14"/>
    </sheetView>
  </sheetViews>
  <sheetFormatPr baseColWidth="10" defaultColWidth="9" defaultRowHeight="11" x14ac:dyDescent="0.15"/>
  <cols>
    <col min="1" max="1" width="9" style="37"/>
    <col min="2" max="2" width="9" style="243"/>
    <col min="3" max="3" width="30.33203125" style="37" bestFit="1" customWidth="1"/>
    <col min="4" max="4" width="13" style="37" bestFit="1" customWidth="1"/>
    <col min="5" max="5" width="3.6640625" style="37" bestFit="1" customWidth="1"/>
    <col min="6" max="6" width="8.6640625" style="37" bestFit="1" customWidth="1"/>
    <col min="7" max="7" width="6.5" style="37" bestFit="1" customWidth="1"/>
    <col min="8" max="8" width="9" style="37"/>
    <col min="9" max="9" width="6.5" style="37" bestFit="1" customWidth="1"/>
    <col min="10" max="10" width="7.83203125" style="37" bestFit="1" customWidth="1"/>
    <col min="11" max="16384" width="9" style="37"/>
  </cols>
  <sheetData>
    <row r="4" spans="2:10" x14ac:dyDescent="0.15">
      <c r="C4" s="265" t="s">
        <v>177</v>
      </c>
      <c r="D4" s="265"/>
      <c r="E4" s="265"/>
      <c r="F4" s="265"/>
      <c r="G4" s="265"/>
      <c r="H4" s="265"/>
      <c r="I4" s="265"/>
      <c r="J4" s="265"/>
    </row>
    <row r="5" spans="2:10" ht="13" x14ac:dyDescent="0.15">
      <c r="B5" s="20" t="s">
        <v>214</v>
      </c>
      <c r="C5" s="19" t="s">
        <v>34</v>
      </c>
      <c r="D5" s="20" t="s">
        <v>51</v>
      </c>
      <c r="E5" s="20" t="s">
        <v>35</v>
      </c>
      <c r="F5" s="20" t="s">
        <v>36</v>
      </c>
      <c r="G5" s="20" t="s">
        <v>37</v>
      </c>
      <c r="H5" s="20"/>
      <c r="I5" s="19" t="s">
        <v>50</v>
      </c>
      <c r="J5" s="19" t="s">
        <v>38</v>
      </c>
    </row>
    <row r="6" spans="2:10" x14ac:dyDescent="0.15">
      <c r="B6" s="260"/>
      <c r="C6" s="14"/>
      <c r="D6" s="13"/>
      <c r="E6" s="13"/>
      <c r="F6" s="13"/>
      <c r="G6" s="14"/>
      <c r="H6" s="14"/>
      <c r="I6" s="24"/>
      <c r="J6" s="15"/>
    </row>
    <row r="7" spans="2:10" x14ac:dyDescent="0.15">
      <c r="B7" s="260"/>
      <c r="C7" s="14"/>
      <c r="D7" s="13"/>
      <c r="E7" s="13"/>
      <c r="F7" s="13"/>
      <c r="G7" s="14"/>
      <c r="H7" s="14"/>
      <c r="I7" s="24"/>
      <c r="J7" s="15"/>
    </row>
    <row r="8" spans="2:10" x14ac:dyDescent="0.15">
      <c r="B8" s="260"/>
      <c r="C8" s="14"/>
      <c r="D8" s="13"/>
      <c r="E8" s="13"/>
      <c r="F8" s="13"/>
      <c r="G8" s="14"/>
      <c r="H8" s="14"/>
      <c r="I8" s="24"/>
      <c r="J8" s="15"/>
    </row>
    <row r="9" spans="2:10" x14ac:dyDescent="0.15">
      <c r="B9" s="260"/>
      <c r="C9" s="14"/>
      <c r="D9" s="13"/>
      <c r="E9" s="13"/>
      <c r="F9" s="13"/>
      <c r="G9" s="14"/>
      <c r="H9" s="14"/>
      <c r="I9" s="24"/>
      <c r="J9" s="15"/>
    </row>
    <row r="10" spans="2:10" x14ac:dyDescent="0.15">
      <c r="B10" s="260"/>
      <c r="C10" s="14"/>
      <c r="D10" s="13"/>
      <c r="E10" s="13"/>
      <c r="F10" s="13"/>
      <c r="G10" s="14"/>
      <c r="H10" s="14"/>
      <c r="I10" s="24"/>
      <c r="J10" s="15"/>
    </row>
    <row r="11" spans="2:10" x14ac:dyDescent="0.15">
      <c r="B11" s="260"/>
      <c r="C11" s="14"/>
      <c r="D11" s="13"/>
      <c r="E11" s="13"/>
      <c r="F11" s="13"/>
      <c r="G11" s="14"/>
      <c r="H11" s="14"/>
      <c r="I11" s="24"/>
      <c r="J11" s="15"/>
    </row>
    <row r="12" spans="2:10" x14ac:dyDescent="0.15">
      <c r="B12" s="260"/>
      <c r="C12" s="14"/>
      <c r="D12" s="13"/>
      <c r="E12" s="13"/>
      <c r="F12" s="13"/>
      <c r="G12" s="14"/>
      <c r="H12" s="14"/>
      <c r="I12" s="24"/>
      <c r="J12" s="15"/>
    </row>
    <row r="13" spans="2:10" x14ac:dyDescent="0.15">
      <c r="B13" s="260"/>
      <c r="C13" s="14"/>
      <c r="D13" s="13"/>
      <c r="E13" s="13"/>
      <c r="F13" s="13"/>
      <c r="G13" s="14"/>
      <c r="H13" s="14"/>
      <c r="I13" s="24"/>
      <c r="J13" s="15"/>
    </row>
    <row r="14" spans="2:10" x14ac:dyDescent="0.15">
      <c r="B14" s="260"/>
      <c r="C14" s="14"/>
      <c r="D14" s="13"/>
      <c r="E14" s="13"/>
      <c r="F14" s="13"/>
      <c r="G14" s="14"/>
      <c r="H14" s="14"/>
      <c r="I14" s="24"/>
      <c r="J14" s="15"/>
    </row>
    <row r="15" spans="2:10" x14ac:dyDescent="0.15">
      <c r="B15" s="260"/>
      <c r="C15" s="14"/>
      <c r="D15" s="13"/>
      <c r="E15" s="13"/>
      <c r="F15" s="13"/>
      <c r="G15" s="14"/>
      <c r="H15" s="14"/>
      <c r="I15" s="24"/>
      <c r="J15" s="15"/>
    </row>
    <row r="16" spans="2:10" x14ac:dyDescent="0.15">
      <c r="B16" s="260"/>
      <c r="C16" s="16" t="s">
        <v>52</v>
      </c>
      <c r="D16" s="17"/>
      <c r="E16" s="17"/>
      <c r="F16" s="17"/>
      <c r="G16" s="25"/>
      <c r="H16" s="25"/>
      <c r="I16" s="25" t="e">
        <f>AVERAGE(I6:I15)</f>
        <v>#DIV/0!</v>
      </c>
      <c r="J16" s="26">
        <f>IF(J6="",0,AVERAGE(J6:J15))</f>
        <v>0</v>
      </c>
    </row>
    <row r="17" spans="2:10" ht="13" x14ac:dyDescent="0.15">
      <c r="B17" s="260"/>
      <c r="C17" s="16" t="s">
        <v>53</v>
      </c>
      <c r="D17" s="17"/>
      <c r="E17" s="17"/>
      <c r="F17" s="17"/>
      <c r="G17" s="25"/>
      <c r="H17" s="25"/>
      <c r="I17" s="25" t="e">
        <f>AVERAGE(I6:I8)</f>
        <v>#DIV/0!</v>
      </c>
      <c r="J17" s="26">
        <f>IF(J6="",0,AVERAGE(J6:J8))</f>
        <v>0</v>
      </c>
    </row>
    <row r="19" spans="2:10" x14ac:dyDescent="0.15">
      <c r="C19" s="266" t="s">
        <v>178</v>
      </c>
      <c r="D19" s="267"/>
      <c r="E19" s="267"/>
      <c r="F19" s="268"/>
    </row>
    <row r="20" spans="2:10" ht="13" x14ac:dyDescent="0.15">
      <c r="B20" s="20" t="s">
        <v>214</v>
      </c>
      <c r="C20" s="19" t="s">
        <v>34</v>
      </c>
      <c r="D20" s="20" t="s">
        <v>51</v>
      </c>
      <c r="E20" s="19" t="s">
        <v>50</v>
      </c>
      <c r="F20" s="19" t="s">
        <v>38</v>
      </c>
    </row>
    <row r="21" spans="2:10" x14ac:dyDescent="0.15">
      <c r="B21" s="260"/>
      <c r="C21" s="14"/>
      <c r="D21" s="28"/>
      <c r="E21" s="13"/>
      <c r="F21" s="29"/>
    </row>
    <row r="22" spans="2:10" x14ac:dyDescent="0.15">
      <c r="B22" s="260"/>
      <c r="C22" s="14"/>
      <c r="D22" s="28"/>
      <c r="E22" s="13"/>
      <c r="F22" s="29"/>
    </row>
    <row r="23" spans="2:10" x14ac:dyDescent="0.15">
      <c r="B23" s="260"/>
      <c r="C23" s="14"/>
      <c r="D23" s="28"/>
      <c r="E23" s="13"/>
      <c r="F23" s="29"/>
    </row>
    <row r="24" spans="2:10" x14ac:dyDescent="0.15">
      <c r="B24" s="260"/>
      <c r="C24" s="14"/>
      <c r="D24" s="28"/>
      <c r="E24" s="13"/>
      <c r="F24" s="29"/>
    </row>
    <row r="25" spans="2:10" x14ac:dyDescent="0.15">
      <c r="B25" s="260"/>
      <c r="C25" s="14"/>
      <c r="D25" s="28"/>
      <c r="E25" s="13"/>
      <c r="F25" s="29"/>
    </row>
    <row r="26" spans="2:10" x14ac:dyDescent="0.15">
      <c r="B26" s="260"/>
      <c r="C26" s="14"/>
      <c r="D26" s="14"/>
      <c r="E26" s="13"/>
      <c r="F26" s="29"/>
    </row>
    <row r="27" spans="2:10" x14ac:dyDescent="0.15">
      <c r="B27" s="260"/>
      <c r="C27" s="14"/>
      <c r="D27" s="14"/>
      <c r="E27" s="13"/>
      <c r="F27" s="29"/>
    </row>
    <row r="28" spans="2:10" x14ac:dyDescent="0.15">
      <c r="B28" s="260"/>
      <c r="C28" s="259"/>
      <c r="D28" s="14"/>
      <c r="E28" s="13"/>
      <c r="F28" s="29"/>
    </row>
    <row r="29" spans="2:10" x14ac:dyDescent="0.15">
      <c r="B29" s="260"/>
      <c r="C29" s="259"/>
      <c r="D29" s="14"/>
      <c r="E29" s="13"/>
      <c r="F29" s="29"/>
    </row>
    <row r="30" spans="2:10" x14ac:dyDescent="0.15">
      <c r="B30" s="260"/>
      <c r="C30" s="259"/>
      <c r="D30" s="14"/>
      <c r="E30" s="13"/>
      <c r="F30" s="29"/>
    </row>
    <row r="31" spans="2:10" x14ac:dyDescent="0.15">
      <c r="B31" s="260"/>
      <c r="C31" s="16" t="s">
        <v>52</v>
      </c>
      <c r="D31" s="16"/>
      <c r="E31" s="31" t="e">
        <f>AVERAGE(E21:E25)</f>
        <v>#DIV/0!</v>
      </c>
      <c r="F31" s="30">
        <f>IF(F21="",0,AVERAGE(F21:F30))</f>
        <v>0</v>
      </c>
    </row>
    <row r="32" spans="2:10" x14ac:dyDescent="0.15">
      <c r="C32" s="1"/>
      <c r="D32" s="219" t="s">
        <v>179</v>
      </c>
      <c r="E32" s="220">
        <f>Input!D12</f>
        <v>0</v>
      </c>
      <c r="F32" s="221" t="e">
        <f>E32*F31/E31</f>
        <v>#DIV/0!</v>
      </c>
    </row>
    <row r="34" spans="2:10" x14ac:dyDescent="0.15">
      <c r="C34" s="265" t="s">
        <v>212</v>
      </c>
      <c r="D34" s="265"/>
      <c r="E34" s="265"/>
      <c r="F34" s="265"/>
      <c r="G34" s="265"/>
      <c r="H34" s="265"/>
      <c r="I34" s="265"/>
      <c r="J34" s="265"/>
    </row>
    <row r="35" spans="2:10" ht="13" x14ac:dyDescent="0.15">
      <c r="B35" s="20" t="s">
        <v>214</v>
      </c>
      <c r="C35" s="19" t="s">
        <v>34</v>
      </c>
      <c r="D35" s="20" t="s">
        <v>51</v>
      </c>
      <c r="E35" s="20" t="s">
        <v>35</v>
      </c>
      <c r="F35" s="20" t="s">
        <v>36</v>
      </c>
      <c r="G35" s="20" t="s">
        <v>37</v>
      </c>
      <c r="H35" s="20"/>
      <c r="I35" s="19" t="s">
        <v>50</v>
      </c>
      <c r="J35" s="19" t="s">
        <v>38</v>
      </c>
    </row>
    <row r="36" spans="2:10" x14ac:dyDescent="0.15">
      <c r="B36" s="260"/>
      <c r="C36" s="259"/>
      <c r="D36" s="13"/>
      <c r="E36" s="13"/>
      <c r="F36" s="13"/>
      <c r="G36" s="14"/>
      <c r="H36" s="14"/>
      <c r="I36" s="24"/>
      <c r="J36" s="15"/>
    </row>
    <row r="37" spans="2:10" x14ac:dyDescent="0.15">
      <c r="B37" s="260"/>
      <c r="C37" s="259"/>
      <c r="D37" s="13"/>
      <c r="E37" s="13"/>
      <c r="F37" s="13"/>
      <c r="G37" s="14"/>
      <c r="H37" s="14"/>
      <c r="I37" s="24"/>
      <c r="J37" s="15"/>
    </row>
    <row r="38" spans="2:10" x14ac:dyDescent="0.15">
      <c r="B38" s="260"/>
      <c r="C38" s="259"/>
      <c r="D38" s="13"/>
      <c r="E38" s="13"/>
      <c r="F38" s="13"/>
      <c r="G38" s="14"/>
      <c r="H38" s="14"/>
      <c r="I38" s="24"/>
      <c r="J38" s="15"/>
    </row>
    <row r="39" spans="2:10" x14ac:dyDescent="0.15">
      <c r="B39" s="260"/>
      <c r="C39" s="259"/>
      <c r="D39" s="13"/>
      <c r="E39" s="13"/>
      <c r="F39" s="13"/>
      <c r="G39" s="14"/>
      <c r="H39" s="14"/>
      <c r="I39" s="24"/>
      <c r="J39" s="15"/>
    </row>
    <row r="40" spans="2:10" x14ac:dyDescent="0.15">
      <c r="B40" s="260"/>
      <c r="C40" s="259"/>
      <c r="D40" s="13"/>
      <c r="E40" s="13"/>
      <c r="F40" s="13"/>
      <c r="G40" s="14"/>
      <c r="H40" s="14"/>
      <c r="I40" s="24"/>
      <c r="J40" s="15"/>
    </row>
    <row r="41" spans="2:10" x14ac:dyDescent="0.15">
      <c r="B41" s="260"/>
      <c r="C41" s="259"/>
      <c r="D41" s="13"/>
      <c r="E41" s="13"/>
      <c r="F41" s="13"/>
      <c r="G41" s="14"/>
      <c r="H41" s="14"/>
      <c r="I41" s="24"/>
      <c r="J41" s="15"/>
    </row>
    <row r="42" spans="2:10" x14ac:dyDescent="0.15">
      <c r="B42" s="260"/>
      <c r="C42" s="259"/>
      <c r="D42" s="13"/>
      <c r="E42" s="13"/>
      <c r="F42" s="13"/>
      <c r="G42" s="14"/>
      <c r="H42" s="14"/>
      <c r="I42" s="24"/>
      <c r="J42" s="15"/>
    </row>
    <row r="43" spans="2:10" x14ac:dyDescent="0.15">
      <c r="B43" s="260"/>
      <c r="C43" s="259"/>
      <c r="D43" s="13"/>
      <c r="E43" s="13"/>
      <c r="F43" s="13"/>
      <c r="G43" s="14"/>
      <c r="H43" s="14"/>
      <c r="I43" s="24"/>
      <c r="J43" s="15"/>
    </row>
    <row r="44" spans="2:10" x14ac:dyDescent="0.15">
      <c r="B44" s="260"/>
      <c r="C44" s="259"/>
      <c r="D44" s="13"/>
      <c r="E44" s="13"/>
      <c r="F44" s="13"/>
      <c r="G44" s="14"/>
      <c r="H44" s="14"/>
      <c r="I44" s="24"/>
      <c r="J44" s="15"/>
    </row>
    <row r="45" spans="2:10" x14ac:dyDescent="0.15">
      <c r="B45" s="260"/>
      <c r="C45" s="259"/>
      <c r="D45" s="13"/>
      <c r="E45" s="13"/>
      <c r="F45" s="13"/>
      <c r="G45" s="14"/>
      <c r="H45" s="14"/>
      <c r="I45" s="24"/>
      <c r="J45" s="15"/>
    </row>
    <row r="46" spans="2:10" x14ac:dyDescent="0.15">
      <c r="B46" s="260"/>
      <c r="C46" s="16" t="s">
        <v>52</v>
      </c>
      <c r="D46" s="17"/>
      <c r="E46" s="17"/>
      <c r="F46" s="17"/>
      <c r="G46" s="25"/>
      <c r="H46" s="25"/>
      <c r="I46" s="25" t="e">
        <f>AVERAGE(I36:I45)</f>
        <v>#DIV/0!</v>
      </c>
      <c r="J46" s="26">
        <f>IF(J36="",0,AVERAGE(J36:J45))</f>
        <v>0</v>
      </c>
    </row>
    <row r="47" spans="2:10" ht="13" x14ac:dyDescent="0.15">
      <c r="B47" s="260"/>
      <c r="C47" s="16" t="s">
        <v>215</v>
      </c>
      <c r="D47" s="17"/>
      <c r="E47" s="17"/>
      <c r="F47" s="17"/>
      <c r="G47" s="25"/>
      <c r="H47" s="25"/>
      <c r="I47" s="25" t="e">
        <f>AVERAGE(I36:I38)</f>
        <v>#DIV/0!</v>
      </c>
      <c r="J47" s="26">
        <f>IF(J36="",0,AVERAGE(J36:J38))</f>
        <v>0</v>
      </c>
    </row>
    <row r="49" spans="2:10" x14ac:dyDescent="0.15">
      <c r="C49" s="265" t="s">
        <v>213</v>
      </c>
      <c r="D49" s="265"/>
      <c r="E49" s="265"/>
      <c r="F49" s="265"/>
      <c r="G49" s="265"/>
      <c r="H49" s="265"/>
      <c r="I49" s="265"/>
      <c r="J49" s="265"/>
    </row>
    <row r="50" spans="2:10" ht="13" x14ac:dyDescent="0.15">
      <c r="B50" s="20" t="s">
        <v>214</v>
      </c>
      <c r="C50" s="19" t="s">
        <v>34</v>
      </c>
      <c r="D50" s="20" t="s">
        <v>51</v>
      </c>
      <c r="E50" s="20" t="s">
        <v>35</v>
      </c>
      <c r="F50" s="20" t="s">
        <v>36</v>
      </c>
      <c r="G50" s="20" t="s">
        <v>37</v>
      </c>
      <c r="H50" s="20"/>
      <c r="I50" s="19" t="s">
        <v>50</v>
      </c>
      <c r="J50" s="19" t="s">
        <v>38</v>
      </c>
    </row>
    <row r="51" spans="2:10" x14ac:dyDescent="0.15">
      <c r="B51" s="260"/>
      <c r="C51" s="14"/>
      <c r="D51" s="13"/>
      <c r="E51" s="13"/>
      <c r="F51" s="13"/>
      <c r="G51" s="14"/>
      <c r="H51" s="14"/>
      <c r="I51" s="24"/>
      <c r="J51" s="15"/>
    </row>
    <row r="52" spans="2:10" x14ac:dyDescent="0.15">
      <c r="B52" s="260"/>
      <c r="C52" s="14"/>
      <c r="D52" s="13"/>
      <c r="E52" s="13"/>
      <c r="F52" s="13"/>
      <c r="G52" s="14"/>
      <c r="H52" s="14"/>
      <c r="I52" s="24"/>
      <c r="J52" s="15"/>
    </row>
    <row r="53" spans="2:10" x14ac:dyDescent="0.15">
      <c r="B53" s="260"/>
      <c r="C53" s="14"/>
      <c r="D53" s="13"/>
      <c r="E53" s="13"/>
      <c r="F53" s="13"/>
      <c r="G53" s="14"/>
      <c r="H53" s="14"/>
      <c r="I53" s="24"/>
      <c r="J53" s="15"/>
    </row>
    <row r="54" spans="2:10" x14ac:dyDescent="0.15">
      <c r="B54" s="260"/>
      <c r="C54" s="14"/>
      <c r="D54" s="13"/>
      <c r="E54" s="13"/>
      <c r="F54" s="13"/>
      <c r="G54" s="14"/>
      <c r="H54" s="14"/>
      <c r="I54" s="24"/>
      <c r="J54" s="15"/>
    </row>
    <row r="55" spans="2:10" x14ac:dyDescent="0.15">
      <c r="B55" s="260"/>
      <c r="C55" s="14"/>
      <c r="D55" s="13"/>
      <c r="E55" s="13"/>
      <c r="F55" s="13"/>
      <c r="G55" s="14"/>
      <c r="H55" s="14"/>
      <c r="I55" s="24"/>
      <c r="J55" s="15"/>
    </row>
    <row r="56" spans="2:10" x14ac:dyDescent="0.15">
      <c r="B56" s="260"/>
      <c r="C56" s="14"/>
      <c r="D56" s="13"/>
      <c r="E56" s="13"/>
      <c r="F56" s="13"/>
      <c r="G56" s="14"/>
      <c r="H56" s="14"/>
      <c r="I56" s="24"/>
      <c r="J56" s="15"/>
    </row>
    <row r="57" spans="2:10" x14ac:dyDescent="0.15">
      <c r="B57" s="260"/>
      <c r="C57" s="14"/>
      <c r="D57" s="13"/>
      <c r="E57" s="13"/>
      <c r="F57" s="13"/>
      <c r="G57" s="14"/>
      <c r="H57" s="14"/>
      <c r="I57" s="24"/>
      <c r="J57" s="15"/>
    </row>
    <row r="58" spans="2:10" x14ac:dyDescent="0.15">
      <c r="B58" s="260"/>
      <c r="C58" s="14"/>
      <c r="D58" s="13"/>
      <c r="E58" s="13"/>
      <c r="F58" s="13"/>
      <c r="G58" s="14"/>
      <c r="H58" s="14"/>
      <c r="I58" s="24"/>
      <c r="J58" s="15"/>
    </row>
    <row r="59" spans="2:10" x14ac:dyDescent="0.15">
      <c r="B59" s="260"/>
      <c r="C59" s="14"/>
      <c r="D59" s="13"/>
      <c r="E59" s="13"/>
      <c r="F59" s="13"/>
      <c r="G59" s="14"/>
      <c r="H59" s="14"/>
      <c r="I59" s="24"/>
      <c r="J59" s="15"/>
    </row>
    <row r="60" spans="2:10" x14ac:dyDescent="0.15">
      <c r="B60" s="260"/>
      <c r="C60" s="14"/>
      <c r="D60" s="13"/>
      <c r="E60" s="13"/>
      <c r="F60" s="13"/>
      <c r="G60" s="14"/>
      <c r="H60" s="14"/>
      <c r="I60" s="24"/>
      <c r="J60" s="15"/>
    </row>
    <row r="61" spans="2:10" x14ac:dyDescent="0.15">
      <c r="B61" s="260"/>
      <c r="C61" s="16" t="s">
        <v>52</v>
      </c>
      <c r="D61" s="17"/>
      <c r="E61" s="17"/>
      <c r="F61" s="17"/>
      <c r="G61" s="25"/>
      <c r="H61" s="25"/>
      <c r="I61" s="25" t="e">
        <f>AVERAGE(I51:I60)</f>
        <v>#DIV/0!</v>
      </c>
      <c r="J61" s="26">
        <f>IF(J51="",0,AVERAGE(J51:J60))</f>
        <v>0</v>
      </c>
    </row>
    <row r="62" spans="2:10" ht="13" x14ac:dyDescent="0.15">
      <c r="B62" s="260"/>
      <c r="C62" s="16" t="s">
        <v>215</v>
      </c>
      <c r="D62" s="17"/>
      <c r="E62" s="17"/>
      <c r="F62" s="17"/>
      <c r="G62" s="25"/>
      <c r="H62" s="25"/>
      <c r="I62" s="25" t="e">
        <f>AVERAGE(I51:I53)</f>
        <v>#DIV/0!</v>
      </c>
      <c r="J62" s="26">
        <f>IF(J51="",0,AVERAGE(J51:J53))</f>
        <v>0</v>
      </c>
    </row>
  </sheetData>
  <mergeCells count="4">
    <mergeCell ref="C4:J4"/>
    <mergeCell ref="C19:F19"/>
    <mergeCell ref="C34:J34"/>
    <mergeCell ref="C49:J49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4ED5-798E-45A6-8D8F-AEA3D47CEF2E}">
  <sheetPr>
    <tabColor rgb="FF00B0F0"/>
  </sheetPr>
  <dimension ref="A1"/>
  <sheetViews>
    <sheetView showGridLines="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B8B2-3BCD-4F39-B74E-84218909BF5A}">
  <sheetPr>
    <tabColor theme="9" tint="0.79998168889431442"/>
    <pageSetUpPr fitToPage="1"/>
  </sheetPr>
  <dimension ref="A1:GG180"/>
  <sheetViews>
    <sheetView tabSelected="1" zoomScale="90" zoomScaleNormal="90" zoomScalePageLayoutView="80" workbookViewId="0">
      <pane xSplit="2" ySplit="9" topLeftCell="BV10" activePane="bottomRight" state="frozen"/>
      <selection pane="topRight" activeCell="C1" sqref="C1"/>
      <selection pane="bottomLeft" activeCell="A10" sqref="A10"/>
      <selection pane="bottomRight" activeCell="CA19" sqref="CA19"/>
    </sheetView>
  </sheetViews>
  <sheetFormatPr baseColWidth="10" defaultColWidth="8.83203125" defaultRowHeight="13" outlineLevelCol="1" x14ac:dyDescent="0.15"/>
  <cols>
    <col min="1" max="1" width="4.1640625" style="54" customWidth="1"/>
    <col min="2" max="2" width="39.6640625" style="55" customWidth="1"/>
    <col min="3" max="3" width="6.6640625" style="55" customWidth="1"/>
    <col min="4" max="4" width="13" style="56" customWidth="1"/>
    <col min="5" max="5" width="5.6640625" style="55" customWidth="1"/>
    <col min="6" max="6" width="6.6640625" style="56" customWidth="1"/>
    <col min="7" max="7" width="13.6640625" style="55" customWidth="1"/>
    <col min="8" max="8" width="2.6640625" style="55" customWidth="1" outlineLevel="1"/>
    <col min="9" max="9" width="8.33203125" style="55" customWidth="1" outlineLevel="1"/>
    <col min="10" max="10" width="8" style="58" customWidth="1" outlineLevel="1"/>
    <col min="11" max="11" width="14.1640625" style="55" customWidth="1" outlineLevel="1"/>
    <col min="12" max="12" width="16" style="59" customWidth="1" outlineLevel="1"/>
    <col min="13" max="13" width="3" style="59" customWidth="1" outlineLevel="1"/>
    <col min="14" max="14" width="4.33203125" style="59" customWidth="1"/>
    <col min="15" max="15" width="5.6640625" style="60" customWidth="1"/>
    <col min="16" max="16" width="11.33203125" style="59" customWidth="1"/>
    <col min="17" max="17" width="9.83203125" style="61" bestFit="1" customWidth="1"/>
    <col min="18" max="18" width="1.6640625" style="61" customWidth="1"/>
    <col min="19" max="19" width="3.83203125" style="61" customWidth="1"/>
    <col min="20" max="20" width="9.6640625" style="83" customWidth="1"/>
    <col min="21" max="21" width="7.6640625" style="82" customWidth="1"/>
    <col min="22" max="22" width="6.33203125" style="82" customWidth="1"/>
    <col min="23" max="23" width="20" style="63" bestFit="1" customWidth="1"/>
    <col min="24" max="25" width="5.33203125" style="63" customWidth="1"/>
    <col min="26" max="26" width="13.6640625" style="55" customWidth="1"/>
    <col min="27" max="27" width="3.1640625" style="55" customWidth="1" outlineLevel="1"/>
    <col min="28" max="28" width="9.33203125" style="55" customWidth="1" outlineLevel="1"/>
    <col min="29" max="29" width="6.83203125" style="58" customWidth="1" outlineLevel="1"/>
    <col min="30" max="30" width="16.1640625" style="55" customWidth="1" outlineLevel="1"/>
    <col min="31" max="31" width="14.33203125" style="59" customWidth="1" outlineLevel="1"/>
    <col min="32" max="32" width="3" style="59" customWidth="1" outlineLevel="1"/>
    <col min="33" max="33" width="4.1640625" style="59" customWidth="1"/>
    <col min="34" max="34" width="5.6640625" style="60" customWidth="1"/>
    <col min="35" max="35" width="11.33203125" style="59" customWidth="1"/>
    <col min="36" max="36" width="13.6640625" style="61" customWidth="1"/>
    <col min="37" max="37" width="1.83203125" style="55" customWidth="1"/>
    <col min="38" max="38" width="3.83203125" style="61" customWidth="1"/>
    <col min="39" max="39" width="9.6640625" style="83" customWidth="1"/>
    <col min="40" max="40" width="7.6640625" style="82" customWidth="1"/>
    <col min="41" max="41" width="6.33203125" style="82" customWidth="1"/>
    <col min="42" max="42" width="23.83203125" style="63" bestFit="1" customWidth="1"/>
    <col min="43" max="44" width="5.33203125" style="63" customWidth="1"/>
    <col min="45" max="45" width="13.6640625" style="55" customWidth="1"/>
    <col min="46" max="46" width="3.1640625" style="55" customWidth="1" outlineLevel="1"/>
    <col min="47" max="47" width="9.33203125" style="55" customWidth="1" outlineLevel="1"/>
    <col min="48" max="48" width="6.83203125" style="58" customWidth="1" outlineLevel="1"/>
    <col min="49" max="49" width="16.1640625" style="55" customWidth="1" outlineLevel="1"/>
    <col min="50" max="50" width="14.33203125" style="59" customWidth="1" outlineLevel="1"/>
    <col min="51" max="51" width="3" style="59" customWidth="1" outlineLevel="1"/>
    <col min="52" max="52" width="4.1640625" style="59" customWidth="1"/>
    <col min="53" max="53" width="5.6640625" style="60" customWidth="1"/>
    <col min="54" max="54" width="11.33203125" style="59" customWidth="1"/>
    <col min="55" max="55" width="13.6640625" style="61" customWidth="1"/>
    <col min="56" max="56" width="1.83203125" style="55" customWidth="1"/>
    <col min="57" max="57" width="3.83203125" style="61" customWidth="1"/>
    <col min="58" max="58" width="9.6640625" style="83" customWidth="1"/>
    <col min="59" max="59" width="7.6640625" style="82" customWidth="1"/>
    <col min="60" max="60" width="6.33203125" style="82" customWidth="1"/>
    <col min="61" max="61" width="19.5" style="63" bestFit="1" customWidth="1"/>
    <col min="62" max="63" width="5.33203125" style="63" customWidth="1"/>
    <col min="64" max="64" width="13.6640625" style="55" customWidth="1"/>
    <col min="65" max="65" width="3.1640625" style="55" customWidth="1" outlineLevel="1"/>
    <col min="66" max="66" width="9.33203125" style="55" customWidth="1" outlineLevel="1"/>
    <col min="67" max="67" width="6.83203125" style="58" customWidth="1" outlineLevel="1"/>
    <col min="68" max="68" width="16.1640625" style="55" customWidth="1" outlineLevel="1"/>
    <col min="69" max="69" width="14.33203125" style="59" customWidth="1" outlineLevel="1"/>
    <col min="70" max="70" width="3" style="59" customWidth="1" outlineLevel="1"/>
    <col min="71" max="71" width="4.1640625" style="59" customWidth="1"/>
    <col min="72" max="72" width="5.6640625" style="60" customWidth="1"/>
    <col min="73" max="73" width="11.33203125" style="59" customWidth="1"/>
    <col min="74" max="74" width="13.6640625" style="61" customWidth="1"/>
    <col min="75" max="75" width="1.83203125" style="55" customWidth="1"/>
    <col min="76" max="76" width="3.83203125" style="61" customWidth="1"/>
    <col min="77" max="77" width="9.6640625" style="63" customWidth="1"/>
    <col min="78" max="78" width="7.6640625" style="61" customWidth="1"/>
    <col min="79" max="79" width="6.33203125" style="61" customWidth="1"/>
    <col min="80" max="80" width="28.6640625" style="63" bestFit="1" customWidth="1"/>
    <col min="81" max="82" width="5.33203125" style="63" customWidth="1"/>
    <col min="83" max="83" width="13.6640625" style="55" customWidth="1"/>
    <col min="84" max="84" width="3.1640625" style="55" customWidth="1" outlineLevel="1"/>
    <col min="85" max="85" width="9.33203125" style="55" customWidth="1" outlineLevel="1"/>
    <col min="86" max="86" width="6.83203125" style="58" customWidth="1" outlineLevel="1"/>
    <col min="87" max="87" width="16.1640625" style="55" customWidth="1" outlineLevel="1"/>
    <col min="88" max="88" width="14.33203125" style="59" customWidth="1" outlineLevel="1"/>
    <col min="89" max="89" width="3" style="59" customWidth="1" outlineLevel="1"/>
    <col min="90" max="90" width="4.1640625" style="59" customWidth="1"/>
    <col min="91" max="91" width="5.6640625" style="60" customWidth="1"/>
    <col min="92" max="92" width="11.33203125" style="59" customWidth="1"/>
    <col min="93" max="93" width="13.6640625" style="61" customWidth="1"/>
    <col min="94" max="94" width="1.83203125" style="55" customWidth="1"/>
    <col min="95" max="95" width="3.83203125" style="61" customWidth="1"/>
    <col min="96" max="96" width="9.6640625" style="63" customWidth="1"/>
    <col min="97" max="97" width="7.6640625" style="61" customWidth="1"/>
    <col min="98" max="98" width="6.33203125" style="61" customWidth="1"/>
    <col min="99" max="99" width="37.5" style="63" bestFit="1" customWidth="1"/>
    <col min="100" max="101" width="5.33203125" style="63" customWidth="1"/>
    <col min="102" max="102" width="13.6640625" style="55" customWidth="1"/>
    <col min="103" max="103" width="3.1640625" style="55" customWidth="1" outlineLevel="1"/>
    <col min="104" max="104" width="9.33203125" style="55" customWidth="1" outlineLevel="1"/>
    <col min="105" max="105" width="6.83203125" style="58" customWidth="1" outlineLevel="1"/>
    <col min="106" max="106" width="16.1640625" style="55" customWidth="1" outlineLevel="1"/>
    <col min="107" max="107" width="14.33203125" style="59" customWidth="1" outlineLevel="1"/>
    <col min="108" max="108" width="3" style="59" customWidth="1" outlineLevel="1"/>
    <col min="109" max="109" width="4.1640625" style="59" customWidth="1"/>
    <col min="110" max="110" width="5.6640625" style="60" customWidth="1"/>
    <col min="111" max="111" width="11.33203125" style="59" customWidth="1"/>
    <col min="112" max="112" width="13.6640625" style="61" customWidth="1"/>
    <col min="113" max="113" width="1.83203125" style="55" customWidth="1"/>
    <col min="114" max="114" width="3.83203125" style="61" hidden="1" customWidth="1"/>
    <col min="115" max="115" width="9.6640625" style="63" hidden="1" customWidth="1"/>
    <col min="116" max="116" width="7.6640625" style="61" hidden="1" customWidth="1"/>
    <col min="117" max="117" width="6.33203125" style="61" hidden="1" customWidth="1"/>
    <col min="118" max="118" width="13.6640625" style="63" hidden="1" customWidth="1"/>
    <col min="119" max="120" width="5.33203125" style="63" hidden="1" customWidth="1"/>
    <col min="121" max="121" width="13.6640625" style="55" hidden="1" customWidth="1"/>
    <col min="122" max="122" width="3.1640625" style="55" hidden="1" customWidth="1" outlineLevel="1"/>
    <col min="123" max="123" width="9.33203125" style="55" hidden="1" customWidth="1" outlineLevel="1"/>
    <col min="124" max="124" width="6.83203125" style="58" hidden="1" customWidth="1" outlineLevel="1"/>
    <col min="125" max="125" width="16.1640625" style="55" hidden="1" customWidth="1" outlineLevel="1"/>
    <col min="126" max="126" width="14.33203125" style="59" hidden="1" customWidth="1" outlineLevel="1"/>
    <col min="127" max="127" width="3" style="59" hidden="1" customWidth="1" outlineLevel="1"/>
    <col min="128" max="128" width="4.1640625" style="59" hidden="1" customWidth="1" collapsed="1"/>
    <col min="129" max="129" width="5.6640625" style="60" hidden="1" customWidth="1"/>
    <col min="130" max="130" width="11.33203125" style="59" hidden="1" customWidth="1"/>
    <col min="131" max="131" width="13.6640625" style="61" hidden="1" customWidth="1"/>
    <col min="132" max="132" width="1.83203125" style="55" hidden="1" customWidth="1"/>
    <col min="133" max="133" width="3.83203125" style="61" hidden="1" customWidth="1"/>
    <col min="134" max="134" width="9.6640625" style="63" hidden="1" customWidth="1"/>
    <col min="135" max="135" width="7.6640625" style="61" hidden="1" customWidth="1"/>
    <col min="136" max="136" width="6.33203125" style="61" hidden="1" customWidth="1"/>
    <col min="137" max="137" width="13.6640625" style="63" hidden="1" customWidth="1"/>
    <col min="138" max="139" width="5.33203125" style="63" hidden="1" customWidth="1"/>
    <col min="140" max="140" width="13.6640625" style="55" hidden="1" customWidth="1"/>
    <col min="141" max="141" width="3.1640625" style="55" hidden="1" customWidth="1" outlineLevel="1"/>
    <col min="142" max="142" width="9.33203125" style="55" hidden="1" customWidth="1" outlineLevel="1"/>
    <col min="143" max="143" width="6.83203125" style="58" hidden="1" customWidth="1" outlineLevel="1"/>
    <col min="144" max="144" width="16.1640625" style="55" hidden="1" customWidth="1" outlineLevel="1"/>
    <col min="145" max="145" width="14.33203125" style="59" hidden="1" customWidth="1" outlineLevel="1"/>
    <col min="146" max="146" width="3" style="59" hidden="1" customWidth="1" outlineLevel="1"/>
    <col min="147" max="147" width="4.1640625" style="59" hidden="1" customWidth="1" collapsed="1"/>
    <col min="148" max="148" width="5.6640625" style="60" hidden="1" customWidth="1"/>
    <col min="149" max="149" width="11.33203125" style="59" hidden="1" customWidth="1"/>
    <col min="150" max="150" width="13.6640625" style="61" hidden="1" customWidth="1"/>
    <col min="151" max="151" width="1.83203125" style="55" hidden="1" customWidth="1"/>
    <col min="152" max="152" width="3.83203125" style="61" hidden="1" customWidth="1"/>
    <col min="153" max="153" width="9.6640625" style="63" hidden="1" customWidth="1"/>
    <col min="154" max="154" width="7.6640625" style="61" hidden="1" customWidth="1"/>
    <col min="155" max="155" width="6.33203125" style="61" hidden="1" customWidth="1"/>
    <col min="156" max="156" width="13.6640625" style="63" hidden="1" customWidth="1"/>
    <col min="157" max="158" width="5.33203125" style="63" hidden="1" customWidth="1"/>
    <col min="159" max="159" width="13.6640625" style="55" hidden="1" customWidth="1"/>
    <col min="160" max="160" width="3.1640625" style="55" hidden="1" customWidth="1" outlineLevel="1"/>
    <col min="161" max="161" width="9.33203125" style="55" hidden="1" customWidth="1" outlineLevel="1"/>
    <col min="162" max="162" width="6.83203125" style="58" hidden="1" customWidth="1" outlineLevel="1"/>
    <col min="163" max="163" width="16.1640625" style="55" hidden="1" customWidth="1" outlineLevel="1"/>
    <col min="164" max="164" width="14.33203125" style="59" hidden="1" customWidth="1" outlineLevel="1"/>
    <col min="165" max="165" width="3" style="59" hidden="1" customWidth="1" outlineLevel="1"/>
    <col min="166" max="166" width="4.1640625" style="59" hidden="1" customWidth="1" collapsed="1"/>
    <col min="167" max="167" width="5.6640625" style="60" hidden="1" customWidth="1"/>
    <col min="168" max="168" width="11.33203125" style="59" hidden="1" customWidth="1"/>
    <col min="169" max="169" width="13.6640625" style="61" hidden="1" customWidth="1"/>
    <col min="170" max="170" width="1.83203125" style="55" hidden="1" customWidth="1"/>
    <col min="171" max="171" width="3.83203125" style="61" hidden="1" customWidth="1"/>
    <col min="172" max="172" width="9.6640625" style="63" hidden="1" customWidth="1"/>
    <col min="173" max="173" width="7.6640625" style="61" hidden="1" customWidth="1"/>
    <col min="174" max="174" width="6.33203125" style="61" hidden="1" customWidth="1"/>
    <col min="175" max="175" width="13.6640625" style="63" hidden="1" customWidth="1"/>
    <col min="176" max="177" width="5.33203125" style="63" hidden="1" customWidth="1"/>
    <col min="178" max="178" width="13.6640625" style="55" hidden="1" customWidth="1"/>
    <col min="179" max="179" width="3.1640625" style="55" hidden="1" customWidth="1" outlineLevel="1"/>
    <col min="180" max="180" width="9.33203125" style="55" hidden="1" customWidth="1" outlineLevel="1"/>
    <col min="181" max="181" width="6.83203125" style="58" hidden="1" customWidth="1" outlineLevel="1"/>
    <col min="182" max="182" width="16.1640625" style="55" hidden="1" customWidth="1" outlineLevel="1"/>
    <col min="183" max="183" width="14.33203125" style="59" hidden="1" customWidth="1" outlineLevel="1"/>
    <col min="184" max="184" width="3" style="59" hidden="1" customWidth="1" outlineLevel="1"/>
    <col min="185" max="185" width="4.1640625" style="59" hidden="1" customWidth="1" collapsed="1"/>
    <col min="186" max="186" width="5.6640625" style="60" hidden="1" customWidth="1"/>
    <col min="187" max="187" width="11.33203125" style="59" hidden="1" customWidth="1"/>
    <col min="188" max="188" width="13.6640625" style="61" hidden="1" customWidth="1"/>
    <col min="189" max="189" width="1.83203125" style="55" hidden="1" customWidth="1"/>
    <col min="190" max="190" width="0" style="55" hidden="1" customWidth="1"/>
    <col min="191" max="16384" width="8.83203125" style="55"/>
  </cols>
  <sheetData>
    <row r="1" spans="1:189" ht="14" thickBot="1" x14ac:dyDescent="0.2">
      <c r="G1" s="57"/>
      <c r="R1" s="62"/>
      <c r="T1" s="63"/>
      <c r="U1" s="61"/>
      <c r="V1" s="61"/>
      <c r="W1" s="57"/>
      <c r="X1" s="57"/>
      <c r="Y1" s="57"/>
      <c r="AK1" s="64"/>
      <c r="AM1" s="63"/>
      <c r="AN1" s="61"/>
      <c r="AO1" s="61"/>
      <c r="AP1" s="57"/>
      <c r="AQ1" s="57"/>
      <c r="AR1" s="57"/>
      <c r="BD1" s="64"/>
      <c r="BF1" s="63"/>
      <c r="BG1" s="61"/>
      <c r="BH1" s="61"/>
      <c r="BI1" s="57"/>
      <c r="BJ1" s="57"/>
      <c r="BK1" s="57"/>
      <c r="BW1" s="64"/>
      <c r="CB1" s="57"/>
      <c r="CC1" s="57"/>
      <c r="CD1" s="57"/>
      <c r="CP1" s="64"/>
      <c r="CU1" s="57"/>
      <c r="CV1" s="57"/>
      <c r="CW1" s="57"/>
      <c r="DI1" s="64"/>
      <c r="DN1" s="57"/>
      <c r="DO1" s="57"/>
      <c r="DP1" s="57"/>
      <c r="EB1" s="64"/>
      <c r="EG1" s="57"/>
      <c r="EH1" s="57"/>
      <c r="EI1" s="57"/>
      <c r="EU1" s="64"/>
      <c r="EZ1" s="57"/>
      <c r="FA1" s="57"/>
      <c r="FB1" s="57"/>
      <c r="FN1" s="64"/>
      <c r="FS1" s="57"/>
      <c r="FT1" s="57"/>
      <c r="FU1" s="57"/>
      <c r="GG1" s="64"/>
    </row>
    <row r="2" spans="1:189" ht="14.25" customHeight="1" x14ac:dyDescent="0.15">
      <c r="G2" s="65" t="s">
        <v>78</v>
      </c>
      <c r="R2" s="62"/>
      <c r="T2" s="63"/>
      <c r="U2" s="61"/>
      <c r="V2" s="61"/>
      <c r="W2" s="65" t="s">
        <v>78</v>
      </c>
      <c r="Z2" s="66"/>
      <c r="AK2" s="64"/>
      <c r="AM2" s="63"/>
      <c r="AN2" s="61"/>
      <c r="AO2" s="61"/>
      <c r="AP2" s="65" t="s">
        <v>78</v>
      </c>
      <c r="AS2" s="66"/>
      <c r="BD2" s="64"/>
      <c r="BF2" s="63"/>
      <c r="BG2" s="61"/>
      <c r="BH2" s="61"/>
      <c r="BI2" s="65" t="s">
        <v>78</v>
      </c>
      <c r="BL2" s="66"/>
      <c r="BW2" s="64"/>
      <c r="CB2" s="65" t="s">
        <v>78</v>
      </c>
      <c r="CE2" s="66"/>
      <c r="CP2" s="64"/>
      <c r="CU2" s="65" t="s">
        <v>78</v>
      </c>
      <c r="CX2" s="66"/>
      <c r="DI2" s="64"/>
      <c r="DN2" s="65" t="s">
        <v>78</v>
      </c>
      <c r="DQ2" s="66"/>
      <c r="EB2" s="64"/>
      <c r="EG2" s="65" t="s">
        <v>78</v>
      </c>
      <c r="EJ2" s="66"/>
      <c r="EU2" s="64"/>
      <c r="EZ2" s="65" t="s">
        <v>78</v>
      </c>
      <c r="FC2" s="66"/>
      <c r="FN2" s="64"/>
      <c r="FS2" s="65" t="s">
        <v>78</v>
      </c>
      <c r="FV2" s="66"/>
      <c r="GG2" s="64"/>
    </row>
    <row r="3" spans="1:189" ht="15.75" customHeight="1" thickBot="1" x14ac:dyDescent="0.2">
      <c r="B3" s="281">
        <f>Input!D5</f>
        <v>0</v>
      </c>
      <c r="C3" s="281"/>
      <c r="D3" s="282">
        <f ca="1">Input!D1</f>
        <v>45518</v>
      </c>
      <c r="E3" s="282"/>
      <c r="F3" s="58"/>
      <c r="G3" s="67" t="s">
        <v>188</v>
      </c>
      <c r="H3" s="59"/>
      <c r="O3" s="68"/>
      <c r="P3" s="69"/>
      <c r="R3" s="62"/>
      <c r="T3" s="63"/>
      <c r="U3" s="61"/>
      <c r="V3" s="61"/>
      <c r="W3" s="67" t="s">
        <v>205</v>
      </c>
      <c r="Z3" s="58"/>
      <c r="AA3" s="59"/>
      <c r="AH3" s="68"/>
      <c r="AI3" s="69"/>
      <c r="AK3" s="64"/>
      <c r="AM3" s="63"/>
      <c r="AN3" s="61"/>
      <c r="AO3" s="61"/>
      <c r="AP3" s="67" t="s">
        <v>206</v>
      </c>
      <c r="AS3" s="58"/>
      <c r="AT3" s="59"/>
      <c r="BA3" s="68"/>
      <c r="BB3" s="69"/>
      <c r="BD3" s="64"/>
      <c r="BF3" s="63"/>
      <c r="BG3" s="61"/>
      <c r="BH3" s="61"/>
      <c r="BI3" s="67" t="s">
        <v>207</v>
      </c>
      <c r="BL3" s="58"/>
      <c r="BM3" s="59"/>
      <c r="BT3" s="68"/>
      <c r="BU3" s="69"/>
      <c r="BW3" s="64"/>
      <c r="CB3" s="67" t="s">
        <v>208</v>
      </c>
      <c r="CE3" s="58"/>
      <c r="CF3" s="59"/>
      <c r="CM3" s="68"/>
      <c r="CN3" s="69"/>
      <c r="CP3" s="64"/>
      <c r="CU3" s="67" t="s">
        <v>216</v>
      </c>
      <c r="CX3" s="58"/>
      <c r="CY3" s="59"/>
      <c r="DF3" s="68"/>
      <c r="DG3" s="69"/>
      <c r="DI3" s="64"/>
      <c r="DN3" s="67" t="s">
        <v>79</v>
      </c>
      <c r="DQ3" s="58"/>
      <c r="DR3" s="59"/>
      <c r="DY3" s="68"/>
      <c r="DZ3" s="69"/>
      <c r="EB3" s="64"/>
      <c r="EG3" s="67" t="s">
        <v>80</v>
      </c>
      <c r="EJ3" s="58"/>
      <c r="EK3" s="59"/>
      <c r="ER3" s="68"/>
      <c r="ES3" s="69"/>
      <c r="EU3" s="64"/>
      <c r="EZ3" s="67" t="s">
        <v>81</v>
      </c>
      <c r="FC3" s="58"/>
      <c r="FD3" s="59"/>
      <c r="FK3" s="68"/>
      <c r="FL3" s="69"/>
      <c r="FN3" s="64"/>
      <c r="FS3" s="67" t="s">
        <v>82</v>
      </c>
      <c r="FV3" s="58"/>
      <c r="FW3" s="59"/>
      <c r="GD3" s="68"/>
      <c r="GE3" s="69"/>
      <c r="GG3" s="64"/>
    </row>
    <row r="4" spans="1:189" x14ac:dyDescent="0.15">
      <c r="A4" s="70"/>
      <c r="B4" s="71" t="s">
        <v>83</v>
      </c>
      <c r="C4" s="72"/>
      <c r="D4" s="73"/>
      <c r="E4" s="72"/>
      <c r="F4" s="74"/>
      <c r="G4" s="214">
        <f>Input!D11</f>
        <v>0</v>
      </c>
      <c r="H4" s="75"/>
      <c r="I4" s="75"/>
      <c r="J4" s="76"/>
      <c r="K4" s="75"/>
      <c r="L4" s="77"/>
      <c r="M4" s="78"/>
      <c r="N4" s="78"/>
      <c r="O4" s="79"/>
      <c r="P4" s="78"/>
      <c r="Q4" s="80"/>
      <c r="R4" s="81"/>
      <c r="S4" s="82"/>
      <c r="W4" s="84"/>
      <c r="X4" s="85"/>
      <c r="Y4" s="85"/>
      <c r="Z4" s="86">
        <f>IF(W4="",$G4,W4)</f>
        <v>0</v>
      </c>
      <c r="AA4" s="75"/>
      <c r="AB4" s="75"/>
      <c r="AC4" s="76"/>
      <c r="AD4" s="75"/>
      <c r="AE4" s="77"/>
      <c r="AF4" s="78"/>
      <c r="AG4" s="78"/>
      <c r="AH4" s="79"/>
      <c r="AI4" s="78"/>
      <c r="AJ4" s="80"/>
      <c r="AK4" s="64"/>
      <c r="AL4" s="82"/>
      <c r="AP4" s="84"/>
      <c r="AQ4" s="85"/>
      <c r="AR4" s="85"/>
      <c r="AS4" s="86">
        <f>IF(AP4="",$G4,AP4)</f>
        <v>0</v>
      </c>
      <c r="AT4" s="75"/>
      <c r="AU4" s="75"/>
      <c r="AV4" s="76"/>
      <c r="AW4" s="75"/>
      <c r="AX4" s="77"/>
      <c r="AY4" s="78"/>
      <c r="AZ4" s="78"/>
      <c r="BA4" s="79"/>
      <c r="BB4" s="78"/>
      <c r="BC4" s="80"/>
      <c r="BD4" s="64"/>
      <c r="BE4" s="82"/>
      <c r="BI4" s="84"/>
      <c r="BJ4" s="85"/>
      <c r="BK4" s="85"/>
      <c r="BL4" s="86">
        <f>IF(BI4="",$G4,BI4)</f>
        <v>0</v>
      </c>
      <c r="BM4" s="75"/>
      <c r="BN4" s="75"/>
      <c r="BO4" s="76"/>
      <c r="BP4" s="75"/>
      <c r="BQ4" s="77"/>
      <c r="BR4" s="78"/>
      <c r="BS4" s="78"/>
      <c r="BT4" s="79"/>
      <c r="BU4" s="78"/>
      <c r="BV4" s="80"/>
      <c r="BW4" s="64"/>
      <c r="BX4" s="82"/>
      <c r="BY4" s="83"/>
      <c r="BZ4" s="82"/>
      <c r="CA4" s="82"/>
      <c r="CB4" s="84"/>
      <c r="CC4" s="85"/>
      <c r="CD4" s="85"/>
      <c r="CE4" s="86">
        <f>IF(CB4="",$G4,CB4)</f>
        <v>0</v>
      </c>
      <c r="CF4" s="75"/>
      <c r="CG4" s="75"/>
      <c r="CH4" s="76"/>
      <c r="CI4" s="75"/>
      <c r="CJ4" s="77"/>
      <c r="CK4" s="78"/>
      <c r="CL4" s="78"/>
      <c r="CM4" s="79"/>
      <c r="CN4" s="78"/>
      <c r="CO4" s="80"/>
      <c r="CP4" s="64"/>
      <c r="CQ4" s="82"/>
      <c r="CR4" s="83"/>
      <c r="CS4" s="82"/>
      <c r="CT4" s="82"/>
      <c r="CU4" s="84"/>
      <c r="CV4" s="85"/>
      <c r="CW4" s="85"/>
      <c r="CX4" s="86">
        <f>IF(CU4="",$G4,CU4)</f>
        <v>0</v>
      </c>
      <c r="CY4" s="75"/>
      <c r="CZ4" s="75"/>
      <c r="DA4" s="76"/>
      <c r="DB4" s="75"/>
      <c r="DC4" s="77"/>
      <c r="DD4" s="78"/>
      <c r="DE4" s="78"/>
      <c r="DF4" s="79"/>
      <c r="DG4" s="78"/>
      <c r="DH4" s="80"/>
      <c r="DI4" s="64"/>
      <c r="DJ4" s="82"/>
      <c r="DK4" s="83"/>
      <c r="DL4" s="82"/>
      <c r="DM4" s="82"/>
      <c r="DN4" s="84"/>
      <c r="DO4" s="85"/>
      <c r="DP4" s="85"/>
      <c r="DQ4" s="86">
        <f>IF(DN4="",$G4,DN4)</f>
        <v>0</v>
      </c>
      <c r="DR4" s="75"/>
      <c r="DS4" s="75"/>
      <c r="DT4" s="76"/>
      <c r="DU4" s="75"/>
      <c r="DV4" s="77"/>
      <c r="DW4" s="78"/>
      <c r="DX4" s="78"/>
      <c r="DY4" s="79"/>
      <c r="DZ4" s="78"/>
      <c r="EA4" s="80"/>
      <c r="EB4" s="64"/>
      <c r="EC4" s="82"/>
      <c r="ED4" s="83"/>
      <c r="EE4" s="82"/>
      <c r="EF4" s="82"/>
      <c r="EG4" s="84"/>
      <c r="EH4" s="85"/>
      <c r="EI4" s="85"/>
      <c r="EJ4" s="86">
        <f>IF(EG4="",$G4,EG4)</f>
        <v>0</v>
      </c>
      <c r="EK4" s="75"/>
      <c r="EL4" s="75"/>
      <c r="EM4" s="76"/>
      <c r="EN4" s="75"/>
      <c r="EO4" s="77"/>
      <c r="EP4" s="78"/>
      <c r="EQ4" s="78"/>
      <c r="ER4" s="79"/>
      <c r="ES4" s="78"/>
      <c r="ET4" s="80"/>
      <c r="EU4" s="64"/>
      <c r="EV4" s="82"/>
      <c r="EW4" s="83"/>
      <c r="EX4" s="82"/>
      <c r="EY4" s="82"/>
      <c r="EZ4" s="84"/>
      <c r="FA4" s="85"/>
      <c r="FB4" s="85"/>
      <c r="FC4" s="86">
        <f>IF(EZ4="",$G4,EZ4)</f>
        <v>0</v>
      </c>
      <c r="FD4" s="75"/>
      <c r="FE4" s="75"/>
      <c r="FF4" s="76"/>
      <c r="FG4" s="75"/>
      <c r="FH4" s="77"/>
      <c r="FI4" s="78"/>
      <c r="FJ4" s="78"/>
      <c r="FK4" s="79"/>
      <c r="FL4" s="78"/>
      <c r="FM4" s="80"/>
      <c r="FN4" s="64"/>
      <c r="FO4" s="82"/>
      <c r="FP4" s="83"/>
      <c r="FQ4" s="82"/>
      <c r="FR4" s="82"/>
      <c r="FS4" s="84"/>
      <c r="FT4" s="85"/>
      <c r="FU4" s="85"/>
      <c r="FV4" s="86">
        <f>IF(FS4="",$G4,FS4)</f>
        <v>0</v>
      </c>
      <c r="FW4" s="75"/>
      <c r="FX4" s="75"/>
      <c r="FY4" s="76"/>
      <c r="FZ4" s="75"/>
      <c r="GA4" s="77"/>
      <c r="GB4" s="78"/>
      <c r="GC4" s="78"/>
      <c r="GD4" s="79"/>
      <c r="GE4" s="78"/>
      <c r="GF4" s="80"/>
      <c r="GG4" s="64"/>
    </row>
    <row r="5" spans="1:189" x14ac:dyDescent="0.15">
      <c r="A5" s="70"/>
      <c r="B5" s="87" t="s">
        <v>175</v>
      </c>
      <c r="C5" s="89"/>
      <c r="D5" s="89"/>
      <c r="E5" s="89"/>
      <c r="F5" s="88"/>
      <c r="G5" s="215">
        <f>Input!D14</f>
        <v>0</v>
      </c>
      <c r="H5" s="89"/>
      <c r="I5" s="89"/>
      <c r="J5" s="90"/>
      <c r="K5" s="89"/>
      <c r="L5" s="91"/>
      <c r="M5" s="92"/>
      <c r="N5" s="92"/>
      <c r="O5" s="93"/>
      <c r="P5" s="92"/>
      <c r="Q5" s="94"/>
      <c r="R5" s="81"/>
      <c r="S5" s="82"/>
      <c r="W5" s="84"/>
      <c r="X5" s="85"/>
      <c r="Y5" s="85"/>
      <c r="Z5" s="95">
        <f>IF(W5="",$G5,W5)</f>
        <v>0</v>
      </c>
      <c r="AA5" s="89"/>
      <c r="AB5" s="89"/>
      <c r="AC5" s="90"/>
      <c r="AD5" s="89"/>
      <c r="AE5" s="91"/>
      <c r="AF5" s="92"/>
      <c r="AG5" s="92"/>
      <c r="AH5" s="93"/>
      <c r="AI5" s="92"/>
      <c r="AJ5" s="94"/>
      <c r="AK5" s="64"/>
      <c r="AL5" s="82"/>
      <c r="AP5" s="84"/>
      <c r="AQ5" s="85"/>
      <c r="AR5" s="85"/>
      <c r="AS5" s="95">
        <f>IF(AP5="",$G5,AP5)</f>
        <v>0</v>
      </c>
      <c r="AT5" s="89"/>
      <c r="AU5" s="89"/>
      <c r="AV5" s="90"/>
      <c r="AW5" s="89"/>
      <c r="AX5" s="91"/>
      <c r="AY5" s="92"/>
      <c r="AZ5" s="92"/>
      <c r="BA5" s="93"/>
      <c r="BB5" s="92"/>
      <c r="BC5" s="94"/>
      <c r="BD5" s="64"/>
      <c r="BE5" s="82"/>
      <c r="BI5" s="84"/>
      <c r="BJ5" s="85"/>
      <c r="BK5" s="85"/>
      <c r="BL5" s="253">
        <f>Input!D15</f>
        <v>0</v>
      </c>
      <c r="BM5" s="89"/>
      <c r="BN5" s="89"/>
      <c r="BO5" s="90"/>
      <c r="BP5" s="89"/>
      <c r="BQ5" s="91"/>
      <c r="BR5" s="92"/>
      <c r="BS5" s="92"/>
      <c r="BT5" s="93"/>
      <c r="BU5" s="92"/>
      <c r="BV5" s="94"/>
      <c r="BW5" s="64"/>
      <c r="BX5" s="82"/>
      <c r="BY5" s="83"/>
      <c r="BZ5" s="82"/>
      <c r="CA5" s="82"/>
      <c r="CB5" s="84"/>
      <c r="CC5" s="85"/>
      <c r="CD5" s="85"/>
      <c r="CE5" s="253">
        <f>Input!D15</f>
        <v>0</v>
      </c>
      <c r="CF5" s="89"/>
      <c r="CG5" s="89"/>
      <c r="CH5" s="90"/>
      <c r="CI5" s="89"/>
      <c r="CJ5" s="91"/>
      <c r="CK5" s="92"/>
      <c r="CL5" s="92"/>
      <c r="CM5" s="93"/>
      <c r="CN5" s="92"/>
      <c r="CO5" s="94"/>
      <c r="CP5" s="64"/>
      <c r="CQ5" s="82"/>
      <c r="CR5" s="83"/>
      <c r="CS5" s="82"/>
      <c r="CT5" s="82"/>
      <c r="CU5" s="84"/>
      <c r="CV5" s="85"/>
      <c r="CW5" s="85"/>
      <c r="CX5" s="253">
        <f>Input!D14</f>
        <v>0</v>
      </c>
      <c r="CY5" s="89"/>
      <c r="CZ5" s="89"/>
      <c r="DA5" s="90"/>
      <c r="DB5" s="89"/>
      <c r="DC5" s="91"/>
      <c r="DD5" s="92"/>
      <c r="DE5" s="92"/>
      <c r="DF5" s="93"/>
      <c r="DG5" s="92"/>
      <c r="DH5" s="94"/>
      <c r="DI5" s="64"/>
      <c r="DJ5" s="82"/>
      <c r="DK5" s="83"/>
      <c r="DL5" s="82"/>
      <c r="DM5" s="82"/>
      <c r="DN5" s="84"/>
      <c r="DO5" s="85"/>
      <c r="DP5" s="85"/>
      <c r="DQ5" s="95">
        <f>IF(DN5="",$G5,DN5)</f>
        <v>0</v>
      </c>
      <c r="DR5" s="89"/>
      <c r="DS5" s="89"/>
      <c r="DT5" s="90"/>
      <c r="DU5" s="89"/>
      <c r="DV5" s="91"/>
      <c r="DW5" s="92"/>
      <c r="DX5" s="92"/>
      <c r="DY5" s="93"/>
      <c r="DZ5" s="92"/>
      <c r="EA5" s="94"/>
      <c r="EB5" s="64"/>
      <c r="EC5" s="82"/>
      <c r="ED5" s="83"/>
      <c r="EE5" s="82"/>
      <c r="EF5" s="82"/>
      <c r="EG5" s="84"/>
      <c r="EH5" s="85"/>
      <c r="EI5" s="85"/>
      <c r="EJ5" s="95">
        <f>IF(EG5="",$G5,EG5)</f>
        <v>0</v>
      </c>
      <c r="EK5" s="89"/>
      <c r="EL5" s="89"/>
      <c r="EM5" s="90"/>
      <c r="EN5" s="89"/>
      <c r="EO5" s="91"/>
      <c r="EP5" s="92"/>
      <c r="EQ5" s="92"/>
      <c r="ER5" s="93"/>
      <c r="ES5" s="92"/>
      <c r="ET5" s="94"/>
      <c r="EU5" s="64"/>
      <c r="EV5" s="82"/>
      <c r="EW5" s="83"/>
      <c r="EX5" s="82"/>
      <c r="EY5" s="82"/>
      <c r="EZ5" s="84"/>
      <c r="FA5" s="85"/>
      <c r="FB5" s="85"/>
      <c r="FC5" s="95">
        <f>IF(EZ5="",$G5,EZ5)</f>
        <v>0</v>
      </c>
      <c r="FD5" s="89"/>
      <c r="FE5" s="89"/>
      <c r="FF5" s="90"/>
      <c r="FG5" s="89"/>
      <c r="FH5" s="91"/>
      <c r="FI5" s="92"/>
      <c r="FJ5" s="92"/>
      <c r="FK5" s="93"/>
      <c r="FL5" s="92"/>
      <c r="FM5" s="94"/>
      <c r="FN5" s="64"/>
      <c r="FO5" s="82"/>
      <c r="FP5" s="83"/>
      <c r="FQ5" s="82"/>
      <c r="FR5" s="82"/>
      <c r="FS5" s="84"/>
      <c r="FT5" s="85"/>
      <c r="FU5" s="85"/>
      <c r="FV5" s="95">
        <f>IF(FS5="",$G5,FS5)</f>
        <v>0</v>
      </c>
      <c r="FW5" s="89"/>
      <c r="FX5" s="89"/>
      <c r="FY5" s="90"/>
      <c r="FZ5" s="89"/>
      <c r="GA5" s="91"/>
      <c r="GB5" s="92"/>
      <c r="GC5" s="92"/>
      <c r="GD5" s="93"/>
      <c r="GE5" s="92"/>
      <c r="GF5" s="94"/>
      <c r="GG5" s="64"/>
    </row>
    <row r="6" spans="1:189" x14ac:dyDescent="0.15">
      <c r="A6" s="70"/>
      <c r="B6" s="87" t="s">
        <v>174</v>
      </c>
      <c r="C6" s="89"/>
      <c r="D6" s="89"/>
      <c r="E6" s="89"/>
      <c r="F6" s="88"/>
      <c r="G6" s="215">
        <f>Input!D12</f>
        <v>0</v>
      </c>
      <c r="H6" s="89"/>
      <c r="I6" s="89"/>
      <c r="J6" s="90"/>
      <c r="K6" s="89"/>
      <c r="L6" s="91"/>
      <c r="M6" s="92"/>
      <c r="N6" s="92"/>
      <c r="O6" s="93"/>
      <c r="P6" s="92"/>
      <c r="Q6" s="94"/>
      <c r="R6" s="81"/>
      <c r="S6" s="82"/>
      <c r="W6" s="84"/>
      <c r="X6" s="85"/>
      <c r="Y6" s="85"/>
      <c r="Z6" s="95">
        <f>Input!D12</f>
        <v>0</v>
      </c>
      <c r="AA6" s="89"/>
      <c r="AB6" s="89"/>
      <c r="AC6" s="90"/>
      <c r="AD6" s="89"/>
      <c r="AE6" s="91"/>
      <c r="AF6" s="92"/>
      <c r="AG6" s="92"/>
      <c r="AH6" s="93"/>
      <c r="AI6" s="92"/>
      <c r="AJ6" s="94"/>
      <c r="AK6" s="64"/>
      <c r="AL6" s="82"/>
      <c r="AP6" s="84"/>
      <c r="AQ6" s="85"/>
      <c r="AR6" s="85"/>
      <c r="AS6" s="253">
        <v>0</v>
      </c>
      <c r="AT6" s="89"/>
      <c r="AU6" s="89"/>
      <c r="AV6" s="90"/>
      <c r="AW6" s="89"/>
      <c r="AX6" s="91"/>
      <c r="AY6" s="92"/>
      <c r="AZ6" s="92"/>
      <c r="BA6" s="93"/>
      <c r="BB6" s="92"/>
      <c r="BC6" s="94"/>
      <c r="BD6" s="64"/>
      <c r="BE6" s="82"/>
      <c r="BI6" s="84"/>
      <c r="BJ6" s="85"/>
      <c r="BK6" s="85"/>
      <c r="BL6" s="253">
        <v>0</v>
      </c>
      <c r="BM6" s="89"/>
      <c r="BN6" s="89"/>
      <c r="BO6" s="90"/>
      <c r="BP6" s="89"/>
      <c r="BQ6" s="91"/>
      <c r="BR6" s="92"/>
      <c r="BS6" s="92"/>
      <c r="BT6" s="93"/>
      <c r="BU6" s="92"/>
      <c r="BV6" s="94"/>
      <c r="BW6" s="64"/>
      <c r="BX6" s="82"/>
      <c r="BY6" s="83"/>
      <c r="BZ6" s="82"/>
      <c r="CA6" s="82"/>
      <c r="CB6" s="84"/>
      <c r="CC6" s="85"/>
      <c r="CD6" s="85"/>
      <c r="CE6" s="253">
        <f>Input!D12</f>
        <v>0</v>
      </c>
      <c r="CF6" s="89"/>
      <c r="CG6" s="89"/>
      <c r="CH6" s="90"/>
      <c r="CI6" s="89"/>
      <c r="CJ6" s="91"/>
      <c r="CK6" s="92"/>
      <c r="CL6" s="92"/>
      <c r="CM6" s="93"/>
      <c r="CN6" s="92"/>
      <c r="CO6" s="94"/>
      <c r="CP6" s="64"/>
      <c r="CQ6" s="82"/>
      <c r="CR6" s="83"/>
      <c r="CS6" s="82"/>
      <c r="CT6" s="82"/>
      <c r="CU6" s="84"/>
      <c r="CV6" s="85"/>
      <c r="CW6" s="85"/>
      <c r="CX6" s="253">
        <f>Input!D12</f>
        <v>0</v>
      </c>
      <c r="CY6" s="89"/>
      <c r="CZ6" s="89"/>
      <c r="DA6" s="90"/>
      <c r="DB6" s="89"/>
      <c r="DC6" s="91"/>
      <c r="DD6" s="92"/>
      <c r="DE6" s="92"/>
      <c r="DF6" s="93"/>
      <c r="DG6" s="92"/>
      <c r="DH6" s="94"/>
      <c r="DI6" s="64"/>
      <c r="DJ6" s="82"/>
      <c r="DK6" s="83"/>
      <c r="DL6" s="82"/>
      <c r="DM6" s="82"/>
      <c r="DN6" s="84"/>
      <c r="DO6" s="85"/>
      <c r="DP6" s="85"/>
      <c r="DQ6" s="95"/>
      <c r="DR6" s="89"/>
      <c r="DS6" s="89"/>
      <c r="DT6" s="90"/>
      <c r="DU6" s="89"/>
      <c r="DV6" s="91"/>
      <c r="DW6" s="92"/>
      <c r="DX6" s="92"/>
      <c r="DY6" s="93"/>
      <c r="DZ6" s="92"/>
      <c r="EA6" s="94"/>
      <c r="EB6" s="64"/>
      <c r="EC6" s="82"/>
      <c r="ED6" s="83"/>
      <c r="EE6" s="82"/>
      <c r="EF6" s="82"/>
      <c r="EG6" s="84"/>
      <c r="EH6" s="85"/>
      <c r="EI6" s="85"/>
      <c r="EJ6" s="95"/>
      <c r="EK6" s="89"/>
      <c r="EL6" s="89"/>
      <c r="EM6" s="90"/>
      <c r="EN6" s="89"/>
      <c r="EO6" s="91"/>
      <c r="EP6" s="92"/>
      <c r="EQ6" s="92"/>
      <c r="ER6" s="93"/>
      <c r="ES6" s="92"/>
      <c r="ET6" s="94"/>
      <c r="EU6" s="64"/>
      <c r="EV6" s="82"/>
      <c r="EW6" s="83"/>
      <c r="EX6" s="82"/>
      <c r="EY6" s="82"/>
      <c r="EZ6" s="84"/>
      <c r="FA6" s="85"/>
      <c r="FB6" s="85"/>
      <c r="FC6" s="95"/>
      <c r="FD6" s="89"/>
      <c r="FE6" s="89"/>
      <c r="FF6" s="90"/>
      <c r="FG6" s="89"/>
      <c r="FH6" s="91"/>
      <c r="FI6" s="92"/>
      <c r="FJ6" s="92"/>
      <c r="FK6" s="93"/>
      <c r="FL6" s="92"/>
      <c r="FM6" s="94"/>
      <c r="FN6" s="64"/>
      <c r="FO6" s="82"/>
      <c r="FP6" s="83"/>
      <c r="FQ6" s="82"/>
      <c r="FR6" s="82"/>
      <c r="FS6" s="84"/>
      <c r="FT6" s="85"/>
      <c r="FU6" s="85"/>
      <c r="FV6" s="95"/>
      <c r="FW6" s="89"/>
      <c r="FX6" s="89"/>
      <c r="FY6" s="90"/>
      <c r="FZ6" s="89"/>
      <c r="GA6" s="91"/>
      <c r="GB6" s="92"/>
      <c r="GC6" s="92"/>
      <c r="GD6" s="93"/>
      <c r="GE6" s="92"/>
      <c r="GF6" s="94"/>
      <c r="GG6" s="64"/>
    </row>
    <row r="7" spans="1:189" x14ac:dyDescent="0.15">
      <c r="A7" s="70"/>
      <c r="B7" s="87" t="s">
        <v>31</v>
      </c>
      <c r="C7" s="89"/>
      <c r="D7" s="89"/>
      <c r="E7" s="89"/>
      <c r="F7" s="88"/>
      <c r="G7" s="215">
        <f>(G4-G6)*(1-Input!D13)</f>
        <v>0</v>
      </c>
      <c r="H7" s="89"/>
      <c r="I7" s="89"/>
      <c r="J7" s="90"/>
      <c r="K7" s="89"/>
      <c r="L7" s="91"/>
      <c r="M7" s="92"/>
      <c r="N7" s="92"/>
      <c r="O7" s="93"/>
      <c r="P7" s="92"/>
      <c r="Q7" s="94"/>
      <c r="R7" s="81"/>
      <c r="S7" s="82"/>
      <c r="W7" s="84"/>
      <c r="X7" s="85"/>
      <c r="Y7" s="85"/>
      <c r="Z7" s="95">
        <f>(Z4-Z6)*(1-Input!D13)</f>
        <v>0</v>
      </c>
      <c r="AA7" s="89"/>
      <c r="AB7" s="89"/>
      <c r="AC7" s="90"/>
      <c r="AD7" s="89"/>
      <c r="AE7" s="91"/>
      <c r="AF7" s="92"/>
      <c r="AG7" s="92"/>
      <c r="AH7" s="93"/>
      <c r="AI7" s="92"/>
      <c r="AJ7" s="94"/>
      <c r="AK7" s="64"/>
      <c r="AL7" s="82"/>
      <c r="AP7" s="84"/>
      <c r="AQ7" s="85"/>
      <c r="AR7" s="85"/>
      <c r="AS7" s="95">
        <f>(AS4-AS6)*(1-Input!$D$13)</f>
        <v>0</v>
      </c>
      <c r="AT7" s="89"/>
      <c r="AU7" s="89"/>
      <c r="AV7" s="90"/>
      <c r="AW7" s="89"/>
      <c r="AX7" s="91"/>
      <c r="AY7" s="92"/>
      <c r="AZ7" s="92"/>
      <c r="BA7" s="93"/>
      <c r="BB7" s="92"/>
      <c r="BC7" s="94"/>
      <c r="BD7" s="64"/>
      <c r="BE7" s="82"/>
      <c r="BI7" s="84"/>
      <c r="BJ7" s="85"/>
      <c r="BK7" s="85"/>
      <c r="BL7" s="95">
        <f>(BL4-BL6)*(1-Input!$D$13)</f>
        <v>0</v>
      </c>
      <c r="BM7" s="89"/>
      <c r="BN7" s="89"/>
      <c r="BO7" s="90"/>
      <c r="BP7" s="89"/>
      <c r="BQ7" s="91"/>
      <c r="BR7" s="92"/>
      <c r="BS7" s="92"/>
      <c r="BT7" s="93"/>
      <c r="BU7" s="92"/>
      <c r="BV7" s="94"/>
      <c r="BW7" s="64"/>
      <c r="BX7" s="82"/>
      <c r="BY7" s="83"/>
      <c r="BZ7" s="82"/>
      <c r="CA7" s="82"/>
      <c r="CB7" s="84"/>
      <c r="CC7" s="85"/>
      <c r="CD7" s="85"/>
      <c r="CE7" s="95">
        <f>(CE4-CE6)*(1-Input!$D$13)</f>
        <v>0</v>
      </c>
      <c r="CF7" s="89"/>
      <c r="CG7" s="89"/>
      <c r="CH7" s="90"/>
      <c r="CI7" s="89"/>
      <c r="CJ7" s="91"/>
      <c r="CK7" s="92"/>
      <c r="CL7" s="92"/>
      <c r="CM7" s="93"/>
      <c r="CN7" s="92"/>
      <c r="CO7" s="94"/>
      <c r="CP7" s="64"/>
      <c r="CQ7" s="82"/>
      <c r="CR7" s="83"/>
      <c r="CS7" s="82"/>
      <c r="CT7" s="82"/>
      <c r="CU7" s="84"/>
      <c r="CV7" s="85"/>
      <c r="CW7" s="85"/>
      <c r="CX7" s="95">
        <f>(CX4-CX6)*(1-Input!D13)</f>
        <v>0</v>
      </c>
      <c r="CY7" s="89"/>
      <c r="CZ7" s="89"/>
      <c r="DA7" s="90"/>
      <c r="DB7" s="89"/>
      <c r="DC7" s="91"/>
      <c r="DD7" s="92"/>
      <c r="DE7" s="92"/>
      <c r="DF7" s="93"/>
      <c r="DG7" s="92"/>
      <c r="DH7" s="94"/>
      <c r="DI7" s="64"/>
      <c r="DJ7" s="82"/>
      <c r="DK7" s="83"/>
      <c r="DL7" s="82"/>
      <c r="DM7" s="82"/>
      <c r="DN7" s="84"/>
      <c r="DO7" s="85"/>
      <c r="DP7" s="85"/>
      <c r="DQ7" s="95"/>
      <c r="DR7" s="89"/>
      <c r="DS7" s="89"/>
      <c r="DT7" s="90"/>
      <c r="DU7" s="89"/>
      <c r="DV7" s="91"/>
      <c r="DW7" s="92"/>
      <c r="DX7" s="92"/>
      <c r="DY7" s="93"/>
      <c r="DZ7" s="92"/>
      <c r="EA7" s="94"/>
      <c r="EB7" s="64"/>
      <c r="EC7" s="82"/>
      <c r="ED7" s="83"/>
      <c r="EE7" s="82"/>
      <c r="EF7" s="82"/>
      <c r="EG7" s="84"/>
      <c r="EH7" s="85"/>
      <c r="EI7" s="85"/>
      <c r="EJ7" s="95"/>
      <c r="EK7" s="89"/>
      <c r="EL7" s="89"/>
      <c r="EM7" s="90"/>
      <c r="EN7" s="89"/>
      <c r="EO7" s="91"/>
      <c r="EP7" s="92"/>
      <c r="EQ7" s="92"/>
      <c r="ER7" s="93"/>
      <c r="ES7" s="92"/>
      <c r="ET7" s="94"/>
      <c r="EU7" s="64"/>
      <c r="EV7" s="82"/>
      <c r="EW7" s="83"/>
      <c r="EX7" s="82"/>
      <c r="EY7" s="82"/>
      <c r="EZ7" s="84"/>
      <c r="FA7" s="85"/>
      <c r="FB7" s="85"/>
      <c r="FC7" s="95"/>
      <c r="FD7" s="89"/>
      <c r="FE7" s="89"/>
      <c r="FF7" s="90"/>
      <c r="FG7" s="89"/>
      <c r="FH7" s="91"/>
      <c r="FI7" s="92"/>
      <c r="FJ7" s="92"/>
      <c r="FK7" s="93"/>
      <c r="FL7" s="92"/>
      <c r="FM7" s="94"/>
      <c r="FN7" s="64"/>
      <c r="FO7" s="82"/>
      <c r="FP7" s="83"/>
      <c r="FQ7" s="82"/>
      <c r="FR7" s="82"/>
      <c r="FS7" s="84"/>
      <c r="FT7" s="85"/>
      <c r="FU7" s="85"/>
      <c r="FV7" s="95"/>
      <c r="FW7" s="89"/>
      <c r="FX7" s="89"/>
      <c r="FY7" s="90"/>
      <c r="FZ7" s="89"/>
      <c r="GA7" s="91"/>
      <c r="GB7" s="92"/>
      <c r="GC7" s="92"/>
      <c r="GD7" s="93"/>
      <c r="GE7" s="92"/>
      <c r="GF7" s="94"/>
      <c r="GG7" s="64"/>
    </row>
    <row r="8" spans="1:189" ht="14" thickBot="1" x14ac:dyDescent="0.2">
      <c r="A8" s="70"/>
      <c r="B8" s="96" t="s">
        <v>84</v>
      </c>
      <c r="C8" s="97"/>
      <c r="D8" s="98"/>
      <c r="E8" s="97"/>
      <c r="F8" s="99"/>
      <c r="G8" s="216" t="e">
        <f>ROUNDDOWN(G7/G5,0)</f>
        <v>#DIV/0!</v>
      </c>
      <c r="H8" s="100"/>
      <c r="I8" s="217" t="s">
        <v>75</v>
      </c>
      <c r="J8" s="101"/>
      <c r="K8" s="100"/>
      <c r="L8" s="102"/>
      <c r="M8" s="103"/>
      <c r="N8" s="103"/>
      <c r="O8" s="104"/>
      <c r="P8" s="103"/>
      <c r="Q8" s="105"/>
      <c r="R8" s="81"/>
      <c r="S8" s="82"/>
      <c r="W8" s="84"/>
      <c r="X8" s="85"/>
      <c r="Y8" s="85"/>
      <c r="Z8" s="106" t="e">
        <f>ROUNDDOWN(Z7/Z5,0)</f>
        <v>#DIV/0!</v>
      </c>
      <c r="AA8" s="100"/>
      <c r="AB8" s="217" t="s">
        <v>75</v>
      </c>
      <c r="AC8" s="101"/>
      <c r="AD8" s="100"/>
      <c r="AE8" s="102"/>
      <c r="AF8" s="103"/>
      <c r="AG8" s="103"/>
      <c r="AH8" s="104"/>
      <c r="AI8" s="103"/>
      <c r="AJ8" s="105"/>
      <c r="AK8" s="64"/>
      <c r="AL8" s="82"/>
      <c r="AP8" s="84"/>
      <c r="AQ8" s="85"/>
      <c r="AR8" s="85"/>
      <c r="AS8" s="106" t="e">
        <f>ROUNDDOWN(AS7/AS5,0)</f>
        <v>#DIV/0!</v>
      </c>
      <c r="AT8" s="100"/>
      <c r="AU8" s="217" t="s">
        <v>75</v>
      </c>
      <c r="AV8" s="101"/>
      <c r="AW8" s="100"/>
      <c r="AX8" s="102"/>
      <c r="AY8" s="103"/>
      <c r="AZ8" s="103"/>
      <c r="BA8" s="104"/>
      <c r="BB8" s="103"/>
      <c r="BC8" s="105"/>
      <c r="BD8" s="64"/>
      <c r="BE8" s="82"/>
      <c r="BI8" s="84"/>
      <c r="BJ8" s="85"/>
      <c r="BK8" s="85"/>
      <c r="BL8" s="106" t="e">
        <f>ROUNDDOWN(BL7/BL5,0)</f>
        <v>#DIV/0!</v>
      </c>
      <c r="BM8" s="100"/>
      <c r="BN8" s="217" t="s">
        <v>75</v>
      </c>
      <c r="BO8" s="101"/>
      <c r="BP8" s="100"/>
      <c r="BQ8" s="102"/>
      <c r="BR8" s="103"/>
      <c r="BS8" s="103"/>
      <c r="BT8" s="104"/>
      <c r="BU8" s="103"/>
      <c r="BV8" s="105"/>
      <c r="BW8" s="64"/>
      <c r="BX8" s="82"/>
      <c r="BY8" s="83"/>
      <c r="BZ8" s="82"/>
      <c r="CA8" s="82"/>
      <c r="CB8" s="84"/>
      <c r="CC8" s="85"/>
      <c r="CD8" s="85"/>
      <c r="CE8" s="106" t="e">
        <f>ROUNDDOWN(CE7/CE5,0)</f>
        <v>#DIV/0!</v>
      </c>
      <c r="CF8" s="100"/>
      <c r="CG8" s="217" t="s">
        <v>75</v>
      </c>
      <c r="CH8" s="101"/>
      <c r="CI8" s="100"/>
      <c r="CJ8" s="102"/>
      <c r="CK8" s="103"/>
      <c r="CL8" s="103"/>
      <c r="CM8" s="104"/>
      <c r="CN8" s="103"/>
      <c r="CO8" s="105"/>
      <c r="CP8" s="64"/>
      <c r="CQ8" s="82"/>
      <c r="CR8" s="83"/>
      <c r="CS8" s="82"/>
      <c r="CT8" s="82"/>
      <c r="CU8" s="84"/>
      <c r="CV8" s="85"/>
      <c r="CW8" s="85"/>
      <c r="CX8" s="261" t="e">
        <f>CX4/CX27</f>
        <v>#DIV/0!</v>
      </c>
      <c r="CY8" s="100"/>
      <c r="CZ8" s="217" t="s">
        <v>75</v>
      </c>
      <c r="DA8" s="101"/>
      <c r="DB8" s="100"/>
      <c r="DC8" s="102"/>
      <c r="DD8" s="103"/>
      <c r="DE8" s="103"/>
      <c r="DF8" s="104"/>
      <c r="DG8" s="103"/>
      <c r="DH8" s="105"/>
      <c r="DI8" s="64"/>
      <c r="DJ8" s="82"/>
      <c r="DK8" s="83"/>
      <c r="DL8" s="82"/>
      <c r="DM8" s="82"/>
      <c r="DN8" s="84"/>
      <c r="DO8" s="85"/>
      <c r="DP8" s="85"/>
      <c r="DQ8" s="106" t="e">
        <f>IF(DN8="",$G8,DN8)</f>
        <v>#DIV/0!</v>
      </c>
      <c r="DR8" s="100"/>
      <c r="DS8" s="100"/>
      <c r="DT8" s="101"/>
      <c r="DU8" s="100"/>
      <c r="DV8" s="102"/>
      <c r="DW8" s="103"/>
      <c r="DX8" s="103"/>
      <c r="DY8" s="104"/>
      <c r="DZ8" s="103"/>
      <c r="EA8" s="105"/>
      <c r="EB8" s="64"/>
      <c r="EC8" s="82"/>
      <c r="ED8" s="83"/>
      <c r="EE8" s="82"/>
      <c r="EF8" s="82"/>
      <c r="EG8" s="84"/>
      <c r="EH8" s="85"/>
      <c r="EI8" s="85"/>
      <c r="EJ8" s="106" t="e">
        <f>IF(EG8="",$G8,EG8)</f>
        <v>#DIV/0!</v>
      </c>
      <c r="EK8" s="100"/>
      <c r="EL8" s="100"/>
      <c r="EM8" s="101"/>
      <c r="EN8" s="100"/>
      <c r="EO8" s="102"/>
      <c r="EP8" s="103"/>
      <c r="EQ8" s="103"/>
      <c r="ER8" s="104"/>
      <c r="ES8" s="103"/>
      <c r="ET8" s="105"/>
      <c r="EU8" s="64"/>
      <c r="EV8" s="82"/>
      <c r="EW8" s="83"/>
      <c r="EX8" s="82"/>
      <c r="EY8" s="82"/>
      <c r="EZ8" s="84"/>
      <c r="FA8" s="85"/>
      <c r="FB8" s="85"/>
      <c r="FC8" s="106" t="e">
        <f>IF(EZ8="",$G8,EZ8)</f>
        <v>#DIV/0!</v>
      </c>
      <c r="FD8" s="100"/>
      <c r="FE8" s="100"/>
      <c r="FF8" s="101"/>
      <c r="FG8" s="100"/>
      <c r="FH8" s="102"/>
      <c r="FI8" s="103"/>
      <c r="FJ8" s="103"/>
      <c r="FK8" s="104"/>
      <c r="FL8" s="103"/>
      <c r="FM8" s="105"/>
      <c r="FN8" s="64"/>
      <c r="FO8" s="82"/>
      <c r="FP8" s="83"/>
      <c r="FQ8" s="82"/>
      <c r="FR8" s="82"/>
      <c r="FS8" s="84"/>
      <c r="FT8" s="85"/>
      <c r="FU8" s="85"/>
      <c r="FV8" s="106" t="e">
        <f>IF(FS8="",$G8,FS8)</f>
        <v>#DIV/0!</v>
      </c>
      <c r="FW8" s="100"/>
      <c r="FX8" s="100"/>
      <c r="FY8" s="101"/>
      <c r="FZ8" s="100"/>
      <c r="GA8" s="102"/>
      <c r="GB8" s="103"/>
      <c r="GC8" s="103"/>
      <c r="GD8" s="104"/>
      <c r="GE8" s="103"/>
      <c r="GF8" s="105"/>
      <c r="GG8" s="64"/>
    </row>
    <row r="9" spans="1:189" ht="12.75" customHeight="1" thickBot="1" x14ac:dyDescent="0.2">
      <c r="B9" s="107"/>
      <c r="C9" s="107"/>
      <c r="D9" s="108"/>
      <c r="E9" s="107"/>
      <c r="G9" s="61"/>
      <c r="M9" s="109"/>
      <c r="N9" s="109"/>
      <c r="O9" s="110"/>
      <c r="P9" s="109"/>
      <c r="Q9" s="82"/>
      <c r="R9" s="81"/>
      <c r="S9" s="82"/>
      <c r="AF9" s="109"/>
      <c r="AG9" s="109"/>
      <c r="AH9" s="110"/>
      <c r="AI9" s="109"/>
      <c r="AJ9" s="82"/>
      <c r="AK9" s="64"/>
      <c r="AL9" s="82"/>
      <c r="AY9" s="109"/>
      <c r="AZ9" s="109"/>
      <c r="BA9" s="110"/>
      <c r="BB9" s="109"/>
      <c r="BC9" s="82"/>
      <c r="BD9" s="64"/>
      <c r="BE9" s="82"/>
      <c r="BR9" s="109"/>
      <c r="BS9" s="109"/>
      <c r="BT9" s="110"/>
      <c r="BU9" s="109"/>
      <c r="BV9" s="82"/>
      <c r="BW9" s="64"/>
      <c r="BX9" s="82"/>
      <c r="BY9" s="83"/>
      <c r="BZ9" s="82"/>
      <c r="CA9" s="82"/>
      <c r="CK9" s="109"/>
      <c r="CL9" s="109"/>
      <c r="CM9" s="110"/>
      <c r="CN9" s="109"/>
      <c r="CO9" s="82"/>
      <c r="CP9" s="64"/>
      <c r="CQ9" s="82"/>
      <c r="CR9" s="83"/>
      <c r="CS9" s="82"/>
      <c r="CT9" s="82"/>
      <c r="DD9" s="109"/>
      <c r="DE9" s="109"/>
      <c r="DF9" s="110"/>
      <c r="DG9" s="109"/>
      <c r="DH9" s="82"/>
      <c r="DI9" s="64"/>
      <c r="DJ9" s="82"/>
      <c r="DK9" s="83"/>
      <c r="DL9" s="82"/>
      <c r="DM9" s="82"/>
      <c r="DW9" s="109"/>
      <c r="DX9" s="109"/>
      <c r="DY9" s="110"/>
      <c r="DZ9" s="109"/>
      <c r="EA9" s="82"/>
      <c r="EB9" s="64"/>
      <c r="EC9" s="82"/>
      <c r="ED9" s="83"/>
      <c r="EE9" s="82"/>
      <c r="EF9" s="82"/>
      <c r="EP9" s="109"/>
      <c r="EQ9" s="109"/>
      <c r="ER9" s="110"/>
      <c r="ES9" s="109"/>
      <c r="ET9" s="82"/>
      <c r="EU9" s="64"/>
      <c r="EV9" s="82"/>
      <c r="EW9" s="83"/>
      <c r="EX9" s="82"/>
      <c r="EY9" s="82"/>
      <c r="FI9" s="109"/>
      <c r="FJ9" s="109"/>
      <c r="FK9" s="110"/>
      <c r="FL9" s="109"/>
      <c r="FM9" s="82"/>
      <c r="FN9" s="64"/>
      <c r="FO9" s="82"/>
      <c r="FP9" s="83"/>
      <c r="FQ9" s="82"/>
      <c r="FR9" s="82"/>
      <c r="GB9" s="109"/>
      <c r="GC9" s="109"/>
      <c r="GD9" s="110"/>
      <c r="GE9" s="109"/>
      <c r="GF9" s="82"/>
      <c r="GG9" s="64"/>
    </row>
    <row r="10" spans="1:189" ht="12.75" customHeight="1" thickBot="1" x14ac:dyDescent="0.2">
      <c r="B10" s="111" t="s">
        <v>85</v>
      </c>
      <c r="C10" s="112"/>
      <c r="D10" s="113"/>
      <c r="E10" s="112"/>
      <c r="F10" s="114"/>
      <c r="G10" s="115"/>
      <c r="H10" s="75"/>
      <c r="I10" s="75"/>
      <c r="J10" s="76"/>
      <c r="K10" s="75"/>
      <c r="L10" s="77"/>
      <c r="M10" s="78"/>
      <c r="N10" s="78"/>
      <c r="O10" s="79"/>
      <c r="P10" s="78"/>
      <c r="Q10" s="80"/>
      <c r="R10" s="81"/>
      <c r="S10" s="82"/>
      <c r="Z10" s="116"/>
      <c r="AA10" s="75"/>
      <c r="AB10" s="75"/>
      <c r="AC10" s="76"/>
      <c r="AD10" s="75"/>
      <c r="AE10" s="77"/>
      <c r="AF10" s="78"/>
      <c r="AG10" s="78"/>
      <c r="AH10" s="79"/>
      <c r="AI10" s="78"/>
      <c r="AJ10" s="80"/>
      <c r="AK10" s="64"/>
      <c r="AL10" s="82"/>
      <c r="AS10" s="116"/>
      <c r="AT10" s="75"/>
      <c r="AU10" s="75"/>
      <c r="AV10" s="76"/>
      <c r="AW10" s="75"/>
      <c r="AX10" s="77"/>
      <c r="AY10" s="78"/>
      <c r="AZ10" s="78"/>
      <c r="BA10" s="79"/>
      <c r="BB10" s="78"/>
      <c r="BC10" s="80"/>
      <c r="BD10" s="64"/>
      <c r="BE10" s="82"/>
      <c r="BL10" s="116"/>
      <c r="BM10" s="75"/>
      <c r="BN10" s="75"/>
      <c r="BO10" s="76"/>
      <c r="BP10" s="75"/>
      <c r="BQ10" s="77"/>
      <c r="BR10" s="78"/>
      <c r="BS10" s="78"/>
      <c r="BT10" s="79"/>
      <c r="BU10" s="78"/>
      <c r="BV10" s="80"/>
      <c r="BW10" s="64"/>
      <c r="BX10" s="82"/>
      <c r="BY10" s="83"/>
      <c r="BZ10" s="82"/>
      <c r="CA10" s="82"/>
      <c r="CE10" s="116"/>
      <c r="CF10" s="75"/>
      <c r="CG10" s="75"/>
      <c r="CH10" s="76"/>
      <c r="CI10" s="75"/>
      <c r="CJ10" s="77"/>
      <c r="CK10" s="78"/>
      <c r="CL10" s="78"/>
      <c r="CM10" s="79"/>
      <c r="CN10" s="78"/>
      <c r="CO10" s="80"/>
      <c r="CP10" s="64"/>
      <c r="CQ10" s="82"/>
      <c r="CR10" s="83"/>
      <c r="CS10" s="82"/>
      <c r="CT10" s="82"/>
      <c r="CX10" s="116"/>
      <c r="CY10" s="75"/>
      <c r="CZ10" s="75"/>
      <c r="DA10" s="76"/>
      <c r="DB10" s="75"/>
      <c r="DC10" s="77"/>
      <c r="DD10" s="78"/>
      <c r="DE10" s="78"/>
      <c r="DF10" s="79"/>
      <c r="DG10" s="78"/>
      <c r="DH10" s="80"/>
      <c r="DI10" s="64"/>
      <c r="DJ10" s="82"/>
      <c r="DK10" s="83"/>
      <c r="DL10" s="82"/>
      <c r="DM10" s="82"/>
      <c r="DQ10" s="116"/>
      <c r="DR10" s="75"/>
      <c r="DS10" s="75"/>
      <c r="DT10" s="76"/>
      <c r="DU10" s="75"/>
      <c r="DV10" s="77"/>
      <c r="DW10" s="78"/>
      <c r="DX10" s="78"/>
      <c r="DY10" s="79"/>
      <c r="DZ10" s="78"/>
      <c r="EA10" s="80"/>
      <c r="EB10" s="64"/>
      <c r="EC10" s="82"/>
      <c r="ED10" s="83"/>
      <c r="EE10" s="82"/>
      <c r="EF10" s="82"/>
      <c r="EJ10" s="116"/>
      <c r="EK10" s="75"/>
      <c r="EL10" s="75"/>
      <c r="EM10" s="76"/>
      <c r="EN10" s="75"/>
      <c r="EO10" s="77"/>
      <c r="EP10" s="78"/>
      <c r="EQ10" s="78"/>
      <c r="ER10" s="79"/>
      <c r="ES10" s="78"/>
      <c r="ET10" s="80"/>
      <c r="EU10" s="64"/>
      <c r="EV10" s="82"/>
      <c r="EW10" s="83"/>
      <c r="EX10" s="82"/>
      <c r="EY10" s="82"/>
      <c r="FC10" s="116"/>
      <c r="FD10" s="75"/>
      <c r="FE10" s="75"/>
      <c r="FF10" s="76"/>
      <c r="FG10" s="75"/>
      <c r="FH10" s="77"/>
      <c r="FI10" s="78"/>
      <c r="FJ10" s="78"/>
      <c r="FK10" s="79"/>
      <c r="FL10" s="78"/>
      <c r="FM10" s="80"/>
      <c r="FN10" s="64"/>
      <c r="FO10" s="82"/>
      <c r="FP10" s="83"/>
      <c r="FQ10" s="82"/>
      <c r="FR10" s="82"/>
      <c r="FV10" s="116"/>
      <c r="FW10" s="75"/>
      <c r="FX10" s="75"/>
      <c r="FY10" s="76"/>
      <c r="FZ10" s="75"/>
      <c r="GA10" s="77"/>
      <c r="GB10" s="78"/>
      <c r="GC10" s="78"/>
      <c r="GD10" s="79"/>
      <c r="GE10" s="78"/>
      <c r="GF10" s="80"/>
      <c r="GG10" s="64"/>
    </row>
    <row r="11" spans="1:189" x14ac:dyDescent="0.15">
      <c r="B11" s="117" t="s">
        <v>86</v>
      </c>
      <c r="C11" s="118"/>
      <c r="D11" s="119"/>
      <c r="E11" s="218" t="e">
        <f>G8</f>
        <v>#DIV/0!</v>
      </c>
      <c r="F11" s="121" t="s">
        <v>87</v>
      </c>
      <c r="G11" s="228">
        <f>Comparables_summary!F31</f>
        <v>0</v>
      </c>
      <c r="H11" s="91"/>
      <c r="I11" s="122" t="e">
        <f>E11</f>
        <v>#DIV/0!</v>
      </c>
      <c r="J11" s="123" t="s">
        <v>87</v>
      </c>
      <c r="K11" s="222">
        <f>G11</f>
        <v>0</v>
      </c>
      <c r="L11" s="222" t="e">
        <f>I11*K11</f>
        <v>#DIV/0!</v>
      </c>
      <c r="M11" s="92"/>
      <c r="N11" s="92"/>
      <c r="O11" s="93"/>
      <c r="P11" s="92"/>
      <c r="Q11" s="125"/>
      <c r="R11" s="126"/>
      <c r="S11" s="109"/>
      <c r="T11" s="55"/>
      <c r="U11" s="120" t="e">
        <f>$E11</f>
        <v>#DIV/0!</v>
      </c>
      <c r="V11" s="121" t="s">
        <v>87</v>
      </c>
      <c r="W11" s="127"/>
      <c r="X11" s="128"/>
      <c r="Y11" s="128"/>
      <c r="Z11" s="129">
        <f>IF(W11="",$G11,W11)</f>
        <v>0</v>
      </c>
      <c r="AA11" s="91"/>
      <c r="AB11" s="122" t="e">
        <f>U11</f>
        <v>#DIV/0!</v>
      </c>
      <c r="AC11" s="123" t="s">
        <v>87</v>
      </c>
      <c r="AD11" s="124">
        <f>Z11</f>
        <v>0</v>
      </c>
      <c r="AE11" s="124" t="e">
        <f>AB11*AD11</f>
        <v>#DIV/0!</v>
      </c>
      <c r="AF11" s="92"/>
      <c r="AG11" s="92"/>
      <c r="AH11" s="93"/>
      <c r="AI11" s="92"/>
      <c r="AJ11" s="125"/>
      <c r="AK11" s="64"/>
      <c r="AL11" s="109"/>
      <c r="AM11" s="55"/>
      <c r="AN11" s="249" t="e">
        <f>AS8</f>
        <v>#DIV/0!</v>
      </c>
      <c r="AO11" s="121" t="s">
        <v>87</v>
      </c>
      <c r="AP11" s="127"/>
      <c r="AQ11" s="128"/>
      <c r="AR11" s="128"/>
      <c r="AS11" s="129">
        <f>IF(AP11="",$G11,AP11)</f>
        <v>0</v>
      </c>
      <c r="AT11" s="91"/>
      <c r="AU11" s="122" t="e">
        <f>AN11</f>
        <v>#DIV/0!</v>
      </c>
      <c r="AV11" s="123" t="s">
        <v>87</v>
      </c>
      <c r="AW11" s="124">
        <f>AS11</f>
        <v>0</v>
      </c>
      <c r="AX11" s="124" t="e">
        <f>AU11*AW11</f>
        <v>#DIV/0!</v>
      </c>
      <c r="AY11" s="92"/>
      <c r="AZ11" s="92"/>
      <c r="BA11" s="93"/>
      <c r="BB11" s="92"/>
      <c r="BC11" s="125"/>
      <c r="BD11" s="64"/>
      <c r="BE11" s="109"/>
      <c r="BF11" s="55"/>
      <c r="BG11" s="120">
        <v>0</v>
      </c>
      <c r="BH11" s="121" t="s">
        <v>87</v>
      </c>
      <c r="BI11" s="127"/>
      <c r="BJ11" s="128"/>
      <c r="BK11" s="128"/>
      <c r="BL11" s="246">
        <f>Comparables_summary!J46</f>
        <v>0</v>
      </c>
      <c r="BM11" s="91"/>
      <c r="BN11" s="122">
        <f>BG11</f>
        <v>0</v>
      </c>
      <c r="BO11" s="123" t="s">
        <v>87</v>
      </c>
      <c r="BP11" s="124">
        <f>BL11</f>
        <v>0</v>
      </c>
      <c r="BQ11" s="124">
        <f>BN11*BP11</f>
        <v>0</v>
      </c>
      <c r="BR11" s="92"/>
      <c r="BS11" s="92"/>
      <c r="BT11" s="93"/>
      <c r="BU11" s="92"/>
      <c r="BV11" s="125"/>
      <c r="BW11" s="64"/>
      <c r="BX11" s="109"/>
      <c r="BY11" s="55"/>
      <c r="BZ11" s="249" t="e">
        <f>CE8*2</f>
        <v>#DIV/0!</v>
      </c>
      <c r="CA11" s="121" t="s">
        <v>87</v>
      </c>
      <c r="CB11" s="127"/>
      <c r="CC11" s="128"/>
      <c r="CD11" s="128"/>
      <c r="CE11" s="246">
        <f>Comparables_summary!J46</f>
        <v>0</v>
      </c>
      <c r="CF11" s="91"/>
      <c r="CG11" s="122" t="e">
        <f>BZ11</f>
        <v>#DIV/0!</v>
      </c>
      <c r="CH11" s="123" t="s">
        <v>87</v>
      </c>
      <c r="CI11" s="124">
        <f>CE11</f>
        <v>0</v>
      </c>
      <c r="CJ11" s="124" t="e">
        <f>CG11*CI11</f>
        <v>#DIV/0!</v>
      </c>
      <c r="CK11" s="92"/>
      <c r="CL11" s="92"/>
      <c r="CM11" s="93"/>
      <c r="CN11" s="92"/>
      <c r="CO11" s="125"/>
      <c r="CP11" s="64"/>
      <c r="CQ11" s="109"/>
      <c r="CR11" s="55"/>
      <c r="CS11" s="248" t="e">
        <f>CX8</f>
        <v>#DIV/0!</v>
      </c>
      <c r="CT11" s="121" t="s">
        <v>87</v>
      </c>
      <c r="CU11" s="127"/>
      <c r="CV11" s="128"/>
      <c r="CW11" s="128"/>
      <c r="CX11" s="246">
        <f>Comparables_summary!J61</f>
        <v>0</v>
      </c>
      <c r="CY11" s="91"/>
      <c r="CZ11" s="122" t="e">
        <f>CS11</f>
        <v>#DIV/0!</v>
      </c>
      <c r="DA11" s="123" t="s">
        <v>87</v>
      </c>
      <c r="DB11" s="124">
        <f>CX11</f>
        <v>0</v>
      </c>
      <c r="DC11" s="124" t="e">
        <f>CZ11*DB11</f>
        <v>#DIV/0!</v>
      </c>
      <c r="DD11" s="92"/>
      <c r="DE11" s="92"/>
      <c r="DF11" s="93"/>
      <c r="DG11" s="92"/>
      <c r="DH11" s="125"/>
      <c r="DI11" s="64"/>
      <c r="DJ11" s="109"/>
      <c r="DK11" s="55"/>
      <c r="DL11" s="120" t="e">
        <f>$E11</f>
        <v>#DIV/0!</v>
      </c>
      <c r="DM11" s="121" t="s">
        <v>87</v>
      </c>
      <c r="DN11" s="127"/>
      <c r="DO11" s="128"/>
      <c r="DP11" s="128"/>
      <c r="DQ11" s="129">
        <f>IF(DN11="",$G11,DN11)</f>
        <v>0</v>
      </c>
      <c r="DR11" s="91"/>
      <c r="DS11" s="122" t="e">
        <f>DL11</f>
        <v>#DIV/0!</v>
      </c>
      <c r="DT11" s="123" t="s">
        <v>87</v>
      </c>
      <c r="DU11" s="124">
        <f>DQ11</f>
        <v>0</v>
      </c>
      <c r="DV11" s="124" t="e">
        <f>DS11*DU11</f>
        <v>#DIV/0!</v>
      </c>
      <c r="DW11" s="92"/>
      <c r="DX11" s="92"/>
      <c r="DY11" s="93"/>
      <c r="DZ11" s="92"/>
      <c r="EA11" s="125"/>
      <c r="EB11" s="64"/>
      <c r="EC11" s="109"/>
      <c r="ED11" s="55"/>
      <c r="EE11" s="120" t="e">
        <f>$E11</f>
        <v>#DIV/0!</v>
      </c>
      <c r="EF11" s="121" t="s">
        <v>87</v>
      </c>
      <c r="EG11" s="127"/>
      <c r="EH11" s="128"/>
      <c r="EI11" s="128"/>
      <c r="EJ11" s="129">
        <f>IF(EG11="",$G11,EG11)</f>
        <v>0</v>
      </c>
      <c r="EK11" s="91"/>
      <c r="EL11" s="122" t="e">
        <f>EE11</f>
        <v>#DIV/0!</v>
      </c>
      <c r="EM11" s="123" t="s">
        <v>87</v>
      </c>
      <c r="EN11" s="124">
        <f>EJ11</f>
        <v>0</v>
      </c>
      <c r="EO11" s="124" t="e">
        <f>EL11*EN11</f>
        <v>#DIV/0!</v>
      </c>
      <c r="EP11" s="92"/>
      <c r="EQ11" s="92"/>
      <c r="ER11" s="93"/>
      <c r="ES11" s="92"/>
      <c r="ET11" s="125"/>
      <c r="EU11" s="64"/>
      <c r="EV11" s="109"/>
      <c r="EW11" s="55"/>
      <c r="EX11" s="120" t="e">
        <f>$E11</f>
        <v>#DIV/0!</v>
      </c>
      <c r="EY11" s="121" t="s">
        <v>87</v>
      </c>
      <c r="EZ11" s="127"/>
      <c r="FA11" s="128"/>
      <c r="FB11" s="128"/>
      <c r="FC11" s="129">
        <f>IF(EZ11="",$G11,EZ11)</f>
        <v>0</v>
      </c>
      <c r="FD11" s="91"/>
      <c r="FE11" s="122" t="e">
        <f>EX11</f>
        <v>#DIV/0!</v>
      </c>
      <c r="FF11" s="123" t="s">
        <v>87</v>
      </c>
      <c r="FG11" s="124">
        <f>FC11</f>
        <v>0</v>
      </c>
      <c r="FH11" s="124" t="e">
        <f>FE11*FG11</f>
        <v>#DIV/0!</v>
      </c>
      <c r="FI11" s="92"/>
      <c r="FJ11" s="92"/>
      <c r="FK11" s="93"/>
      <c r="FL11" s="92"/>
      <c r="FM11" s="125"/>
      <c r="FN11" s="64"/>
      <c r="FO11" s="109"/>
      <c r="FP11" s="55"/>
      <c r="FQ11" s="120" t="e">
        <f>$E11</f>
        <v>#DIV/0!</v>
      </c>
      <c r="FR11" s="121" t="s">
        <v>87</v>
      </c>
      <c r="FS11" s="127"/>
      <c r="FT11" s="128"/>
      <c r="FU11" s="128"/>
      <c r="FV11" s="129">
        <f>IF(FS11="",$G11,FS11)</f>
        <v>0</v>
      </c>
      <c r="FW11" s="91"/>
      <c r="FX11" s="122" t="e">
        <f>FQ11</f>
        <v>#DIV/0!</v>
      </c>
      <c r="FY11" s="123" t="s">
        <v>87</v>
      </c>
      <c r="FZ11" s="124">
        <f>FV11</f>
        <v>0</v>
      </c>
      <c r="GA11" s="124" t="e">
        <f>FX11*FZ11</f>
        <v>#DIV/0!</v>
      </c>
      <c r="GB11" s="92"/>
      <c r="GC11" s="92"/>
      <c r="GD11" s="93"/>
      <c r="GE11" s="92"/>
      <c r="GF11" s="125"/>
      <c r="GG11" s="64"/>
    </row>
    <row r="12" spans="1:189" x14ac:dyDescent="0.15">
      <c r="A12" s="70"/>
      <c r="B12" s="117" t="s">
        <v>88</v>
      </c>
      <c r="C12" s="118"/>
      <c r="D12" s="119"/>
      <c r="E12" s="120">
        <f>IF(D24=0,1,0)</f>
        <v>1</v>
      </c>
      <c r="F12" s="121" t="s">
        <v>87</v>
      </c>
      <c r="G12" s="228">
        <f>Comparables_summary!J16</f>
        <v>0</v>
      </c>
      <c r="H12" s="91"/>
      <c r="I12" s="122">
        <f>E12</f>
        <v>1</v>
      </c>
      <c r="J12" s="123" t="s">
        <v>87</v>
      </c>
      <c r="K12" s="222">
        <f>G12</f>
        <v>0</v>
      </c>
      <c r="L12" s="222">
        <f>I12*K12</f>
        <v>0</v>
      </c>
      <c r="M12" s="92"/>
      <c r="N12" s="92"/>
      <c r="O12" s="89"/>
      <c r="P12" s="89"/>
      <c r="Q12" s="125"/>
      <c r="R12" s="126"/>
      <c r="S12" s="109"/>
      <c r="T12" s="55"/>
      <c r="U12" s="120">
        <f>$E12</f>
        <v>1</v>
      </c>
      <c r="V12" s="121" t="s">
        <v>87</v>
      </c>
      <c r="W12" s="127"/>
      <c r="X12" s="128"/>
      <c r="Y12" s="128"/>
      <c r="Z12" s="246">
        <f>IF(W12="",$G12,W12)*(1+Input!D51)</f>
        <v>0</v>
      </c>
      <c r="AA12" s="91"/>
      <c r="AB12" s="122">
        <f>U12</f>
        <v>1</v>
      </c>
      <c r="AC12" s="123" t="s">
        <v>87</v>
      </c>
      <c r="AD12" s="124">
        <f>Z12</f>
        <v>0</v>
      </c>
      <c r="AE12" s="124">
        <f>AB12*AD12</f>
        <v>0</v>
      </c>
      <c r="AF12" s="92"/>
      <c r="AG12" s="92"/>
      <c r="AH12" s="89"/>
      <c r="AI12" s="89"/>
      <c r="AJ12" s="125"/>
      <c r="AK12" s="64"/>
      <c r="AL12" s="109"/>
      <c r="AM12" s="55"/>
      <c r="AN12" s="247">
        <f>$E12*0</f>
        <v>0</v>
      </c>
      <c r="AO12" s="121" t="s">
        <v>87</v>
      </c>
      <c r="AP12" s="127"/>
      <c r="AQ12" s="128"/>
      <c r="AR12" s="128"/>
      <c r="AS12" s="129">
        <f>IF(AP12="",$G12,AP12)</f>
        <v>0</v>
      </c>
      <c r="AT12" s="91"/>
      <c r="AU12" s="122">
        <f>AN12</f>
        <v>0</v>
      </c>
      <c r="AV12" s="123" t="s">
        <v>87</v>
      </c>
      <c r="AW12" s="124">
        <f>AS12</f>
        <v>0</v>
      </c>
      <c r="AX12" s="124">
        <f>AU12*AW12</f>
        <v>0</v>
      </c>
      <c r="AY12" s="92"/>
      <c r="AZ12" s="92"/>
      <c r="BA12" s="89"/>
      <c r="BB12" s="89"/>
      <c r="BC12" s="125"/>
      <c r="BD12" s="64"/>
      <c r="BE12" s="109"/>
      <c r="BF12" s="55"/>
      <c r="BG12" s="249" t="e">
        <f>BL8*2</f>
        <v>#DIV/0!</v>
      </c>
      <c r="BH12" s="121" t="s">
        <v>87</v>
      </c>
      <c r="BI12" s="127"/>
      <c r="BJ12" s="128"/>
      <c r="BK12" s="128"/>
      <c r="BL12" s="129">
        <f>IF(BI12="",$G12,BI12)</f>
        <v>0</v>
      </c>
      <c r="BM12" s="91"/>
      <c r="BN12" s="122" t="e">
        <f>BG12</f>
        <v>#DIV/0!</v>
      </c>
      <c r="BO12" s="123" t="s">
        <v>87</v>
      </c>
      <c r="BP12" s="124">
        <f>BL12</f>
        <v>0</v>
      </c>
      <c r="BQ12" s="124" t="e">
        <f>BN12*BP12</f>
        <v>#DIV/0!</v>
      </c>
      <c r="BR12" s="92"/>
      <c r="BS12" s="92"/>
      <c r="BT12" s="89"/>
      <c r="BU12" s="89"/>
      <c r="BV12" s="125"/>
      <c r="BW12" s="64"/>
      <c r="BX12" s="109"/>
      <c r="BY12" s="55"/>
      <c r="BZ12" s="249">
        <f>E12</f>
        <v>1</v>
      </c>
      <c r="CA12" s="121" t="s">
        <v>87</v>
      </c>
      <c r="CB12" s="127"/>
      <c r="CC12" s="128"/>
      <c r="CD12" s="128"/>
      <c r="CE12" s="246">
        <f>IF(CB12="",$G12,CB12)*(1+Input!D51)</f>
        <v>0</v>
      </c>
      <c r="CF12" s="91"/>
      <c r="CG12" s="122">
        <f>BZ12</f>
        <v>1</v>
      </c>
      <c r="CH12" s="123" t="s">
        <v>87</v>
      </c>
      <c r="CI12" s="124">
        <f>CE12</f>
        <v>0</v>
      </c>
      <c r="CJ12" s="124">
        <f>CG12*CI12</f>
        <v>0</v>
      </c>
      <c r="CK12" s="92"/>
      <c r="CL12" s="92"/>
      <c r="CM12" s="89"/>
      <c r="CN12" s="89"/>
      <c r="CO12" s="125"/>
      <c r="CP12" s="64"/>
      <c r="CQ12" s="109"/>
      <c r="CR12" s="55"/>
      <c r="CS12" s="247">
        <v>0</v>
      </c>
      <c r="CT12" s="121" t="s">
        <v>87</v>
      </c>
      <c r="CU12" s="127"/>
      <c r="CV12" s="128"/>
      <c r="CW12" s="128"/>
      <c r="CX12" s="129">
        <f>IF(CU12="",$G12,CU12)</f>
        <v>0</v>
      </c>
      <c r="CY12" s="91"/>
      <c r="CZ12" s="122">
        <f>CS12</f>
        <v>0</v>
      </c>
      <c r="DA12" s="123" t="s">
        <v>87</v>
      </c>
      <c r="DB12" s="124">
        <f>CX12</f>
        <v>0</v>
      </c>
      <c r="DC12" s="124">
        <f>CZ12*DB12</f>
        <v>0</v>
      </c>
      <c r="DD12" s="92"/>
      <c r="DE12" s="92"/>
      <c r="DF12" s="89"/>
      <c r="DG12" s="89"/>
      <c r="DH12" s="125"/>
      <c r="DI12" s="64"/>
      <c r="DJ12" s="109"/>
      <c r="DK12" s="55"/>
      <c r="DL12" s="120">
        <f>$E12</f>
        <v>1</v>
      </c>
      <c r="DM12" s="121" t="s">
        <v>87</v>
      </c>
      <c r="DN12" s="127"/>
      <c r="DO12" s="128"/>
      <c r="DP12" s="128"/>
      <c r="DQ12" s="129">
        <f>IF(DN12="",$G12,DN12)</f>
        <v>0</v>
      </c>
      <c r="DR12" s="91"/>
      <c r="DS12" s="122">
        <f>DL12</f>
        <v>1</v>
      </c>
      <c r="DT12" s="123" t="s">
        <v>87</v>
      </c>
      <c r="DU12" s="124">
        <f>DQ12</f>
        <v>0</v>
      </c>
      <c r="DV12" s="124">
        <f>DS12*DU12</f>
        <v>0</v>
      </c>
      <c r="DW12" s="92"/>
      <c r="DX12" s="92"/>
      <c r="DY12" s="89"/>
      <c r="DZ12" s="89"/>
      <c r="EA12" s="125"/>
      <c r="EB12" s="64"/>
      <c r="EC12" s="109"/>
      <c r="ED12" s="55"/>
      <c r="EE12" s="120">
        <f>$E12</f>
        <v>1</v>
      </c>
      <c r="EF12" s="121" t="s">
        <v>87</v>
      </c>
      <c r="EG12" s="127"/>
      <c r="EH12" s="128"/>
      <c r="EI12" s="128"/>
      <c r="EJ12" s="129">
        <f>IF(EG12="",$G12,EG12)</f>
        <v>0</v>
      </c>
      <c r="EK12" s="91"/>
      <c r="EL12" s="122">
        <f>EE12</f>
        <v>1</v>
      </c>
      <c r="EM12" s="123" t="s">
        <v>87</v>
      </c>
      <c r="EN12" s="124">
        <f>EJ12</f>
        <v>0</v>
      </c>
      <c r="EO12" s="124">
        <f>EL12*EN12</f>
        <v>0</v>
      </c>
      <c r="EP12" s="92"/>
      <c r="EQ12" s="92"/>
      <c r="ER12" s="89"/>
      <c r="ES12" s="89"/>
      <c r="ET12" s="125"/>
      <c r="EU12" s="64"/>
      <c r="EV12" s="109"/>
      <c r="EW12" s="55"/>
      <c r="EX12" s="120">
        <f>$E12</f>
        <v>1</v>
      </c>
      <c r="EY12" s="121" t="s">
        <v>87</v>
      </c>
      <c r="EZ12" s="127"/>
      <c r="FA12" s="128"/>
      <c r="FB12" s="128"/>
      <c r="FC12" s="129">
        <f>IF(EZ12="",$G12,EZ12)</f>
        <v>0</v>
      </c>
      <c r="FD12" s="91"/>
      <c r="FE12" s="122">
        <f>EX12</f>
        <v>1</v>
      </c>
      <c r="FF12" s="123" t="s">
        <v>87</v>
      </c>
      <c r="FG12" s="124">
        <f>FC12</f>
        <v>0</v>
      </c>
      <c r="FH12" s="124">
        <f>FE12*FG12</f>
        <v>0</v>
      </c>
      <c r="FI12" s="92"/>
      <c r="FJ12" s="92"/>
      <c r="FK12" s="89"/>
      <c r="FL12" s="89"/>
      <c r="FM12" s="125"/>
      <c r="FN12" s="64"/>
      <c r="FO12" s="109"/>
      <c r="FP12" s="55"/>
      <c r="FQ12" s="120">
        <f>$E12</f>
        <v>1</v>
      </c>
      <c r="FR12" s="121" t="s">
        <v>87</v>
      </c>
      <c r="FS12" s="127"/>
      <c r="FT12" s="128"/>
      <c r="FU12" s="128"/>
      <c r="FV12" s="129">
        <f>IF(FS12="",$G12,FS12)</f>
        <v>0</v>
      </c>
      <c r="FW12" s="91"/>
      <c r="FX12" s="122">
        <f>FQ12</f>
        <v>1</v>
      </c>
      <c r="FY12" s="123" t="s">
        <v>87</v>
      </c>
      <c r="FZ12" s="124">
        <f>FV12</f>
        <v>0</v>
      </c>
      <c r="GA12" s="124">
        <f>FX12*FZ12</f>
        <v>0</v>
      </c>
      <c r="GB12" s="92"/>
      <c r="GC12" s="92"/>
      <c r="GD12" s="89"/>
      <c r="GE12" s="89"/>
      <c r="GF12" s="125"/>
      <c r="GG12" s="64"/>
    </row>
    <row r="13" spans="1:189" x14ac:dyDescent="0.15">
      <c r="A13" s="70"/>
      <c r="B13" s="117" t="s">
        <v>89</v>
      </c>
      <c r="C13" s="118"/>
      <c r="D13" s="119"/>
      <c r="E13" s="120">
        <f>Input!D49</f>
        <v>0</v>
      </c>
      <c r="F13" s="121" t="s">
        <v>90</v>
      </c>
      <c r="G13" s="228">
        <f>Input!D50*4</f>
        <v>0</v>
      </c>
      <c r="H13" s="91"/>
      <c r="I13" s="122">
        <f>E13</f>
        <v>0</v>
      </c>
      <c r="J13" s="123" t="s">
        <v>87</v>
      </c>
      <c r="K13" s="222">
        <f>G13</f>
        <v>0</v>
      </c>
      <c r="L13" s="222">
        <f>I13*K13</f>
        <v>0</v>
      </c>
      <c r="M13" s="92"/>
      <c r="N13" s="92"/>
      <c r="O13" s="89"/>
      <c r="P13" s="89"/>
      <c r="Q13" s="125"/>
      <c r="R13" s="126"/>
      <c r="S13" s="109"/>
      <c r="T13" s="55"/>
      <c r="U13" s="120">
        <f>$E13</f>
        <v>0</v>
      </c>
      <c r="V13" s="121" t="s">
        <v>90</v>
      </c>
      <c r="W13" s="127"/>
      <c r="X13" s="128"/>
      <c r="Y13" s="128"/>
      <c r="Z13" s="129">
        <f>IF(W13="",$G13,W13)</f>
        <v>0</v>
      </c>
      <c r="AA13" s="91"/>
      <c r="AB13" s="122">
        <f>U13</f>
        <v>0</v>
      </c>
      <c r="AC13" s="123" t="s">
        <v>87</v>
      </c>
      <c r="AD13" s="124">
        <f>Z13</f>
        <v>0</v>
      </c>
      <c r="AE13" s="124">
        <f>AB13*AD13</f>
        <v>0</v>
      </c>
      <c r="AF13" s="92"/>
      <c r="AG13" s="92"/>
      <c r="AH13" s="89"/>
      <c r="AI13" s="89"/>
      <c r="AJ13" s="125"/>
      <c r="AK13" s="64"/>
      <c r="AL13" s="109"/>
      <c r="AM13" s="55"/>
      <c r="AN13" s="247">
        <v>0</v>
      </c>
      <c r="AO13" s="121" t="s">
        <v>90</v>
      </c>
      <c r="AP13" s="127"/>
      <c r="AQ13" s="128"/>
      <c r="AR13" s="128"/>
      <c r="AS13" s="129">
        <f>IF(AP13="",$G13,AP13)</f>
        <v>0</v>
      </c>
      <c r="AT13" s="91"/>
      <c r="AU13" s="122">
        <f>AN13</f>
        <v>0</v>
      </c>
      <c r="AV13" s="123" t="s">
        <v>87</v>
      </c>
      <c r="AW13" s="124">
        <f>AS13</f>
        <v>0</v>
      </c>
      <c r="AX13" s="124">
        <f>AU13*AW13</f>
        <v>0</v>
      </c>
      <c r="AY13" s="92"/>
      <c r="AZ13" s="92"/>
      <c r="BA13" s="89"/>
      <c r="BB13" s="89"/>
      <c r="BC13" s="125"/>
      <c r="BD13" s="64"/>
      <c r="BE13" s="109"/>
      <c r="BF13" s="55"/>
      <c r="BG13" s="247">
        <v>0</v>
      </c>
      <c r="BH13" s="121" t="s">
        <v>90</v>
      </c>
      <c r="BI13" s="127"/>
      <c r="BJ13" s="128"/>
      <c r="BK13" s="128"/>
      <c r="BL13" s="129">
        <f>IF(BI13="",$G13,BI13)</f>
        <v>0</v>
      </c>
      <c r="BM13" s="91"/>
      <c r="BN13" s="122">
        <f>BG13</f>
        <v>0</v>
      </c>
      <c r="BO13" s="123" t="s">
        <v>87</v>
      </c>
      <c r="BP13" s="124">
        <f>BL13</f>
        <v>0</v>
      </c>
      <c r="BQ13" s="124">
        <f>BN13*BP13</f>
        <v>0</v>
      </c>
      <c r="BR13" s="92"/>
      <c r="BS13" s="92"/>
      <c r="BT13" s="89"/>
      <c r="BU13" s="89"/>
      <c r="BV13" s="125"/>
      <c r="BW13" s="64"/>
      <c r="BX13" s="109"/>
      <c r="BY13" s="55"/>
      <c r="BZ13" s="120">
        <f>$E13</f>
        <v>0</v>
      </c>
      <c r="CA13" s="121" t="s">
        <v>90</v>
      </c>
      <c r="CB13" s="127"/>
      <c r="CC13" s="128"/>
      <c r="CD13" s="128"/>
      <c r="CE13" s="129">
        <f>IF(CB13="",$G13,CB13)</f>
        <v>0</v>
      </c>
      <c r="CF13" s="91"/>
      <c r="CG13" s="122">
        <f>BZ13</f>
        <v>0</v>
      </c>
      <c r="CH13" s="123" t="s">
        <v>87</v>
      </c>
      <c r="CI13" s="124">
        <f>CE13</f>
        <v>0</v>
      </c>
      <c r="CJ13" s="124">
        <f>CG13*CI13</f>
        <v>0</v>
      </c>
      <c r="CK13" s="92"/>
      <c r="CL13" s="92"/>
      <c r="CM13" s="89"/>
      <c r="CN13" s="89"/>
      <c r="CO13" s="125"/>
      <c r="CP13" s="64"/>
      <c r="CQ13" s="109"/>
      <c r="CR13" s="55"/>
      <c r="CS13" s="247">
        <v>0</v>
      </c>
      <c r="CT13" s="121" t="s">
        <v>90</v>
      </c>
      <c r="CU13" s="127"/>
      <c r="CV13" s="128"/>
      <c r="CW13" s="128"/>
      <c r="CX13" s="129">
        <f>IF(CU13="",$G13,CU13)</f>
        <v>0</v>
      </c>
      <c r="CY13" s="91"/>
      <c r="CZ13" s="122">
        <f>CS13</f>
        <v>0</v>
      </c>
      <c r="DA13" s="123" t="s">
        <v>87</v>
      </c>
      <c r="DB13" s="124">
        <f>CX13</f>
        <v>0</v>
      </c>
      <c r="DC13" s="124">
        <f>CZ13*DB13</f>
        <v>0</v>
      </c>
      <c r="DD13" s="92"/>
      <c r="DE13" s="92"/>
      <c r="DF13" s="89"/>
      <c r="DG13" s="89"/>
      <c r="DH13" s="125"/>
      <c r="DI13" s="64"/>
      <c r="DJ13" s="109"/>
      <c r="DK13" s="55"/>
      <c r="DL13" s="120">
        <f>$E13</f>
        <v>0</v>
      </c>
      <c r="DM13" s="121" t="s">
        <v>90</v>
      </c>
      <c r="DN13" s="127"/>
      <c r="DO13" s="128"/>
      <c r="DP13" s="128"/>
      <c r="DQ13" s="129">
        <f>IF(DN13="",$G13,DN13)</f>
        <v>0</v>
      </c>
      <c r="DR13" s="91"/>
      <c r="DS13" s="122">
        <f>DL13</f>
        <v>0</v>
      </c>
      <c r="DT13" s="123" t="s">
        <v>87</v>
      </c>
      <c r="DU13" s="124">
        <f>DQ13</f>
        <v>0</v>
      </c>
      <c r="DV13" s="124">
        <f>DS13*DU13</f>
        <v>0</v>
      </c>
      <c r="DW13" s="92"/>
      <c r="DX13" s="92"/>
      <c r="DY13" s="89"/>
      <c r="DZ13" s="89"/>
      <c r="EA13" s="125"/>
      <c r="EB13" s="64"/>
      <c r="EC13" s="109"/>
      <c r="ED13" s="55"/>
      <c r="EE13" s="120">
        <f>$E13</f>
        <v>0</v>
      </c>
      <c r="EF13" s="121" t="s">
        <v>90</v>
      </c>
      <c r="EG13" s="127"/>
      <c r="EH13" s="128"/>
      <c r="EI13" s="128"/>
      <c r="EJ13" s="129">
        <f>IF(EG13="",$G13,EG13)</f>
        <v>0</v>
      </c>
      <c r="EK13" s="91"/>
      <c r="EL13" s="122">
        <f>EE13</f>
        <v>0</v>
      </c>
      <c r="EM13" s="123" t="s">
        <v>87</v>
      </c>
      <c r="EN13" s="124">
        <f>EJ13</f>
        <v>0</v>
      </c>
      <c r="EO13" s="124">
        <f>EL13*EN13</f>
        <v>0</v>
      </c>
      <c r="EP13" s="92"/>
      <c r="EQ13" s="92"/>
      <c r="ER13" s="89"/>
      <c r="ES13" s="89"/>
      <c r="ET13" s="125"/>
      <c r="EU13" s="64"/>
      <c r="EV13" s="109"/>
      <c r="EW13" s="55"/>
      <c r="EX13" s="120">
        <f>$E13</f>
        <v>0</v>
      </c>
      <c r="EY13" s="121" t="s">
        <v>90</v>
      </c>
      <c r="EZ13" s="127"/>
      <c r="FA13" s="128"/>
      <c r="FB13" s="128"/>
      <c r="FC13" s="129">
        <f>IF(EZ13="",$G13,EZ13)</f>
        <v>0</v>
      </c>
      <c r="FD13" s="91"/>
      <c r="FE13" s="122">
        <f>EX13</f>
        <v>0</v>
      </c>
      <c r="FF13" s="123" t="s">
        <v>87</v>
      </c>
      <c r="FG13" s="124">
        <f>FC13</f>
        <v>0</v>
      </c>
      <c r="FH13" s="124">
        <f>FE13*FG13</f>
        <v>0</v>
      </c>
      <c r="FI13" s="92"/>
      <c r="FJ13" s="92"/>
      <c r="FK13" s="89"/>
      <c r="FL13" s="89"/>
      <c r="FM13" s="125"/>
      <c r="FN13" s="64"/>
      <c r="FO13" s="109"/>
      <c r="FP13" s="55"/>
      <c r="FQ13" s="120">
        <f>$E13</f>
        <v>0</v>
      </c>
      <c r="FR13" s="121" t="s">
        <v>90</v>
      </c>
      <c r="FS13" s="127"/>
      <c r="FT13" s="128"/>
      <c r="FU13" s="128"/>
      <c r="FV13" s="129">
        <f>IF(FS13="",$G13,FS13)</f>
        <v>0</v>
      </c>
      <c r="FW13" s="91"/>
      <c r="FX13" s="122">
        <f>FQ13</f>
        <v>0</v>
      </c>
      <c r="FY13" s="123" t="s">
        <v>87</v>
      </c>
      <c r="FZ13" s="124">
        <f>FV13</f>
        <v>0</v>
      </c>
      <c r="GA13" s="124">
        <f>FX13*FZ13</f>
        <v>0</v>
      </c>
      <c r="GB13" s="92"/>
      <c r="GC13" s="92"/>
      <c r="GD13" s="89"/>
      <c r="GE13" s="89"/>
      <c r="GF13" s="125"/>
      <c r="GG13" s="64"/>
    </row>
    <row r="14" spans="1:189" ht="14" thickBot="1" x14ac:dyDescent="0.2">
      <c r="A14" s="70"/>
      <c r="B14" s="117"/>
      <c r="C14" s="118"/>
      <c r="D14" s="119"/>
      <c r="E14" s="118"/>
      <c r="F14" s="118"/>
      <c r="G14" s="229"/>
      <c r="H14" s="89"/>
      <c r="I14" s="122"/>
      <c r="J14" s="131"/>
      <c r="K14" s="222"/>
      <c r="L14" s="222"/>
      <c r="M14" s="92"/>
      <c r="N14" s="92"/>
      <c r="O14" s="93" t="s">
        <v>183</v>
      </c>
      <c r="P14" s="225" t="e">
        <f>SUM(L11:L13)</f>
        <v>#DIV/0!</v>
      </c>
      <c r="Q14" s="125"/>
      <c r="R14" s="126"/>
      <c r="S14" s="109"/>
      <c r="T14" s="134"/>
      <c r="U14" s="109"/>
      <c r="V14" s="109"/>
      <c r="Z14" s="135"/>
      <c r="AA14" s="89"/>
      <c r="AB14" s="122"/>
      <c r="AC14" s="131"/>
      <c r="AD14" s="132"/>
      <c r="AE14" s="124"/>
      <c r="AF14" s="92"/>
      <c r="AG14" s="92"/>
      <c r="AH14" s="93" t="s">
        <v>91</v>
      </c>
      <c r="AI14" s="133" t="e">
        <f>SUM(AE11:AE13)</f>
        <v>#DIV/0!</v>
      </c>
      <c r="AJ14" s="125"/>
      <c r="AK14" s="64"/>
      <c r="AL14" s="109"/>
      <c r="AM14" s="134"/>
      <c r="AN14" s="109"/>
      <c r="AO14" s="109"/>
      <c r="AS14" s="135"/>
      <c r="AT14" s="89"/>
      <c r="AU14" s="122"/>
      <c r="AV14" s="131"/>
      <c r="AW14" s="132"/>
      <c r="AX14" s="124"/>
      <c r="AY14" s="92"/>
      <c r="AZ14" s="92"/>
      <c r="BA14" s="93" t="s">
        <v>91</v>
      </c>
      <c r="BB14" s="133" t="e">
        <f>SUM(AX11:AX13)</f>
        <v>#DIV/0!</v>
      </c>
      <c r="BC14" s="125"/>
      <c r="BD14" s="64"/>
      <c r="BE14" s="109"/>
      <c r="BF14" s="134"/>
      <c r="BG14" s="109"/>
      <c r="BH14" s="109"/>
      <c r="BL14" s="135"/>
      <c r="BM14" s="89"/>
      <c r="BN14" s="122"/>
      <c r="BO14" s="131"/>
      <c r="BP14" s="132"/>
      <c r="BQ14" s="124"/>
      <c r="BR14" s="92"/>
      <c r="BS14" s="92"/>
      <c r="BT14" s="93" t="s">
        <v>91</v>
      </c>
      <c r="BU14" s="133" t="e">
        <f>SUM(BQ11:BQ13)</f>
        <v>#DIV/0!</v>
      </c>
      <c r="BV14" s="125"/>
      <c r="BW14" s="64"/>
      <c r="BX14" s="109"/>
      <c r="BY14" s="134"/>
      <c r="BZ14" s="109"/>
      <c r="CA14" s="109"/>
      <c r="CE14" s="135"/>
      <c r="CF14" s="89"/>
      <c r="CG14" s="122"/>
      <c r="CH14" s="131"/>
      <c r="CI14" s="132"/>
      <c r="CJ14" s="124"/>
      <c r="CK14" s="92"/>
      <c r="CL14" s="92"/>
      <c r="CM14" s="93" t="s">
        <v>91</v>
      </c>
      <c r="CN14" s="133" t="e">
        <f>SUM(CJ11:CJ13)</f>
        <v>#DIV/0!</v>
      </c>
      <c r="CO14" s="125"/>
      <c r="CP14" s="64"/>
      <c r="CQ14" s="109"/>
      <c r="CR14" s="134"/>
      <c r="CS14" s="109"/>
      <c r="CT14" s="109"/>
      <c r="CX14" s="135"/>
      <c r="CY14" s="89"/>
      <c r="CZ14" s="122"/>
      <c r="DA14" s="131"/>
      <c r="DB14" s="132"/>
      <c r="DC14" s="124"/>
      <c r="DD14" s="92"/>
      <c r="DE14" s="92"/>
      <c r="DF14" s="93" t="s">
        <v>91</v>
      </c>
      <c r="DG14" s="133" t="e">
        <f>SUM(DC11:DC13)</f>
        <v>#DIV/0!</v>
      </c>
      <c r="DH14" s="125"/>
      <c r="DI14" s="64"/>
      <c r="DJ14" s="109"/>
      <c r="DK14" s="134"/>
      <c r="DL14" s="109"/>
      <c r="DM14" s="109"/>
      <c r="DQ14" s="135"/>
      <c r="DR14" s="89"/>
      <c r="DS14" s="122"/>
      <c r="DT14" s="131"/>
      <c r="DU14" s="132"/>
      <c r="DV14" s="124"/>
      <c r="DW14" s="92"/>
      <c r="DX14" s="92"/>
      <c r="DY14" s="93" t="s">
        <v>91</v>
      </c>
      <c r="DZ14" s="133" t="e">
        <f>SUM(DV11:DV13)</f>
        <v>#DIV/0!</v>
      </c>
      <c r="EA14" s="125"/>
      <c r="EB14" s="64"/>
      <c r="EC14" s="109"/>
      <c r="ED14" s="134"/>
      <c r="EE14" s="109"/>
      <c r="EF14" s="109"/>
      <c r="EJ14" s="135"/>
      <c r="EK14" s="89"/>
      <c r="EL14" s="122"/>
      <c r="EM14" s="131"/>
      <c r="EN14" s="132"/>
      <c r="EO14" s="124"/>
      <c r="EP14" s="92"/>
      <c r="EQ14" s="92"/>
      <c r="ER14" s="93" t="s">
        <v>91</v>
      </c>
      <c r="ES14" s="133" t="e">
        <f>SUM(EO11:EO13)</f>
        <v>#DIV/0!</v>
      </c>
      <c r="ET14" s="125"/>
      <c r="EU14" s="64"/>
      <c r="EV14" s="109"/>
      <c r="EW14" s="134"/>
      <c r="EX14" s="109"/>
      <c r="EY14" s="109"/>
      <c r="FC14" s="135"/>
      <c r="FD14" s="89"/>
      <c r="FE14" s="122"/>
      <c r="FF14" s="131"/>
      <c r="FG14" s="132"/>
      <c r="FH14" s="124"/>
      <c r="FI14" s="92"/>
      <c r="FJ14" s="92"/>
      <c r="FK14" s="93" t="s">
        <v>91</v>
      </c>
      <c r="FL14" s="133" t="e">
        <f>SUM(FH11:FH13)</f>
        <v>#DIV/0!</v>
      </c>
      <c r="FM14" s="125"/>
      <c r="FN14" s="64"/>
      <c r="FO14" s="109"/>
      <c r="FP14" s="134"/>
      <c r="FQ14" s="109"/>
      <c r="FR14" s="109"/>
      <c r="FV14" s="135"/>
      <c r="FW14" s="89"/>
      <c r="FX14" s="122"/>
      <c r="FY14" s="131"/>
      <c r="FZ14" s="132"/>
      <c r="GA14" s="124"/>
      <c r="GB14" s="92"/>
      <c r="GC14" s="92"/>
      <c r="GD14" s="93" t="s">
        <v>91</v>
      </c>
      <c r="GE14" s="133" t="e">
        <f>SUM(GA11:GA13)</f>
        <v>#DIV/0!</v>
      </c>
      <c r="GF14" s="125"/>
      <c r="GG14" s="64"/>
    </row>
    <row r="15" spans="1:189" ht="14" thickBot="1" x14ac:dyDescent="0.2">
      <c r="A15" s="70" t="s">
        <v>92</v>
      </c>
      <c r="B15" s="117" t="s">
        <v>23</v>
      </c>
      <c r="C15" s="118"/>
      <c r="D15" s="120" t="s">
        <v>93</v>
      </c>
      <c r="E15" s="223" t="e">
        <f>SUM(E11:E12)</f>
        <v>#DIV/0!</v>
      </c>
      <c r="F15" s="89"/>
      <c r="G15" s="230">
        <f>Input!D55</f>
        <v>0</v>
      </c>
      <c r="H15" s="138"/>
      <c r="I15" s="139">
        <f>G15</f>
        <v>0</v>
      </c>
      <c r="J15" s="123" t="s">
        <v>94</v>
      </c>
      <c r="K15" s="222" t="e">
        <f>SUM(L11:L12)</f>
        <v>#DIV/0!</v>
      </c>
      <c r="L15" s="222" t="e">
        <f>I15*K15</f>
        <v>#DIV/0!</v>
      </c>
      <c r="M15" s="92"/>
      <c r="N15" s="92"/>
      <c r="O15" s="93"/>
      <c r="P15" s="226"/>
      <c r="Q15" s="94"/>
      <c r="R15" s="81"/>
      <c r="S15" s="82"/>
      <c r="T15" s="120" t="s">
        <v>93</v>
      </c>
      <c r="U15" s="223" t="e">
        <f>SUM(U11:U12)</f>
        <v>#DIV/0!</v>
      </c>
      <c r="V15" s="55"/>
      <c r="W15" s="140"/>
      <c r="X15" s="141"/>
      <c r="Y15" s="141"/>
      <c r="Z15" s="142">
        <f>IF(W15="",$G15,W15)</f>
        <v>0</v>
      </c>
      <c r="AA15" s="138"/>
      <c r="AB15" s="139">
        <f>Z15</f>
        <v>0</v>
      </c>
      <c r="AC15" s="123" t="s">
        <v>94</v>
      </c>
      <c r="AD15" s="124" t="e">
        <f>SUM(AE11:AE12)</f>
        <v>#DIV/0!</v>
      </c>
      <c r="AE15" s="222" t="e">
        <f>AB15*AD15</f>
        <v>#DIV/0!</v>
      </c>
      <c r="AF15" s="92"/>
      <c r="AG15" s="92"/>
      <c r="AH15" s="93"/>
      <c r="AI15" s="92"/>
      <c r="AJ15" s="94"/>
      <c r="AK15" s="64"/>
      <c r="AL15" s="82"/>
      <c r="AM15" s="120" t="s">
        <v>93</v>
      </c>
      <c r="AN15" s="223" t="e">
        <f>SUM(AN11:AN12)</f>
        <v>#DIV/0!</v>
      </c>
      <c r="AO15" s="55"/>
      <c r="AP15" s="140"/>
      <c r="AQ15" s="141"/>
      <c r="AR15" s="141"/>
      <c r="AS15" s="142">
        <f>IF(AP15="",$G15,AP15)</f>
        <v>0</v>
      </c>
      <c r="AT15" s="138"/>
      <c r="AU15" s="139">
        <f>AS15</f>
        <v>0</v>
      </c>
      <c r="AV15" s="123" t="s">
        <v>94</v>
      </c>
      <c r="AW15" s="124" t="e">
        <f>SUM(AX11:AX12)</f>
        <v>#DIV/0!</v>
      </c>
      <c r="AX15" s="222" t="e">
        <f>AU15*AW15</f>
        <v>#DIV/0!</v>
      </c>
      <c r="AY15" s="92"/>
      <c r="AZ15" s="92"/>
      <c r="BA15" s="93"/>
      <c r="BB15" s="92"/>
      <c r="BC15" s="94"/>
      <c r="BD15" s="64"/>
      <c r="BE15" s="82"/>
      <c r="BF15" s="120" t="s">
        <v>93</v>
      </c>
      <c r="BG15" s="223" t="e">
        <f>SUM(BG11:BG12)</f>
        <v>#DIV/0!</v>
      </c>
      <c r="BH15" s="55"/>
      <c r="BI15" s="140"/>
      <c r="BJ15" s="141"/>
      <c r="BK15" s="141"/>
      <c r="BL15" s="142">
        <f>IF(BI15="",$G15,BI15)</f>
        <v>0</v>
      </c>
      <c r="BM15" s="138"/>
      <c r="BN15" s="139">
        <f>BL15</f>
        <v>0</v>
      </c>
      <c r="BO15" s="123" t="s">
        <v>94</v>
      </c>
      <c r="BP15" s="124" t="e">
        <f>SUM(BQ11:BQ12)</f>
        <v>#DIV/0!</v>
      </c>
      <c r="BQ15" s="222" t="e">
        <f>BN15*BP15</f>
        <v>#DIV/0!</v>
      </c>
      <c r="BR15" s="92"/>
      <c r="BS15" s="92"/>
      <c r="BT15" s="93"/>
      <c r="BU15" s="92"/>
      <c r="BV15" s="94"/>
      <c r="BW15" s="64"/>
      <c r="BX15" s="82"/>
      <c r="BY15" s="120" t="s">
        <v>93</v>
      </c>
      <c r="BZ15" s="223" t="e">
        <f>SUM(BZ11:BZ12)</f>
        <v>#DIV/0!</v>
      </c>
      <c r="CA15" s="55"/>
      <c r="CB15" s="140"/>
      <c r="CC15" s="141"/>
      <c r="CD15" s="141"/>
      <c r="CE15" s="142">
        <f>IF(CB15="",$G15,CB15)</f>
        <v>0</v>
      </c>
      <c r="CF15" s="138"/>
      <c r="CG15" s="139">
        <f>CE15</f>
        <v>0</v>
      </c>
      <c r="CH15" s="123" t="s">
        <v>94</v>
      </c>
      <c r="CI15" s="124" t="e">
        <f>SUM(CJ11:CJ12)</f>
        <v>#DIV/0!</v>
      </c>
      <c r="CJ15" s="222" t="e">
        <f>CG15*CI15</f>
        <v>#DIV/0!</v>
      </c>
      <c r="CK15" s="92"/>
      <c r="CL15" s="92"/>
      <c r="CM15" s="93"/>
      <c r="CN15" s="92"/>
      <c r="CO15" s="94"/>
      <c r="CP15" s="64"/>
      <c r="CQ15" s="82"/>
      <c r="CR15" s="120" t="s">
        <v>93</v>
      </c>
      <c r="CS15" s="262" t="e">
        <f>SUM(CS11:CS12)</f>
        <v>#DIV/0!</v>
      </c>
      <c r="CT15" s="55"/>
      <c r="CU15" s="140"/>
      <c r="CV15" s="141"/>
      <c r="CW15" s="141"/>
      <c r="CX15" s="142">
        <f>IF(CU15="",$G15,CU15)</f>
        <v>0</v>
      </c>
      <c r="CY15" s="138"/>
      <c r="CZ15" s="139">
        <f>CX15</f>
        <v>0</v>
      </c>
      <c r="DA15" s="123" t="s">
        <v>94</v>
      </c>
      <c r="DB15" s="124" t="e">
        <f>SUM(DC11:DC12)</f>
        <v>#DIV/0!</v>
      </c>
      <c r="DC15" s="222" t="e">
        <f>CZ15*DB15</f>
        <v>#DIV/0!</v>
      </c>
      <c r="DD15" s="92"/>
      <c r="DE15" s="92"/>
      <c r="DF15" s="93"/>
      <c r="DG15" s="92"/>
      <c r="DH15" s="94"/>
      <c r="DI15" s="64"/>
      <c r="DJ15" s="82"/>
      <c r="DK15" s="120" t="s">
        <v>93</v>
      </c>
      <c r="DL15" s="136" t="e">
        <f>$U11</f>
        <v>#DIV/0!</v>
      </c>
      <c r="DM15" s="55"/>
      <c r="DN15" s="140"/>
      <c r="DO15" s="141"/>
      <c r="DP15" s="141"/>
      <c r="DQ15" s="142">
        <f>IF(DN15="",$G15,DN15)</f>
        <v>0</v>
      </c>
      <c r="DR15" s="138"/>
      <c r="DS15" s="139">
        <f>DQ15</f>
        <v>0</v>
      </c>
      <c r="DT15" s="123" t="s">
        <v>94</v>
      </c>
      <c r="DU15" s="124" t="e">
        <f>SUM(DV11:DV12)</f>
        <v>#DIV/0!</v>
      </c>
      <c r="DV15" s="124" t="e">
        <f>DS15*DU15*(DL15/DL11)</f>
        <v>#DIV/0!</v>
      </c>
      <c r="DW15" s="92"/>
      <c r="DX15" s="92"/>
      <c r="DY15" s="93"/>
      <c r="DZ15" s="92"/>
      <c r="EA15" s="94"/>
      <c r="EB15" s="64"/>
      <c r="EC15" s="82"/>
      <c r="ED15" s="120" t="s">
        <v>93</v>
      </c>
      <c r="EE15" s="136" t="e">
        <f>$U11</f>
        <v>#DIV/0!</v>
      </c>
      <c r="EF15" s="55"/>
      <c r="EG15" s="140"/>
      <c r="EH15" s="141"/>
      <c r="EI15" s="141"/>
      <c r="EJ15" s="142">
        <f>IF(EG15="",$G15,EG15)</f>
        <v>0</v>
      </c>
      <c r="EK15" s="138"/>
      <c r="EL15" s="139">
        <f>EJ15</f>
        <v>0</v>
      </c>
      <c r="EM15" s="123" t="s">
        <v>94</v>
      </c>
      <c r="EN15" s="124" t="e">
        <f>SUM(EO11:EO12)</f>
        <v>#DIV/0!</v>
      </c>
      <c r="EO15" s="124" t="e">
        <f>EL15*EN15*(EE15/EE11)</f>
        <v>#DIV/0!</v>
      </c>
      <c r="EP15" s="92"/>
      <c r="EQ15" s="92"/>
      <c r="ER15" s="93"/>
      <c r="ES15" s="92"/>
      <c r="ET15" s="94"/>
      <c r="EU15" s="64"/>
      <c r="EV15" s="82"/>
      <c r="EW15" s="120" t="s">
        <v>93</v>
      </c>
      <c r="EX15" s="136" t="e">
        <f>$U11</f>
        <v>#DIV/0!</v>
      </c>
      <c r="EY15" s="55"/>
      <c r="EZ15" s="140"/>
      <c r="FA15" s="141"/>
      <c r="FB15" s="141"/>
      <c r="FC15" s="142">
        <f>IF(EZ15="",$G15,EZ15)</f>
        <v>0</v>
      </c>
      <c r="FD15" s="138"/>
      <c r="FE15" s="139">
        <f>FC15</f>
        <v>0</v>
      </c>
      <c r="FF15" s="123" t="s">
        <v>94</v>
      </c>
      <c r="FG15" s="124" t="e">
        <f>SUM(FH11:FH12)</f>
        <v>#DIV/0!</v>
      </c>
      <c r="FH15" s="124" t="e">
        <f>FE15*FG15*(EX15/EX11)</f>
        <v>#DIV/0!</v>
      </c>
      <c r="FI15" s="92"/>
      <c r="FJ15" s="92"/>
      <c r="FK15" s="93"/>
      <c r="FL15" s="92"/>
      <c r="FM15" s="94"/>
      <c r="FN15" s="64"/>
      <c r="FO15" s="82"/>
      <c r="FP15" s="120" t="s">
        <v>93</v>
      </c>
      <c r="FQ15" s="136" t="e">
        <f>$U11</f>
        <v>#DIV/0!</v>
      </c>
      <c r="FR15" s="55"/>
      <c r="FS15" s="140"/>
      <c r="FT15" s="141"/>
      <c r="FU15" s="141"/>
      <c r="FV15" s="142">
        <f>IF(FS15="",$G15,FS15)</f>
        <v>0</v>
      </c>
      <c r="FW15" s="138"/>
      <c r="FX15" s="139">
        <f>FV15</f>
        <v>0</v>
      </c>
      <c r="FY15" s="123" t="s">
        <v>94</v>
      </c>
      <c r="FZ15" s="124" t="e">
        <f>SUM(GA11:GA12)</f>
        <v>#DIV/0!</v>
      </c>
      <c r="GA15" s="124" t="e">
        <f>FX15*FZ15*(FQ15/FQ11)</f>
        <v>#DIV/0!</v>
      </c>
      <c r="GB15" s="92"/>
      <c r="GC15" s="92"/>
      <c r="GD15" s="93"/>
      <c r="GE15" s="92"/>
      <c r="GF15" s="94"/>
      <c r="GG15" s="64"/>
    </row>
    <row r="16" spans="1:189" x14ac:dyDescent="0.15">
      <c r="A16" s="70"/>
      <c r="B16" s="117"/>
      <c r="C16" s="118"/>
      <c r="D16" s="119"/>
      <c r="E16" s="121"/>
      <c r="F16" s="118"/>
      <c r="G16" s="229"/>
      <c r="H16" s="138"/>
      <c r="I16" s="139"/>
      <c r="J16" s="123"/>
      <c r="K16" s="222"/>
      <c r="L16" s="222"/>
      <c r="M16" s="92"/>
      <c r="N16" s="92"/>
      <c r="O16" s="93"/>
      <c r="P16" s="226"/>
      <c r="Q16" s="94"/>
      <c r="R16" s="81"/>
      <c r="S16" s="82"/>
      <c r="Z16" s="135"/>
      <c r="AA16" s="138"/>
      <c r="AB16" s="139"/>
      <c r="AC16" s="123"/>
      <c r="AD16" s="124"/>
      <c r="AE16" s="124"/>
      <c r="AF16" s="92"/>
      <c r="AG16" s="92"/>
      <c r="AH16" s="93"/>
      <c r="AI16" s="92"/>
      <c r="AJ16" s="94"/>
      <c r="AK16" s="64"/>
      <c r="AL16" s="82"/>
      <c r="AS16" s="135"/>
      <c r="AT16" s="138"/>
      <c r="AU16" s="139"/>
      <c r="AV16" s="123"/>
      <c r="AW16" s="124"/>
      <c r="AX16" s="124"/>
      <c r="AY16" s="92"/>
      <c r="AZ16" s="92"/>
      <c r="BA16" s="93"/>
      <c r="BB16" s="92"/>
      <c r="BC16" s="94"/>
      <c r="BD16" s="64"/>
      <c r="BE16" s="82"/>
      <c r="BL16" s="135"/>
      <c r="BM16" s="138"/>
      <c r="BN16" s="139"/>
      <c r="BO16" s="123"/>
      <c r="BP16" s="124"/>
      <c r="BQ16" s="124"/>
      <c r="BR16" s="92"/>
      <c r="BS16" s="92"/>
      <c r="BT16" s="93"/>
      <c r="BU16" s="92"/>
      <c r="BV16" s="94"/>
      <c r="BW16" s="64"/>
      <c r="BX16" s="82"/>
      <c r="BY16" s="83"/>
      <c r="BZ16" s="82"/>
      <c r="CA16" s="82"/>
      <c r="CE16" s="135"/>
      <c r="CF16" s="138"/>
      <c r="CG16" s="139"/>
      <c r="CH16" s="123"/>
      <c r="CI16" s="124"/>
      <c r="CJ16" s="124"/>
      <c r="CK16" s="92"/>
      <c r="CL16" s="92"/>
      <c r="CM16" s="93"/>
      <c r="CN16" s="92"/>
      <c r="CO16" s="94"/>
      <c r="CP16" s="64"/>
      <c r="CQ16" s="82"/>
      <c r="CR16" s="83"/>
      <c r="CS16" s="82"/>
      <c r="CT16" s="82"/>
      <c r="CX16" s="135"/>
      <c r="CY16" s="138"/>
      <c r="CZ16" s="139"/>
      <c r="DA16" s="123"/>
      <c r="DB16" s="124"/>
      <c r="DC16" s="124"/>
      <c r="DD16" s="92"/>
      <c r="DE16" s="92"/>
      <c r="DF16" s="93"/>
      <c r="DG16" s="92"/>
      <c r="DH16" s="94"/>
      <c r="DI16" s="64"/>
      <c r="DJ16" s="82"/>
      <c r="DK16" s="83"/>
      <c r="DL16" s="82"/>
      <c r="DM16" s="82"/>
      <c r="DQ16" s="135"/>
      <c r="DR16" s="138"/>
      <c r="DS16" s="139"/>
      <c r="DT16" s="123"/>
      <c r="DU16" s="124"/>
      <c r="DV16" s="124"/>
      <c r="DW16" s="92"/>
      <c r="DX16" s="92"/>
      <c r="DY16" s="93"/>
      <c r="DZ16" s="92"/>
      <c r="EA16" s="94"/>
      <c r="EB16" s="64"/>
      <c r="EC16" s="82"/>
      <c r="ED16" s="83"/>
      <c r="EE16" s="82"/>
      <c r="EF16" s="82"/>
      <c r="EJ16" s="135"/>
      <c r="EK16" s="138"/>
      <c r="EL16" s="139"/>
      <c r="EM16" s="123"/>
      <c r="EN16" s="124"/>
      <c r="EO16" s="124"/>
      <c r="EP16" s="92"/>
      <c r="EQ16" s="92"/>
      <c r="ER16" s="93"/>
      <c r="ES16" s="92"/>
      <c r="ET16" s="94"/>
      <c r="EU16" s="64"/>
      <c r="EV16" s="82"/>
      <c r="EW16" s="83"/>
      <c r="EX16" s="82"/>
      <c r="EY16" s="82"/>
      <c r="FC16" s="135"/>
      <c r="FD16" s="138"/>
      <c r="FE16" s="139"/>
      <c r="FF16" s="123"/>
      <c r="FG16" s="124"/>
      <c r="FH16" s="124"/>
      <c r="FI16" s="92"/>
      <c r="FJ16" s="92"/>
      <c r="FK16" s="93"/>
      <c r="FL16" s="92"/>
      <c r="FM16" s="94"/>
      <c r="FN16" s="64"/>
      <c r="FO16" s="82"/>
      <c r="FP16" s="83"/>
      <c r="FQ16" s="82"/>
      <c r="FR16" s="82"/>
      <c r="FV16" s="135"/>
      <c r="FW16" s="138"/>
      <c r="FX16" s="139"/>
      <c r="FY16" s="123"/>
      <c r="FZ16" s="124"/>
      <c r="GA16" s="124"/>
      <c r="GB16" s="92"/>
      <c r="GC16" s="92"/>
      <c r="GD16" s="93"/>
      <c r="GE16" s="92"/>
      <c r="GF16" s="94"/>
      <c r="GG16" s="64"/>
    </row>
    <row r="17" spans="1:189" x14ac:dyDescent="0.15">
      <c r="A17" s="70" t="s">
        <v>95</v>
      </c>
      <c r="B17" s="117" t="s">
        <v>96</v>
      </c>
      <c r="C17" s="118"/>
      <c r="D17" s="119"/>
      <c r="E17" s="118"/>
      <c r="F17" s="118"/>
      <c r="G17" s="230">
        <f>Input!D57</f>
        <v>0</v>
      </c>
      <c r="H17" s="143"/>
      <c r="I17" s="139">
        <f>G17</f>
        <v>0</v>
      </c>
      <c r="J17" s="123" t="s">
        <v>94</v>
      </c>
      <c r="K17" s="222" t="e">
        <f>SUM(L11:L12)</f>
        <v>#DIV/0!</v>
      </c>
      <c r="L17" s="222" t="e">
        <f>I17*K17</f>
        <v>#DIV/0!</v>
      </c>
      <c r="M17" s="92"/>
      <c r="N17" s="92"/>
      <c r="O17" s="93"/>
      <c r="P17" s="226"/>
      <c r="Q17" s="94"/>
      <c r="R17" s="81"/>
      <c r="S17" s="82"/>
      <c r="W17" s="140"/>
      <c r="X17" s="141"/>
      <c r="Y17" s="141"/>
      <c r="Z17" s="142">
        <f>IF(W17="",$G17,W17)</f>
        <v>0</v>
      </c>
      <c r="AA17" s="143"/>
      <c r="AB17" s="139">
        <f>Z17</f>
        <v>0</v>
      </c>
      <c r="AC17" s="123" t="s">
        <v>94</v>
      </c>
      <c r="AD17" s="124" t="e">
        <f>SUM(AE11:AE12)</f>
        <v>#DIV/0!</v>
      </c>
      <c r="AE17" s="124" t="e">
        <f>AB17*AD17</f>
        <v>#DIV/0!</v>
      </c>
      <c r="AF17" s="92"/>
      <c r="AG17" s="92"/>
      <c r="AH17" s="93"/>
      <c r="AI17" s="92"/>
      <c r="AJ17" s="94"/>
      <c r="AK17" s="64"/>
      <c r="AL17" s="82"/>
      <c r="AP17" s="140"/>
      <c r="AQ17" s="141"/>
      <c r="AR17" s="141"/>
      <c r="AS17" s="142">
        <f>IF(AP17="",$G17,AP17)</f>
        <v>0</v>
      </c>
      <c r="AT17" s="143"/>
      <c r="AU17" s="139">
        <f>AS17</f>
        <v>0</v>
      </c>
      <c r="AV17" s="123" t="s">
        <v>94</v>
      </c>
      <c r="AW17" s="124" t="e">
        <f>SUM(AX11:AX12)</f>
        <v>#DIV/0!</v>
      </c>
      <c r="AX17" s="124" t="e">
        <f>AU17*AW17</f>
        <v>#DIV/0!</v>
      </c>
      <c r="AY17" s="92"/>
      <c r="AZ17" s="92"/>
      <c r="BA17" s="93"/>
      <c r="BB17" s="92"/>
      <c r="BC17" s="94"/>
      <c r="BD17" s="64"/>
      <c r="BE17" s="82"/>
      <c r="BI17" s="140"/>
      <c r="BJ17" s="141"/>
      <c r="BK17" s="141"/>
      <c r="BL17" s="142">
        <f>IF(BI17="",$G17,BI17)</f>
        <v>0</v>
      </c>
      <c r="BM17" s="143"/>
      <c r="BN17" s="139">
        <f>BL17</f>
        <v>0</v>
      </c>
      <c r="BO17" s="123" t="s">
        <v>94</v>
      </c>
      <c r="BP17" s="124" t="e">
        <f>SUM(BQ11:BQ12)</f>
        <v>#DIV/0!</v>
      </c>
      <c r="BQ17" s="124" t="e">
        <f>BN17*BP17</f>
        <v>#DIV/0!</v>
      </c>
      <c r="BR17" s="92"/>
      <c r="BS17" s="92"/>
      <c r="BT17" s="93"/>
      <c r="BU17" s="92"/>
      <c r="BV17" s="94"/>
      <c r="BW17" s="64"/>
      <c r="BX17" s="82"/>
      <c r="BY17" s="83"/>
      <c r="BZ17" s="82"/>
      <c r="CA17" s="82"/>
      <c r="CB17" s="140"/>
      <c r="CC17" s="141"/>
      <c r="CD17" s="141"/>
      <c r="CE17" s="142">
        <f>IF(CB17="",$G17,CB17)</f>
        <v>0</v>
      </c>
      <c r="CF17" s="143"/>
      <c r="CG17" s="139">
        <f>CE17</f>
        <v>0</v>
      </c>
      <c r="CH17" s="123" t="s">
        <v>94</v>
      </c>
      <c r="CI17" s="124" t="e">
        <f>SUM(CJ11:CJ12)</f>
        <v>#DIV/0!</v>
      </c>
      <c r="CJ17" s="124" t="e">
        <f>CG17*CI17</f>
        <v>#DIV/0!</v>
      </c>
      <c r="CK17" s="92"/>
      <c r="CL17" s="92"/>
      <c r="CM17" s="93"/>
      <c r="CN17" s="92"/>
      <c r="CO17" s="94"/>
      <c r="CP17" s="64"/>
      <c r="CQ17" s="82"/>
      <c r="CR17" s="83"/>
      <c r="CS17" s="82"/>
      <c r="CT17" s="82"/>
      <c r="CU17" s="140"/>
      <c r="CV17" s="141"/>
      <c r="CW17" s="141"/>
      <c r="CX17" s="142">
        <f>IF(CU17="",$G17,CU17)</f>
        <v>0</v>
      </c>
      <c r="CY17" s="143"/>
      <c r="CZ17" s="139">
        <f>CX17</f>
        <v>0</v>
      </c>
      <c r="DA17" s="123" t="s">
        <v>94</v>
      </c>
      <c r="DB17" s="124" t="e">
        <f>SUM(DC11:DC12)</f>
        <v>#DIV/0!</v>
      </c>
      <c r="DC17" s="124" t="e">
        <f>CZ17*DB17</f>
        <v>#DIV/0!</v>
      </c>
      <c r="DD17" s="92"/>
      <c r="DE17" s="92"/>
      <c r="DF17" s="93"/>
      <c r="DG17" s="92"/>
      <c r="DH17" s="94"/>
      <c r="DI17" s="64"/>
      <c r="DJ17" s="82"/>
      <c r="DK17" s="83"/>
      <c r="DL17" s="82"/>
      <c r="DM17" s="82"/>
      <c r="DN17" s="140"/>
      <c r="DO17" s="141"/>
      <c r="DP17" s="141"/>
      <c r="DQ17" s="142">
        <f>IF(DN17="",$G17,DN17)</f>
        <v>0</v>
      </c>
      <c r="DR17" s="143"/>
      <c r="DS17" s="139">
        <f>DQ17</f>
        <v>0</v>
      </c>
      <c r="DT17" s="123" t="s">
        <v>94</v>
      </c>
      <c r="DU17" s="124" t="e">
        <f>SUM(DV11:DV12)</f>
        <v>#DIV/0!</v>
      </c>
      <c r="DV17" s="124" t="e">
        <f>DS17*DU17</f>
        <v>#DIV/0!</v>
      </c>
      <c r="DW17" s="92"/>
      <c r="DX17" s="92"/>
      <c r="DY17" s="93"/>
      <c r="DZ17" s="92"/>
      <c r="EA17" s="94"/>
      <c r="EB17" s="64"/>
      <c r="EC17" s="82"/>
      <c r="ED17" s="83"/>
      <c r="EE17" s="82"/>
      <c r="EF17" s="82"/>
      <c r="EG17" s="140"/>
      <c r="EH17" s="141"/>
      <c r="EI17" s="141"/>
      <c r="EJ17" s="142">
        <f>IF(EG17="",$G17,EG17)</f>
        <v>0</v>
      </c>
      <c r="EK17" s="143"/>
      <c r="EL17" s="139">
        <f>EJ17</f>
        <v>0</v>
      </c>
      <c r="EM17" s="123" t="s">
        <v>94</v>
      </c>
      <c r="EN17" s="124" t="e">
        <f>SUM(EO11:EO12)</f>
        <v>#DIV/0!</v>
      </c>
      <c r="EO17" s="124" t="e">
        <f>EL17*EN17</f>
        <v>#DIV/0!</v>
      </c>
      <c r="EP17" s="92"/>
      <c r="EQ17" s="92"/>
      <c r="ER17" s="93"/>
      <c r="ES17" s="92"/>
      <c r="ET17" s="94"/>
      <c r="EU17" s="64"/>
      <c r="EV17" s="82"/>
      <c r="EW17" s="83"/>
      <c r="EX17" s="82"/>
      <c r="EY17" s="82"/>
      <c r="EZ17" s="140"/>
      <c r="FA17" s="141"/>
      <c r="FB17" s="141"/>
      <c r="FC17" s="142">
        <f>IF(EZ17="",$G17,EZ17)</f>
        <v>0</v>
      </c>
      <c r="FD17" s="143"/>
      <c r="FE17" s="139">
        <f>FC17</f>
        <v>0</v>
      </c>
      <c r="FF17" s="123" t="s">
        <v>94</v>
      </c>
      <c r="FG17" s="124" t="e">
        <f>SUM(FH11:FH12)</f>
        <v>#DIV/0!</v>
      </c>
      <c r="FH17" s="124" t="e">
        <f>FE17*FG17</f>
        <v>#DIV/0!</v>
      </c>
      <c r="FI17" s="92"/>
      <c r="FJ17" s="92"/>
      <c r="FK17" s="93"/>
      <c r="FL17" s="92"/>
      <c r="FM17" s="94"/>
      <c r="FN17" s="64"/>
      <c r="FO17" s="82"/>
      <c r="FP17" s="83"/>
      <c r="FQ17" s="82"/>
      <c r="FR17" s="82"/>
      <c r="FS17" s="140"/>
      <c r="FT17" s="141"/>
      <c r="FU17" s="141"/>
      <c r="FV17" s="142">
        <f>IF(FS17="",$G17,FS17)</f>
        <v>0</v>
      </c>
      <c r="FW17" s="143"/>
      <c r="FX17" s="139">
        <f>FV17</f>
        <v>0</v>
      </c>
      <c r="FY17" s="123" t="s">
        <v>94</v>
      </c>
      <c r="FZ17" s="124" t="e">
        <f>SUM(GA11:GA12)</f>
        <v>#DIV/0!</v>
      </c>
      <c r="GA17" s="124" t="e">
        <f>FX17*FZ17</f>
        <v>#DIV/0!</v>
      </c>
      <c r="GB17" s="92"/>
      <c r="GC17" s="92"/>
      <c r="GD17" s="93"/>
      <c r="GE17" s="92"/>
      <c r="GF17" s="94"/>
      <c r="GG17" s="64"/>
    </row>
    <row r="18" spans="1:189" x14ac:dyDescent="0.15">
      <c r="A18" s="70" t="s">
        <v>97</v>
      </c>
      <c r="B18" s="117" t="s">
        <v>98</v>
      </c>
      <c r="C18" s="118"/>
      <c r="D18" s="119"/>
      <c r="E18" s="118"/>
      <c r="F18" s="118"/>
      <c r="G18" s="228">
        <f>Input!D56</f>
        <v>0</v>
      </c>
      <c r="H18" s="89"/>
      <c r="I18" s="122"/>
      <c r="J18" s="131"/>
      <c r="K18" s="222"/>
      <c r="L18" s="222">
        <f>G18</f>
        <v>0</v>
      </c>
      <c r="M18" s="92"/>
      <c r="N18" s="92"/>
      <c r="O18" s="89"/>
      <c r="P18" s="90"/>
      <c r="Q18" s="144"/>
      <c r="R18" s="145"/>
      <c r="S18" s="110"/>
      <c r="T18" s="134"/>
      <c r="U18" s="110"/>
      <c r="V18" s="110"/>
      <c r="W18" s="127"/>
      <c r="X18" s="128"/>
      <c r="Y18" s="128"/>
      <c r="Z18" s="129">
        <f>IF(W18="",$G18,W18)</f>
        <v>0</v>
      </c>
      <c r="AA18" s="89"/>
      <c r="AB18" s="122"/>
      <c r="AC18" s="131"/>
      <c r="AD18" s="132"/>
      <c r="AE18" s="124">
        <f>Z18</f>
        <v>0</v>
      </c>
      <c r="AF18" s="92"/>
      <c r="AG18" s="92"/>
      <c r="AH18" s="89"/>
      <c r="AI18" s="89"/>
      <c r="AJ18" s="144"/>
      <c r="AK18" s="64"/>
      <c r="AL18" s="110"/>
      <c r="AM18" s="134"/>
      <c r="AN18" s="110"/>
      <c r="AO18" s="110"/>
      <c r="AP18" s="127"/>
      <c r="AQ18" s="128"/>
      <c r="AR18" s="128"/>
      <c r="AS18" s="129">
        <f>IF(AP18="",$G18,AP18)</f>
        <v>0</v>
      </c>
      <c r="AT18" s="89"/>
      <c r="AU18" s="122"/>
      <c r="AV18" s="131"/>
      <c r="AW18" s="132"/>
      <c r="AX18" s="124">
        <f>AS18</f>
        <v>0</v>
      </c>
      <c r="AY18" s="92"/>
      <c r="AZ18" s="92"/>
      <c r="BA18" s="89"/>
      <c r="BB18" s="89"/>
      <c r="BC18" s="144"/>
      <c r="BD18" s="64"/>
      <c r="BE18" s="110"/>
      <c r="BF18" s="134"/>
      <c r="BG18" s="110"/>
      <c r="BH18" s="110"/>
      <c r="BI18" s="127"/>
      <c r="BJ18" s="128"/>
      <c r="BK18" s="128"/>
      <c r="BL18" s="129">
        <f>IF(BI18="",$G18,BI18)</f>
        <v>0</v>
      </c>
      <c r="BM18" s="89"/>
      <c r="BN18" s="122"/>
      <c r="BO18" s="131"/>
      <c r="BP18" s="132"/>
      <c r="BQ18" s="124">
        <f>BL18</f>
        <v>0</v>
      </c>
      <c r="BR18" s="92"/>
      <c r="BS18" s="92"/>
      <c r="BT18" s="89"/>
      <c r="BU18" s="89"/>
      <c r="BV18" s="144"/>
      <c r="BW18" s="64"/>
      <c r="BX18" s="110"/>
      <c r="BY18" s="134"/>
      <c r="BZ18" s="110"/>
      <c r="CA18" s="110"/>
      <c r="CB18" s="127"/>
      <c r="CC18" s="128"/>
      <c r="CD18" s="128"/>
      <c r="CE18" s="129">
        <f>IF(CB18="",$G18,CB18)</f>
        <v>0</v>
      </c>
      <c r="CF18" s="89"/>
      <c r="CG18" s="122"/>
      <c r="CH18" s="131"/>
      <c r="CI18" s="132"/>
      <c r="CJ18" s="124">
        <f>CE18</f>
        <v>0</v>
      </c>
      <c r="CK18" s="92"/>
      <c r="CL18" s="92"/>
      <c r="CM18" s="89"/>
      <c r="CN18" s="89"/>
      <c r="CO18" s="144"/>
      <c r="CP18" s="64"/>
      <c r="CQ18" s="110"/>
      <c r="CR18" s="134"/>
      <c r="CS18" s="110"/>
      <c r="CT18" s="110"/>
      <c r="CU18" s="127"/>
      <c r="CV18" s="128"/>
      <c r="CW18" s="128"/>
      <c r="CX18" s="129">
        <f>IF(CU18="",$G18,CU18)</f>
        <v>0</v>
      </c>
      <c r="CY18" s="89"/>
      <c r="CZ18" s="122"/>
      <c r="DA18" s="131"/>
      <c r="DB18" s="132"/>
      <c r="DC18" s="124">
        <f>CX18</f>
        <v>0</v>
      </c>
      <c r="DD18" s="92"/>
      <c r="DE18" s="92"/>
      <c r="DF18" s="89"/>
      <c r="DG18" s="89"/>
      <c r="DH18" s="144"/>
      <c r="DI18" s="64"/>
      <c r="DJ18" s="110"/>
      <c r="DK18" s="134"/>
      <c r="DL18" s="110"/>
      <c r="DM18" s="110"/>
      <c r="DN18" s="127"/>
      <c r="DO18" s="128"/>
      <c r="DP18" s="128"/>
      <c r="DQ18" s="129">
        <f>IF(DN18="",$G18,DN18)</f>
        <v>0</v>
      </c>
      <c r="DR18" s="89"/>
      <c r="DS18" s="122"/>
      <c r="DT18" s="131"/>
      <c r="DU18" s="132"/>
      <c r="DV18" s="124">
        <f>DQ18</f>
        <v>0</v>
      </c>
      <c r="DW18" s="92"/>
      <c r="DX18" s="92"/>
      <c r="DY18" s="89"/>
      <c r="DZ18" s="89"/>
      <c r="EA18" s="144"/>
      <c r="EB18" s="64"/>
      <c r="EC18" s="110"/>
      <c r="ED18" s="134"/>
      <c r="EE18" s="110"/>
      <c r="EF18" s="110"/>
      <c r="EG18" s="127"/>
      <c r="EH18" s="128"/>
      <c r="EI18" s="128"/>
      <c r="EJ18" s="129">
        <f>IF(EG18="",$G18,EG18)</f>
        <v>0</v>
      </c>
      <c r="EK18" s="89"/>
      <c r="EL18" s="122"/>
      <c r="EM18" s="131"/>
      <c r="EN18" s="132"/>
      <c r="EO18" s="124">
        <f>EJ18</f>
        <v>0</v>
      </c>
      <c r="EP18" s="92"/>
      <c r="EQ18" s="92"/>
      <c r="ER18" s="89"/>
      <c r="ES18" s="89"/>
      <c r="ET18" s="144"/>
      <c r="EU18" s="64"/>
      <c r="EV18" s="110"/>
      <c r="EW18" s="134"/>
      <c r="EX18" s="110"/>
      <c r="EY18" s="110"/>
      <c r="EZ18" s="127"/>
      <c r="FA18" s="128"/>
      <c r="FB18" s="128"/>
      <c r="FC18" s="129">
        <f>IF(EZ18="",$G18,EZ18)</f>
        <v>0</v>
      </c>
      <c r="FD18" s="89"/>
      <c r="FE18" s="122"/>
      <c r="FF18" s="131"/>
      <c r="FG18" s="132"/>
      <c r="FH18" s="124">
        <f>FC18</f>
        <v>0</v>
      </c>
      <c r="FI18" s="92"/>
      <c r="FJ18" s="92"/>
      <c r="FK18" s="89"/>
      <c r="FL18" s="89"/>
      <c r="FM18" s="144"/>
      <c r="FN18" s="64"/>
      <c r="FO18" s="110"/>
      <c r="FP18" s="134"/>
      <c r="FQ18" s="110"/>
      <c r="FR18" s="110"/>
      <c r="FS18" s="127"/>
      <c r="FT18" s="128"/>
      <c r="FU18" s="128"/>
      <c r="FV18" s="129">
        <f>IF(FS18="",$G18,FS18)</f>
        <v>0</v>
      </c>
      <c r="FW18" s="89"/>
      <c r="FX18" s="122"/>
      <c r="FY18" s="131"/>
      <c r="FZ18" s="132"/>
      <c r="GA18" s="124">
        <f>FV18</f>
        <v>0</v>
      </c>
      <c r="GB18" s="92"/>
      <c r="GC18" s="92"/>
      <c r="GD18" s="89"/>
      <c r="GE18" s="89"/>
      <c r="GF18" s="144"/>
      <c r="GG18" s="64"/>
    </row>
    <row r="19" spans="1:189" x14ac:dyDescent="0.15">
      <c r="A19" s="70"/>
      <c r="B19" s="117"/>
      <c r="C19" s="118"/>
      <c r="D19" s="119"/>
      <c r="E19" s="118"/>
      <c r="F19" s="118"/>
      <c r="G19" s="229"/>
      <c r="H19" s="89"/>
      <c r="I19" s="122"/>
      <c r="J19" s="131"/>
      <c r="K19" s="132"/>
      <c r="L19" s="124"/>
      <c r="M19" s="92"/>
      <c r="N19" s="92"/>
      <c r="O19" s="146" t="s">
        <v>184</v>
      </c>
      <c r="P19" s="225" t="e">
        <f>SUM(L15:L18)</f>
        <v>#DIV/0!</v>
      </c>
      <c r="Q19" s="144"/>
      <c r="R19" s="145"/>
      <c r="S19" s="110"/>
      <c r="T19" s="134"/>
      <c r="U19" s="110"/>
      <c r="V19" s="110"/>
      <c r="Z19" s="135"/>
      <c r="AA19" s="89"/>
      <c r="AB19" s="122"/>
      <c r="AC19" s="131"/>
      <c r="AD19" s="132"/>
      <c r="AE19" s="124"/>
      <c r="AF19" s="92"/>
      <c r="AG19" s="92"/>
      <c r="AH19" s="146" t="s">
        <v>99</v>
      </c>
      <c r="AI19" s="133" t="e">
        <f>SUM(AE15:AE18)</f>
        <v>#DIV/0!</v>
      </c>
      <c r="AJ19" s="144"/>
      <c r="AK19" s="64"/>
      <c r="AL19" s="110"/>
      <c r="AM19" s="134"/>
      <c r="AN19" s="110"/>
      <c r="AO19" s="110"/>
      <c r="AS19" s="135"/>
      <c r="AT19" s="89"/>
      <c r="AU19" s="122"/>
      <c r="AV19" s="131"/>
      <c r="AW19" s="132"/>
      <c r="AX19" s="124"/>
      <c r="AY19" s="92"/>
      <c r="AZ19" s="92"/>
      <c r="BA19" s="146" t="s">
        <v>99</v>
      </c>
      <c r="BB19" s="133" t="e">
        <f>SUM(AX15:AX18)</f>
        <v>#DIV/0!</v>
      </c>
      <c r="BC19" s="144"/>
      <c r="BD19" s="64"/>
      <c r="BE19" s="110"/>
      <c r="BF19" s="134"/>
      <c r="BG19" s="110"/>
      <c r="BH19" s="110"/>
      <c r="BL19" s="135"/>
      <c r="BM19" s="89"/>
      <c r="BN19" s="122"/>
      <c r="BO19" s="131"/>
      <c r="BP19" s="132"/>
      <c r="BQ19" s="124"/>
      <c r="BR19" s="92"/>
      <c r="BS19" s="92"/>
      <c r="BT19" s="146" t="s">
        <v>99</v>
      </c>
      <c r="BU19" s="133" t="e">
        <f>SUM(BQ15:BQ18)</f>
        <v>#DIV/0!</v>
      </c>
      <c r="BV19" s="144"/>
      <c r="BW19" s="64"/>
      <c r="BX19" s="110"/>
      <c r="BY19" s="134"/>
      <c r="BZ19" s="110"/>
      <c r="CA19" s="109"/>
      <c r="CE19" s="135"/>
      <c r="CF19" s="89"/>
      <c r="CG19" s="122"/>
      <c r="CH19" s="131"/>
      <c r="CI19" s="132"/>
      <c r="CJ19" s="124"/>
      <c r="CK19" s="92"/>
      <c r="CL19" s="92"/>
      <c r="CM19" s="146" t="s">
        <v>99</v>
      </c>
      <c r="CN19" s="133" t="e">
        <f>SUM(CJ15:CJ18)</f>
        <v>#DIV/0!</v>
      </c>
      <c r="CO19" s="144"/>
      <c r="CP19" s="64"/>
      <c r="CQ19" s="110"/>
      <c r="CR19" s="134"/>
      <c r="CS19" s="110"/>
      <c r="CT19" s="110"/>
      <c r="CX19" s="135"/>
      <c r="CY19" s="89"/>
      <c r="CZ19" s="122"/>
      <c r="DA19" s="131"/>
      <c r="DB19" s="132"/>
      <c r="DC19" s="124"/>
      <c r="DD19" s="92"/>
      <c r="DE19" s="92"/>
      <c r="DF19" s="146" t="s">
        <v>99</v>
      </c>
      <c r="DG19" s="133" t="e">
        <f>SUM(DC15:DC18)</f>
        <v>#DIV/0!</v>
      </c>
      <c r="DH19" s="144"/>
      <c r="DI19" s="64"/>
      <c r="DJ19" s="110"/>
      <c r="DK19" s="134"/>
      <c r="DL19" s="110"/>
      <c r="DM19" s="110"/>
      <c r="DQ19" s="135"/>
      <c r="DR19" s="89"/>
      <c r="DS19" s="122"/>
      <c r="DT19" s="131"/>
      <c r="DU19" s="132"/>
      <c r="DV19" s="124"/>
      <c r="DW19" s="92"/>
      <c r="DX19" s="92"/>
      <c r="DY19" s="146" t="s">
        <v>99</v>
      </c>
      <c r="DZ19" s="133" t="e">
        <f>SUM(DV15:DV18)</f>
        <v>#DIV/0!</v>
      </c>
      <c r="EA19" s="144"/>
      <c r="EB19" s="64"/>
      <c r="EC19" s="110"/>
      <c r="ED19" s="134"/>
      <c r="EE19" s="110"/>
      <c r="EF19" s="110"/>
      <c r="EJ19" s="135"/>
      <c r="EK19" s="89"/>
      <c r="EL19" s="122"/>
      <c r="EM19" s="131"/>
      <c r="EN19" s="132"/>
      <c r="EO19" s="124"/>
      <c r="EP19" s="92"/>
      <c r="EQ19" s="92"/>
      <c r="ER19" s="146" t="s">
        <v>99</v>
      </c>
      <c r="ES19" s="133" t="e">
        <f>SUM(EO15:EO18)</f>
        <v>#DIV/0!</v>
      </c>
      <c r="ET19" s="144"/>
      <c r="EU19" s="64"/>
      <c r="EV19" s="110"/>
      <c r="EW19" s="134"/>
      <c r="EX19" s="110"/>
      <c r="EY19" s="110"/>
      <c r="FC19" s="135"/>
      <c r="FD19" s="89"/>
      <c r="FE19" s="122"/>
      <c r="FF19" s="131"/>
      <c r="FG19" s="132"/>
      <c r="FH19" s="124"/>
      <c r="FI19" s="92"/>
      <c r="FJ19" s="92"/>
      <c r="FK19" s="146" t="s">
        <v>99</v>
      </c>
      <c r="FL19" s="133" t="e">
        <f>SUM(FH15:FH18)</f>
        <v>#DIV/0!</v>
      </c>
      <c r="FM19" s="144"/>
      <c r="FN19" s="64"/>
      <c r="FO19" s="110"/>
      <c r="FP19" s="134"/>
      <c r="FQ19" s="110"/>
      <c r="FR19" s="110"/>
      <c r="FV19" s="135"/>
      <c r="FW19" s="89"/>
      <c r="FX19" s="122"/>
      <c r="FY19" s="131"/>
      <c r="FZ19" s="132"/>
      <c r="GA19" s="124"/>
      <c r="GB19" s="92"/>
      <c r="GC19" s="92"/>
      <c r="GD19" s="146" t="s">
        <v>99</v>
      </c>
      <c r="GE19" s="133" t="e">
        <f>SUM(GA15:GA18)</f>
        <v>#DIV/0!</v>
      </c>
      <c r="GF19" s="144"/>
      <c r="GG19" s="64"/>
    </row>
    <row r="20" spans="1:189" ht="14" thickBot="1" x14ac:dyDescent="0.2">
      <c r="A20" s="70"/>
      <c r="B20" s="147"/>
      <c r="C20" s="148"/>
      <c r="D20" s="149"/>
      <c r="E20" s="148"/>
      <c r="F20" s="148"/>
      <c r="G20" s="231"/>
      <c r="H20" s="100"/>
      <c r="I20" s="151"/>
      <c r="J20" s="152"/>
      <c r="K20" s="151"/>
      <c r="L20" s="153"/>
      <c r="M20" s="154"/>
      <c r="N20" s="154"/>
      <c r="O20" s="104"/>
      <c r="P20" s="154" t="s">
        <v>185</v>
      </c>
      <c r="Q20" s="224" t="e">
        <f>P14-P19</f>
        <v>#DIV/0!</v>
      </c>
      <c r="R20" s="126"/>
      <c r="S20" s="109"/>
      <c r="T20" s="134"/>
      <c r="U20" s="109"/>
      <c r="V20" s="109"/>
      <c r="Z20" s="156"/>
      <c r="AA20" s="100"/>
      <c r="AB20" s="151"/>
      <c r="AC20" s="152"/>
      <c r="AD20" s="151"/>
      <c r="AE20" s="153"/>
      <c r="AF20" s="154"/>
      <c r="AG20" s="154"/>
      <c r="AH20" s="104"/>
      <c r="AI20" s="154" t="s">
        <v>100</v>
      </c>
      <c r="AJ20" s="155" t="e">
        <f>AI14-AI19</f>
        <v>#DIV/0!</v>
      </c>
      <c r="AK20" s="64"/>
      <c r="AL20" s="109"/>
      <c r="AM20" s="134"/>
      <c r="AN20" s="109"/>
      <c r="AO20" s="109"/>
      <c r="AS20" s="156"/>
      <c r="AT20" s="100"/>
      <c r="AU20" s="151"/>
      <c r="AV20" s="152"/>
      <c r="AW20" s="151"/>
      <c r="AX20" s="153"/>
      <c r="AY20" s="154"/>
      <c r="AZ20" s="154"/>
      <c r="BA20" s="104"/>
      <c r="BB20" s="154" t="s">
        <v>100</v>
      </c>
      <c r="BC20" s="155" t="e">
        <f>BB14-BB19</f>
        <v>#DIV/0!</v>
      </c>
      <c r="BD20" s="64"/>
      <c r="BE20" s="109"/>
      <c r="BF20" s="134"/>
      <c r="BG20" s="109"/>
      <c r="BH20" s="109"/>
      <c r="BL20" s="156"/>
      <c r="BM20" s="100"/>
      <c r="BN20" s="151"/>
      <c r="BO20" s="152"/>
      <c r="BP20" s="151"/>
      <c r="BQ20" s="153"/>
      <c r="BR20" s="154"/>
      <c r="BS20" s="154"/>
      <c r="BT20" s="104"/>
      <c r="BU20" s="154" t="s">
        <v>100</v>
      </c>
      <c r="BV20" s="155" t="e">
        <f>BU14-BU19</f>
        <v>#DIV/0!</v>
      </c>
      <c r="BW20" s="64"/>
      <c r="BX20" s="109"/>
      <c r="BY20" s="134"/>
      <c r="BZ20" s="109"/>
      <c r="CE20" s="156"/>
      <c r="CF20" s="100"/>
      <c r="CG20" s="151"/>
      <c r="CH20" s="152"/>
      <c r="CI20" s="151"/>
      <c r="CJ20" s="153"/>
      <c r="CK20" s="154"/>
      <c r="CL20" s="154"/>
      <c r="CM20" s="104"/>
      <c r="CN20" s="154" t="s">
        <v>100</v>
      </c>
      <c r="CO20" s="155" t="e">
        <f>CN14-CN19</f>
        <v>#DIV/0!</v>
      </c>
      <c r="CP20" s="64"/>
      <c r="CQ20" s="109"/>
      <c r="CR20" s="134"/>
      <c r="CS20" s="109"/>
      <c r="CT20" s="109"/>
      <c r="CX20" s="156"/>
      <c r="CY20" s="100"/>
      <c r="CZ20" s="151"/>
      <c r="DA20" s="152"/>
      <c r="DB20" s="151"/>
      <c r="DC20" s="153"/>
      <c r="DD20" s="154"/>
      <c r="DE20" s="154"/>
      <c r="DF20" s="104"/>
      <c r="DG20" s="154" t="s">
        <v>100</v>
      </c>
      <c r="DH20" s="155" t="e">
        <f>DG14-DG19</f>
        <v>#DIV/0!</v>
      </c>
      <c r="DI20" s="64"/>
      <c r="DJ20" s="109"/>
      <c r="DK20" s="134"/>
      <c r="DL20" s="109"/>
      <c r="DM20" s="109"/>
      <c r="DQ20" s="156"/>
      <c r="DR20" s="100"/>
      <c r="DS20" s="151"/>
      <c r="DT20" s="152"/>
      <c r="DU20" s="151"/>
      <c r="DV20" s="153"/>
      <c r="DW20" s="154"/>
      <c r="DX20" s="154"/>
      <c r="DY20" s="104"/>
      <c r="DZ20" s="154" t="s">
        <v>100</v>
      </c>
      <c r="EA20" s="155" t="e">
        <f>DZ14-DZ19</f>
        <v>#DIV/0!</v>
      </c>
      <c r="EB20" s="64"/>
      <c r="EC20" s="109"/>
      <c r="ED20" s="134"/>
      <c r="EE20" s="109"/>
      <c r="EF20" s="109"/>
      <c r="EJ20" s="156"/>
      <c r="EK20" s="100"/>
      <c r="EL20" s="151"/>
      <c r="EM20" s="152"/>
      <c r="EN20" s="151"/>
      <c r="EO20" s="153"/>
      <c r="EP20" s="154"/>
      <c r="EQ20" s="154"/>
      <c r="ER20" s="104"/>
      <c r="ES20" s="154" t="s">
        <v>100</v>
      </c>
      <c r="ET20" s="155" t="e">
        <f>ES14-ES19</f>
        <v>#DIV/0!</v>
      </c>
      <c r="EU20" s="64"/>
      <c r="EV20" s="109"/>
      <c r="EW20" s="134"/>
      <c r="EX20" s="109"/>
      <c r="EY20" s="109"/>
      <c r="FC20" s="156"/>
      <c r="FD20" s="100"/>
      <c r="FE20" s="151"/>
      <c r="FF20" s="152"/>
      <c r="FG20" s="151"/>
      <c r="FH20" s="153"/>
      <c r="FI20" s="154"/>
      <c r="FJ20" s="154"/>
      <c r="FK20" s="104"/>
      <c r="FL20" s="154" t="s">
        <v>100</v>
      </c>
      <c r="FM20" s="155" t="e">
        <f>FL14-FL19</f>
        <v>#DIV/0!</v>
      </c>
      <c r="FN20" s="64"/>
      <c r="FO20" s="109"/>
      <c r="FP20" s="134"/>
      <c r="FQ20" s="109"/>
      <c r="FR20" s="109"/>
      <c r="FV20" s="156"/>
      <c r="FW20" s="100"/>
      <c r="FX20" s="151"/>
      <c r="FY20" s="152"/>
      <c r="FZ20" s="151"/>
      <c r="GA20" s="153"/>
      <c r="GB20" s="154"/>
      <c r="GC20" s="154"/>
      <c r="GD20" s="104"/>
      <c r="GE20" s="154" t="s">
        <v>100</v>
      </c>
      <c r="GF20" s="155" t="e">
        <f>GE14-GE19</f>
        <v>#DIV/0!</v>
      </c>
      <c r="GG20" s="64"/>
    </row>
    <row r="21" spans="1:189" ht="12.75" customHeight="1" thickBot="1" x14ac:dyDescent="0.2">
      <c r="G21" s="63"/>
      <c r="I21" s="157"/>
      <c r="M21" s="109"/>
      <c r="N21" s="109"/>
      <c r="O21" s="110"/>
      <c r="P21" s="109"/>
      <c r="Q21" s="82"/>
      <c r="R21" s="81"/>
      <c r="S21" s="82"/>
      <c r="Z21" s="61"/>
      <c r="AB21" s="157"/>
      <c r="AF21" s="109"/>
      <c r="AG21" s="109"/>
      <c r="AH21" s="110"/>
      <c r="AI21" s="109"/>
      <c r="AJ21" s="82"/>
      <c r="AK21" s="64"/>
      <c r="AL21" s="82"/>
      <c r="AS21" s="61"/>
      <c r="AU21" s="157"/>
      <c r="AY21" s="109"/>
      <c r="AZ21" s="109"/>
      <c r="BA21" s="110"/>
      <c r="BB21" s="109"/>
      <c r="BC21" s="82"/>
      <c r="BD21" s="64"/>
      <c r="BE21" s="82"/>
      <c r="BL21" s="61"/>
      <c r="BN21" s="157"/>
      <c r="BR21" s="109"/>
      <c r="BS21" s="109"/>
      <c r="BT21" s="110"/>
      <c r="BU21" s="109"/>
      <c r="BV21" s="82"/>
      <c r="BW21" s="64"/>
      <c r="BX21" s="82"/>
      <c r="BY21" s="83"/>
      <c r="BZ21" s="82"/>
      <c r="CA21" s="82"/>
      <c r="CE21" s="61"/>
      <c r="CG21" s="157"/>
      <c r="CK21" s="109"/>
      <c r="CL21" s="109"/>
      <c r="CM21" s="110"/>
      <c r="CN21" s="109"/>
      <c r="CO21" s="82"/>
      <c r="CP21" s="64"/>
      <c r="CQ21" s="82"/>
      <c r="CR21" s="83"/>
      <c r="CS21" s="82"/>
      <c r="CT21" s="82"/>
      <c r="CX21" s="61"/>
      <c r="CZ21" s="157"/>
      <c r="DD21" s="109"/>
      <c r="DE21" s="109"/>
      <c r="DF21" s="110"/>
      <c r="DG21" s="109"/>
      <c r="DH21" s="82"/>
      <c r="DI21" s="64"/>
      <c r="DJ21" s="82"/>
      <c r="DK21" s="83"/>
      <c r="DL21" s="82"/>
      <c r="DM21" s="82"/>
      <c r="DQ21" s="61"/>
      <c r="DS21" s="157"/>
      <c r="DW21" s="109"/>
      <c r="DX21" s="109"/>
      <c r="DY21" s="110"/>
      <c r="DZ21" s="109"/>
      <c r="EA21" s="82"/>
      <c r="EB21" s="64"/>
      <c r="EC21" s="82"/>
      <c r="ED21" s="83"/>
      <c r="EE21" s="82"/>
      <c r="EF21" s="82"/>
      <c r="EJ21" s="61"/>
      <c r="EL21" s="157"/>
      <c r="EP21" s="109"/>
      <c r="EQ21" s="109"/>
      <c r="ER21" s="110"/>
      <c r="ES21" s="109"/>
      <c r="ET21" s="82"/>
      <c r="EU21" s="64"/>
      <c r="EV21" s="82"/>
      <c r="EW21" s="83"/>
      <c r="EX21" s="82"/>
      <c r="EY21" s="82"/>
      <c r="FC21" s="61"/>
      <c r="FE21" s="157"/>
      <c r="FI21" s="109"/>
      <c r="FJ21" s="109"/>
      <c r="FK21" s="110"/>
      <c r="FL21" s="109"/>
      <c r="FM21" s="82"/>
      <c r="FN21" s="64"/>
      <c r="FO21" s="82"/>
      <c r="FP21" s="83"/>
      <c r="FQ21" s="82"/>
      <c r="FR21" s="82"/>
      <c r="FV21" s="61"/>
      <c r="FX21" s="157"/>
      <c r="GB21" s="109"/>
      <c r="GC21" s="109"/>
      <c r="GD21" s="110"/>
      <c r="GE21" s="109"/>
      <c r="GF21" s="82"/>
      <c r="GG21" s="64"/>
    </row>
    <row r="22" spans="1:189" ht="12.75" customHeight="1" thickBot="1" x14ac:dyDescent="0.2">
      <c r="B22" s="158" t="s">
        <v>101</v>
      </c>
      <c r="C22" s="75"/>
      <c r="D22" s="114"/>
      <c r="E22" s="75"/>
      <c r="F22" s="114"/>
      <c r="G22" s="232"/>
      <c r="H22" s="75"/>
      <c r="I22" s="159"/>
      <c r="J22" s="76"/>
      <c r="K22" s="75"/>
      <c r="L22" s="77"/>
      <c r="M22" s="78"/>
      <c r="N22" s="78"/>
      <c r="O22" s="79"/>
      <c r="P22" s="78"/>
      <c r="Q22" s="80"/>
      <c r="R22" s="81"/>
      <c r="S22" s="82"/>
      <c r="Z22" s="116"/>
      <c r="AA22" s="75"/>
      <c r="AB22" s="159"/>
      <c r="AC22" s="76"/>
      <c r="AD22" s="75"/>
      <c r="AE22" s="77"/>
      <c r="AF22" s="78"/>
      <c r="AG22" s="78"/>
      <c r="AH22" s="79"/>
      <c r="AI22" s="78"/>
      <c r="AJ22" s="80"/>
      <c r="AK22" s="64"/>
      <c r="AL22" s="82"/>
      <c r="AS22" s="116"/>
      <c r="AT22" s="75"/>
      <c r="AU22" s="159"/>
      <c r="AV22" s="76"/>
      <c r="AW22" s="75"/>
      <c r="AX22" s="77"/>
      <c r="AY22" s="78"/>
      <c r="AZ22" s="78"/>
      <c r="BA22" s="79"/>
      <c r="BB22" s="78"/>
      <c r="BC22" s="80"/>
      <c r="BD22" s="64"/>
      <c r="BE22" s="82"/>
      <c r="BL22" s="116"/>
      <c r="BM22" s="75"/>
      <c r="BN22" s="159"/>
      <c r="BO22" s="76"/>
      <c r="BP22" s="75"/>
      <c r="BQ22" s="77"/>
      <c r="BR22" s="78"/>
      <c r="BS22" s="78"/>
      <c r="BT22" s="79"/>
      <c r="BU22" s="78"/>
      <c r="BV22" s="80"/>
      <c r="BW22" s="64"/>
      <c r="BX22" s="82"/>
      <c r="BY22" s="83"/>
      <c r="BZ22" s="82"/>
      <c r="CA22" s="82"/>
      <c r="CE22" s="116"/>
      <c r="CF22" s="75"/>
      <c r="CG22" s="159"/>
      <c r="CH22" s="76"/>
      <c r="CI22" s="75"/>
      <c r="CJ22" s="77"/>
      <c r="CK22" s="78"/>
      <c r="CL22" s="78"/>
      <c r="CM22" s="79"/>
      <c r="CN22" s="78"/>
      <c r="CO22" s="80"/>
      <c r="CP22" s="64"/>
      <c r="CQ22" s="82"/>
      <c r="CR22" s="83"/>
      <c r="CS22" s="82"/>
      <c r="CT22" s="82"/>
      <c r="CX22" s="116"/>
      <c r="CY22" s="75"/>
      <c r="CZ22" s="159"/>
      <c r="DA22" s="76"/>
      <c r="DB22" s="75"/>
      <c r="DC22" s="77"/>
      <c r="DD22" s="78"/>
      <c r="DE22" s="78"/>
      <c r="DF22" s="79"/>
      <c r="DG22" s="78"/>
      <c r="DH22" s="80"/>
      <c r="DI22" s="64"/>
      <c r="DJ22" s="82"/>
      <c r="DK22" s="83"/>
      <c r="DL22" s="82"/>
      <c r="DM22" s="82"/>
      <c r="DQ22" s="116"/>
      <c r="DR22" s="75"/>
      <c r="DS22" s="159"/>
      <c r="DT22" s="76"/>
      <c r="DU22" s="75"/>
      <c r="DV22" s="77"/>
      <c r="DW22" s="78"/>
      <c r="DX22" s="78"/>
      <c r="DY22" s="79"/>
      <c r="DZ22" s="78"/>
      <c r="EA22" s="80"/>
      <c r="EB22" s="64"/>
      <c r="EC22" s="82"/>
      <c r="ED22" s="83"/>
      <c r="EE22" s="82"/>
      <c r="EF22" s="82"/>
      <c r="EJ22" s="116"/>
      <c r="EK22" s="75"/>
      <c r="EL22" s="159"/>
      <c r="EM22" s="76"/>
      <c r="EN22" s="75"/>
      <c r="EO22" s="77"/>
      <c r="EP22" s="78"/>
      <c r="EQ22" s="78"/>
      <c r="ER22" s="79"/>
      <c r="ES22" s="78"/>
      <c r="ET22" s="80"/>
      <c r="EU22" s="64"/>
      <c r="EV22" s="82"/>
      <c r="EW22" s="83"/>
      <c r="EX22" s="82"/>
      <c r="EY22" s="82"/>
      <c r="FC22" s="116"/>
      <c r="FD22" s="75"/>
      <c r="FE22" s="159"/>
      <c r="FF22" s="76"/>
      <c r="FG22" s="75"/>
      <c r="FH22" s="77"/>
      <c r="FI22" s="78"/>
      <c r="FJ22" s="78"/>
      <c r="FK22" s="79"/>
      <c r="FL22" s="78"/>
      <c r="FM22" s="80"/>
      <c r="FN22" s="64"/>
      <c r="FO22" s="82"/>
      <c r="FP22" s="83"/>
      <c r="FQ22" s="82"/>
      <c r="FR22" s="82"/>
      <c r="FV22" s="116"/>
      <c r="FW22" s="75"/>
      <c r="FX22" s="159"/>
      <c r="FY22" s="76"/>
      <c r="FZ22" s="75"/>
      <c r="GA22" s="77"/>
      <c r="GB22" s="78"/>
      <c r="GC22" s="78"/>
      <c r="GD22" s="79"/>
      <c r="GE22" s="78"/>
      <c r="GF22" s="80"/>
      <c r="GG22" s="64"/>
    </row>
    <row r="23" spans="1:189" x14ac:dyDescent="0.15">
      <c r="A23" s="54" t="s">
        <v>102</v>
      </c>
      <c r="B23" s="117" t="s">
        <v>103</v>
      </c>
      <c r="C23" s="118"/>
      <c r="D23" s="119"/>
      <c r="E23" s="118"/>
      <c r="F23" s="119"/>
      <c r="G23" s="228">
        <f>Input!D66</f>
        <v>0</v>
      </c>
      <c r="H23" s="91"/>
      <c r="I23" s="122" t="e">
        <f>E11</f>
        <v>#DIV/0!</v>
      </c>
      <c r="J23" s="123" t="s">
        <v>87</v>
      </c>
      <c r="K23" s="124">
        <f>G23</f>
        <v>0</v>
      </c>
      <c r="L23" s="124" t="e">
        <f>I23*K23</f>
        <v>#DIV/0!</v>
      </c>
      <c r="M23" s="92"/>
      <c r="N23" s="92"/>
      <c r="O23" s="93"/>
      <c r="P23" s="92"/>
      <c r="Q23" s="94"/>
      <c r="R23" s="81"/>
      <c r="S23" s="82"/>
      <c r="W23" s="127"/>
      <c r="X23" s="128"/>
      <c r="Y23" s="128"/>
      <c r="Z23" s="129">
        <f>IF(W23="",$G23,W23)</f>
        <v>0</v>
      </c>
      <c r="AA23" s="91"/>
      <c r="AB23" s="122" t="e">
        <f>U11</f>
        <v>#DIV/0!</v>
      </c>
      <c r="AC23" s="123" t="s">
        <v>87</v>
      </c>
      <c r="AD23" s="124">
        <f>Z23</f>
        <v>0</v>
      </c>
      <c r="AE23" s="124" t="e">
        <f>AB23*AD23</f>
        <v>#DIV/0!</v>
      </c>
      <c r="AF23" s="92"/>
      <c r="AG23" s="92"/>
      <c r="AH23" s="93"/>
      <c r="AI23" s="92"/>
      <c r="AJ23" s="94"/>
      <c r="AK23" s="64"/>
      <c r="AL23" s="82"/>
      <c r="AP23" s="127"/>
      <c r="AQ23" s="128"/>
      <c r="AR23" s="128"/>
      <c r="AS23" s="129">
        <f>IF(AP23="",$G23,AP23)</f>
        <v>0</v>
      </c>
      <c r="AT23" s="91"/>
      <c r="AU23" s="122" t="e">
        <f>AN11</f>
        <v>#DIV/0!</v>
      </c>
      <c r="AV23" s="123" t="s">
        <v>87</v>
      </c>
      <c r="AW23" s="124">
        <f>AS23</f>
        <v>0</v>
      </c>
      <c r="AX23" s="124" t="e">
        <f>AU23*AW23</f>
        <v>#DIV/0!</v>
      </c>
      <c r="AY23" s="92"/>
      <c r="AZ23" s="92"/>
      <c r="BA23" s="93"/>
      <c r="BB23" s="92"/>
      <c r="BC23" s="94"/>
      <c r="BD23" s="64"/>
      <c r="BE23" s="82"/>
      <c r="BI23" s="127"/>
      <c r="BJ23" s="128"/>
      <c r="BK23" s="128"/>
      <c r="BL23" s="129">
        <f>IF(BI23="",$G23,BI23)</f>
        <v>0</v>
      </c>
      <c r="BM23" s="91"/>
      <c r="BN23" s="122">
        <f>BG11</f>
        <v>0</v>
      </c>
      <c r="BO23" s="123" t="s">
        <v>87</v>
      </c>
      <c r="BP23" s="124">
        <f>BL23</f>
        <v>0</v>
      </c>
      <c r="BQ23" s="124">
        <f>BN23*BP23</f>
        <v>0</v>
      </c>
      <c r="BR23" s="92"/>
      <c r="BS23" s="92"/>
      <c r="BT23" s="93"/>
      <c r="BU23" s="92"/>
      <c r="BV23" s="94"/>
      <c r="BW23" s="64"/>
      <c r="BX23" s="82"/>
      <c r="BY23" s="83"/>
      <c r="BZ23" s="82"/>
      <c r="CA23" s="82"/>
      <c r="CB23" s="127"/>
      <c r="CC23" s="128"/>
      <c r="CD23" s="128"/>
      <c r="CE23" s="129">
        <f>IF(CB23="",$G23,CB23)</f>
        <v>0</v>
      </c>
      <c r="CF23" s="91"/>
      <c r="CG23" s="122" t="e">
        <f>BZ11</f>
        <v>#DIV/0!</v>
      </c>
      <c r="CH23" s="123" t="s">
        <v>87</v>
      </c>
      <c r="CI23" s="124">
        <f>CE23</f>
        <v>0</v>
      </c>
      <c r="CJ23" s="124" t="e">
        <f>CG23*CI23</f>
        <v>#DIV/0!</v>
      </c>
      <c r="CK23" s="92"/>
      <c r="CL23" s="92"/>
      <c r="CM23" s="93"/>
      <c r="CN23" s="92"/>
      <c r="CO23" s="94"/>
      <c r="CP23" s="64"/>
      <c r="CQ23" s="82"/>
      <c r="CR23" s="83"/>
      <c r="CS23" s="82"/>
      <c r="CT23" s="82"/>
      <c r="CU23" s="127"/>
      <c r="CV23" s="128"/>
      <c r="CW23" s="128"/>
      <c r="CX23" s="129">
        <f>IF(CU23="",$G23,CU23)</f>
        <v>0</v>
      </c>
      <c r="CY23" s="91"/>
      <c r="CZ23" s="122" t="e">
        <f>CS11</f>
        <v>#DIV/0!</v>
      </c>
      <c r="DA23" s="123" t="s">
        <v>87</v>
      </c>
      <c r="DB23" s="124">
        <f>CX23</f>
        <v>0</v>
      </c>
      <c r="DC23" s="124" t="e">
        <f>CZ23*DB23</f>
        <v>#DIV/0!</v>
      </c>
      <c r="DD23" s="92"/>
      <c r="DE23" s="92"/>
      <c r="DF23" s="93"/>
      <c r="DG23" s="92"/>
      <c r="DH23" s="94"/>
      <c r="DI23" s="64"/>
      <c r="DJ23" s="82"/>
      <c r="DK23" s="83"/>
      <c r="DL23" s="82"/>
      <c r="DM23" s="82"/>
      <c r="DN23" s="127"/>
      <c r="DO23" s="128"/>
      <c r="DP23" s="128"/>
      <c r="DQ23" s="129">
        <f>IF(DN23="",$G23,DN23)</f>
        <v>0</v>
      </c>
      <c r="DR23" s="91"/>
      <c r="DS23" s="122" t="e">
        <f>DL11</f>
        <v>#DIV/0!</v>
      </c>
      <c r="DT23" s="123" t="s">
        <v>87</v>
      </c>
      <c r="DU23" s="124">
        <f>DQ23</f>
        <v>0</v>
      </c>
      <c r="DV23" s="124" t="e">
        <f>DS23*DU23</f>
        <v>#DIV/0!</v>
      </c>
      <c r="DW23" s="92"/>
      <c r="DX23" s="92"/>
      <c r="DY23" s="93"/>
      <c r="DZ23" s="92"/>
      <c r="EA23" s="94"/>
      <c r="EB23" s="64"/>
      <c r="EC23" s="82"/>
      <c r="ED23" s="83"/>
      <c r="EE23" s="82"/>
      <c r="EF23" s="82"/>
      <c r="EG23" s="127"/>
      <c r="EH23" s="128"/>
      <c r="EI23" s="128"/>
      <c r="EJ23" s="129">
        <f>IF(EG23="",$G23,EG23)</f>
        <v>0</v>
      </c>
      <c r="EK23" s="91"/>
      <c r="EL23" s="122" t="e">
        <f>EE11</f>
        <v>#DIV/0!</v>
      </c>
      <c r="EM23" s="123" t="s">
        <v>87</v>
      </c>
      <c r="EN23" s="124">
        <f>EJ23</f>
        <v>0</v>
      </c>
      <c r="EO23" s="124" t="e">
        <f>EL23*EN23</f>
        <v>#DIV/0!</v>
      </c>
      <c r="EP23" s="92"/>
      <c r="EQ23" s="92"/>
      <c r="ER23" s="93"/>
      <c r="ES23" s="92"/>
      <c r="ET23" s="94"/>
      <c r="EU23" s="64"/>
      <c r="EV23" s="82"/>
      <c r="EW23" s="83"/>
      <c r="EX23" s="82"/>
      <c r="EY23" s="82"/>
      <c r="EZ23" s="127"/>
      <c r="FA23" s="128"/>
      <c r="FB23" s="128"/>
      <c r="FC23" s="129">
        <f>IF(EZ23="",$G23,EZ23)</f>
        <v>0</v>
      </c>
      <c r="FD23" s="91"/>
      <c r="FE23" s="122" t="e">
        <f>EX11</f>
        <v>#DIV/0!</v>
      </c>
      <c r="FF23" s="123" t="s">
        <v>87</v>
      </c>
      <c r="FG23" s="124">
        <f>FC23</f>
        <v>0</v>
      </c>
      <c r="FH23" s="124" t="e">
        <f>FE23*FG23</f>
        <v>#DIV/0!</v>
      </c>
      <c r="FI23" s="92"/>
      <c r="FJ23" s="92"/>
      <c r="FK23" s="93"/>
      <c r="FL23" s="92"/>
      <c r="FM23" s="94"/>
      <c r="FN23" s="64"/>
      <c r="FO23" s="82"/>
      <c r="FP23" s="83"/>
      <c r="FQ23" s="82"/>
      <c r="FR23" s="82"/>
      <c r="FS23" s="127"/>
      <c r="FT23" s="128"/>
      <c r="FU23" s="128"/>
      <c r="FV23" s="129">
        <f>IF(FS23="",$G23,FS23)</f>
        <v>0</v>
      </c>
      <c r="FW23" s="91"/>
      <c r="FX23" s="122" t="e">
        <f>FQ11</f>
        <v>#DIV/0!</v>
      </c>
      <c r="FY23" s="123" t="s">
        <v>87</v>
      </c>
      <c r="FZ23" s="124">
        <f>FV23</f>
        <v>0</v>
      </c>
      <c r="GA23" s="124" t="e">
        <f>FX23*FZ23</f>
        <v>#DIV/0!</v>
      </c>
      <c r="GB23" s="92"/>
      <c r="GC23" s="92"/>
      <c r="GD23" s="93"/>
      <c r="GE23" s="92"/>
      <c r="GF23" s="94"/>
      <c r="GG23" s="64"/>
    </row>
    <row r="24" spans="1:189" x14ac:dyDescent="0.15">
      <c r="A24" s="70" t="s">
        <v>104</v>
      </c>
      <c r="B24" s="117" t="s">
        <v>105</v>
      </c>
      <c r="C24" s="118"/>
      <c r="D24" s="120">
        <f>IF($G$3="a-Subdivision",0,1)</f>
        <v>0</v>
      </c>
      <c r="E24" s="118"/>
      <c r="F24" s="119"/>
      <c r="G24" s="228">
        <f>Input!D67</f>
        <v>0</v>
      </c>
      <c r="H24" s="91"/>
      <c r="I24" s="122">
        <f>D24</f>
        <v>0</v>
      </c>
      <c r="J24" s="123" t="s">
        <v>87</v>
      </c>
      <c r="K24" s="124">
        <f>G24</f>
        <v>0</v>
      </c>
      <c r="L24" s="124">
        <f>I24*K24</f>
        <v>0</v>
      </c>
      <c r="M24" s="92"/>
      <c r="N24" s="92"/>
      <c r="O24" s="93"/>
      <c r="P24" s="92"/>
      <c r="Q24" s="94"/>
      <c r="R24" s="81"/>
      <c r="S24" s="82"/>
      <c r="T24" s="120">
        <f>$D24</f>
        <v>0</v>
      </c>
      <c r="W24" s="127"/>
      <c r="X24" s="128"/>
      <c r="Y24" s="128"/>
      <c r="Z24" s="129">
        <f>IF(W24="",$G24,W24)</f>
        <v>0</v>
      </c>
      <c r="AA24" s="91"/>
      <c r="AB24" s="122">
        <f>T24</f>
        <v>0</v>
      </c>
      <c r="AC24" s="123" t="s">
        <v>87</v>
      </c>
      <c r="AD24" s="124">
        <f>Z24</f>
        <v>0</v>
      </c>
      <c r="AE24" s="124">
        <f>AB24*AD24</f>
        <v>0</v>
      </c>
      <c r="AF24" s="92"/>
      <c r="AG24" s="92"/>
      <c r="AH24" s="93"/>
      <c r="AI24" s="92"/>
      <c r="AJ24" s="94"/>
      <c r="AK24" s="64"/>
      <c r="AL24" s="82"/>
      <c r="AM24" s="249" t="e">
        <f>AN11</f>
        <v>#DIV/0!</v>
      </c>
      <c r="AP24" s="127"/>
      <c r="AQ24" s="128"/>
      <c r="AR24" s="128"/>
      <c r="AS24" s="129">
        <f>IF(AP24="",$G24,AP24)</f>
        <v>0</v>
      </c>
      <c r="AT24" s="91"/>
      <c r="AU24" s="122" t="e">
        <f>AM24</f>
        <v>#DIV/0!</v>
      </c>
      <c r="AV24" s="123" t="s">
        <v>87</v>
      </c>
      <c r="AW24" s="124">
        <f>AS24</f>
        <v>0</v>
      </c>
      <c r="AX24" s="124" t="e">
        <f>AU24*AW24</f>
        <v>#DIV/0!</v>
      </c>
      <c r="AY24" s="92"/>
      <c r="AZ24" s="92"/>
      <c r="BA24" s="93"/>
      <c r="BB24" s="92"/>
      <c r="BC24" s="94"/>
      <c r="BD24" s="64"/>
      <c r="BE24" s="82"/>
      <c r="BF24" s="247">
        <v>1</v>
      </c>
      <c r="BI24" s="127"/>
      <c r="BJ24" s="128"/>
      <c r="BK24" s="128"/>
      <c r="BL24" s="129">
        <f>IF(BI24="",$G24,BI24)</f>
        <v>0</v>
      </c>
      <c r="BM24" s="91"/>
      <c r="BN24" s="122">
        <f>BF24</f>
        <v>1</v>
      </c>
      <c r="BO24" s="123" t="s">
        <v>87</v>
      </c>
      <c r="BP24" s="124">
        <f>BL24</f>
        <v>0</v>
      </c>
      <c r="BQ24" s="124">
        <f>BN24*BP24</f>
        <v>0</v>
      </c>
      <c r="BR24" s="92"/>
      <c r="BS24" s="92"/>
      <c r="BT24" s="93"/>
      <c r="BU24" s="92"/>
      <c r="BV24" s="94"/>
      <c r="BW24" s="64"/>
      <c r="BX24" s="82"/>
      <c r="BY24" s="120">
        <f>$D24</f>
        <v>0</v>
      </c>
      <c r="BZ24" s="82"/>
      <c r="CA24" s="82"/>
      <c r="CB24" s="127"/>
      <c r="CC24" s="128"/>
      <c r="CD24" s="128"/>
      <c r="CE24" s="129">
        <f>IF(CB24="",$G24,CB24)</f>
        <v>0</v>
      </c>
      <c r="CF24" s="91"/>
      <c r="CG24" s="122">
        <f>BY24</f>
        <v>0</v>
      </c>
      <c r="CH24" s="123" t="s">
        <v>87</v>
      </c>
      <c r="CI24" s="124">
        <f>CE24</f>
        <v>0</v>
      </c>
      <c r="CJ24" s="124">
        <f>CG24*CI24</f>
        <v>0</v>
      </c>
      <c r="CK24" s="92"/>
      <c r="CL24" s="92"/>
      <c r="CM24" s="93"/>
      <c r="CN24" s="92"/>
      <c r="CO24" s="94"/>
      <c r="CP24" s="64"/>
      <c r="CQ24" s="82"/>
      <c r="CR24" s="247">
        <v>1</v>
      </c>
      <c r="CS24" s="82"/>
      <c r="CT24" s="82"/>
      <c r="CU24" s="127"/>
      <c r="CV24" s="128"/>
      <c r="CW24" s="128"/>
      <c r="CX24" s="129">
        <f>IF(CU24="",$G24,CU24)</f>
        <v>0</v>
      </c>
      <c r="CY24" s="91"/>
      <c r="CZ24" s="122">
        <f>CR24</f>
        <v>1</v>
      </c>
      <c r="DA24" s="123" t="s">
        <v>87</v>
      </c>
      <c r="DB24" s="124">
        <f>CX24</f>
        <v>0</v>
      </c>
      <c r="DC24" s="124">
        <f>CZ24*DB24</f>
        <v>0</v>
      </c>
      <c r="DD24" s="92"/>
      <c r="DE24" s="92"/>
      <c r="DF24" s="93"/>
      <c r="DG24" s="92"/>
      <c r="DH24" s="94"/>
      <c r="DI24" s="64"/>
      <c r="DJ24" s="82"/>
      <c r="DK24" s="120">
        <f>$D24</f>
        <v>0</v>
      </c>
      <c r="DL24" s="82"/>
      <c r="DM24" s="82"/>
      <c r="DN24" s="127"/>
      <c r="DO24" s="128"/>
      <c r="DP24" s="128"/>
      <c r="DQ24" s="129">
        <f>IF(DN24="",$G24,DN24)</f>
        <v>0</v>
      </c>
      <c r="DR24" s="91"/>
      <c r="DS24" s="122">
        <f>DK24</f>
        <v>0</v>
      </c>
      <c r="DT24" s="123" t="s">
        <v>87</v>
      </c>
      <c r="DU24" s="124">
        <f>DQ24</f>
        <v>0</v>
      </c>
      <c r="DV24" s="124">
        <f>DS24*DU24</f>
        <v>0</v>
      </c>
      <c r="DW24" s="92"/>
      <c r="DX24" s="92"/>
      <c r="DY24" s="93"/>
      <c r="DZ24" s="92"/>
      <c r="EA24" s="94"/>
      <c r="EB24" s="64"/>
      <c r="EC24" s="82"/>
      <c r="ED24" s="120">
        <f>$D24</f>
        <v>0</v>
      </c>
      <c r="EE24" s="82"/>
      <c r="EF24" s="82"/>
      <c r="EG24" s="127"/>
      <c r="EH24" s="128"/>
      <c r="EI24" s="128"/>
      <c r="EJ24" s="129">
        <f>IF(EG24="",$G24,EG24)</f>
        <v>0</v>
      </c>
      <c r="EK24" s="91"/>
      <c r="EL24" s="122">
        <f>ED24</f>
        <v>0</v>
      </c>
      <c r="EM24" s="123" t="s">
        <v>87</v>
      </c>
      <c r="EN24" s="124">
        <f>EJ24</f>
        <v>0</v>
      </c>
      <c r="EO24" s="124">
        <f>EL24*EN24</f>
        <v>0</v>
      </c>
      <c r="EP24" s="92"/>
      <c r="EQ24" s="92"/>
      <c r="ER24" s="93"/>
      <c r="ES24" s="92"/>
      <c r="ET24" s="94"/>
      <c r="EU24" s="64"/>
      <c r="EV24" s="82"/>
      <c r="EW24" s="120">
        <f>$D24</f>
        <v>0</v>
      </c>
      <c r="EX24" s="82"/>
      <c r="EY24" s="82"/>
      <c r="EZ24" s="127"/>
      <c r="FA24" s="128"/>
      <c r="FB24" s="128"/>
      <c r="FC24" s="129">
        <f>IF(EZ24="",$G24,EZ24)</f>
        <v>0</v>
      </c>
      <c r="FD24" s="91"/>
      <c r="FE24" s="122">
        <f>EW24</f>
        <v>0</v>
      </c>
      <c r="FF24" s="123" t="s">
        <v>87</v>
      </c>
      <c r="FG24" s="124">
        <f>FC24</f>
        <v>0</v>
      </c>
      <c r="FH24" s="124">
        <f>FE24*FG24</f>
        <v>0</v>
      </c>
      <c r="FI24" s="92"/>
      <c r="FJ24" s="92"/>
      <c r="FK24" s="93"/>
      <c r="FL24" s="92"/>
      <c r="FM24" s="94"/>
      <c r="FN24" s="64"/>
      <c r="FO24" s="82"/>
      <c r="FP24" s="120">
        <f>$D24</f>
        <v>0</v>
      </c>
      <c r="FQ24" s="82"/>
      <c r="FR24" s="82"/>
      <c r="FS24" s="127"/>
      <c r="FT24" s="128"/>
      <c r="FU24" s="128"/>
      <c r="FV24" s="129">
        <f>IF(FS24="",$G24,FS24)</f>
        <v>0</v>
      </c>
      <c r="FW24" s="91"/>
      <c r="FX24" s="122">
        <f>FP24</f>
        <v>0</v>
      </c>
      <c r="FY24" s="123" t="s">
        <v>87</v>
      </c>
      <c r="FZ24" s="124">
        <f>FV24</f>
        <v>0</v>
      </c>
      <c r="GA24" s="124">
        <f>FX24*FZ24</f>
        <v>0</v>
      </c>
      <c r="GB24" s="92"/>
      <c r="GC24" s="92"/>
      <c r="GD24" s="93"/>
      <c r="GE24" s="92"/>
      <c r="GF24" s="94"/>
      <c r="GG24" s="64"/>
    </row>
    <row r="25" spans="1:189" x14ac:dyDescent="0.15">
      <c r="A25" s="70" t="s">
        <v>106</v>
      </c>
      <c r="B25" s="117" t="s">
        <v>15</v>
      </c>
      <c r="C25" s="118"/>
      <c r="D25" s="119"/>
      <c r="E25" s="118"/>
      <c r="F25" s="119"/>
      <c r="G25" s="228">
        <f>Input!D68</f>
        <v>0</v>
      </c>
      <c r="H25" s="91"/>
      <c r="I25" s="122">
        <v>1</v>
      </c>
      <c r="J25" s="123" t="s">
        <v>87</v>
      </c>
      <c r="K25" s="124">
        <f>G25</f>
        <v>0</v>
      </c>
      <c r="L25" s="124">
        <f>I25*K25</f>
        <v>0</v>
      </c>
      <c r="M25" s="92"/>
      <c r="N25" s="92"/>
      <c r="O25" s="93"/>
      <c r="P25" s="92"/>
      <c r="Q25" s="94"/>
      <c r="R25" s="81"/>
      <c r="S25" s="82"/>
      <c r="W25" s="127"/>
      <c r="X25" s="128"/>
      <c r="Y25" s="128"/>
      <c r="Z25" s="246">
        <f>Z46*Input!$D$82</f>
        <v>0</v>
      </c>
      <c r="AA25" s="91"/>
      <c r="AB25" s="122">
        <v>1</v>
      </c>
      <c r="AC25" s="123" t="s">
        <v>87</v>
      </c>
      <c r="AD25" s="124">
        <f>Z25</f>
        <v>0</v>
      </c>
      <c r="AE25" s="124">
        <f>AB25*AD25</f>
        <v>0</v>
      </c>
      <c r="AF25" s="92"/>
      <c r="AG25" s="92"/>
      <c r="AH25" s="93"/>
      <c r="AI25" s="92"/>
      <c r="AJ25" s="94"/>
      <c r="AK25" s="64"/>
      <c r="AL25" s="82"/>
      <c r="AP25" s="127"/>
      <c r="AQ25" s="128"/>
      <c r="AR25" s="128"/>
      <c r="AS25" s="129">
        <f>IF(AP25="",$G25,AP25)</f>
        <v>0</v>
      </c>
      <c r="AT25" s="91"/>
      <c r="AU25" s="122">
        <v>1</v>
      </c>
      <c r="AV25" s="123" t="s">
        <v>87</v>
      </c>
      <c r="AW25" s="124">
        <f>AS25</f>
        <v>0</v>
      </c>
      <c r="AX25" s="124">
        <f>AU25*AW25</f>
        <v>0</v>
      </c>
      <c r="AY25" s="92"/>
      <c r="AZ25" s="92"/>
      <c r="BA25" s="93"/>
      <c r="BB25" s="92"/>
      <c r="BC25" s="94"/>
      <c r="BD25" s="64"/>
      <c r="BE25" s="82"/>
      <c r="BI25" s="127"/>
      <c r="BJ25" s="128"/>
      <c r="BK25" s="128"/>
      <c r="BL25" s="129">
        <f>IF(BI25="",$G25,BI25)</f>
        <v>0</v>
      </c>
      <c r="BM25" s="91"/>
      <c r="BN25" s="122">
        <v>1</v>
      </c>
      <c r="BO25" s="123" t="s">
        <v>87</v>
      </c>
      <c r="BP25" s="124">
        <f>BL25</f>
        <v>0</v>
      </c>
      <c r="BQ25" s="124">
        <f>BN25*BP25</f>
        <v>0</v>
      </c>
      <c r="BR25" s="92"/>
      <c r="BS25" s="92"/>
      <c r="BT25" s="93"/>
      <c r="BU25" s="92"/>
      <c r="BV25" s="94"/>
      <c r="BW25" s="64"/>
      <c r="BX25" s="82"/>
      <c r="BY25" s="83"/>
      <c r="BZ25" s="82"/>
      <c r="CA25" s="82"/>
      <c r="CB25" s="127"/>
      <c r="CC25" s="128"/>
      <c r="CD25" s="128"/>
      <c r="CE25" s="246">
        <f>CE46*Input!$D$82</f>
        <v>0</v>
      </c>
      <c r="CF25" s="91"/>
      <c r="CG25" s="122">
        <v>1</v>
      </c>
      <c r="CH25" s="123" t="s">
        <v>87</v>
      </c>
      <c r="CI25" s="124">
        <f>CE25</f>
        <v>0</v>
      </c>
      <c r="CJ25" s="124">
        <f>CG25*CI25</f>
        <v>0</v>
      </c>
      <c r="CK25" s="92"/>
      <c r="CL25" s="92"/>
      <c r="CM25" s="93"/>
      <c r="CN25" s="92"/>
      <c r="CO25" s="94"/>
      <c r="CP25" s="64"/>
      <c r="CQ25" s="82"/>
      <c r="CR25" s="83"/>
      <c r="CS25" s="82"/>
      <c r="CT25" s="82"/>
      <c r="CU25" s="127"/>
      <c r="CV25" s="128"/>
      <c r="CW25" s="128"/>
      <c r="CX25" s="129">
        <f>IF(CU25="",$G25,CU25)</f>
        <v>0</v>
      </c>
      <c r="CY25" s="91"/>
      <c r="CZ25" s="122">
        <v>1</v>
      </c>
      <c r="DA25" s="123" t="s">
        <v>87</v>
      </c>
      <c r="DB25" s="124">
        <f>CX25</f>
        <v>0</v>
      </c>
      <c r="DC25" s="124">
        <f>CZ25*DB25</f>
        <v>0</v>
      </c>
      <c r="DD25" s="92"/>
      <c r="DE25" s="92"/>
      <c r="DF25" s="93"/>
      <c r="DG25" s="92"/>
      <c r="DH25" s="94"/>
      <c r="DI25" s="64"/>
      <c r="DJ25" s="82"/>
      <c r="DK25" s="83"/>
      <c r="DL25" s="82"/>
      <c r="DM25" s="82"/>
      <c r="DN25" s="127"/>
      <c r="DO25" s="128"/>
      <c r="DP25" s="128"/>
      <c r="DQ25" s="129">
        <f>IF(DN25="",$G25,DN25)</f>
        <v>0</v>
      </c>
      <c r="DR25" s="91"/>
      <c r="DS25" s="122">
        <v>1</v>
      </c>
      <c r="DT25" s="123" t="s">
        <v>87</v>
      </c>
      <c r="DU25" s="124">
        <f>DQ25</f>
        <v>0</v>
      </c>
      <c r="DV25" s="124">
        <f>DS25*DU25</f>
        <v>0</v>
      </c>
      <c r="DW25" s="92"/>
      <c r="DX25" s="92"/>
      <c r="DY25" s="93"/>
      <c r="DZ25" s="92"/>
      <c r="EA25" s="94"/>
      <c r="EB25" s="64"/>
      <c r="EC25" s="82"/>
      <c r="ED25" s="83"/>
      <c r="EE25" s="82"/>
      <c r="EF25" s="82"/>
      <c r="EG25" s="127"/>
      <c r="EH25" s="128"/>
      <c r="EI25" s="128"/>
      <c r="EJ25" s="129">
        <f>IF(EG25="",$G25,EG25)</f>
        <v>0</v>
      </c>
      <c r="EK25" s="91"/>
      <c r="EL25" s="122">
        <v>1</v>
      </c>
      <c r="EM25" s="123" t="s">
        <v>87</v>
      </c>
      <c r="EN25" s="124">
        <f>EJ25</f>
        <v>0</v>
      </c>
      <c r="EO25" s="124">
        <f>EL25*EN25</f>
        <v>0</v>
      </c>
      <c r="EP25" s="92"/>
      <c r="EQ25" s="92"/>
      <c r="ER25" s="93"/>
      <c r="ES25" s="92"/>
      <c r="ET25" s="94"/>
      <c r="EU25" s="64"/>
      <c r="EV25" s="82"/>
      <c r="EW25" s="83"/>
      <c r="EX25" s="82"/>
      <c r="EY25" s="82"/>
      <c r="EZ25" s="127"/>
      <c r="FA25" s="128"/>
      <c r="FB25" s="128"/>
      <c r="FC25" s="129">
        <f>IF(EZ25="",$G25,EZ25)</f>
        <v>0</v>
      </c>
      <c r="FD25" s="91"/>
      <c r="FE25" s="122">
        <v>1</v>
      </c>
      <c r="FF25" s="123" t="s">
        <v>87</v>
      </c>
      <c r="FG25" s="124">
        <f>FC25</f>
        <v>0</v>
      </c>
      <c r="FH25" s="124">
        <f>FE25*FG25</f>
        <v>0</v>
      </c>
      <c r="FI25" s="92"/>
      <c r="FJ25" s="92"/>
      <c r="FK25" s="93"/>
      <c r="FL25" s="92"/>
      <c r="FM25" s="94"/>
      <c r="FN25" s="64"/>
      <c r="FO25" s="82"/>
      <c r="FP25" s="83"/>
      <c r="FQ25" s="82"/>
      <c r="FR25" s="82"/>
      <c r="FS25" s="127"/>
      <c r="FT25" s="128"/>
      <c r="FU25" s="128"/>
      <c r="FV25" s="129">
        <f>IF(FS25="",$G25,FS25)</f>
        <v>0</v>
      </c>
      <c r="FW25" s="91"/>
      <c r="FX25" s="122">
        <v>1</v>
      </c>
      <c r="FY25" s="123" t="s">
        <v>87</v>
      </c>
      <c r="FZ25" s="124">
        <f>FV25</f>
        <v>0</v>
      </c>
      <c r="GA25" s="124">
        <f>FX25*FZ25</f>
        <v>0</v>
      </c>
      <c r="GB25" s="92"/>
      <c r="GC25" s="92"/>
      <c r="GD25" s="93"/>
      <c r="GE25" s="92"/>
      <c r="GF25" s="94"/>
      <c r="GG25" s="64"/>
    </row>
    <row r="26" spans="1:189" x14ac:dyDescent="0.15">
      <c r="A26" s="70"/>
      <c r="B26" s="117"/>
      <c r="C26" s="118"/>
      <c r="D26" s="119"/>
      <c r="E26" s="118"/>
      <c r="F26" s="119"/>
      <c r="G26" s="229"/>
      <c r="H26" s="89"/>
      <c r="I26" s="122"/>
      <c r="J26" s="123"/>
      <c r="K26" s="124"/>
      <c r="L26" s="124"/>
      <c r="M26" s="92"/>
      <c r="N26" s="92"/>
      <c r="O26" s="93"/>
      <c r="P26" s="92"/>
      <c r="Q26" s="94"/>
      <c r="R26" s="81"/>
      <c r="S26" s="82"/>
      <c r="Z26" s="135"/>
      <c r="AA26" s="89"/>
      <c r="AB26" s="122"/>
      <c r="AC26" s="123"/>
      <c r="AD26" s="124"/>
      <c r="AE26" s="124"/>
      <c r="AF26" s="92"/>
      <c r="AG26" s="92"/>
      <c r="AH26" s="93"/>
      <c r="AI26" s="92"/>
      <c r="AJ26" s="94"/>
      <c r="AK26" s="64"/>
      <c r="AL26" s="82"/>
      <c r="AS26" s="135"/>
      <c r="AT26" s="89"/>
      <c r="AU26" s="122"/>
      <c r="AV26" s="123"/>
      <c r="AW26" s="124"/>
      <c r="AX26" s="124"/>
      <c r="AY26" s="92"/>
      <c r="AZ26" s="92"/>
      <c r="BA26" s="93"/>
      <c r="BB26" s="92"/>
      <c r="BC26" s="94"/>
      <c r="BD26" s="64"/>
      <c r="BE26" s="82"/>
      <c r="BL26" s="135"/>
      <c r="BM26" s="89"/>
      <c r="BN26" s="122"/>
      <c r="BO26" s="123"/>
      <c r="BP26" s="124"/>
      <c r="BQ26" s="124"/>
      <c r="BR26" s="92"/>
      <c r="BS26" s="92"/>
      <c r="BT26" s="93"/>
      <c r="BU26" s="92"/>
      <c r="BV26" s="94"/>
      <c r="BW26" s="64"/>
      <c r="BX26" s="82"/>
      <c r="BY26" s="83"/>
      <c r="BZ26" s="82"/>
      <c r="CA26" s="82"/>
      <c r="CE26" s="135"/>
      <c r="CF26" s="89"/>
      <c r="CG26" s="122"/>
      <c r="CH26" s="123"/>
      <c r="CI26" s="124"/>
      <c r="CJ26" s="124"/>
      <c r="CK26" s="92"/>
      <c r="CL26" s="92"/>
      <c r="CM26" s="93"/>
      <c r="CN26" s="92"/>
      <c r="CO26" s="94"/>
      <c r="CP26" s="64"/>
      <c r="CQ26" s="82"/>
      <c r="CR26" s="83"/>
      <c r="CS26" s="82"/>
      <c r="CT26" s="82"/>
      <c r="CX26" s="135"/>
      <c r="CY26" s="89"/>
      <c r="CZ26" s="122"/>
      <c r="DA26" s="123"/>
      <c r="DB26" s="124"/>
      <c r="DC26" s="124"/>
      <c r="DD26" s="92"/>
      <c r="DE26" s="92"/>
      <c r="DF26" s="93"/>
      <c r="DG26" s="92"/>
      <c r="DH26" s="94"/>
      <c r="DI26" s="64"/>
      <c r="DJ26" s="82"/>
      <c r="DK26" s="83"/>
      <c r="DL26" s="82"/>
      <c r="DM26" s="82"/>
      <c r="DQ26" s="135"/>
      <c r="DR26" s="89"/>
      <c r="DS26" s="122"/>
      <c r="DT26" s="123"/>
      <c r="DU26" s="124"/>
      <c r="DV26" s="124"/>
      <c r="DW26" s="92"/>
      <c r="DX26" s="92"/>
      <c r="DY26" s="93"/>
      <c r="DZ26" s="92"/>
      <c r="EA26" s="94"/>
      <c r="EB26" s="64"/>
      <c r="EC26" s="82"/>
      <c r="ED26" s="83"/>
      <c r="EE26" s="82"/>
      <c r="EF26" s="82"/>
      <c r="EJ26" s="135"/>
      <c r="EK26" s="89"/>
      <c r="EL26" s="122"/>
      <c r="EM26" s="123"/>
      <c r="EN26" s="124"/>
      <c r="EO26" s="124"/>
      <c r="EP26" s="92"/>
      <c r="EQ26" s="92"/>
      <c r="ER26" s="93"/>
      <c r="ES26" s="92"/>
      <c r="ET26" s="94"/>
      <c r="EU26" s="64"/>
      <c r="EV26" s="82"/>
      <c r="EW26" s="83"/>
      <c r="EX26" s="82"/>
      <c r="EY26" s="82"/>
      <c r="FC26" s="135"/>
      <c r="FD26" s="89"/>
      <c r="FE26" s="122"/>
      <c r="FF26" s="123"/>
      <c r="FG26" s="124"/>
      <c r="FH26" s="124"/>
      <c r="FI26" s="92"/>
      <c r="FJ26" s="92"/>
      <c r="FK26" s="93"/>
      <c r="FL26" s="92"/>
      <c r="FM26" s="94"/>
      <c r="FN26" s="64"/>
      <c r="FO26" s="82"/>
      <c r="FP26" s="83"/>
      <c r="FQ26" s="82"/>
      <c r="FR26" s="82"/>
      <c r="FV26" s="135"/>
      <c r="FW26" s="89"/>
      <c r="FX26" s="122"/>
      <c r="FY26" s="123"/>
      <c r="FZ26" s="124"/>
      <c r="GA26" s="124"/>
      <c r="GB26" s="92"/>
      <c r="GC26" s="92"/>
      <c r="GD26" s="93"/>
      <c r="GE26" s="92"/>
      <c r="GF26" s="94"/>
      <c r="GG26" s="64"/>
    </row>
    <row r="27" spans="1:189" x14ac:dyDescent="0.15">
      <c r="A27" s="70"/>
      <c r="B27" s="117" t="s">
        <v>108</v>
      </c>
      <c r="C27" s="118"/>
      <c r="D27" s="119"/>
      <c r="E27" s="118"/>
      <c r="F27" s="119" t="s">
        <v>109</v>
      </c>
      <c r="G27" s="233">
        <f>Input!D71</f>
        <v>0</v>
      </c>
      <c r="H27" s="89"/>
      <c r="I27" s="132"/>
      <c r="J27" s="123"/>
      <c r="K27" s="132"/>
      <c r="L27" s="124"/>
      <c r="M27" s="92"/>
      <c r="N27" s="92"/>
      <c r="O27" s="93"/>
      <c r="P27" s="92"/>
      <c r="Q27" s="94"/>
      <c r="R27" s="81"/>
      <c r="S27" s="82"/>
      <c r="W27" s="84"/>
      <c r="X27" s="85"/>
      <c r="Y27" s="85"/>
      <c r="Z27" s="95">
        <f>IF(W27="",$G27,W27)</f>
        <v>0</v>
      </c>
      <c r="AA27" s="89"/>
      <c r="AB27" s="132"/>
      <c r="AC27" s="123"/>
      <c r="AD27" s="132"/>
      <c r="AE27" s="124"/>
      <c r="AF27" s="92"/>
      <c r="AG27" s="92"/>
      <c r="AH27" s="93"/>
      <c r="AI27" s="92"/>
      <c r="AJ27" s="94"/>
      <c r="AK27" s="64"/>
      <c r="AL27" s="82"/>
      <c r="AP27" s="84"/>
      <c r="AQ27" s="85"/>
      <c r="AR27" s="85"/>
      <c r="AS27" s="95">
        <f>IF(AP27="",$G27,AP27)</f>
        <v>0</v>
      </c>
      <c r="AT27" s="89"/>
      <c r="AU27" s="132"/>
      <c r="AV27" s="123"/>
      <c r="AW27" s="132"/>
      <c r="AX27" s="124"/>
      <c r="AY27" s="92"/>
      <c r="AZ27" s="92"/>
      <c r="BA27" s="93"/>
      <c r="BB27" s="92"/>
      <c r="BC27" s="94"/>
      <c r="BD27" s="64"/>
      <c r="BE27" s="82"/>
      <c r="BI27" s="84"/>
      <c r="BJ27" s="85"/>
      <c r="BK27" s="85"/>
      <c r="BL27" s="95">
        <f>IF(BI27="",$G27,BI27)</f>
        <v>0</v>
      </c>
      <c r="BM27" s="89"/>
      <c r="BN27" s="132"/>
      <c r="BO27" s="123"/>
      <c r="BP27" s="132"/>
      <c r="BQ27" s="124"/>
      <c r="BR27" s="92"/>
      <c r="BS27" s="92"/>
      <c r="BT27" s="93"/>
      <c r="BU27" s="92"/>
      <c r="BV27" s="94"/>
      <c r="BW27" s="64"/>
      <c r="BX27" s="82"/>
      <c r="BY27" s="83"/>
      <c r="BZ27" s="82"/>
      <c r="CA27" s="82"/>
      <c r="CB27" s="84"/>
      <c r="CC27" s="85"/>
      <c r="CD27" s="85"/>
      <c r="CE27" s="95">
        <f>IF(CB27="",$G27,CB27)</f>
        <v>0</v>
      </c>
      <c r="CF27" s="89"/>
      <c r="CG27" s="132"/>
      <c r="CH27" s="123"/>
      <c r="CI27" s="132"/>
      <c r="CJ27" s="124"/>
      <c r="CK27" s="92"/>
      <c r="CL27" s="92"/>
      <c r="CM27" s="93"/>
      <c r="CN27" s="92"/>
      <c r="CO27" s="94"/>
      <c r="CP27" s="64"/>
      <c r="CQ27" s="82"/>
      <c r="CR27" s="83"/>
      <c r="CS27" s="82"/>
      <c r="CT27" s="82"/>
      <c r="CU27" s="84"/>
      <c r="CV27" s="85"/>
      <c r="CW27" s="85"/>
      <c r="CX27" s="95">
        <f>IF(CU27="",$G27,CU27)</f>
        <v>0</v>
      </c>
      <c r="CY27" s="89"/>
      <c r="CZ27" s="132"/>
      <c r="DA27" s="123"/>
      <c r="DB27" s="132"/>
      <c r="DC27" s="124"/>
      <c r="DD27" s="92"/>
      <c r="DE27" s="92"/>
      <c r="DF27" s="93"/>
      <c r="DG27" s="92"/>
      <c r="DH27" s="94"/>
      <c r="DI27" s="64"/>
      <c r="DJ27" s="82"/>
      <c r="DK27" s="83"/>
      <c r="DL27" s="82"/>
      <c r="DM27" s="82"/>
      <c r="DN27" s="84"/>
      <c r="DO27" s="85"/>
      <c r="DP27" s="85"/>
      <c r="DQ27" s="95">
        <f>IF(DN27="",$G27,DN27)</f>
        <v>0</v>
      </c>
      <c r="DR27" s="89"/>
      <c r="DS27" s="132"/>
      <c r="DT27" s="123"/>
      <c r="DU27" s="132"/>
      <c r="DV27" s="124"/>
      <c r="DW27" s="92"/>
      <c r="DX27" s="92"/>
      <c r="DY27" s="93"/>
      <c r="DZ27" s="92"/>
      <c r="EA27" s="94"/>
      <c r="EB27" s="64"/>
      <c r="EC27" s="82"/>
      <c r="ED27" s="83"/>
      <c r="EE27" s="82"/>
      <c r="EF27" s="82"/>
      <c r="EG27" s="84"/>
      <c r="EH27" s="85"/>
      <c r="EI27" s="85"/>
      <c r="EJ27" s="95">
        <f>IF(EG27="",$G27,EG27)</f>
        <v>0</v>
      </c>
      <c r="EK27" s="89"/>
      <c r="EL27" s="132"/>
      <c r="EM27" s="123"/>
      <c r="EN27" s="132"/>
      <c r="EO27" s="124"/>
      <c r="EP27" s="92"/>
      <c r="EQ27" s="92"/>
      <c r="ER27" s="93"/>
      <c r="ES27" s="92"/>
      <c r="ET27" s="94"/>
      <c r="EU27" s="64"/>
      <c r="EV27" s="82"/>
      <c r="EW27" s="83"/>
      <c r="EX27" s="82"/>
      <c r="EY27" s="82"/>
      <c r="EZ27" s="84"/>
      <c r="FA27" s="85"/>
      <c r="FB27" s="85"/>
      <c r="FC27" s="95">
        <f>IF(EZ27="",$G27,EZ27)</f>
        <v>0</v>
      </c>
      <c r="FD27" s="89"/>
      <c r="FE27" s="132"/>
      <c r="FF27" s="123"/>
      <c r="FG27" s="132"/>
      <c r="FH27" s="124"/>
      <c r="FI27" s="92"/>
      <c r="FJ27" s="92"/>
      <c r="FK27" s="93"/>
      <c r="FL27" s="92"/>
      <c r="FM27" s="94"/>
      <c r="FN27" s="64"/>
      <c r="FO27" s="82"/>
      <c r="FP27" s="83"/>
      <c r="FQ27" s="82"/>
      <c r="FR27" s="82"/>
      <c r="FS27" s="84"/>
      <c r="FT27" s="85"/>
      <c r="FU27" s="85"/>
      <c r="FV27" s="95">
        <f>IF(FS27="",$G27,FS27)</f>
        <v>0</v>
      </c>
      <c r="FW27" s="89"/>
      <c r="FX27" s="132"/>
      <c r="FY27" s="123"/>
      <c r="FZ27" s="132"/>
      <c r="GA27" s="124"/>
      <c r="GB27" s="92"/>
      <c r="GC27" s="92"/>
      <c r="GD27" s="93"/>
      <c r="GE27" s="92"/>
      <c r="GF27" s="94"/>
      <c r="GG27" s="64"/>
    </row>
    <row r="28" spans="1:189" x14ac:dyDescent="0.15">
      <c r="A28" s="70"/>
      <c r="B28" s="117"/>
      <c r="C28" s="118"/>
      <c r="D28" s="119"/>
      <c r="E28" s="118"/>
      <c r="F28" s="119" t="s">
        <v>110</v>
      </c>
      <c r="G28" s="228">
        <f>Input!D72</f>
        <v>0</v>
      </c>
      <c r="H28" s="91"/>
      <c r="I28" s="124"/>
      <c r="J28" s="123"/>
      <c r="K28" s="132"/>
      <c r="L28" s="124"/>
      <c r="M28" s="92"/>
      <c r="N28" s="92"/>
      <c r="O28" s="93"/>
      <c r="P28" s="92"/>
      <c r="Q28" s="94"/>
      <c r="R28" s="81"/>
      <c r="S28" s="82"/>
      <c r="W28" s="127"/>
      <c r="X28" s="128"/>
      <c r="Y28" s="128"/>
      <c r="Z28" s="129">
        <f>IF(W28="",$G28,W28)</f>
        <v>0</v>
      </c>
      <c r="AA28" s="91"/>
      <c r="AB28" s="124"/>
      <c r="AC28" s="123"/>
      <c r="AD28" s="132"/>
      <c r="AE28" s="124"/>
      <c r="AF28" s="92"/>
      <c r="AG28" s="92"/>
      <c r="AH28" s="93"/>
      <c r="AI28" s="92"/>
      <c r="AJ28" s="94"/>
      <c r="AK28" s="64"/>
      <c r="AL28" s="82"/>
      <c r="AP28" s="127"/>
      <c r="AQ28" s="128"/>
      <c r="AR28" s="128"/>
      <c r="AS28" s="129">
        <f>IF(AP28="",$G28,AP28)</f>
        <v>0</v>
      </c>
      <c r="AT28" s="91"/>
      <c r="AU28" s="124"/>
      <c r="AV28" s="123"/>
      <c r="AW28" s="132"/>
      <c r="AX28" s="124"/>
      <c r="AY28" s="92"/>
      <c r="AZ28" s="92"/>
      <c r="BA28" s="93"/>
      <c r="BB28" s="92"/>
      <c r="BC28" s="94"/>
      <c r="BD28" s="64"/>
      <c r="BE28" s="82"/>
      <c r="BI28" s="127"/>
      <c r="BJ28" s="128"/>
      <c r="BK28" s="128"/>
      <c r="BL28" s="129">
        <f>IF(BI28="",$G28,BI28)</f>
        <v>0</v>
      </c>
      <c r="BM28" s="91"/>
      <c r="BN28" s="124"/>
      <c r="BO28" s="123"/>
      <c r="BP28" s="132"/>
      <c r="BQ28" s="124"/>
      <c r="BR28" s="92"/>
      <c r="BS28" s="92"/>
      <c r="BT28" s="93"/>
      <c r="BU28" s="92"/>
      <c r="BV28" s="94"/>
      <c r="BW28" s="64"/>
      <c r="BX28" s="82"/>
      <c r="BY28" s="83"/>
      <c r="BZ28" s="82"/>
      <c r="CA28" s="82"/>
      <c r="CB28" s="127"/>
      <c r="CC28" s="128"/>
      <c r="CD28" s="128"/>
      <c r="CE28" s="129">
        <f>IF(CB28="",$G28,CB28)</f>
        <v>0</v>
      </c>
      <c r="CF28" s="91"/>
      <c r="CG28" s="124"/>
      <c r="CH28" s="123"/>
      <c r="CI28" s="132"/>
      <c r="CJ28" s="124"/>
      <c r="CK28" s="92"/>
      <c r="CL28" s="92"/>
      <c r="CM28" s="93"/>
      <c r="CN28" s="92"/>
      <c r="CO28" s="94"/>
      <c r="CP28" s="64"/>
      <c r="CQ28" s="82"/>
      <c r="CR28" s="83"/>
      <c r="CS28" s="82"/>
      <c r="CT28" s="82"/>
      <c r="CU28" s="127"/>
      <c r="CV28" s="128"/>
      <c r="CW28" s="128"/>
      <c r="CX28" s="129">
        <f>IF(CU28="",$G28,CU28)</f>
        <v>0</v>
      </c>
      <c r="CY28" s="91"/>
      <c r="CZ28" s="124"/>
      <c r="DA28" s="123"/>
      <c r="DB28" s="132"/>
      <c r="DC28" s="124"/>
      <c r="DD28" s="92"/>
      <c r="DE28" s="92"/>
      <c r="DF28" s="93"/>
      <c r="DG28" s="92"/>
      <c r="DH28" s="94"/>
      <c r="DI28" s="64"/>
      <c r="DJ28" s="82"/>
      <c r="DK28" s="83"/>
      <c r="DL28" s="82"/>
      <c r="DM28" s="82"/>
      <c r="DN28" s="127"/>
      <c r="DO28" s="128"/>
      <c r="DP28" s="128"/>
      <c r="DQ28" s="129">
        <f>IF(DN28="",$G28,DN28)</f>
        <v>0</v>
      </c>
      <c r="DR28" s="91"/>
      <c r="DS28" s="124"/>
      <c r="DT28" s="123"/>
      <c r="DU28" s="132"/>
      <c r="DV28" s="124"/>
      <c r="DW28" s="92"/>
      <c r="DX28" s="92"/>
      <c r="DY28" s="93"/>
      <c r="DZ28" s="92"/>
      <c r="EA28" s="94"/>
      <c r="EB28" s="64"/>
      <c r="EC28" s="82"/>
      <c r="ED28" s="83"/>
      <c r="EE28" s="82"/>
      <c r="EF28" s="82"/>
      <c r="EG28" s="127"/>
      <c r="EH28" s="128"/>
      <c r="EI28" s="128"/>
      <c r="EJ28" s="129">
        <f>IF(EG28="",$G28,EG28)</f>
        <v>0</v>
      </c>
      <c r="EK28" s="91"/>
      <c r="EL28" s="124"/>
      <c r="EM28" s="123"/>
      <c r="EN28" s="132"/>
      <c r="EO28" s="124"/>
      <c r="EP28" s="92"/>
      <c r="EQ28" s="92"/>
      <c r="ER28" s="93"/>
      <c r="ES28" s="92"/>
      <c r="ET28" s="94"/>
      <c r="EU28" s="64"/>
      <c r="EV28" s="82"/>
      <c r="EW28" s="83"/>
      <c r="EX28" s="82"/>
      <c r="EY28" s="82"/>
      <c r="EZ28" s="127"/>
      <c r="FA28" s="128"/>
      <c r="FB28" s="128"/>
      <c r="FC28" s="129">
        <f>IF(EZ28="",$G28,EZ28)</f>
        <v>0</v>
      </c>
      <c r="FD28" s="91"/>
      <c r="FE28" s="124"/>
      <c r="FF28" s="123"/>
      <c r="FG28" s="132"/>
      <c r="FH28" s="124"/>
      <c r="FI28" s="92"/>
      <c r="FJ28" s="92"/>
      <c r="FK28" s="93"/>
      <c r="FL28" s="92"/>
      <c r="FM28" s="94"/>
      <c r="FN28" s="64"/>
      <c r="FO28" s="82"/>
      <c r="FP28" s="83"/>
      <c r="FQ28" s="82"/>
      <c r="FR28" s="82"/>
      <c r="FS28" s="127"/>
      <c r="FT28" s="128"/>
      <c r="FU28" s="128"/>
      <c r="FV28" s="129">
        <f>IF(FS28="",$G28,FS28)</f>
        <v>0</v>
      </c>
      <c r="FW28" s="91"/>
      <c r="FX28" s="124"/>
      <c r="FY28" s="123"/>
      <c r="FZ28" s="132"/>
      <c r="GA28" s="124"/>
      <c r="GB28" s="92"/>
      <c r="GC28" s="92"/>
      <c r="GD28" s="93"/>
      <c r="GE28" s="92"/>
      <c r="GF28" s="94"/>
      <c r="GG28" s="64"/>
    </row>
    <row r="29" spans="1:189" x14ac:dyDescent="0.15">
      <c r="A29" s="70" t="s">
        <v>111</v>
      </c>
      <c r="B29" s="117"/>
      <c r="C29" s="118"/>
      <c r="D29" s="120">
        <v>0</v>
      </c>
      <c r="E29" s="118"/>
      <c r="F29" s="119" t="s">
        <v>112</v>
      </c>
      <c r="G29" s="238">
        <f>G27*G28</f>
        <v>0</v>
      </c>
      <c r="H29" s="91"/>
      <c r="I29" s="122">
        <f>D29</f>
        <v>0</v>
      </c>
      <c r="J29" s="123" t="s">
        <v>87</v>
      </c>
      <c r="K29" s="124">
        <f>G29</f>
        <v>0</v>
      </c>
      <c r="L29" s="124">
        <f>I29*K29</f>
        <v>0</v>
      </c>
      <c r="M29" s="118"/>
      <c r="N29" s="118"/>
      <c r="O29" s="89"/>
      <c r="P29" s="89"/>
      <c r="Q29" s="94"/>
      <c r="R29" s="81"/>
      <c r="S29" s="82"/>
      <c r="T29" s="120">
        <v>0</v>
      </c>
      <c r="W29" s="127"/>
      <c r="X29" s="128"/>
      <c r="Y29" s="128"/>
      <c r="Z29" s="129">
        <f>IF(W29="",$G29,W29)</f>
        <v>0</v>
      </c>
      <c r="AA29" s="91"/>
      <c r="AB29" s="122">
        <f>W29</f>
        <v>0</v>
      </c>
      <c r="AC29" s="123" t="s">
        <v>87</v>
      </c>
      <c r="AD29" s="124">
        <f>Z29</f>
        <v>0</v>
      </c>
      <c r="AE29" s="124">
        <f>AB29*AD29</f>
        <v>0</v>
      </c>
      <c r="AF29" s="118"/>
      <c r="AG29" s="118"/>
      <c r="AH29" s="89"/>
      <c r="AI29" s="89"/>
      <c r="AJ29" s="94"/>
      <c r="AK29" s="64"/>
      <c r="AL29" s="82"/>
      <c r="AM29" s="120">
        <v>0</v>
      </c>
      <c r="AP29" s="127"/>
      <c r="AQ29" s="128"/>
      <c r="AR29" s="128"/>
      <c r="AS29" s="129">
        <f>IF(AP29="",$G29,AP29)</f>
        <v>0</v>
      </c>
      <c r="AT29" s="91"/>
      <c r="AU29" s="122">
        <f>AP29</f>
        <v>0</v>
      </c>
      <c r="AV29" s="123" t="s">
        <v>87</v>
      </c>
      <c r="AW29" s="124">
        <f>AS29</f>
        <v>0</v>
      </c>
      <c r="AX29" s="124">
        <f>AU29*AW29</f>
        <v>0</v>
      </c>
      <c r="AY29" s="118"/>
      <c r="AZ29" s="118"/>
      <c r="BA29" s="89"/>
      <c r="BB29" s="89"/>
      <c r="BC29" s="94"/>
      <c r="BD29" s="64"/>
      <c r="BE29" s="82"/>
      <c r="BF29" s="252" t="e">
        <f>BG12</f>
        <v>#DIV/0!</v>
      </c>
      <c r="BI29" s="127"/>
      <c r="BJ29" s="128"/>
      <c r="BK29" s="128"/>
      <c r="BL29" s="129">
        <f>IF(BI29="",$G29,BI29)</f>
        <v>0</v>
      </c>
      <c r="BM29" s="91"/>
      <c r="BN29" s="122" t="e">
        <f>BF29</f>
        <v>#DIV/0!</v>
      </c>
      <c r="BO29" s="123" t="s">
        <v>87</v>
      </c>
      <c r="BP29" s="124">
        <f>BL29</f>
        <v>0</v>
      </c>
      <c r="BQ29" s="124" t="e">
        <f>BN29*BP29</f>
        <v>#DIV/0!</v>
      </c>
      <c r="BR29" s="118"/>
      <c r="BS29" s="118"/>
      <c r="BT29" s="89"/>
      <c r="BU29" s="89"/>
      <c r="BV29" s="94"/>
      <c r="BW29" s="64"/>
      <c r="BX29" s="82"/>
      <c r="BY29" s="252" t="e">
        <f>CE8*2</f>
        <v>#DIV/0!</v>
      </c>
      <c r="BZ29" s="82"/>
      <c r="CA29" s="82"/>
      <c r="CB29" s="127"/>
      <c r="CC29" s="128"/>
      <c r="CD29" s="128"/>
      <c r="CE29" s="129">
        <f>IF(CB29="",$G29,CB29)</f>
        <v>0</v>
      </c>
      <c r="CF29" s="91"/>
      <c r="CG29" s="122" t="e">
        <f>BY29</f>
        <v>#DIV/0!</v>
      </c>
      <c r="CH29" s="123" t="s">
        <v>87</v>
      </c>
      <c r="CI29" s="124">
        <f>CE29</f>
        <v>0</v>
      </c>
      <c r="CJ29" s="124" t="e">
        <f>CG29*CI29</f>
        <v>#DIV/0!</v>
      </c>
      <c r="CK29" s="118"/>
      <c r="CL29" s="118"/>
      <c r="CM29" s="89"/>
      <c r="CN29" s="89"/>
      <c r="CO29" s="94"/>
      <c r="CP29" s="64"/>
      <c r="CQ29" s="82"/>
      <c r="CR29" s="252" t="e">
        <f>CX8</f>
        <v>#DIV/0!</v>
      </c>
      <c r="CS29" s="82"/>
      <c r="CT29" s="82"/>
      <c r="CU29" s="127"/>
      <c r="CV29" s="128"/>
      <c r="CW29" s="128"/>
      <c r="CX29" s="129">
        <f>IF(CU29="",$G29,CU29)</f>
        <v>0</v>
      </c>
      <c r="CY29" s="91"/>
      <c r="CZ29" s="122" t="e">
        <f>CR29</f>
        <v>#DIV/0!</v>
      </c>
      <c r="DA29" s="123" t="s">
        <v>87</v>
      </c>
      <c r="DB29" s="124">
        <f>CX29</f>
        <v>0</v>
      </c>
      <c r="DC29" s="124" t="e">
        <f>CZ29*DB29</f>
        <v>#DIV/0!</v>
      </c>
      <c r="DD29" s="118"/>
      <c r="DE29" s="118"/>
      <c r="DF29" s="89"/>
      <c r="DG29" s="89"/>
      <c r="DH29" s="94"/>
      <c r="DI29" s="64"/>
      <c r="DJ29" s="82"/>
      <c r="DK29" s="83"/>
      <c r="DL29" s="82"/>
      <c r="DM29" s="82"/>
      <c r="DN29" s="127"/>
      <c r="DO29" s="128"/>
      <c r="DP29" s="128"/>
      <c r="DQ29" s="129">
        <f>IF(DN29="",$G29,DN29)</f>
        <v>0</v>
      </c>
      <c r="DR29" s="91"/>
      <c r="DS29" s="122" t="e">
        <f>DL11</f>
        <v>#DIV/0!</v>
      </c>
      <c r="DT29" s="123" t="s">
        <v>87</v>
      </c>
      <c r="DU29" s="124">
        <f>DQ29</f>
        <v>0</v>
      </c>
      <c r="DV29" s="124" t="e">
        <f>DS29*DU29</f>
        <v>#DIV/0!</v>
      </c>
      <c r="DW29" s="118"/>
      <c r="DX29" s="118"/>
      <c r="DY29" s="89"/>
      <c r="DZ29" s="89"/>
      <c r="EA29" s="94"/>
      <c r="EB29" s="64"/>
      <c r="EC29" s="82"/>
      <c r="ED29" s="83"/>
      <c r="EE29" s="82"/>
      <c r="EF29" s="82"/>
      <c r="EG29" s="127"/>
      <c r="EH29" s="128"/>
      <c r="EI29" s="128"/>
      <c r="EJ29" s="129">
        <f>IF(EG29="",$G29,EG29)</f>
        <v>0</v>
      </c>
      <c r="EK29" s="91"/>
      <c r="EL29" s="122" t="e">
        <f>EE11</f>
        <v>#DIV/0!</v>
      </c>
      <c r="EM29" s="123" t="s">
        <v>87</v>
      </c>
      <c r="EN29" s="124">
        <f>EJ29</f>
        <v>0</v>
      </c>
      <c r="EO29" s="124" t="e">
        <f>EL29*EN29</f>
        <v>#DIV/0!</v>
      </c>
      <c r="EP29" s="118"/>
      <c r="EQ29" s="118"/>
      <c r="ER29" s="89"/>
      <c r="ES29" s="89"/>
      <c r="ET29" s="94"/>
      <c r="EU29" s="64"/>
      <c r="EV29" s="82"/>
      <c r="EW29" s="83"/>
      <c r="EX29" s="82"/>
      <c r="EY29" s="82"/>
      <c r="EZ29" s="127"/>
      <c r="FA29" s="128"/>
      <c r="FB29" s="128"/>
      <c r="FC29" s="129">
        <f>IF(EZ29="",$G29,EZ29)</f>
        <v>0</v>
      </c>
      <c r="FD29" s="91"/>
      <c r="FE29" s="122" t="e">
        <f>EX11</f>
        <v>#DIV/0!</v>
      </c>
      <c r="FF29" s="123" t="s">
        <v>87</v>
      </c>
      <c r="FG29" s="124">
        <f>FC29</f>
        <v>0</v>
      </c>
      <c r="FH29" s="124" t="e">
        <f>FE29*FG29</f>
        <v>#DIV/0!</v>
      </c>
      <c r="FI29" s="118"/>
      <c r="FJ29" s="118"/>
      <c r="FK29" s="89"/>
      <c r="FL29" s="89"/>
      <c r="FM29" s="94"/>
      <c r="FN29" s="64"/>
      <c r="FO29" s="82"/>
      <c r="FP29" s="83"/>
      <c r="FQ29" s="82"/>
      <c r="FR29" s="82"/>
      <c r="FS29" s="127"/>
      <c r="FT29" s="128"/>
      <c r="FU29" s="128"/>
      <c r="FV29" s="129">
        <f>IF(FS29="",$G29,FS29)</f>
        <v>0</v>
      </c>
      <c r="FW29" s="91"/>
      <c r="FX29" s="122" t="e">
        <f>FQ11</f>
        <v>#DIV/0!</v>
      </c>
      <c r="FY29" s="123" t="s">
        <v>87</v>
      </c>
      <c r="FZ29" s="124">
        <f>FV29</f>
        <v>0</v>
      </c>
      <c r="GA29" s="124" t="e">
        <f>FX29*FZ29</f>
        <v>#DIV/0!</v>
      </c>
      <c r="GB29" s="118"/>
      <c r="GC29" s="118"/>
      <c r="GD29" s="89"/>
      <c r="GE29" s="89"/>
      <c r="GF29" s="94"/>
      <c r="GG29" s="64"/>
    </row>
    <row r="30" spans="1:189" x14ac:dyDescent="0.15">
      <c r="A30" s="70"/>
      <c r="B30" s="117"/>
      <c r="C30" s="118"/>
      <c r="D30" s="119"/>
      <c r="E30" s="118"/>
      <c r="F30" s="119"/>
      <c r="G30" s="229"/>
      <c r="H30" s="89"/>
      <c r="I30" s="122"/>
      <c r="J30" s="123"/>
      <c r="K30" s="132"/>
      <c r="L30" s="124"/>
      <c r="M30" s="92"/>
      <c r="N30" s="92"/>
      <c r="O30" s="93" t="s">
        <v>198</v>
      </c>
      <c r="P30" s="225" t="e">
        <f>SUM(L23:L29)</f>
        <v>#DIV/0!</v>
      </c>
      <c r="Q30" s="94"/>
      <c r="R30" s="81"/>
      <c r="S30" s="82"/>
      <c r="Z30" s="135"/>
      <c r="AA30" s="89"/>
      <c r="AB30" s="122"/>
      <c r="AC30" s="123"/>
      <c r="AD30" s="132"/>
      <c r="AE30" s="124"/>
      <c r="AF30" s="92"/>
      <c r="AG30" s="92"/>
      <c r="AH30" s="93" t="s">
        <v>113</v>
      </c>
      <c r="AI30" s="133" t="e">
        <f>SUM(AE23:AE29)</f>
        <v>#DIV/0!</v>
      </c>
      <c r="AJ30" s="94"/>
      <c r="AK30" s="64"/>
      <c r="AL30" s="82"/>
      <c r="AS30" s="135"/>
      <c r="AT30" s="89"/>
      <c r="AU30" s="122"/>
      <c r="AV30" s="123"/>
      <c r="AW30" s="132"/>
      <c r="AX30" s="124"/>
      <c r="AY30" s="92"/>
      <c r="AZ30" s="92"/>
      <c r="BA30" s="93" t="s">
        <v>113</v>
      </c>
      <c r="BB30" s="133" t="e">
        <f>SUM(AX23:AX29)</f>
        <v>#DIV/0!</v>
      </c>
      <c r="BC30" s="94"/>
      <c r="BD30" s="64"/>
      <c r="BE30" s="82"/>
      <c r="BL30" s="135"/>
      <c r="BM30" s="89"/>
      <c r="BN30" s="122"/>
      <c r="BO30" s="123"/>
      <c r="BP30" s="132"/>
      <c r="BQ30" s="124"/>
      <c r="BR30" s="92"/>
      <c r="BS30" s="92"/>
      <c r="BT30" s="93" t="s">
        <v>113</v>
      </c>
      <c r="BU30" s="133" t="e">
        <f>SUM(BQ23:BQ29)</f>
        <v>#DIV/0!</v>
      </c>
      <c r="BV30" s="94"/>
      <c r="BW30" s="64"/>
      <c r="BX30" s="82"/>
      <c r="BY30" s="83"/>
      <c r="BZ30" s="82"/>
      <c r="CA30" s="82"/>
      <c r="CE30" s="135"/>
      <c r="CF30" s="89"/>
      <c r="CG30" s="122"/>
      <c r="CH30" s="123"/>
      <c r="CI30" s="132"/>
      <c r="CJ30" s="124"/>
      <c r="CK30" s="92"/>
      <c r="CL30" s="92"/>
      <c r="CM30" s="93" t="s">
        <v>113</v>
      </c>
      <c r="CN30" s="133" t="e">
        <f>SUM(CJ23:CJ29)</f>
        <v>#DIV/0!</v>
      </c>
      <c r="CO30" s="94"/>
      <c r="CP30" s="64"/>
      <c r="CQ30" s="82"/>
      <c r="CR30" s="83"/>
      <c r="CS30" s="82"/>
      <c r="CT30" s="82"/>
      <c r="CX30" s="135"/>
      <c r="CY30" s="89"/>
      <c r="CZ30" s="122"/>
      <c r="DA30" s="123"/>
      <c r="DB30" s="132"/>
      <c r="DC30" s="124"/>
      <c r="DD30" s="92"/>
      <c r="DE30" s="92"/>
      <c r="DF30" s="93" t="s">
        <v>113</v>
      </c>
      <c r="DG30" s="133" t="e">
        <f>SUM(DC23:DC29)</f>
        <v>#DIV/0!</v>
      </c>
      <c r="DH30" s="94"/>
      <c r="DI30" s="64"/>
      <c r="DJ30" s="82"/>
      <c r="DK30" s="83"/>
      <c r="DL30" s="82"/>
      <c r="DM30" s="82"/>
      <c r="DQ30" s="135"/>
      <c r="DR30" s="89"/>
      <c r="DS30" s="122"/>
      <c r="DT30" s="123"/>
      <c r="DU30" s="132"/>
      <c r="DV30" s="124"/>
      <c r="DW30" s="92"/>
      <c r="DX30" s="92"/>
      <c r="DY30" s="93" t="s">
        <v>113</v>
      </c>
      <c r="DZ30" s="133" t="e">
        <f>SUM(DV23:DV29)</f>
        <v>#DIV/0!</v>
      </c>
      <c r="EA30" s="94"/>
      <c r="EB30" s="64"/>
      <c r="EC30" s="82"/>
      <c r="ED30" s="83"/>
      <c r="EE30" s="82"/>
      <c r="EF30" s="82"/>
      <c r="EJ30" s="135"/>
      <c r="EK30" s="89"/>
      <c r="EL30" s="122"/>
      <c r="EM30" s="123"/>
      <c r="EN30" s="132"/>
      <c r="EO30" s="124"/>
      <c r="EP30" s="92"/>
      <c r="EQ30" s="92"/>
      <c r="ER30" s="93" t="s">
        <v>113</v>
      </c>
      <c r="ES30" s="133" t="e">
        <f>SUM(EO23:EO29)</f>
        <v>#DIV/0!</v>
      </c>
      <c r="ET30" s="94"/>
      <c r="EU30" s="64"/>
      <c r="EV30" s="82"/>
      <c r="EW30" s="83"/>
      <c r="EX30" s="82"/>
      <c r="EY30" s="82"/>
      <c r="FC30" s="135"/>
      <c r="FD30" s="89"/>
      <c r="FE30" s="122"/>
      <c r="FF30" s="123"/>
      <c r="FG30" s="132"/>
      <c r="FH30" s="124"/>
      <c r="FI30" s="92"/>
      <c r="FJ30" s="92"/>
      <c r="FK30" s="93" t="s">
        <v>113</v>
      </c>
      <c r="FL30" s="133" t="e">
        <f>SUM(FH23:FH29)</f>
        <v>#DIV/0!</v>
      </c>
      <c r="FM30" s="94"/>
      <c r="FN30" s="64"/>
      <c r="FO30" s="82"/>
      <c r="FP30" s="83"/>
      <c r="FQ30" s="82"/>
      <c r="FR30" s="82"/>
      <c r="FV30" s="135"/>
      <c r="FW30" s="89"/>
      <c r="FX30" s="122"/>
      <c r="FY30" s="123"/>
      <c r="FZ30" s="132"/>
      <c r="GA30" s="124"/>
      <c r="GB30" s="92"/>
      <c r="GC30" s="92"/>
      <c r="GD30" s="93" t="s">
        <v>113</v>
      </c>
      <c r="GE30" s="133" t="e">
        <f>SUM(GA23:GA29)</f>
        <v>#DIV/0!</v>
      </c>
      <c r="GF30" s="94"/>
      <c r="GG30" s="64"/>
    </row>
    <row r="31" spans="1:189" x14ac:dyDescent="0.15">
      <c r="A31" s="70" t="s">
        <v>114</v>
      </c>
      <c r="B31" s="117" t="s">
        <v>115</v>
      </c>
      <c r="C31" s="118"/>
      <c r="D31" s="119"/>
      <c r="E31" s="118"/>
      <c r="F31" s="119"/>
      <c r="G31" s="230">
        <f>Input!D69</f>
        <v>0</v>
      </c>
      <c r="H31" s="138"/>
      <c r="I31" s="139">
        <f>G31</f>
        <v>0</v>
      </c>
      <c r="J31" s="123" t="s">
        <v>94</v>
      </c>
      <c r="K31" s="124" t="e">
        <f>P30</f>
        <v>#DIV/0!</v>
      </c>
      <c r="L31" s="124" t="e">
        <f>K31*I31</f>
        <v>#DIV/0!</v>
      </c>
      <c r="M31" s="92"/>
      <c r="N31" s="92"/>
      <c r="O31" s="93"/>
      <c r="P31" s="92"/>
      <c r="Q31" s="94"/>
      <c r="R31" s="81"/>
      <c r="S31" s="82"/>
      <c r="W31" s="140"/>
      <c r="X31" s="141"/>
      <c r="Y31" s="141"/>
      <c r="Z31" s="142">
        <f>IF(W31="",$G31,W31)</f>
        <v>0</v>
      </c>
      <c r="AA31" s="138"/>
      <c r="AB31" s="139">
        <f>Z31</f>
        <v>0</v>
      </c>
      <c r="AC31" s="123" t="s">
        <v>94</v>
      </c>
      <c r="AD31" s="124" t="e">
        <f>SUM(AE23:AE25,AE29)</f>
        <v>#DIV/0!</v>
      </c>
      <c r="AE31" s="124" t="e">
        <f>AD31*AB31</f>
        <v>#DIV/0!</v>
      </c>
      <c r="AF31" s="92"/>
      <c r="AG31" s="92"/>
      <c r="AH31" s="93"/>
      <c r="AI31" s="92"/>
      <c r="AJ31" s="94"/>
      <c r="AK31" s="64"/>
      <c r="AL31" s="82"/>
      <c r="AP31" s="140"/>
      <c r="AQ31" s="141"/>
      <c r="AR31" s="141"/>
      <c r="AS31" s="142">
        <f>IF(AP31="",$G31,AP31)</f>
        <v>0</v>
      </c>
      <c r="AT31" s="138"/>
      <c r="AU31" s="139">
        <f>AS31</f>
        <v>0</v>
      </c>
      <c r="AV31" s="123" t="s">
        <v>94</v>
      </c>
      <c r="AW31" s="124" t="e">
        <f>SUM(AX23:AX25,AX29)</f>
        <v>#DIV/0!</v>
      </c>
      <c r="AX31" s="124" t="e">
        <f>AW31*AU31</f>
        <v>#DIV/0!</v>
      </c>
      <c r="AY31" s="92"/>
      <c r="AZ31" s="92"/>
      <c r="BA31" s="93"/>
      <c r="BB31" s="92"/>
      <c r="BC31" s="94"/>
      <c r="BD31" s="64"/>
      <c r="BE31" s="82"/>
      <c r="BI31" s="140"/>
      <c r="BJ31" s="141"/>
      <c r="BK31" s="141"/>
      <c r="BL31" s="142">
        <f>IF(BI31="",$G31,BI31)</f>
        <v>0</v>
      </c>
      <c r="BM31" s="138"/>
      <c r="BN31" s="139">
        <f>BL31</f>
        <v>0</v>
      </c>
      <c r="BO31" s="123" t="s">
        <v>94</v>
      </c>
      <c r="BP31" s="124" t="e">
        <f>SUM(BQ23:BQ25,BQ29)</f>
        <v>#DIV/0!</v>
      </c>
      <c r="BQ31" s="124" t="e">
        <f>BP31*BN31</f>
        <v>#DIV/0!</v>
      </c>
      <c r="BR31" s="92"/>
      <c r="BS31" s="92"/>
      <c r="BT31" s="93"/>
      <c r="BU31" s="92"/>
      <c r="BV31" s="94"/>
      <c r="BW31" s="64"/>
      <c r="BX31" s="82"/>
      <c r="BY31" s="83"/>
      <c r="BZ31" s="82"/>
      <c r="CA31" s="82"/>
      <c r="CB31" s="140"/>
      <c r="CC31" s="141"/>
      <c r="CD31" s="141"/>
      <c r="CE31" s="142">
        <f>IF(CB31="",$G31,CB31)</f>
        <v>0</v>
      </c>
      <c r="CF31" s="138"/>
      <c r="CG31" s="139">
        <f>CE31</f>
        <v>0</v>
      </c>
      <c r="CH31" s="123" t="s">
        <v>94</v>
      </c>
      <c r="CI31" s="124" t="e">
        <f>SUM(CJ23:CJ25,CJ29)</f>
        <v>#DIV/0!</v>
      </c>
      <c r="CJ31" s="124" t="e">
        <f>CI31*CG31</f>
        <v>#DIV/0!</v>
      </c>
      <c r="CK31" s="92"/>
      <c r="CL31" s="92"/>
      <c r="CM31" s="93"/>
      <c r="CN31" s="92"/>
      <c r="CO31" s="94"/>
      <c r="CP31" s="64"/>
      <c r="CQ31" s="82"/>
      <c r="CR31" s="83"/>
      <c r="CS31" s="82"/>
      <c r="CT31" s="82"/>
      <c r="CU31" s="140"/>
      <c r="CV31" s="141"/>
      <c r="CW31" s="141"/>
      <c r="CX31" s="142">
        <f>IF(CU31="",$G31,CU31)</f>
        <v>0</v>
      </c>
      <c r="CY31" s="138"/>
      <c r="CZ31" s="139">
        <f>CX31</f>
        <v>0</v>
      </c>
      <c r="DA31" s="123" t="s">
        <v>94</v>
      </c>
      <c r="DB31" s="124" t="e">
        <f>SUM(DC23:DC25,DC29)</f>
        <v>#DIV/0!</v>
      </c>
      <c r="DC31" s="124" t="e">
        <f>DB31*CZ31</f>
        <v>#DIV/0!</v>
      </c>
      <c r="DD31" s="92"/>
      <c r="DE31" s="92"/>
      <c r="DF31" s="93"/>
      <c r="DG31" s="92"/>
      <c r="DH31" s="94"/>
      <c r="DI31" s="64"/>
      <c r="DJ31" s="82"/>
      <c r="DK31" s="83"/>
      <c r="DL31" s="82"/>
      <c r="DM31" s="82"/>
      <c r="DN31" s="140"/>
      <c r="DO31" s="141"/>
      <c r="DP31" s="141"/>
      <c r="DQ31" s="142">
        <f>IF(DN31="",$G31,DN31)</f>
        <v>0</v>
      </c>
      <c r="DR31" s="138"/>
      <c r="DS31" s="139">
        <f>DQ31</f>
        <v>0</v>
      </c>
      <c r="DT31" s="123" t="s">
        <v>94</v>
      </c>
      <c r="DU31" s="124" t="e">
        <f>SUM(DV23:DV25,DV29)</f>
        <v>#DIV/0!</v>
      </c>
      <c r="DV31" s="124" t="e">
        <f>DU31*DS31</f>
        <v>#DIV/0!</v>
      </c>
      <c r="DW31" s="92"/>
      <c r="DX31" s="92"/>
      <c r="DY31" s="93"/>
      <c r="DZ31" s="92"/>
      <c r="EA31" s="94"/>
      <c r="EB31" s="64"/>
      <c r="EC31" s="82"/>
      <c r="ED31" s="83"/>
      <c r="EE31" s="82"/>
      <c r="EF31" s="82"/>
      <c r="EG31" s="140"/>
      <c r="EH31" s="141"/>
      <c r="EI31" s="141"/>
      <c r="EJ31" s="142">
        <f>IF(EG31="",$G31,EG31)</f>
        <v>0</v>
      </c>
      <c r="EK31" s="138"/>
      <c r="EL31" s="139">
        <f>EJ31</f>
        <v>0</v>
      </c>
      <c r="EM31" s="123" t="s">
        <v>94</v>
      </c>
      <c r="EN31" s="124" t="e">
        <f>SUM(EO23:EO25,EO29)</f>
        <v>#DIV/0!</v>
      </c>
      <c r="EO31" s="124" t="e">
        <f>EN31*EL31</f>
        <v>#DIV/0!</v>
      </c>
      <c r="EP31" s="92"/>
      <c r="EQ31" s="92"/>
      <c r="ER31" s="93"/>
      <c r="ES31" s="92"/>
      <c r="ET31" s="94"/>
      <c r="EU31" s="64"/>
      <c r="EV31" s="82"/>
      <c r="EW31" s="83"/>
      <c r="EX31" s="82"/>
      <c r="EY31" s="82"/>
      <c r="EZ31" s="140"/>
      <c r="FA31" s="141"/>
      <c r="FB31" s="141"/>
      <c r="FC31" s="142">
        <f>IF(EZ31="",$G31,EZ31)</f>
        <v>0</v>
      </c>
      <c r="FD31" s="138"/>
      <c r="FE31" s="139">
        <f>FC31</f>
        <v>0</v>
      </c>
      <c r="FF31" s="123" t="s">
        <v>94</v>
      </c>
      <c r="FG31" s="124" t="e">
        <f>SUM(FH23:FH25,FH29)</f>
        <v>#DIV/0!</v>
      </c>
      <c r="FH31" s="124" t="e">
        <f>FG31*FE31</f>
        <v>#DIV/0!</v>
      </c>
      <c r="FI31" s="92"/>
      <c r="FJ31" s="92"/>
      <c r="FK31" s="93"/>
      <c r="FL31" s="92"/>
      <c r="FM31" s="94"/>
      <c r="FN31" s="64"/>
      <c r="FO31" s="82"/>
      <c r="FP31" s="83"/>
      <c r="FQ31" s="82"/>
      <c r="FR31" s="82"/>
      <c r="FS31" s="140"/>
      <c r="FT31" s="141"/>
      <c r="FU31" s="141"/>
      <c r="FV31" s="142">
        <f>IF(FS31="",$G31,FS31)</f>
        <v>0</v>
      </c>
      <c r="FW31" s="138"/>
      <c r="FX31" s="139">
        <f>FV31</f>
        <v>0</v>
      </c>
      <c r="FY31" s="123" t="s">
        <v>94</v>
      </c>
      <c r="FZ31" s="124" t="e">
        <f>SUM(GA23:GA25,GA29)</f>
        <v>#DIV/0!</v>
      </c>
      <c r="GA31" s="124" t="e">
        <f>FZ31*FX31</f>
        <v>#DIV/0!</v>
      </c>
      <c r="GB31" s="92"/>
      <c r="GC31" s="92"/>
      <c r="GD31" s="93"/>
      <c r="GE31" s="92"/>
      <c r="GF31" s="94"/>
      <c r="GG31" s="64"/>
    </row>
    <row r="32" spans="1:189" x14ac:dyDescent="0.15">
      <c r="A32" s="70"/>
      <c r="B32" s="117"/>
      <c r="C32" s="118"/>
      <c r="D32" s="119"/>
      <c r="E32" s="118"/>
      <c r="F32" s="119"/>
      <c r="G32" s="229"/>
      <c r="H32" s="138"/>
      <c r="I32" s="160"/>
      <c r="J32" s="123"/>
      <c r="K32" s="124"/>
      <c r="L32" s="124"/>
      <c r="M32" s="92"/>
      <c r="N32" s="92"/>
      <c r="O32" s="93" t="s">
        <v>199</v>
      </c>
      <c r="P32" s="225" t="e">
        <f>L31</f>
        <v>#DIV/0!</v>
      </c>
      <c r="Q32" s="94"/>
      <c r="R32" s="81"/>
      <c r="S32" s="82"/>
      <c r="Z32" s="135"/>
      <c r="AA32" s="138"/>
      <c r="AB32" s="160"/>
      <c r="AC32" s="123"/>
      <c r="AD32" s="124"/>
      <c r="AE32" s="124"/>
      <c r="AF32" s="92"/>
      <c r="AG32" s="92"/>
      <c r="AH32" s="93" t="s">
        <v>116</v>
      </c>
      <c r="AI32" s="133" t="e">
        <f>SUM(AE31:AE31)</f>
        <v>#DIV/0!</v>
      </c>
      <c r="AJ32" s="94"/>
      <c r="AK32" s="64"/>
      <c r="AL32" s="82"/>
      <c r="AS32" s="135"/>
      <c r="AT32" s="138"/>
      <c r="AU32" s="160"/>
      <c r="AV32" s="123"/>
      <c r="AW32" s="124"/>
      <c r="AX32" s="124"/>
      <c r="AY32" s="92"/>
      <c r="AZ32" s="92"/>
      <c r="BA32" s="93" t="s">
        <v>116</v>
      </c>
      <c r="BB32" s="133" t="e">
        <f>SUM(AX31:AX31)</f>
        <v>#DIV/0!</v>
      </c>
      <c r="BC32" s="94"/>
      <c r="BD32" s="64"/>
      <c r="BE32" s="82"/>
      <c r="BL32" s="135"/>
      <c r="BM32" s="138"/>
      <c r="BN32" s="160"/>
      <c r="BO32" s="123"/>
      <c r="BP32" s="124"/>
      <c r="BQ32" s="124"/>
      <c r="BR32" s="92"/>
      <c r="BS32" s="92"/>
      <c r="BT32" s="93" t="s">
        <v>116</v>
      </c>
      <c r="BU32" s="133" t="e">
        <f>SUM(BQ31:BQ31)</f>
        <v>#DIV/0!</v>
      </c>
      <c r="BV32" s="94"/>
      <c r="BW32" s="64"/>
      <c r="BX32" s="82"/>
      <c r="BY32" s="83"/>
      <c r="BZ32" s="82"/>
      <c r="CA32" s="82"/>
      <c r="CE32" s="135"/>
      <c r="CF32" s="138"/>
      <c r="CG32" s="160"/>
      <c r="CH32" s="123"/>
      <c r="CI32" s="124"/>
      <c r="CJ32" s="124"/>
      <c r="CK32" s="92"/>
      <c r="CL32" s="92"/>
      <c r="CM32" s="93" t="s">
        <v>116</v>
      </c>
      <c r="CN32" s="133" t="e">
        <f>SUM(CJ31:CJ31)</f>
        <v>#DIV/0!</v>
      </c>
      <c r="CO32" s="94"/>
      <c r="CP32" s="64"/>
      <c r="CQ32" s="82"/>
      <c r="CR32" s="83"/>
      <c r="CS32" s="82"/>
      <c r="CT32" s="82"/>
      <c r="CX32" s="135"/>
      <c r="CY32" s="138"/>
      <c r="CZ32" s="160"/>
      <c r="DA32" s="123"/>
      <c r="DB32" s="124"/>
      <c r="DC32" s="124"/>
      <c r="DD32" s="92"/>
      <c r="DE32" s="92"/>
      <c r="DF32" s="93" t="s">
        <v>116</v>
      </c>
      <c r="DG32" s="133" t="e">
        <f>SUM(DC31:DC31)</f>
        <v>#DIV/0!</v>
      </c>
      <c r="DH32" s="94"/>
      <c r="DI32" s="64"/>
      <c r="DJ32" s="82"/>
      <c r="DK32" s="83"/>
      <c r="DL32" s="82"/>
      <c r="DM32" s="82"/>
      <c r="DQ32" s="135"/>
      <c r="DR32" s="138"/>
      <c r="DS32" s="160"/>
      <c r="DT32" s="123"/>
      <c r="DU32" s="124"/>
      <c r="DV32" s="124"/>
      <c r="DW32" s="92"/>
      <c r="DX32" s="92"/>
      <c r="DY32" s="93" t="s">
        <v>116</v>
      </c>
      <c r="DZ32" s="133" t="e">
        <f>SUM(DV31:DV31)</f>
        <v>#DIV/0!</v>
      </c>
      <c r="EA32" s="94"/>
      <c r="EB32" s="64"/>
      <c r="EC32" s="82"/>
      <c r="ED32" s="83"/>
      <c r="EE32" s="82"/>
      <c r="EF32" s="82"/>
      <c r="EJ32" s="135"/>
      <c r="EK32" s="138"/>
      <c r="EL32" s="160"/>
      <c r="EM32" s="123"/>
      <c r="EN32" s="124"/>
      <c r="EO32" s="124"/>
      <c r="EP32" s="92"/>
      <c r="EQ32" s="92"/>
      <c r="ER32" s="93" t="s">
        <v>116</v>
      </c>
      <c r="ES32" s="133" t="e">
        <f>SUM(EO31:EO31)</f>
        <v>#DIV/0!</v>
      </c>
      <c r="ET32" s="94"/>
      <c r="EU32" s="64"/>
      <c r="EV32" s="82"/>
      <c r="EW32" s="83"/>
      <c r="EX32" s="82"/>
      <c r="EY32" s="82"/>
      <c r="FC32" s="135"/>
      <c r="FD32" s="138"/>
      <c r="FE32" s="160"/>
      <c r="FF32" s="123"/>
      <c r="FG32" s="124"/>
      <c r="FH32" s="124"/>
      <c r="FI32" s="92"/>
      <c r="FJ32" s="92"/>
      <c r="FK32" s="93" t="s">
        <v>116</v>
      </c>
      <c r="FL32" s="133" t="e">
        <f>SUM(FH31:FH31)</f>
        <v>#DIV/0!</v>
      </c>
      <c r="FM32" s="94"/>
      <c r="FN32" s="64"/>
      <c r="FO32" s="82"/>
      <c r="FP32" s="83"/>
      <c r="FQ32" s="82"/>
      <c r="FR32" s="82"/>
      <c r="FV32" s="135"/>
      <c r="FW32" s="138"/>
      <c r="FX32" s="160"/>
      <c r="FY32" s="123"/>
      <c r="FZ32" s="124"/>
      <c r="GA32" s="124"/>
      <c r="GB32" s="92"/>
      <c r="GC32" s="92"/>
      <c r="GD32" s="93" t="s">
        <v>116</v>
      </c>
      <c r="GE32" s="133" t="e">
        <f>SUM(GA31:GA31)</f>
        <v>#DIV/0!</v>
      </c>
      <c r="GF32" s="94"/>
      <c r="GG32" s="64"/>
    </row>
    <row r="33" spans="1:189" x14ac:dyDescent="0.15">
      <c r="A33" s="70" t="s">
        <v>117</v>
      </c>
      <c r="B33" s="117" t="s">
        <v>118</v>
      </c>
      <c r="C33" s="118"/>
      <c r="D33" s="119"/>
      <c r="E33" s="118"/>
      <c r="F33" s="119"/>
      <c r="G33" s="230">
        <f>Input!D70</f>
        <v>0</v>
      </c>
      <c r="H33" s="138"/>
      <c r="I33" s="139">
        <f>G33</f>
        <v>0</v>
      </c>
      <c r="J33" s="123" t="s">
        <v>94</v>
      </c>
      <c r="K33" s="124" t="e">
        <f>P30</f>
        <v>#DIV/0!</v>
      </c>
      <c r="L33" s="124" t="e">
        <f>K33*I33</f>
        <v>#DIV/0!</v>
      </c>
      <c r="M33" s="92"/>
      <c r="N33" s="92"/>
      <c r="O33" s="89"/>
      <c r="P33" s="89"/>
      <c r="Q33" s="94"/>
      <c r="R33" s="81"/>
      <c r="S33" s="82"/>
      <c r="W33" s="140"/>
      <c r="X33" s="141"/>
      <c r="Y33" s="141"/>
      <c r="Z33" s="142">
        <f>IF(W33="",$G33,W33)</f>
        <v>0</v>
      </c>
      <c r="AA33" s="138"/>
      <c r="AB33" s="139">
        <f>Z33</f>
        <v>0</v>
      </c>
      <c r="AC33" s="123" t="s">
        <v>94</v>
      </c>
      <c r="AD33" s="124" t="e">
        <f>SUM(AE23:AE25,AE29)</f>
        <v>#DIV/0!</v>
      </c>
      <c r="AE33" s="124" t="e">
        <f>AD33*AB33</f>
        <v>#DIV/0!</v>
      </c>
      <c r="AF33" s="92"/>
      <c r="AG33" s="92"/>
      <c r="AH33" s="89"/>
      <c r="AI33" s="89"/>
      <c r="AJ33" s="94"/>
      <c r="AK33" s="64"/>
      <c r="AL33" s="82"/>
      <c r="AP33" s="140"/>
      <c r="AQ33" s="141"/>
      <c r="AR33" s="141"/>
      <c r="AS33" s="142">
        <f>IF(AP33="",$G33,AP33)</f>
        <v>0</v>
      </c>
      <c r="AT33" s="138"/>
      <c r="AU33" s="139">
        <f>AS33</f>
        <v>0</v>
      </c>
      <c r="AV33" s="123" t="s">
        <v>94</v>
      </c>
      <c r="AW33" s="124" t="e">
        <f>SUM(AX23:AX25,AX29)</f>
        <v>#DIV/0!</v>
      </c>
      <c r="AX33" s="124" t="e">
        <f>AW33*AU33</f>
        <v>#DIV/0!</v>
      </c>
      <c r="AY33" s="92"/>
      <c r="AZ33" s="92"/>
      <c r="BA33" s="89"/>
      <c r="BB33" s="89"/>
      <c r="BC33" s="94"/>
      <c r="BD33" s="64"/>
      <c r="BE33" s="82"/>
      <c r="BI33" s="140"/>
      <c r="BJ33" s="141"/>
      <c r="BK33" s="141"/>
      <c r="BL33" s="142">
        <f>IF(BI33="",$G33,BI33)</f>
        <v>0</v>
      </c>
      <c r="BM33" s="138"/>
      <c r="BN33" s="139">
        <f>BL33</f>
        <v>0</v>
      </c>
      <c r="BO33" s="123" t="s">
        <v>94</v>
      </c>
      <c r="BP33" s="124" t="e">
        <f>SUM(BQ23:BQ25,BQ29)</f>
        <v>#DIV/0!</v>
      </c>
      <c r="BQ33" s="124" t="e">
        <f>BP33*BN33</f>
        <v>#DIV/0!</v>
      </c>
      <c r="BR33" s="92"/>
      <c r="BS33" s="92"/>
      <c r="BT33" s="89"/>
      <c r="BU33" s="89"/>
      <c r="BV33" s="94"/>
      <c r="BW33" s="64"/>
      <c r="BX33" s="82"/>
      <c r="BY33" s="83"/>
      <c r="BZ33" s="82"/>
      <c r="CA33" s="82"/>
      <c r="CB33" s="140"/>
      <c r="CC33" s="141"/>
      <c r="CD33" s="141"/>
      <c r="CE33" s="142">
        <f>IF(CB33="",$G33,CB33)</f>
        <v>0</v>
      </c>
      <c r="CF33" s="138"/>
      <c r="CG33" s="139">
        <f>CE33</f>
        <v>0</v>
      </c>
      <c r="CH33" s="123" t="s">
        <v>94</v>
      </c>
      <c r="CI33" s="124" t="e">
        <f>SUM(CJ23:CJ25,CJ29)</f>
        <v>#DIV/0!</v>
      </c>
      <c r="CJ33" s="124" t="e">
        <f>CI33*CG33</f>
        <v>#DIV/0!</v>
      </c>
      <c r="CK33" s="92"/>
      <c r="CL33" s="92"/>
      <c r="CM33" s="89"/>
      <c r="CN33" s="89"/>
      <c r="CO33" s="94"/>
      <c r="CP33" s="64"/>
      <c r="CQ33" s="82"/>
      <c r="CR33" s="83"/>
      <c r="CS33" s="82"/>
      <c r="CT33" s="82"/>
      <c r="CU33" s="140"/>
      <c r="CV33" s="141"/>
      <c r="CW33" s="141"/>
      <c r="CX33" s="142">
        <f>IF(CU33="",$G33,CU33)</f>
        <v>0</v>
      </c>
      <c r="CY33" s="138"/>
      <c r="CZ33" s="139">
        <f>CX33</f>
        <v>0</v>
      </c>
      <c r="DA33" s="123" t="s">
        <v>94</v>
      </c>
      <c r="DB33" s="124" t="e">
        <f>SUM(DC23:DC25,DC29)</f>
        <v>#DIV/0!</v>
      </c>
      <c r="DC33" s="124" t="e">
        <f>DB33*CZ33</f>
        <v>#DIV/0!</v>
      </c>
      <c r="DD33" s="92"/>
      <c r="DE33" s="92"/>
      <c r="DF33" s="89"/>
      <c r="DG33" s="89"/>
      <c r="DH33" s="94"/>
      <c r="DI33" s="64"/>
      <c r="DJ33" s="82"/>
      <c r="DK33" s="83"/>
      <c r="DL33" s="82"/>
      <c r="DM33" s="82"/>
      <c r="DN33" s="140"/>
      <c r="DO33" s="141"/>
      <c r="DP33" s="141"/>
      <c r="DQ33" s="142">
        <f>IF(DN33="",$G33,DN33)</f>
        <v>0</v>
      </c>
      <c r="DR33" s="138"/>
      <c r="DS33" s="139">
        <f>DQ33</f>
        <v>0</v>
      </c>
      <c r="DT33" s="123" t="s">
        <v>94</v>
      </c>
      <c r="DU33" s="124" t="e">
        <f>SUM(DV23:DV25,DV29)</f>
        <v>#DIV/0!</v>
      </c>
      <c r="DV33" s="124" t="e">
        <f>DU33*DS33</f>
        <v>#DIV/0!</v>
      </c>
      <c r="DW33" s="92"/>
      <c r="DX33" s="92"/>
      <c r="DY33" s="89"/>
      <c r="DZ33" s="89"/>
      <c r="EA33" s="94"/>
      <c r="EB33" s="64"/>
      <c r="EC33" s="82"/>
      <c r="ED33" s="83"/>
      <c r="EE33" s="82"/>
      <c r="EF33" s="82"/>
      <c r="EG33" s="140"/>
      <c r="EH33" s="141"/>
      <c r="EI33" s="141"/>
      <c r="EJ33" s="142">
        <f>IF(EG33="",$G33,EG33)</f>
        <v>0</v>
      </c>
      <c r="EK33" s="138"/>
      <c r="EL33" s="139">
        <f>EJ33</f>
        <v>0</v>
      </c>
      <c r="EM33" s="123" t="s">
        <v>94</v>
      </c>
      <c r="EN33" s="124" t="e">
        <f>SUM(EO23:EO25,EO29)</f>
        <v>#DIV/0!</v>
      </c>
      <c r="EO33" s="124" t="e">
        <f>EN33*EL33</f>
        <v>#DIV/0!</v>
      </c>
      <c r="EP33" s="92"/>
      <c r="EQ33" s="92"/>
      <c r="ER33" s="89"/>
      <c r="ES33" s="89"/>
      <c r="ET33" s="94"/>
      <c r="EU33" s="64"/>
      <c r="EV33" s="82"/>
      <c r="EW33" s="83"/>
      <c r="EX33" s="82"/>
      <c r="EY33" s="82"/>
      <c r="EZ33" s="140"/>
      <c r="FA33" s="141"/>
      <c r="FB33" s="141"/>
      <c r="FC33" s="142">
        <f>IF(EZ33="",$G33,EZ33)</f>
        <v>0</v>
      </c>
      <c r="FD33" s="138"/>
      <c r="FE33" s="139">
        <f>FC33</f>
        <v>0</v>
      </c>
      <c r="FF33" s="123" t="s">
        <v>94</v>
      </c>
      <c r="FG33" s="124" t="e">
        <f>SUM(FH23:FH25,FH29)</f>
        <v>#DIV/0!</v>
      </c>
      <c r="FH33" s="124" t="e">
        <f>FG33*FE33</f>
        <v>#DIV/0!</v>
      </c>
      <c r="FI33" s="92"/>
      <c r="FJ33" s="92"/>
      <c r="FK33" s="89"/>
      <c r="FL33" s="89"/>
      <c r="FM33" s="94"/>
      <c r="FN33" s="64"/>
      <c r="FO33" s="82"/>
      <c r="FP33" s="83"/>
      <c r="FQ33" s="82"/>
      <c r="FR33" s="82"/>
      <c r="FS33" s="140"/>
      <c r="FT33" s="141"/>
      <c r="FU33" s="141"/>
      <c r="FV33" s="142">
        <f>IF(FS33="",$G33,FS33)</f>
        <v>0</v>
      </c>
      <c r="FW33" s="138"/>
      <c r="FX33" s="139">
        <f>FV33</f>
        <v>0</v>
      </c>
      <c r="FY33" s="123" t="s">
        <v>94</v>
      </c>
      <c r="FZ33" s="124" t="e">
        <f>SUM(GA23:GA25,GA29)</f>
        <v>#DIV/0!</v>
      </c>
      <c r="GA33" s="124" t="e">
        <f>FZ33*FX33</f>
        <v>#DIV/0!</v>
      </c>
      <c r="GB33" s="92"/>
      <c r="GC33" s="92"/>
      <c r="GD33" s="89"/>
      <c r="GE33" s="89"/>
      <c r="GF33" s="94"/>
      <c r="GG33" s="64"/>
    </row>
    <row r="34" spans="1:189" x14ac:dyDescent="0.15">
      <c r="A34" s="70"/>
      <c r="B34" s="117"/>
      <c r="C34" s="118"/>
      <c r="D34" s="119"/>
      <c r="E34" s="118"/>
      <c r="F34" s="119"/>
      <c r="G34" s="229"/>
      <c r="H34" s="89"/>
      <c r="I34" s="124"/>
      <c r="J34" s="123"/>
      <c r="K34" s="132"/>
      <c r="L34" s="124"/>
      <c r="M34" s="92"/>
      <c r="N34" s="92"/>
      <c r="O34" s="93" t="s">
        <v>0</v>
      </c>
      <c r="P34" s="225" t="e">
        <f>L33</f>
        <v>#DIV/0!</v>
      </c>
      <c r="Q34" s="94"/>
      <c r="R34" s="81"/>
      <c r="S34" s="82"/>
      <c r="Z34" s="135"/>
      <c r="AA34" s="89"/>
      <c r="AB34" s="124"/>
      <c r="AC34" s="123"/>
      <c r="AD34" s="132"/>
      <c r="AE34" s="124"/>
      <c r="AF34" s="92"/>
      <c r="AG34" s="92"/>
      <c r="AH34" s="93" t="s">
        <v>119</v>
      </c>
      <c r="AI34" s="133" t="e">
        <f>AE33</f>
        <v>#DIV/0!</v>
      </c>
      <c r="AJ34" s="94"/>
      <c r="AK34" s="64"/>
      <c r="AL34" s="82"/>
      <c r="AS34" s="135"/>
      <c r="AT34" s="89"/>
      <c r="AU34" s="124"/>
      <c r="AV34" s="123"/>
      <c r="AW34" s="132"/>
      <c r="AX34" s="124"/>
      <c r="AY34" s="92"/>
      <c r="AZ34" s="92"/>
      <c r="BA34" s="93" t="s">
        <v>119</v>
      </c>
      <c r="BB34" s="133" t="e">
        <f>AX33</f>
        <v>#DIV/0!</v>
      </c>
      <c r="BC34" s="94"/>
      <c r="BD34" s="64"/>
      <c r="BE34" s="82"/>
      <c r="BL34" s="135"/>
      <c r="BM34" s="89"/>
      <c r="BN34" s="124"/>
      <c r="BO34" s="123"/>
      <c r="BP34" s="132"/>
      <c r="BQ34" s="124"/>
      <c r="BR34" s="92"/>
      <c r="BS34" s="92"/>
      <c r="BT34" s="93" t="s">
        <v>119</v>
      </c>
      <c r="BU34" s="133" t="e">
        <f>BQ33</f>
        <v>#DIV/0!</v>
      </c>
      <c r="BV34" s="94"/>
      <c r="BW34" s="64"/>
      <c r="BX34" s="82"/>
      <c r="BY34" s="83"/>
      <c r="BZ34" s="82"/>
      <c r="CA34" s="82"/>
      <c r="CE34" s="135"/>
      <c r="CF34" s="89"/>
      <c r="CG34" s="124"/>
      <c r="CH34" s="123"/>
      <c r="CI34" s="132"/>
      <c r="CJ34" s="124"/>
      <c r="CK34" s="92"/>
      <c r="CL34" s="92"/>
      <c r="CM34" s="93" t="s">
        <v>119</v>
      </c>
      <c r="CN34" s="133" t="e">
        <f>CJ33</f>
        <v>#DIV/0!</v>
      </c>
      <c r="CO34" s="94"/>
      <c r="CP34" s="64"/>
      <c r="CQ34" s="82"/>
      <c r="CR34" s="83"/>
      <c r="CS34" s="82"/>
      <c r="CT34" s="82"/>
      <c r="CX34" s="135"/>
      <c r="CY34" s="89"/>
      <c r="CZ34" s="124"/>
      <c r="DA34" s="123"/>
      <c r="DB34" s="132"/>
      <c r="DC34" s="124"/>
      <c r="DD34" s="92"/>
      <c r="DE34" s="92"/>
      <c r="DF34" s="93" t="s">
        <v>119</v>
      </c>
      <c r="DG34" s="133" t="e">
        <f>DC33</f>
        <v>#DIV/0!</v>
      </c>
      <c r="DH34" s="94"/>
      <c r="DI34" s="64"/>
      <c r="DJ34" s="82"/>
      <c r="DK34" s="83"/>
      <c r="DL34" s="82"/>
      <c r="DM34" s="82"/>
      <c r="DQ34" s="135"/>
      <c r="DR34" s="89"/>
      <c r="DS34" s="124"/>
      <c r="DT34" s="123"/>
      <c r="DU34" s="132"/>
      <c r="DV34" s="124"/>
      <c r="DW34" s="92"/>
      <c r="DX34" s="92"/>
      <c r="DY34" s="93" t="s">
        <v>119</v>
      </c>
      <c r="DZ34" s="133" t="e">
        <f>DV33</f>
        <v>#DIV/0!</v>
      </c>
      <c r="EA34" s="94"/>
      <c r="EB34" s="64"/>
      <c r="EC34" s="82"/>
      <c r="ED34" s="83"/>
      <c r="EE34" s="82"/>
      <c r="EF34" s="82"/>
      <c r="EJ34" s="135"/>
      <c r="EK34" s="89"/>
      <c r="EL34" s="124"/>
      <c r="EM34" s="123"/>
      <c r="EN34" s="132"/>
      <c r="EO34" s="124"/>
      <c r="EP34" s="92"/>
      <c r="EQ34" s="92"/>
      <c r="ER34" s="93" t="s">
        <v>119</v>
      </c>
      <c r="ES34" s="133" t="e">
        <f>EO33</f>
        <v>#DIV/0!</v>
      </c>
      <c r="ET34" s="94"/>
      <c r="EU34" s="64"/>
      <c r="EV34" s="82"/>
      <c r="EW34" s="83"/>
      <c r="EX34" s="82"/>
      <c r="EY34" s="82"/>
      <c r="FC34" s="135"/>
      <c r="FD34" s="89"/>
      <c r="FE34" s="124"/>
      <c r="FF34" s="123"/>
      <c r="FG34" s="132"/>
      <c r="FH34" s="124"/>
      <c r="FI34" s="92"/>
      <c r="FJ34" s="92"/>
      <c r="FK34" s="93" t="s">
        <v>119</v>
      </c>
      <c r="FL34" s="133" t="e">
        <f>FH33</f>
        <v>#DIV/0!</v>
      </c>
      <c r="FM34" s="94"/>
      <c r="FN34" s="64"/>
      <c r="FO34" s="82"/>
      <c r="FP34" s="83"/>
      <c r="FQ34" s="82"/>
      <c r="FR34" s="82"/>
      <c r="FV34" s="135"/>
      <c r="FW34" s="89"/>
      <c r="FX34" s="124"/>
      <c r="FY34" s="123"/>
      <c r="FZ34" s="132"/>
      <c r="GA34" s="124"/>
      <c r="GB34" s="92"/>
      <c r="GC34" s="92"/>
      <c r="GD34" s="93" t="s">
        <v>119</v>
      </c>
      <c r="GE34" s="133" t="e">
        <f>GA33</f>
        <v>#DIV/0!</v>
      </c>
      <c r="GF34" s="94"/>
      <c r="GG34" s="64"/>
    </row>
    <row r="35" spans="1:189" x14ac:dyDescent="0.15">
      <c r="A35" s="70" t="s">
        <v>120</v>
      </c>
      <c r="B35" s="117" t="s">
        <v>121</v>
      </c>
      <c r="C35" s="118"/>
      <c r="D35" s="218" t="e">
        <f>E15-D24</f>
        <v>#DIV/0!</v>
      </c>
      <c r="E35" s="118"/>
      <c r="F35" s="119"/>
      <c r="G35" s="228">
        <f>Input!D73</f>
        <v>0</v>
      </c>
      <c r="H35" s="91"/>
      <c r="I35" s="122" t="e">
        <f>$D$35</f>
        <v>#DIV/0!</v>
      </c>
      <c r="J35" s="123" t="s">
        <v>87</v>
      </c>
      <c r="K35" s="124">
        <f>G35</f>
        <v>0</v>
      </c>
      <c r="L35" s="124" t="e">
        <f>I35*K35</f>
        <v>#DIV/0!</v>
      </c>
      <c r="M35" s="92"/>
      <c r="N35" s="92"/>
      <c r="O35" s="93"/>
      <c r="P35" s="92"/>
      <c r="Q35" s="94"/>
      <c r="R35" s="81"/>
      <c r="S35" s="82"/>
      <c r="T35" s="218" t="e">
        <f>U15-T24</f>
        <v>#DIV/0!</v>
      </c>
      <c r="W35" s="127"/>
      <c r="X35" s="128"/>
      <c r="Y35" s="128"/>
      <c r="Z35" s="129">
        <f>IF(W35="",$G35,W35)</f>
        <v>0</v>
      </c>
      <c r="AA35" s="91"/>
      <c r="AB35" s="122" t="e">
        <f>T35</f>
        <v>#DIV/0!</v>
      </c>
      <c r="AC35" s="123" t="s">
        <v>87</v>
      </c>
      <c r="AD35" s="124">
        <f>Z35</f>
        <v>0</v>
      </c>
      <c r="AE35" s="124" t="e">
        <f>AB35*AD35</f>
        <v>#DIV/0!</v>
      </c>
      <c r="AF35" s="92"/>
      <c r="AG35" s="92"/>
      <c r="AH35" s="93"/>
      <c r="AI35" s="92"/>
      <c r="AJ35" s="94"/>
      <c r="AK35" s="64"/>
      <c r="AL35" s="82"/>
      <c r="AM35" s="218" t="e">
        <f>AN15-AM24</f>
        <v>#DIV/0!</v>
      </c>
      <c r="AP35" s="127"/>
      <c r="AQ35" s="128"/>
      <c r="AR35" s="128"/>
      <c r="AS35" s="129">
        <f>IF(AP35="",$G35,AP35)</f>
        <v>0</v>
      </c>
      <c r="AT35" s="91"/>
      <c r="AU35" s="122" t="e">
        <f>AM35</f>
        <v>#DIV/0!</v>
      </c>
      <c r="AV35" s="123" t="s">
        <v>87</v>
      </c>
      <c r="AW35" s="124">
        <f>AS35</f>
        <v>0</v>
      </c>
      <c r="AX35" s="124" t="e">
        <f>AU35*AW35</f>
        <v>#DIV/0!</v>
      </c>
      <c r="AY35" s="92"/>
      <c r="AZ35" s="92"/>
      <c r="BA35" s="93"/>
      <c r="BB35" s="92"/>
      <c r="BC35" s="94"/>
      <c r="BD35" s="64"/>
      <c r="BE35" s="82"/>
      <c r="BF35" s="218" t="e">
        <f>BG15-BF24</f>
        <v>#DIV/0!</v>
      </c>
      <c r="BI35" s="127"/>
      <c r="BJ35" s="128"/>
      <c r="BK35" s="128"/>
      <c r="BL35" s="129">
        <f>IF(BI35="",$G35,BI35)</f>
        <v>0</v>
      </c>
      <c r="BM35" s="91"/>
      <c r="BN35" s="122" t="e">
        <f>BF35</f>
        <v>#DIV/0!</v>
      </c>
      <c r="BO35" s="123" t="s">
        <v>87</v>
      </c>
      <c r="BP35" s="124">
        <f>BL35</f>
        <v>0</v>
      </c>
      <c r="BQ35" s="124" t="e">
        <f>BN35*BP35</f>
        <v>#DIV/0!</v>
      </c>
      <c r="BR35" s="92"/>
      <c r="BS35" s="92"/>
      <c r="BT35" s="93"/>
      <c r="BU35" s="92"/>
      <c r="BV35" s="94"/>
      <c r="BW35" s="64"/>
      <c r="BX35" s="82"/>
      <c r="BY35" s="218" t="e">
        <f>BZ15-BY24</f>
        <v>#DIV/0!</v>
      </c>
      <c r="BZ35" s="82"/>
      <c r="CA35" s="82"/>
      <c r="CB35" s="127"/>
      <c r="CC35" s="128"/>
      <c r="CD35" s="128"/>
      <c r="CE35" s="129">
        <f>IF(CB35="",$G35,CB35)</f>
        <v>0</v>
      </c>
      <c r="CF35" s="91"/>
      <c r="CG35" s="122" t="e">
        <f>BY35</f>
        <v>#DIV/0!</v>
      </c>
      <c r="CH35" s="123" t="s">
        <v>87</v>
      </c>
      <c r="CI35" s="124">
        <f>CE35</f>
        <v>0</v>
      </c>
      <c r="CJ35" s="124" t="e">
        <f>CG35*CI35</f>
        <v>#DIV/0!</v>
      </c>
      <c r="CK35" s="92"/>
      <c r="CL35" s="92"/>
      <c r="CM35" s="93"/>
      <c r="CN35" s="92"/>
      <c r="CO35" s="94"/>
      <c r="CP35" s="64"/>
      <c r="CQ35" s="82"/>
      <c r="CR35" s="218" t="e">
        <f>CS15-CR24</f>
        <v>#DIV/0!</v>
      </c>
      <c r="CS35" s="82"/>
      <c r="CT35" s="82"/>
      <c r="CU35" s="127"/>
      <c r="CV35" s="128"/>
      <c r="CW35" s="128"/>
      <c r="CX35" s="129">
        <f>IF(CU35="",$G35,CU35)</f>
        <v>0</v>
      </c>
      <c r="CY35" s="91"/>
      <c r="CZ35" s="122" t="e">
        <f>CR35</f>
        <v>#DIV/0!</v>
      </c>
      <c r="DA35" s="123" t="s">
        <v>87</v>
      </c>
      <c r="DB35" s="124">
        <f>CX35</f>
        <v>0</v>
      </c>
      <c r="DC35" s="124" t="e">
        <f>CZ35*DB35</f>
        <v>#DIV/0!</v>
      </c>
      <c r="DD35" s="92"/>
      <c r="DE35" s="92"/>
      <c r="DF35" s="93"/>
      <c r="DG35" s="92"/>
      <c r="DH35" s="94"/>
      <c r="DI35" s="64"/>
      <c r="DJ35" s="82"/>
      <c r="DK35" s="120" t="e">
        <f>$D35</f>
        <v>#DIV/0!</v>
      </c>
      <c r="DL35" s="82"/>
      <c r="DM35" s="82"/>
      <c r="DN35" s="127"/>
      <c r="DO35" s="128"/>
      <c r="DP35" s="128"/>
      <c r="DQ35" s="129">
        <f>IF(DN35="",$G35,DN35)</f>
        <v>0</v>
      </c>
      <c r="DR35" s="91"/>
      <c r="DS35" s="122" t="e">
        <f>DK35</f>
        <v>#DIV/0!</v>
      </c>
      <c r="DT35" s="123" t="s">
        <v>87</v>
      </c>
      <c r="DU35" s="124">
        <f>DQ35</f>
        <v>0</v>
      </c>
      <c r="DV35" s="124" t="e">
        <f>DS35*DU35</f>
        <v>#DIV/0!</v>
      </c>
      <c r="DW35" s="92"/>
      <c r="DX35" s="92"/>
      <c r="DY35" s="93"/>
      <c r="DZ35" s="92"/>
      <c r="EA35" s="94"/>
      <c r="EB35" s="64"/>
      <c r="EC35" s="82"/>
      <c r="ED35" s="120" t="e">
        <f>$D35</f>
        <v>#DIV/0!</v>
      </c>
      <c r="EE35" s="82"/>
      <c r="EF35" s="82"/>
      <c r="EG35" s="127"/>
      <c r="EH35" s="128"/>
      <c r="EI35" s="128"/>
      <c r="EJ35" s="129">
        <f>IF(EG35="",$G35,EG35)</f>
        <v>0</v>
      </c>
      <c r="EK35" s="91"/>
      <c r="EL35" s="122" t="e">
        <f>ED35</f>
        <v>#DIV/0!</v>
      </c>
      <c r="EM35" s="123" t="s">
        <v>87</v>
      </c>
      <c r="EN35" s="124">
        <f>EJ35</f>
        <v>0</v>
      </c>
      <c r="EO35" s="124" t="e">
        <f>EL35*EN35</f>
        <v>#DIV/0!</v>
      </c>
      <c r="EP35" s="92"/>
      <c r="EQ35" s="92"/>
      <c r="ER35" s="93"/>
      <c r="ES35" s="92"/>
      <c r="ET35" s="94"/>
      <c r="EU35" s="64"/>
      <c r="EV35" s="82"/>
      <c r="EW35" s="120" t="e">
        <f>$D35</f>
        <v>#DIV/0!</v>
      </c>
      <c r="EX35" s="82"/>
      <c r="EY35" s="82"/>
      <c r="EZ35" s="127"/>
      <c r="FA35" s="128"/>
      <c r="FB35" s="128"/>
      <c r="FC35" s="129">
        <f>IF(EZ35="",$G35,EZ35)</f>
        <v>0</v>
      </c>
      <c r="FD35" s="91"/>
      <c r="FE35" s="122" t="e">
        <f>EW35</f>
        <v>#DIV/0!</v>
      </c>
      <c r="FF35" s="123" t="s">
        <v>87</v>
      </c>
      <c r="FG35" s="124">
        <f>FC35</f>
        <v>0</v>
      </c>
      <c r="FH35" s="124" t="e">
        <f>FE35*FG35</f>
        <v>#DIV/0!</v>
      </c>
      <c r="FI35" s="92"/>
      <c r="FJ35" s="92"/>
      <c r="FK35" s="93"/>
      <c r="FL35" s="92"/>
      <c r="FM35" s="94"/>
      <c r="FN35" s="64"/>
      <c r="FO35" s="82"/>
      <c r="FP35" s="120" t="e">
        <f>$D35</f>
        <v>#DIV/0!</v>
      </c>
      <c r="FQ35" s="82"/>
      <c r="FR35" s="82"/>
      <c r="FS35" s="127"/>
      <c r="FT35" s="128"/>
      <c r="FU35" s="128"/>
      <c r="FV35" s="129">
        <f>IF(FS35="",$G35,FS35)</f>
        <v>0</v>
      </c>
      <c r="FW35" s="91"/>
      <c r="FX35" s="122" t="e">
        <f>FP35</f>
        <v>#DIV/0!</v>
      </c>
      <c r="FY35" s="123" t="s">
        <v>87</v>
      </c>
      <c r="FZ35" s="124">
        <f>FV35</f>
        <v>0</v>
      </c>
      <c r="GA35" s="124" t="e">
        <f>FX35*FZ35</f>
        <v>#DIV/0!</v>
      </c>
      <c r="GB35" s="92"/>
      <c r="GC35" s="92"/>
      <c r="GD35" s="93"/>
      <c r="GE35" s="92"/>
      <c r="GF35" s="94"/>
      <c r="GG35" s="64"/>
    </row>
    <row r="36" spans="1:189" x14ac:dyDescent="0.15">
      <c r="A36" s="70" t="s">
        <v>122</v>
      </c>
      <c r="B36" s="117" t="s">
        <v>123</v>
      </c>
      <c r="C36" s="118"/>
      <c r="D36" s="118"/>
      <c r="E36" s="118"/>
      <c r="F36" s="119"/>
      <c r="G36" s="228">
        <f>Input!D74</f>
        <v>0</v>
      </c>
      <c r="H36" s="91"/>
      <c r="I36" s="122" t="e">
        <f>E11</f>
        <v>#DIV/0!</v>
      </c>
      <c r="J36" s="123" t="s">
        <v>87</v>
      </c>
      <c r="K36" s="124">
        <f>G36</f>
        <v>0</v>
      </c>
      <c r="L36" s="124" t="e">
        <f>I36*K36</f>
        <v>#DIV/0!</v>
      </c>
      <c r="M36" s="92"/>
      <c r="N36" s="92"/>
      <c r="O36" s="93"/>
      <c r="P36" s="92"/>
      <c r="Q36" s="94"/>
      <c r="R36" s="81"/>
      <c r="S36" s="82"/>
      <c r="W36" s="127"/>
      <c r="X36" s="128"/>
      <c r="Y36" s="128"/>
      <c r="Z36" s="129">
        <f>IF(W36="",$G36,W36)</f>
        <v>0</v>
      </c>
      <c r="AA36" s="91"/>
      <c r="AB36" s="122" t="e">
        <f>U11</f>
        <v>#DIV/0!</v>
      </c>
      <c r="AC36" s="123" t="s">
        <v>87</v>
      </c>
      <c r="AD36" s="124">
        <f>Z36</f>
        <v>0</v>
      </c>
      <c r="AE36" s="124" t="e">
        <f>AB36*AD36</f>
        <v>#DIV/0!</v>
      </c>
      <c r="AF36" s="92"/>
      <c r="AG36" s="92"/>
      <c r="AH36" s="93"/>
      <c r="AI36" s="92"/>
      <c r="AJ36" s="94"/>
      <c r="AK36" s="64"/>
      <c r="AL36" s="82"/>
      <c r="AP36" s="127"/>
      <c r="AQ36" s="128"/>
      <c r="AR36" s="128"/>
      <c r="AS36" s="129">
        <f>IF(AP36="",$G36,AP36)</f>
        <v>0</v>
      </c>
      <c r="AT36" s="91"/>
      <c r="AU36" s="122" t="e">
        <f>AN11</f>
        <v>#DIV/0!</v>
      </c>
      <c r="AV36" s="123" t="s">
        <v>87</v>
      </c>
      <c r="AW36" s="124">
        <f>AS36</f>
        <v>0</v>
      </c>
      <c r="AX36" s="124" t="e">
        <f>AU36*AW36</f>
        <v>#DIV/0!</v>
      </c>
      <c r="AY36" s="92"/>
      <c r="AZ36" s="92"/>
      <c r="BA36" s="93"/>
      <c r="BB36" s="92"/>
      <c r="BC36" s="94"/>
      <c r="BD36" s="64"/>
      <c r="BE36" s="82"/>
      <c r="BI36" s="127"/>
      <c r="BJ36" s="128"/>
      <c r="BK36" s="128"/>
      <c r="BL36" s="129">
        <f>IF(BI36="",$G36,BI36)</f>
        <v>0</v>
      </c>
      <c r="BM36" s="91"/>
      <c r="BN36" s="122">
        <f>BG11</f>
        <v>0</v>
      </c>
      <c r="BO36" s="123" t="s">
        <v>87</v>
      </c>
      <c r="BP36" s="124">
        <f>BL36</f>
        <v>0</v>
      </c>
      <c r="BQ36" s="124">
        <f>BN36*BP36</f>
        <v>0</v>
      </c>
      <c r="BR36" s="92"/>
      <c r="BS36" s="92"/>
      <c r="BT36" s="93"/>
      <c r="BU36" s="92"/>
      <c r="BV36" s="94"/>
      <c r="BW36" s="64"/>
      <c r="BX36" s="82"/>
      <c r="BY36" s="83"/>
      <c r="BZ36" s="82"/>
      <c r="CA36" s="82"/>
      <c r="CB36" s="127"/>
      <c r="CC36" s="128"/>
      <c r="CD36" s="128"/>
      <c r="CE36" s="129">
        <f>IF(CB36="",$G36,CB36)</f>
        <v>0</v>
      </c>
      <c r="CF36" s="91"/>
      <c r="CG36" s="122" t="e">
        <f>BZ11</f>
        <v>#DIV/0!</v>
      </c>
      <c r="CH36" s="123" t="s">
        <v>87</v>
      </c>
      <c r="CI36" s="124">
        <f>CE36</f>
        <v>0</v>
      </c>
      <c r="CJ36" s="124" t="e">
        <f>CG36*CI36</f>
        <v>#DIV/0!</v>
      </c>
      <c r="CK36" s="92"/>
      <c r="CL36" s="92"/>
      <c r="CM36" s="93"/>
      <c r="CN36" s="92"/>
      <c r="CO36" s="94"/>
      <c r="CP36" s="64"/>
      <c r="CQ36" s="82"/>
      <c r="CR36" s="83"/>
      <c r="CS36" s="82"/>
      <c r="CT36" s="82"/>
      <c r="CU36" s="127"/>
      <c r="CV36" s="128"/>
      <c r="CW36" s="128"/>
      <c r="CX36" s="129">
        <f>IF(CU36="",$G36,CU36)</f>
        <v>0</v>
      </c>
      <c r="CY36" s="91"/>
      <c r="CZ36" s="122" t="e">
        <f>CS11</f>
        <v>#DIV/0!</v>
      </c>
      <c r="DA36" s="123" t="s">
        <v>87</v>
      </c>
      <c r="DB36" s="124">
        <f>CX36</f>
        <v>0</v>
      </c>
      <c r="DC36" s="124" t="e">
        <f>CZ36*DB36</f>
        <v>#DIV/0!</v>
      </c>
      <c r="DD36" s="92"/>
      <c r="DE36" s="92"/>
      <c r="DF36" s="93"/>
      <c r="DG36" s="92"/>
      <c r="DH36" s="94"/>
      <c r="DI36" s="64"/>
      <c r="DJ36" s="82"/>
      <c r="DK36" s="83"/>
      <c r="DL36" s="82"/>
      <c r="DM36" s="82"/>
      <c r="DN36" s="127"/>
      <c r="DO36" s="128"/>
      <c r="DP36" s="128"/>
      <c r="DQ36" s="129">
        <f>IF(DN36="",$G36,DN36)</f>
        <v>0</v>
      </c>
      <c r="DR36" s="91"/>
      <c r="DS36" s="122" t="e">
        <f>DL11</f>
        <v>#DIV/0!</v>
      </c>
      <c r="DT36" s="123" t="s">
        <v>87</v>
      </c>
      <c r="DU36" s="124">
        <f>DQ36</f>
        <v>0</v>
      </c>
      <c r="DV36" s="124" t="e">
        <f>DS36*DU36</f>
        <v>#DIV/0!</v>
      </c>
      <c r="DW36" s="92"/>
      <c r="DX36" s="92"/>
      <c r="DY36" s="93"/>
      <c r="DZ36" s="92"/>
      <c r="EA36" s="94"/>
      <c r="EB36" s="64"/>
      <c r="EC36" s="82"/>
      <c r="ED36" s="83"/>
      <c r="EE36" s="82"/>
      <c r="EF36" s="82"/>
      <c r="EG36" s="127"/>
      <c r="EH36" s="128"/>
      <c r="EI36" s="128"/>
      <c r="EJ36" s="129">
        <f>IF(EG36="",$G36,EG36)</f>
        <v>0</v>
      </c>
      <c r="EK36" s="91"/>
      <c r="EL36" s="122" t="e">
        <f>EE11</f>
        <v>#DIV/0!</v>
      </c>
      <c r="EM36" s="123" t="s">
        <v>87</v>
      </c>
      <c r="EN36" s="124">
        <f>EJ36</f>
        <v>0</v>
      </c>
      <c r="EO36" s="124" t="e">
        <f>EL36*EN36</f>
        <v>#DIV/0!</v>
      </c>
      <c r="EP36" s="92"/>
      <c r="EQ36" s="92"/>
      <c r="ER36" s="93"/>
      <c r="ES36" s="92"/>
      <c r="ET36" s="94"/>
      <c r="EU36" s="64"/>
      <c r="EV36" s="82"/>
      <c r="EW36" s="83"/>
      <c r="EX36" s="82"/>
      <c r="EY36" s="82"/>
      <c r="EZ36" s="127"/>
      <c r="FA36" s="128"/>
      <c r="FB36" s="128"/>
      <c r="FC36" s="129">
        <f>IF(EZ36="",$G36,EZ36)</f>
        <v>0</v>
      </c>
      <c r="FD36" s="91"/>
      <c r="FE36" s="122" t="e">
        <f>EX11</f>
        <v>#DIV/0!</v>
      </c>
      <c r="FF36" s="123" t="s">
        <v>87</v>
      </c>
      <c r="FG36" s="124">
        <f>FC36</f>
        <v>0</v>
      </c>
      <c r="FH36" s="124" t="e">
        <f>FE36*FG36</f>
        <v>#DIV/0!</v>
      </c>
      <c r="FI36" s="92"/>
      <c r="FJ36" s="92"/>
      <c r="FK36" s="93"/>
      <c r="FL36" s="92"/>
      <c r="FM36" s="94"/>
      <c r="FN36" s="64"/>
      <c r="FO36" s="82"/>
      <c r="FP36" s="83"/>
      <c r="FQ36" s="82"/>
      <c r="FR36" s="82"/>
      <c r="FS36" s="127"/>
      <c r="FT36" s="128"/>
      <c r="FU36" s="128"/>
      <c r="FV36" s="129">
        <f>IF(FS36="",$G36,FS36)</f>
        <v>0</v>
      </c>
      <c r="FW36" s="91"/>
      <c r="FX36" s="122" t="e">
        <f>FQ11</f>
        <v>#DIV/0!</v>
      </c>
      <c r="FY36" s="123" t="s">
        <v>87</v>
      </c>
      <c r="FZ36" s="124">
        <f>FV36</f>
        <v>0</v>
      </c>
      <c r="GA36" s="124" t="e">
        <f>FX36*FZ36</f>
        <v>#DIV/0!</v>
      </c>
      <c r="GB36" s="92"/>
      <c r="GC36" s="92"/>
      <c r="GD36" s="93"/>
      <c r="GE36" s="92"/>
      <c r="GF36" s="94"/>
      <c r="GG36" s="64"/>
    </row>
    <row r="37" spans="1:189" x14ac:dyDescent="0.15">
      <c r="A37" s="70"/>
      <c r="B37" s="117"/>
      <c r="C37" s="118"/>
      <c r="D37" s="119"/>
      <c r="E37" s="118"/>
      <c r="F37" s="119"/>
      <c r="G37" s="229"/>
      <c r="H37" s="89"/>
      <c r="I37" s="132"/>
      <c r="J37" s="123"/>
      <c r="K37" s="124"/>
      <c r="L37" s="124"/>
      <c r="M37" s="92"/>
      <c r="N37" s="92"/>
      <c r="O37" s="93" t="s">
        <v>200</v>
      </c>
      <c r="P37" s="225" t="e">
        <f>SUM(L35:L36)</f>
        <v>#DIV/0!</v>
      </c>
      <c r="Q37" s="94"/>
      <c r="R37" s="81"/>
      <c r="S37" s="82"/>
      <c r="Z37" s="135"/>
      <c r="AA37" s="89"/>
      <c r="AB37" s="132"/>
      <c r="AC37" s="123"/>
      <c r="AD37" s="124"/>
      <c r="AE37" s="124"/>
      <c r="AF37" s="92"/>
      <c r="AG37" s="92"/>
      <c r="AH37" s="93" t="s">
        <v>124</v>
      </c>
      <c r="AI37" s="133" t="e">
        <f>SUM(AE35:AE36)</f>
        <v>#DIV/0!</v>
      </c>
      <c r="AJ37" s="94"/>
      <c r="AK37" s="64"/>
      <c r="AL37" s="82"/>
      <c r="AS37" s="135"/>
      <c r="AT37" s="89"/>
      <c r="AU37" s="132"/>
      <c r="AV37" s="123"/>
      <c r="AW37" s="124"/>
      <c r="AX37" s="124"/>
      <c r="AY37" s="92"/>
      <c r="AZ37" s="92"/>
      <c r="BA37" s="93" t="s">
        <v>124</v>
      </c>
      <c r="BB37" s="133" t="e">
        <f>SUM(AX35:AX36)</f>
        <v>#DIV/0!</v>
      </c>
      <c r="BC37" s="94"/>
      <c r="BD37" s="64"/>
      <c r="BE37" s="82"/>
      <c r="BL37" s="135"/>
      <c r="BM37" s="89"/>
      <c r="BN37" s="132"/>
      <c r="BO37" s="123"/>
      <c r="BP37" s="124"/>
      <c r="BQ37" s="124"/>
      <c r="BR37" s="92"/>
      <c r="BS37" s="92"/>
      <c r="BT37" s="93" t="s">
        <v>124</v>
      </c>
      <c r="BU37" s="133" t="e">
        <f>SUM(BQ35:BQ36)</f>
        <v>#DIV/0!</v>
      </c>
      <c r="BV37" s="94"/>
      <c r="BW37" s="64"/>
      <c r="BX37" s="82"/>
      <c r="BY37" s="83"/>
      <c r="BZ37" s="82"/>
      <c r="CA37" s="82"/>
      <c r="CE37" s="135"/>
      <c r="CF37" s="89"/>
      <c r="CG37" s="132"/>
      <c r="CH37" s="123"/>
      <c r="CI37" s="124"/>
      <c r="CJ37" s="124"/>
      <c r="CK37" s="92"/>
      <c r="CL37" s="92"/>
      <c r="CM37" s="93" t="s">
        <v>124</v>
      </c>
      <c r="CN37" s="133" t="e">
        <f>SUM(CJ35:CJ36)</f>
        <v>#DIV/0!</v>
      </c>
      <c r="CO37" s="94"/>
      <c r="CP37" s="64"/>
      <c r="CQ37" s="82"/>
      <c r="CR37" s="83"/>
      <c r="CS37" s="82"/>
      <c r="CT37" s="82"/>
      <c r="CX37" s="135"/>
      <c r="CY37" s="89"/>
      <c r="CZ37" s="132"/>
      <c r="DA37" s="123"/>
      <c r="DB37" s="124"/>
      <c r="DC37" s="124"/>
      <c r="DD37" s="92"/>
      <c r="DE37" s="92"/>
      <c r="DF37" s="93" t="s">
        <v>124</v>
      </c>
      <c r="DG37" s="133" t="e">
        <f>SUM(DC35:DC36)</f>
        <v>#DIV/0!</v>
      </c>
      <c r="DH37" s="94"/>
      <c r="DI37" s="64"/>
      <c r="DJ37" s="82"/>
      <c r="DK37" s="83"/>
      <c r="DL37" s="82"/>
      <c r="DM37" s="82"/>
      <c r="DQ37" s="135"/>
      <c r="DR37" s="89"/>
      <c r="DS37" s="132"/>
      <c r="DT37" s="123"/>
      <c r="DU37" s="124"/>
      <c r="DV37" s="124"/>
      <c r="DW37" s="92"/>
      <c r="DX37" s="92"/>
      <c r="DY37" s="93" t="s">
        <v>124</v>
      </c>
      <c r="DZ37" s="133" t="e">
        <f>SUM(DV35:DV36)</f>
        <v>#DIV/0!</v>
      </c>
      <c r="EA37" s="94"/>
      <c r="EB37" s="64"/>
      <c r="EC37" s="82"/>
      <c r="ED37" s="83"/>
      <c r="EE37" s="82"/>
      <c r="EF37" s="82"/>
      <c r="EJ37" s="135"/>
      <c r="EK37" s="89"/>
      <c r="EL37" s="132"/>
      <c r="EM37" s="123"/>
      <c r="EN37" s="124"/>
      <c r="EO37" s="124"/>
      <c r="EP37" s="92"/>
      <c r="EQ37" s="92"/>
      <c r="ER37" s="93" t="s">
        <v>124</v>
      </c>
      <c r="ES37" s="133" t="e">
        <f>SUM(EO35:EO36)</f>
        <v>#DIV/0!</v>
      </c>
      <c r="ET37" s="94"/>
      <c r="EU37" s="64"/>
      <c r="EV37" s="82"/>
      <c r="EW37" s="83"/>
      <c r="EX37" s="82"/>
      <c r="EY37" s="82"/>
      <c r="FC37" s="135"/>
      <c r="FD37" s="89"/>
      <c r="FE37" s="132"/>
      <c r="FF37" s="123"/>
      <c r="FG37" s="124"/>
      <c r="FH37" s="124"/>
      <c r="FI37" s="92"/>
      <c r="FJ37" s="92"/>
      <c r="FK37" s="93" t="s">
        <v>124</v>
      </c>
      <c r="FL37" s="133" t="e">
        <f>SUM(FH35:FH36)</f>
        <v>#DIV/0!</v>
      </c>
      <c r="FM37" s="94"/>
      <c r="FN37" s="64"/>
      <c r="FO37" s="82"/>
      <c r="FP37" s="83"/>
      <c r="FQ37" s="82"/>
      <c r="FR37" s="82"/>
      <c r="FV37" s="135"/>
      <c r="FW37" s="89"/>
      <c r="FX37" s="132"/>
      <c r="FY37" s="123"/>
      <c r="FZ37" s="124"/>
      <c r="GA37" s="124"/>
      <c r="GB37" s="92"/>
      <c r="GC37" s="92"/>
      <c r="GD37" s="93" t="s">
        <v>124</v>
      </c>
      <c r="GE37" s="133" t="e">
        <f>SUM(GA35:GA36)</f>
        <v>#DIV/0!</v>
      </c>
      <c r="GF37" s="94"/>
      <c r="GG37" s="64"/>
    </row>
    <row r="38" spans="1:189" x14ac:dyDescent="0.15">
      <c r="A38" s="70"/>
      <c r="B38" s="117" t="s">
        <v>125</v>
      </c>
      <c r="C38" s="118"/>
      <c r="D38" s="119"/>
      <c r="E38" s="120">
        <f>Input!D75</f>
        <v>0</v>
      </c>
      <c r="F38" s="119"/>
      <c r="G38" s="230">
        <f>Input!D76</f>
        <v>0</v>
      </c>
      <c r="H38" s="138"/>
      <c r="I38" s="139">
        <f>G38</f>
        <v>0</v>
      </c>
      <c r="J38" s="123" t="s">
        <v>94</v>
      </c>
      <c r="K38" s="124" t="e">
        <f>SUM(P30:P37)</f>
        <v>#DIV/0!</v>
      </c>
      <c r="L38" s="124" t="e">
        <f>K38*I38/12*E38</f>
        <v>#DIV/0!</v>
      </c>
      <c r="M38" s="92"/>
      <c r="N38" s="92"/>
      <c r="O38" s="93"/>
      <c r="P38" s="92"/>
      <c r="Q38" s="94"/>
      <c r="R38" s="81"/>
      <c r="S38" s="82"/>
      <c r="U38" s="120">
        <f>$E38</f>
        <v>0</v>
      </c>
      <c r="V38" s="83"/>
      <c r="W38" s="140"/>
      <c r="X38" s="141"/>
      <c r="Y38" s="141"/>
      <c r="Z38" s="142">
        <f>IF(W38="",$G38,W38)</f>
        <v>0</v>
      </c>
      <c r="AA38" s="138"/>
      <c r="AB38" s="139">
        <f>Z38</f>
        <v>0</v>
      </c>
      <c r="AC38" s="123" t="s">
        <v>94</v>
      </c>
      <c r="AD38" s="124" t="e">
        <f>SUM(AI30:AI37)</f>
        <v>#DIV/0!</v>
      </c>
      <c r="AE38" s="124" t="e">
        <f>AD38*AB38/12*U38</f>
        <v>#DIV/0!</v>
      </c>
      <c r="AF38" s="92"/>
      <c r="AG38" s="92"/>
      <c r="AH38" s="93"/>
      <c r="AI38" s="92"/>
      <c r="AJ38" s="94"/>
      <c r="AK38" s="64"/>
      <c r="AL38" s="82"/>
      <c r="AN38" s="120">
        <f>$E38</f>
        <v>0</v>
      </c>
      <c r="AO38" s="83"/>
      <c r="AP38" s="140"/>
      <c r="AQ38" s="141"/>
      <c r="AR38" s="141"/>
      <c r="AS38" s="142">
        <f>IF(AP38="",$G38,AP38)</f>
        <v>0</v>
      </c>
      <c r="AT38" s="138"/>
      <c r="AU38" s="139">
        <f>AS38</f>
        <v>0</v>
      </c>
      <c r="AV38" s="123" t="s">
        <v>94</v>
      </c>
      <c r="AW38" s="124" t="e">
        <f>SUM(BB30:BB37)</f>
        <v>#DIV/0!</v>
      </c>
      <c r="AX38" s="124" t="e">
        <f>AW38*AU38/12*AN38</f>
        <v>#DIV/0!</v>
      </c>
      <c r="AY38" s="92"/>
      <c r="AZ38" s="92"/>
      <c r="BA38" s="93"/>
      <c r="BB38" s="92"/>
      <c r="BC38" s="94"/>
      <c r="BD38" s="64"/>
      <c r="BE38" s="82"/>
      <c r="BG38" s="247">
        <f>$E38+6</f>
        <v>6</v>
      </c>
      <c r="BH38" s="83"/>
      <c r="BI38" s="140"/>
      <c r="BJ38" s="141"/>
      <c r="BK38" s="141"/>
      <c r="BL38" s="142">
        <f>IF(BI38="",$G38,BI38)</f>
        <v>0</v>
      </c>
      <c r="BM38" s="138"/>
      <c r="BN38" s="139">
        <f>BL38</f>
        <v>0</v>
      </c>
      <c r="BO38" s="123" t="s">
        <v>94</v>
      </c>
      <c r="BP38" s="124" t="e">
        <f>SUM(BU30:BU37)</f>
        <v>#DIV/0!</v>
      </c>
      <c r="BQ38" s="124" t="e">
        <f>BP38*BN38/12*BG38</f>
        <v>#DIV/0!</v>
      </c>
      <c r="BR38" s="92"/>
      <c r="BS38" s="92"/>
      <c r="BT38" s="93"/>
      <c r="BU38" s="92"/>
      <c r="BV38" s="94"/>
      <c r="BW38" s="64"/>
      <c r="BX38" s="82"/>
      <c r="BY38" s="83"/>
      <c r="BZ38" s="247">
        <f>$E38+6</f>
        <v>6</v>
      </c>
      <c r="CA38" s="83"/>
      <c r="CB38" s="140"/>
      <c r="CC38" s="141"/>
      <c r="CD38" s="141"/>
      <c r="CE38" s="142">
        <f>IF(CB38="",$G38,CB38)</f>
        <v>0</v>
      </c>
      <c r="CF38" s="138"/>
      <c r="CG38" s="139">
        <f>CE38</f>
        <v>0</v>
      </c>
      <c r="CH38" s="123" t="s">
        <v>94</v>
      </c>
      <c r="CI38" s="124" t="e">
        <f>SUM(CN30:CN37)</f>
        <v>#DIV/0!</v>
      </c>
      <c r="CJ38" s="124" t="e">
        <f>CI38*CG38/12*BZ38</f>
        <v>#DIV/0!</v>
      </c>
      <c r="CK38" s="92"/>
      <c r="CL38" s="92"/>
      <c r="CM38" s="93"/>
      <c r="CN38" s="92"/>
      <c r="CO38" s="94"/>
      <c r="CP38" s="64"/>
      <c r="CQ38" s="82"/>
      <c r="CR38" s="83"/>
      <c r="CS38" s="247">
        <f>$E38+6</f>
        <v>6</v>
      </c>
      <c r="CT38" s="83"/>
      <c r="CU38" s="140"/>
      <c r="CV38" s="141"/>
      <c r="CW38" s="141"/>
      <c r="CX38" s="142">
        <f>IF(CU38="",$G38,CU38)</f>
        <v>0</v>
      </c>
      <c r="CY38" s="138"/>
      <c r="CZ38" s="139">
        <f>CX38</f>
        <v>0</v>
      </c>
      <c r="DA38" s="123" t="s">
        <v>94</v>
      </c>
      <c r="DB38" s="124" t="e">
        <f>SUM(DG30:DG37)</f>
        <v>#DIV/0!</v>
      </c>
      <c r="DC38" s="124" t="e">
        <f>DB38*CZ38/12*CS38</f>
        <v>#DIV/0!</v>
      </c>
      <c r="DD38" s="92"/>
      <c r="DE38" s="92"/>
      <c r="DF38" s="93"/>
      <c r="DG38" s="92"/>
      <c r="DH38" s="94"/>
      <c r="DI38" s="64"/>
      <c r="DJ38" s="82"/>
      <c r="DK38" s="83"/>
      <c r="DL38" s="120">
        <f>$E38</f>
        <v>0</v>
      </c>
      <c r="DM38" s="83"/>
      <c r="DN38" s="140"/>
      <c r="DO38" s="141"/>
      <c r="DP38" s="141"/>
      <c r="DQ38" s="142">
        <f>IF(DN38="",$G38,DN38)</f>
        <v>0</v>
      </c>
      <c r="DR38" s="138"/>
      <c r="DS38" s="139">
        <f>DQ38</f>
        <v>0</v>
      </c>
      <c r="DT38" s="123" t="s">
        <v>94</v>
      </c>
      <c r="DU38" s="124" t="e">
        <f>SUM(DZ30:DZ37)</f>
        <v>#DIV/0!</v>
      </c>
      <c r="DV38" s="124" t="e">
        <f>DU38*DS38/12*DL38</f>
        <v>#DIV/0!</v>
      </c>
      <c r="DW38" s="92"/>
      <c r="DX38" s="92"/>
      <c r="DY38" s="93"/>
      <c r="DZ38" s="92"/>
      <c r="EA38" s="94"/>
      <c r="EB38" s="64"/>
      <c r="EC38" s="82"/>
      <c r="ED38" s="83"/>
      <c r="EE38" s="120">
        <f>$E38</f>
        <v>0</v>
      </c>
      <c r="EF38" s="83"/>
      <c r="EG38" s="140"/>
      <c r="EH38" s="141"/>
      <c r="EI38" s="141"/>
      <c r="EJ38" s="142">
        <f>IF(EG38="",$G38,EG38)</f>
        <v>0</v>
      </c>
      <c r="EK38" s="138"/>
      <c r="EL38" s="139">
        <f>EJ38</f>
        <v>0</v>
      </c>
      <c r="EM38" s="123" t="s">
        <v>94</v>
      </c>
      <c r="EN38" s="124" t="e">
        <f>SUM(ES30:ES37)</f>
        <v>#DIV/0!</v>
      </c>
      <c r="EO38" s="124" t="e">
        <f>EN38*EL38/12*EE38</f>
        <v>#DIV/0!</v>
      </c>
      <c r="EP38" s="92"/>
      <c r="EQ38" s="92"/>
      <c r="ER38" s="93"/>
      <c r="ES38" s="92"/>
      <c r="ET38" s="94"/>
      <c r="EU38" s="64"/>
      <c r="EV38" s="82"/>
      <c r="EW38" s="83"/>
      <c r="EX38" s="120">
        <f>$E38</f>
        <v>0</v>
      </c>
      <c r="EY38" s="83"/>
      <c r="EZ38" s="140"/>
      <c r="FA38" s="141"/>
      <c r="FB38" s="141"/>
      <c r="FC38" s="142">
        <f>IF(EZ38="",$G38,EZ38)</f>
        <v>0</v>
      </c>
      <c r="FD38" s="138"/>
      <c r="FE38" s="139">
        <f>FC38</f>
        <v>0</v>
      </c>
      <c r="FF38" s="123" t="s">
        <v>94</v>
      </c>
      <c r="FG38" s="124" t="e">
        <f>SUM(FL30:FL37)</f>
        <v>#DIV/0!</v>
      </c>
      <c r="FH38" s="124" t="e">
        <f>FG38*FE38/12*EX38</f>
        <v>#DIV/0!</v>
      </c>
      <c r="FI38" s="92"/>
      <c r="FJ38" s="92"/>
      <c r="FK38" s="93"/>
      <c r="FL38" s="92"/>
      <c r="FM38" s="94"/>
      <c r="FN38" s="64"/>
      <c r="FO38" s="82"/>
      <c r="FP38" s="83"/>
      <c r="FQ38" s="120">
        <f>$E38</f>
        <v>0</v>
      </c>
      <c r="FR38" s="83"/>
      <c r="FS38" s="140"/>
      <c r="FT38" s="141"/>
      <c r="FU38" s="141"/>
      <c r="FV38" s="142">
        <f>IF(FS38="",$G38,FS38)</f>
        <v>0</v>
      </c>
      <c r="FW38" s="138"/>
      <c r="FX38" s="139">
        <f>FV38</f>
        <v>0</v>
      </c>
      <c r="FY38" s="123" t="s">
        <v>94</v>
      </c>
      <c r="FZ38" s="124" t="e">
        <f>SUM(GE30:GE37)</f>
        <v>#DIV/0!</v>
      </c>
      <c r="GA38" s="124" t="e">
        <f>FZ38*FX38/12*FQ38</f>
        <v>#DIV/0!</v>
      </c>
      <c r="GB38" s="92"/>
      <c r="GC38" s="92"/>
      <c r="GD38" s="93"/>
      <c r="GE38" s="92"/>
      <c r="GF38" s="94"/>
      <c r="GG38" s="64"/>
    </row>
    <row r="39" spans="1:189" x14ac:dyDescent="0.15">
      <c r="A39" s="70"/>
      <c r="B39" s="117" t="s">
        <v>126</v>
      </c>
      <c r="C39" s="118"/>
      <c r="D39" s="119"/>
      <c r="E39" s="118"/>
      <c r="F39" s="119"/>
      <c r="G39" s="230">
        <f>Input!D77</f>
        <v>0</v>
      </c>
      <c r="H39" s="138"/>
      <c r="I39" s="139">
        <f>G39</f>
        <v>0</v>
      </c>
      <c r="J39" s="123" t="s">
        <v>94</v>
      </c>
      <c r="K39" s="124" t="e">
        <f>SUM(P29:P37)</f>
        <v>#DIV/0!</v>
      </c>
      <c r="L39" s="124" t="e">
        <f>K39*I39</f>
        <v>#DIV/0!</v>
      </c>
      <c r="M39" s="92"/>
      <c r="N39" s="92"/>
      <c r="O39" s="89"/>
      <c r="P39" s="89"/>
      <c r="Q39" s="94"/>
      <c r="R39" s="81"/>
      <c r="S39" s="82"/>
      <c r="W39" s="140"/>
      <c r="X39" s="141"/>
      <c r="Y39" s="141"/>
      <c r="Z39" s="142">
        <f>IF(W39="",$G39,W39)</f>
        <v>0</v>
      </c>
      <c r="AA39" s="138"/>
      <c r="AB39" s="139">
        <f>Z39</f>
        <v>0</v>
      </c>
      <c r="AC39" s="123" t="s">
        <v>94</v>
      </c>
      <c r="AD39" s="124" t="e">
        <f>SUM(AI29:AI37)</f>
        <v>#DIV/0!</v>
      </c>
      <c r="AE39" s="124" t="e">
        <f>AD39*AB39</f>
        <v>#DIV/0!</v>
      </c>
      <c r="AF39" s="92"/>
      <c r="AG39" s="92"/>
      <c r="AH39" s="89"/>
      <c r="AI39" s="89"/>
      <c r="AJ39" s="94"/>
      <c r="AK39" s="64"/>
      <c r="AL39" s="82"/>
      <c r="AP39" s="140"/>
      <c r="AQ39" s="141"/>
      <c r="AR39" s="141"/>
      <c r="AS39" s="142">
        <f>IF(AP39="",$G39,AP39)</f>
        <v>0</v>
      </c>
      <c r="AT39" s="138"/>
      <c r="AU39" s="139">
        <f>AS39</f>
        <v>0</v>
      </c>
      <c r="AV39" s="123" t="s">
        <v>94</v>
      </c>
      <c r="AW39" s="124" t="e">
        <f>SUM(BB29:BB37)</f>
        <v>#DIV/0!</v>
      </c>
      <c r="AX39" s="124" t="e">
        <f>AW39*AU39</f>
        <v>#DIV/0!</v>
      </c>
      <c r="AY39" s="92"/>
      <c r="AZ39" s="92"/>
      <c r="BA39" s="89"/>
      <c r="BB39" s="89"/>
      <c r="BC39" s="94"/>
      <c r="BD39" s="64"/>
      <c r="BE39" s="82"/>
      <c r="BI39" s="140"/>
      <c r="BJ39" s="141"/>
      <c r="BK39" s="141"/>
      <c r="BL39" s="142">
        <f>IF(BI39="",$G39,BI39)</f>
        <v>0</v>
      </c>
      <c r="BM39" s="138"/>
      <c r="BN39" s="139">
        <f>BL39</f>
        <v>0</v>
      </c>
      <c r="BO39" s="123" t="s">
        <v>94</v>
      </c>
      <c r="BP39" s="124" t="e">
        <f>SUM(BU29:BU37)</f>
        <v>#DIV/0!</v>
      </c>
      <c r="BQ39" s="124" t="e">
        <f>BP39*BN39</f>
        <v>#DIV/0!</v>
      </c>
      <c r="BR39" s="92"/>
      <c r="BS39" s="92"/>
      <c r="BT39" s="89"/>
      <c r="BU39" s="89"/>
      <c r="BV39" s="94"/>
      <c r="BW39" s="64"/>
      <c r="BX39" s="82"/>
      <c r="BY39" s="83"/>
      <c r="BZ39" s="82"/>
      <c r="CA39" s="82"/>
      <c r="CB39" s="140"/>
      <c r="CC39" s="141"/>
      <c r="CD39" s="141"/>
      <c r="CE39" s="142">
        <f>IF(CB39="",$G39,CB39)</f>
        <v>0</v>
      </c>
      <c r="CF39" s="138"/>
      <c r="CG39" s="139">
        <f>CE39</f>
        <v>0</v>
      </c>
      <c r="CH39" s="123" t="s">
        <v>94</v>
      </c>
      <c r="CI39" s="124" t="e">
        <f>SUM(CN29:CN37)</f>
        <v>#DIV/0!</v>
      </c>
      <c r="CJ39" s="124" t="e">
        <f>CI39*CG39</f>
        <v>#DIV/0!</v>
      </c>
      <c r="CK39" s="92"/>
      <c r="CL39" s="92"/>
      <c r="CM39" s="89"/>
      <c r="CN39" s="89"/>
      <c r="CO39" s="94"/>
      <c r="CP39" s="64"/>
      <c r="CQ39" s="82"/>
      <c r="CR39" s="83"/>
      <c r="CS39" s="82"/>
      <c r="CT39" s="82"/>
      <c r="CU39" s="140"/>
      <c r="CV39" s="141"/>
      <c r="CW39" s="141"/>
      <c r="CX39" s="142">
        <f>IF(CU39="",$G39,CU39)</f>
        <v>0</v>
      </c>
      <c r="CY39" s="138"/>
      <c r="CZ39" s="139">
        <f>CX39</f>
        <v>0</v>
      </c>
      <c r="DA39" s="123" t="s">
        <v>94</v>
      </c>
      <c r="DB39" s="124" t="e">
        <f>SUM(DG29:DG37)</f>
        <v>#DIV/0!</v>
      </c>
      <c r="DC39" s="124" t="e">
        <f>DB39*CZ39</f>
        <v>#DIV/0!</v>
      </c>
      <c r="DD39" s="92"/>
      <c r="DE39" s="92"/>
      <c r="DF39" s="89"/>
      <c r="DG39" s="89"/>
      <c r="DH39" s="94"/>
      <c r="DI39" s="64"/>
      <c r="DJ39" s="82"/>
      <c r="DK39" s="83"/>
      <c r="DL39" s="82"/>
      <c r="DM39" s="82"/>
      <c r="DN39" s="140"/>
      <c r="DO39" s="141"/>
      <c r="DP39" s="141"/>
      <c r="DQ39" s="142">
        <f>IF(DN39="",$G39,DN39)</f>
        <v>0</v>
      </c>
      <c r="DR39" s="138"/>
      <c r="DS39" s="139">
        <f>DQ39</f>
        <v>0</v>
      </c>
      <c r="DT39" s="123" t="s">
        <v>94</v>
      </c>
      <c r="DU39" s="124" t="e">
        <f>SUM(DZ29:DZ37)</f>
        <v>#DIV/0!</v>
      </c>
      <c r="DV39" s="124" t="e">
        <f>DU39*DS39</f>
        <v>#DIV/0!</v>
      </c>
      <c r="DW39" s="92"/>
      <c r="DX39" s="92"/>
      <c r="DY39" s="89"/>
      <c r="DZ39" s="89"/>
      <c r="EA39" s="94"/>
      <c r="EB39" s="64"/>
      <c r="EC39" s="82"/>
      <c r="ED39" s="83"/>
      <c r="EE39" s="82"/>
      <c r="EF39" s="82"/>
      <c r="EG39" s="140"/>
      <c r="EH39" s="141"/>
      <c r="EI39" s="141"/>
      <c r="EJ39" s="142">
        <f>IF(EG39="",$G39,EG39)</f>
        <v>0</v>
      </c>
      <c r="EK39" s="138"/>
      <c r="EL39" s="139">
        <f>EJ39</f>
        <v>0</v>
      </c>
      <c r="EM39" s="123" t="s">
        <v>94</v>
      </c>
      <c r="EN39" s="124" t="e">
        <f>SUM(ES29:ES37)</f>
        <v>#DIV/0!</v>
      </c>
      <c r="EO39" s="124" t="e">
        <f>EN39*EL39</f>
        <v>#DIV/0!</v>
      </c>
      <c r="EP39" s="92"/>
      <c r="EQ39" s="92"/>
      <c r="ER39" s="89"/>
      <c r="ES39" s="89"/>
      <c r="ET39" s="94"/>
      <c r="EU39" s="64"/>
      <c r="EV39" s="82"/>
      <c r="EW39" s="83"/>
      <c r="EX39" s="82"/>
      <c r="EY39" s="82"/>
      <c r="EZ39" s="140"/>
      <c r="FA39" s="141"/>
      <c r="FB39" s="141"/>
      <c r="FC39" s="142">
        <f>IF(EZ39="",$G39,EZ39)</f>
        <v>0</v>
      </c>
      <c r="FD39" s="138"/>
      <c r="FE39" s="139">
        <f>FC39</f>
        <v>0</v>
      </c>
      <c r="FF39" s="123" t="s">
        <v>94</v>
      </c>
      <c r="FG39" s="124" t="e">
        <f>SUM(FL29:FL37)</f>
        <v>#DIV/0!</v>
      </c>
      <c r="FH39" s="124" t="e">
        <f>FG39*FE39</f>
        <v>#DIV/0!</v>
      </c>
      <c r="FI39" s="92"/>
      <c r="FJ39" s="92"/>
      <c r="FK39" s="89"/>
      <c r="FL39" s="89"/>
      <c r="FM39" s="94"/>
      <c r="FN39" s="64"/>
      <c r="FO39" s="82"/>
      <c r="FP39" s="83"/>
      <c r="FQ39" s="82"/>
      <c r="FR39" s="82"/>
      <c r="FS39" s="140"/>
      <c r="FT39" s="141"/>
      <c r="FU39" s="141"/>
      <c r="FV39" s="142">
        <f>IF(FS39="",$G39,FS39)</f>
        <v>0</v>
      </c>
      <c r="FW39" s="138"/>
      <c r="FX39" s="139">
        <f>FV39</f>
        <v>0</v>
      </c>
      <c r="FY39" s="123" t="s">
        <v>94</v>
      </c>
      <c r="FZ39" s="124" t="e">
        <f>SUM(GE29:GE37)</f>
        <v>#DIV/0!</v>
      </c>
      <c r="GA39" s="124" t="e">
        <f>FZ39*FX39</f>
        <v>#DIV/0!</v>
      </c>
      <c r="GB39" s="92"/>
      <c r="GC39" s="92"/>
      <c r="GD39" s="89"/>
      <c r="GE39" s="89"/>
      <c r="GF39" s="94"/>
      <c r="GG39" s="64"/>
    </row>
    <row r="40" spans="1:189" x14ac:dyDescent="0.15">
      <c r="A40" s="70"/>
      <c r="B40" s="117" t="s">
        <v>127</v>
      </c>
      <c r="C40" s="118"/>
      <c r="D40" s="119"/>
      <c r="E40" s="118"/>
      <c r="F40" s="119"/>
      <c r="G40" s="230">
        <f>Input!D78</f>
        <v>0</v>
      </c>
      <c r="H40" s="138"/>
      <c r="I40" s="139">
        <f>G40</f>
        <v>0</v>
      </c>
      <c r="J40" s="123" t="s">
        <v>94</v>
      </c>
      <c r="K40" s="124" t="e">
        <f>SUM(P29:P37)</f>
        <v>#DIV/0!</v>
      </c>
      <c r="L40" s="124" t="e">
        <f>K40*I40</f>
        <v>#DIV/0!</v>
      </c>
      <c r="M40" s="92"/>
      <c r="N40" s="92"/>
      <c r="O40" s="89"/>
      <c r="P40" s="89"/>
      <c r="Q40" s="94"/>
      <c r="R40" s="81"/>
      <c r="S40" s="82"/>
      <c r="W40" s="140"/>
      <c r="X40" s="141"/>
      <c r="Y40" s="141"/>
      <c r="Z40" s="142">
        <f>IF(W40="",$G40,W40)</f>
        <v>0</v>
      </c>
      <c r="AA40" s="138"/>
      <c r="AB40" s="139">
        <f>Z40</f>
        <v>0</v>
      </c>
      <c r="AC40" s="123" t="s">
        <v>94</v>
      </c>
      <c r="AD40" s="124" t="e">
        <f>SUM(AI29:AI37)</f>
        <v>#DIV/0!</v>
      </c>
      <c r="AE40" s="124" t="e">
        <f>AD40*AB40</f>
        <v>#DIV/0!</v>
      </c>
      <c r="AF40" s="92"/>
      <c r="AG40" s="92"/>
      <c r="AH40" s="89"/>
      <c r="AI40" s="89"/>
      <c r="AJ40" s="94"/>
      <c r="AK40" s="64"/>
      <c r="AL40" s="82"/>
      <c r="AP40" s="140"/>
      <c r="AQ40" s="141"/>
      <c r="AR40" s="141"/>
      <c r="AS40" s="142">
        <f>IF(AP40="",$G40,AP40)</f>
        <v>0</v>
      </c>
      <c r="AT40" s="138"/>
      <c r="AU40" s="139">
        <f>AS40</f>
        <v>0</v>
      </c>
      <c r="AV40" s="123" t="s">
        <v>94</v>
      </c>
      <c r="AW40" s="124" t="e">
        <f>SUM(BB29:BB37)</f>
        <v>#DIV/0!</v>
      </c>
      <c r="AX40" s="124" t="e">
        <f>AW40*AU40</f>
        <v>#DIV/0!</v>
      </c>
      <c r="AY40" s="92"/>
      <c r="AZ40" s="92"/>
      <c r="BA40" s="89"/>
      <c r="BB40" s="89"/>
      <c r="BC40" s="94"/>
      <c r="BD40" s="64"/>
      <c r="BE40" s="82"/>
      <c r="BI40" s="140"/>
      <c r="BJ40" s="141"/>
      <c r="BK40" s="141"/>
      <c r="BL40" s="142">
        <f>IF(BI40="",$G40,BI40)</f>
        <v>0</v>
      </c>
      <c r="BM40" s="138"/>
      <c r="BN40" s="139">
        <f>BL40</f>
        <v>0</v>
      </c>
      <c r="BO40" s="123" t="s">
        <v>94</v>
      </c>
      <c r="BP40" s="124" t="e">
        <f>SUM(BU29:BU37)</f>
        <v>#DIV/0!</v>
      </c>
      <c r="BQ40" s="124" t="e">
        <f>BP40*BN40</f>
        <v>#DIV/0!</v>
      </c>
      <c r="BR40" s="92"/>
      <c r="BS40" s="92"/>
      <c r="BT40" s="89"/>
      <c r="BU40" s="89"/>
      <c r="BV40" s="94"/>
      <c r="BW40" s="64"/>
      <c r="BX40" s="82"/>
      <c r="BY40" s="83"/>
      <c r="BZ40" s="82"/>
      <c r="CA40" s="82"/>
      <c r="CB40" s="140"/>
      <c r="CC40" s="141"/>
      <c r="CD40" s="141"/>
      <c r="CE40" s="142">
        <f>IF(CB40="",$G40,CB40)</f>
        <v>0</v>
      </c>
      <c r="CF40" s="138"/>
      <c r="CG40" s="139">
        <f>CE40</f>
        <v>0</v>
      </c>
      <c r="CH40" s="123" t="s">
        <v>94</v>
      </c>
      <c r="CI40" s="124" t="e">
        <f>SUM(CN29:CN37)</f>
        <v>#DIV/0!</v>
      </c>
      <c r="CJ40" s="124" t="e">
        <f>CI40*CG40</f>
        <v>#DIV/0!</v>
      </c>
      <c r="CK40" s="92"/>
      <c r="CL40" s="92"/>
      <c r="CM40" s="89"/>
      <c r="CN40" s="89"/>
      <c r="CO40" s="94"/>
      <c r="CP40" s="64"/>
      <c r="CQ40" s="82"/>
      <c r="CR40" s="83"/>
      <c r="CS40" s="82"/>
      <c r="CT40" s="82"/>
      <c r="CU40" s="140"/>
      <c r="CV40" s="141"/>
      <c r="CW40" s="141"/>
      <c r="CX40" s="142">
        <f>IF(CU40="",$G40,CU40)</f>
        <v>0</v>
      </c>
      <c r="CY40" s="138"/>
      <c r="CZ40" s="139">
        <f>CX40</f>
        <v>0</v>
      </c>
      <c r="DA40" s="123" t="s">
        <v>94</v>
      </c>
      <c r="DB40" s="124" t="e">
        <f>SUM(DG29:DG37)</f>
        <v>#DIV/0!</v>
      </c>
      <c r="DC40" s="124" t="e">
        <f>DB40*CZ40</f>
        <v>#DIV/0!</v>
      </c>
      <c r="DD40" s="92"/>
      <c r="DE40" s="92"/>
      <c r="DF40" s="89"/>
      <c r="DG40" s="89"/>
      <c r="DH40" s="94"/>
      <c r="DI40" s="64"/>
      <c r="DJ40" s="82"/>
      <c r="DK40" s="83"/>
      <c r="DL40" s="82"/>
      <c r="DM40" s="82"/>
      <c r="DN40" s="140"/>
      <c r="DO40" s="141"/>
      <c r="DP40" s="141"/>
      <c r="DQ40" s="142">
        <f>IF(DN40="",$G40,DN40)</f>
        <v>0</v>
      </c>
      <c r="DR40" s="138"/>
      <c r="DS40" s="139">
        <f>DQ40</f>
        <v>0</v>
      </c>
      <c r="DT40" s="123" t="s">
        <v>94</v>
      </c>
      <c r="DU40" s="124" t="e">
        <f>SUM(DZ29:DZ37)</f>
        <v>#DIV/0!</v>
      </c>
      <c r="DV40" s="124" t="e">
        <f>DU40*DS40</f>
        <v>#DIV/0!</v>
      </c>
      <c r="DW40" s="92"/>
      <c r="DX40" s="92"/>
      <c r="DY40" s="89"/>
      <c r="DZ40" s="89"/>
      <c r="EA40" s="94"/>
      <c r="EB40" s="64"/>
      <c r="EC40" s="82"/>
      <c r="ED40" s="83"/>
      <c r="EE40" s="82"/>
      <c r="EF40" s="82"/>
      <c r="EG40" s="140"/>
      <c r="EH40" s="141"/>
      <c r="EI40" s="141"/>
      <c r="EJ40" s="142">
        <f>IF(EG40="",$G40,EG40)</f>
        <v>0</v>
      </c>
      <c r="EK40" s="138"/>
      <c r="EL40" s="139">
        <f>EJ40</f>
        <v>0</v>
      </c>
      <c r="EM40" s="123" t="s">
        <v>94</v>
      </c>
      <c r="EN40" s="124" t="e">
        <f>SUM(ES29:ES37)</f>
        <v>#DIV/0!</v>
      </c>
      <c r="EO40" s="124" t="e">
        <f>EN40*EL40</f>
        <v>#DIV/0!</v>
      </c>
      <c r="EP40" s="92"/>
      <c r="EQ40" s="92"/>
      <c r="ER40" s="89"/>
      <c r="ES40" s="89"/>
      <c r="ET40" s="94"/>
      <c r="EU40" s="64"/>
      <c r="EV40" s="82"/>
      <c r="EW40" s="83"/>
      <c r="EX40" s="82"/>
      <c r="EY40" s="82"/>
      <c r="EZ40" s="140"/>
      <c r="FA40" s="141"/>
      <c r="FB40" s="141"/>
      <c r="FC40" s="142">
        <f>IF(EZ40="",$G40,EZ40)</f>
        <v>0</v>
      </c>
      <c r="FD40" s="138"/>
      <c r="FE40" s="139">
        <f>FC40</f>
        <v>0</v>
      </c>
      <c r="FF40" s="123" t="s">
        <v>94</v>
      </c>
      <c r="FG40" s="124" t="e">
        <f>SUM(FL29:FL37)</f>
        <v>#DIV/0!</v>
      </c>
      <c r="FH40" s="124" t="e">
        <f>FG40*FE40</f>
        <v>#DIV/0!</v>
      </c>
      <c r="FI40" s="92"/>
      <c r="FJ40" s="92"/>
      <c r="FK40" s="89"/>
      <c r="FL40" s="89"/>
      <c r="FM40" s="94"/>
      <c r="FN40" s="64"/>
      <c r="FO40" s="82"/>
      <c r="FP40" s="83"/>
      <c r="FQ40" s="82"/>
      <c r="FR40" s="82"/>
      <c r="FS40" s="140"/>
      <c r="FT40" s="141"/>
      <c r="FU40" s="141"/>
      <c r="FV40" s="142">
        <f>IF(FS40="",$G40,FS40)</f>
        <v>0</v>
      </c>
      <c r="FW40" s="138"/>
      <c r="FX40" s="139">
        <f>FV40</f>
        <v>0</v>
      </c>
      <c r="FY40" s="123" t="s">
        <v>94</v>
      </c>
      <c r="FZ40" s="124" t="e">
        <f>SUM(GE29:GE37)</f>
        <v>#DIV/0!</v>
      </c>
      <c r="GA40" s="124" t="e">
        <f>FZ40*FX40</f>
        <v>#DIV/0!</v>
      </c>
      <c r="GB40" s="92"/>
      <c r="GC40" s="92"/>
      <c r="GD40" s="89"/>
      <c r="GE40" s="89"/>
      <c r="GF40" s="94"/>
      <c r="GG40" s="64"/>
    </row>
    <row r="41" spans="1:189" x14ac:dyDescent="0.15">
      <c r="A41" s="70"/>
      <c r="B41" s="117" t="s">
        <v>128</v>
      </c>
      <c r="C41" s="118"/>
      <c r="D41" s="119"/>
      <c r="E41" s="118"/>
      <c r="F41" s="119"/>
      <c r="G41" s="230">
        <f>Input!D79</f>
        <v>0</v>
      </c>
      <c r="H41" s="138"/>
      <c r="I41" s="139">
        <f>G41</f>
        <v>0</v>
      </c>
      <c r="J41" s="123" t="s">
        <v>94</v>
      </c>
      <c r="K41" s="124" t="e">
        <f>SUM(P30:P37)</f>
        <v>#DIV/0!</v>
      </c>
      <c r="L41" s="124" t="e">
        <f>K41*I41</f>
        <v>#DIV/0!</v>
      </c>
      <c r="M41" s="92"/>
      <c r="N41" s="92"/>
      <c r="O41" s="89"/>
      <c r="P41" s="89"/>
      <c r="Q41" s="94"/>
      <c r="R41" s="81"/>
      <c r="S41" s="82"/>
      <c r="W41" s="140"/>
      <c r="X41" s="141"/>
      <c r="Y41" s="141"/>
      <c r="Z41" s="142">
        <f>IF(W41="",$G41,W41)</f>
        <v>0</v>
      </c>
      <c r="AA41" s="138"/>
      <c r="AB41" s="139">
        <f>Z41</f>
        <v>0</v>
      </c>
      <c r="AC41" s="123" t="s">
        <v>94</v>
      </c>
      <c r="AD41" s="124" t="e">
        <f>SUM(AI30:AI37)</f>
        <v>#DIV/0!</v>
      </c>
      <c r="AE41" s="124" t="e">
        <f>AD41*AB41</f>
        <v>#DIV/0!</v>
      </c>
      <c r="AF41" s="92"/>
      <c r="AG41" s="92"/>
      <c r="AH41" s="89"/>
      <c r="AI41" s="89"/>
      <c r="AJ41" s="94"/>
      <c r="AK41" s="64"/>
      <c r="AL41" s="82"/>
      <c r="AP41" s="140"/>
      <c r="AQ41" s="141"/>
      <c r="AR41" s="141"/>
      <c r="AS41" s="142">
        <f>IF(AP41="",$G41,AP41)</f>
        <v>0</v>
      </c>
      <c r="AT41" s="138"/>
      <c r="AU41" s="139">
        <f>AS41</f>
        <v>0</v>
      </c>
      <c r="AV41" s="123" t="s">
        <v>94</v>
      </c>
      <c r="AW41" s="124" t="e">
        <f>SUM(BB30:BB37)</f>
        <v>#DIV/0!</v>
      </c>
      <c r="AX41" s="124" t="e">
        <f>AW41*AU41</f>
        <v>#DIV/0!</v>
      </c>
      <c r="AY41" s="92"/>
      <c r="AZ41" s="92"/>
      <c r="BA41" s="89"/>
      <c r="BB41" s="89"/>
      <c r="BC41" s="94"/>
      <c r="BD41" s="64"/>
      <c r="BE41" s="82"/>
      <c r="BI41" s="140"/>
      <c r="BJ41" s="141"/>
      <c r="BK41" s="141"/>
      <c r="BL41" s="142">
        <f>IF(BI41="",$G41,BI41)</f>
        <v>0</v>
      </c>
      <c r="BM41" s="138"/>
      <c r="BN41" s="139">
        <f>BL41</f>
        <v>0</v>
      </c>
      <c r="BO41" s="123" t="s">
        <v>94</v>
      </c>
      <c r="BP41" s="124" t="e">
        <f>SUM(BU30:BU37)</f>
        <v>#DIV/0!</v>
      </c>
      <c r="BQ41" s="124" t="e">
        <f>BP41*BN41</f>
        <v>#DIV/0!</v>
      </c>
      <c r="BR41" s="92"/>
      <c r="BS41" s="92"/>
      <c r="BT41" s="89"/>
      <c r="BU41" s="89"/>
      <c r="BV41" s="94"/>
      <c r="BW41" s="64"/>
      <c r="BX41" s="82"/>
      <c r="BY41" s="83"/>
      <c r="BZ41" s="82"/>
      <c r="CA41" s="82"/>
      <c r="CB41" s="140"/>
      <c r="CC41" s="141"/>
      <c r="CD41" s="141"/>
      <c r="CE41" s="142">
        <f>IF(CB41="",$G41,CB41)</f>
        <v>0</v>
      </c>
      <c r="CF41" s="138"/>
      <c r="CG41" s="139">
        <f>CE41</f>
        <v>0</v>
      </c>
      <c r="CH41" s="123" t="s">
        <v>94</v>
      </c>
      <c r="CI41" s="124" t="e">
        <f>SUM(CN30:CN37)</f>
        <v>#DIV/0!</v>
      </c>
      <c r="CJ41" s="124" t="e">
        <f>CI41*CG41</f>
        <v>#DIV/0!</v>
      </c>
      <c r="CK41" s="92"/>
      <c r="CL41" s="92"/>
      <c r="CM41" s="89"/>
      <c r="CN41" s="89"/>
      <c r="CO41" s="94"/>
      <c r="CP41" s="64"/>
      <c r="CQ41" s="82"/>
      <c r="CR41" s="83"/>
      <c r="CS41" s="82"/>
      <c r="CT41" s="82"/>
      <c r="CU41" s="140"/>
      <c r="CV41" s="141"/>
      <c r="CW41" s="141"/>
      <c r="CX41" s="142">
        <f>IF(CU41="",$G41,CU41)</f>
        <v>0</v>
      </c>
      <c r="CY41" s="138"/>
      <c r="CZ41" s="139">
        <f>CX41</f>
        <v>0</v>
      </c>
      <c r="DA41" s="123" t="s">
        <v>94</v>
      </c>
      <c r="DB41" s="124" t="e">
        <f>SUM(DG30:DG37)</f>
        <v>#DIV/0!</v>
      </c>
      <c r="DC41" s="124" t="e">
        <f>DB41*CZ41</f>
        <v>#DIV/0!</v>
      </c>
      <c r="DD41" s="92"/>
      <c r="DE41" s="92"/>
      <c r="DF41" s="89"/>
      <c r="DG41" s="89"/>
      <c r="DH41" s="94"/>
      <c r="DI41" s="64"/>
      <c r="DJ41" s="82"/>
      <c r="DK41" s="83"/>
      <c r="DL41" s="82"/>
      <c r="DM41" s="82"/>
      <c r="DN41" s="140"/>
      <c r="DO41" s="141"/>
      <c r="DP41" s="141"/>
      <c r="DQ41" s="142">
        <f>IF(DN41="",$G41,DN41)</f>
        <v>0</v>
      </c>
      <c r="DR41" s="138"/>
      <c r="DS41" s="139">
        <f>DQ41</f>
        <v>0</v>
      </c>
      <c r="DT41" s="123" t="s">
        <v>94</v>
      </c>
      <c r="DU41" s="124" t="e">
        <f>SUM(DZ30:DZ37)</f>
        <v>#DIV/0!</v>
      </c>
      <c r="DV41" s="124" t="e">
        <f>DU41*DS41</f>
        <v>#DIV/0!</v>
      </c>
      <c r="DW41" s="92"/>
      <c r="DX41" s="92"/>
      <c r="DY41" s="89"/>
      <c r="DZ41" s="89"/>
      <c r="EA41" s="94"/>
      <c r="EB41" s="64"/>
      <c r="EC41" s="82"/>
      <c r="ED41" s="83"/>
      <c r="EE41" s="82"/>
      <c r="EF41" s="82"/>
      <c r="EG41" s="140"/>
      <c r="EH41" s="141"/>
      <c r="EI41" s="141"/>
      <c r="EJ41" s="142">
        <f>IF(EG41="",$G41,EG41)</f>
        <v>0</v>
      </c>
      <c r="EK41" s="138"/>
      <c r="EL41" s="139">
        <f>EJ41</f>
        <v>0</v>
      </c>
      <c r="EM41" s="123" t="s">
        <v>94</v>
      </c>
      <c r="EN41" s="124" t="e">
        <f>SUM(ES30:ES37)</f>
        <v>#DIV/0!</v>
      </c>
      <c r="EO41" s="124" t="e">
        <f>EN41*EL41</f>
        <v>#DIV/0!</v>
      </c>
      <c r="EP41" s="92"/>
      <c r="EQ41" s="92"/>
      <c r="ER41" s="89"/>
      <c r="ES41" s="89"/>
      <c r="ET41" s="94"/>
      <c r="EU41" s="64"/>
      <c r="EV41" s="82"/>
      <c r="EW41" s="83"/>
      <c r="EX41" s="82"/>
      <c r="EY41" s="82"/>
      <c r="EZ41" s="140"/>
      <c r="FA41" s="141"/>
      <c r="FB41" s="141"/>
      <c r="FC41" s="142">
        <f>IF(EZ41="",$G41,EZ41)</f>
        <v>0</v>
      </c>
      <c r="FD41" s="138"/>
      <c r="FE41" s="139">
        <f>FC41</f>
        <v>0</v>
      </c>
      <c r="FF41" s="123" t="s">
        <v>94</v>
      </c>
      <c r="FG41" s="124" t="e">
        <f>SUM(FL30:FL37)</f>
        <v>#DIV/0!</v>
      </c>
      <c r="FH41" s="124" t="e">
        <f>FG41*FE41</f>
        <v>#DIV/0!</v>
      </c>
      <c r="FI41" s="92"/>
      <c r="FJ41" s="92"/>
      <c r="FK41" s="89"/>
      <c r="FL41" s="89"/>
      <c r="FM41" s="94"/>
      <c r="FN41" s="64"/>
      <c r="FO41" s="82"/>
      <c r="FP41" s="83"/>
      <c r="FQ41" s="82"/>
      <c r="FR41" s="82"/>
      <c r="FS41" s="140"/>
      <c r="FT41" s="141"/>
      <c r="FU41" s="141"/>
      <c r="FV41" s="142">
        <f>IF(FS41="",$G41,FS41)</f>
        <v>0</v>
      </c>
      <c r="FW41" s="138"/>
      <c r="FX41" s="139">
        <f>FV41</f>
        <v>0</v>
      </c>
      <c r="FY41" s="123" t="s">
        <v>94</v>
      </c>
      <c r="FZ41" s="124" t="e">
        <f>SUM(GE30:GE37)</f>
        <v>#DIV/0!</v>
      </c>
      <c r="GA41" s="124" t="e">
        <f>FZ41*FX41</f>
        <v>#DIV/0!</v>
      </c>
      <c r="GB41" s="92"/>
      <c r="GC41" s="92"/>
      <c r="GD41" s="89"/>
      <c r="GE41" s="89"/>
      <c r="GF41" s="94"/>
      <c r="GG41" s="64"/>
    </row>
    <row r="42" spans="1:189" x14ac:dyDescent="0.15">
      <c r="A42" s="70" t="s">
        <v>129</v>
      </c>
      <c r="B42" s="161" t="s">
        <v>130</v>
      </c>
      <c r="C42" s="118"/>
      <c r="D42" s="240">
        <f>Input!D81</f>
        <v>0</v>
      </c>
      <c r="E42" s="118"/>
      <c r="F42" s="119"/>
      <c r="G42" s="229"/>
      <c r="H42" s="138"/>
      <c r="I42" s="160"/>
      <c r="J42" s="123"/>
      <c r="K42" s="124"/>
      <c r="L42" s="124"/>
      <c r="M42" s="92"/>
      <c r="N42" s="92"/>
      <c r="O42" s="93" t="s">
        <v>201</v>
      </c>
      <c r="P42" s="225" t="e">
        <f>SUM(L38:L41)</f>
        <v>#DIV/0!</v>
      </c>
      <c r="Q42" s="94"/>
      <c r="R42" s="81"/>
      <c r="S42" s="82"/>
      <c r="Z42" s="135"/>
      <c r="AA42" s="138"/>
      <c r="AB42" s="160"/>
      <c r="AC42" s="123"/>
      <c r="AD42" s="124"/>
      <c r="AE42" s="124"/>
      <c r="AF42" s="92"/>
      <c r="AG42" s="92"/>
      <c r="AH42" s="93" t="s">
        <v>131</v>
      </c>
      <c r="AI42" s="133" t="e">
        <f>SUM(AE38:AE41)</f>
        <v>#DIV/0!</v>
      </c>
      <c r="AJ42" s="94"/>
      <c r="AK42" s="64"/>
      <c r="AL42" s="82"/>
      <c r="AS42" s="135"/>
      <c r="AT42" s="138"/>
      <c r="AU42" s="160"/>
      <c r="AV42" s="123"/>
      <c r="AW42" s="124"/>
      <c r="AX42" s="124"/>
      <c r="AY42" s="92"/>
      <c r="AZ42" s="92"/>
      <c r="BA42" s="93" t="s">
        <v>131</v>
      </c>
      <c r="BB42" s="133" t="e">
        <f>SUM(AX38:AX41)</f>
        <v>#DIV/0!</v>
      </c>
      <c r="BC42" s="94"/>
      <c r="BD42" s="64"/>
      <c r="BE42" s="82"/>
      <c r="BL42" s="135"/>
      <c r="BM42" s="138"/>
      <c r="BN42" s="160"/>
      <c r="BO42" s="123"/>
      <c r="BP42" s="124"/>
      <c r="BQ42" s="124"/>
      <c r="BR42" s="92"/>
      <c r="BS42" s="92"/>
      <c r="BT42" s="93" t="s">
        <v>131</v>
      </c>
      <c r="BU42" s="133" t="e">
        <f>SUM(BQ38:BQ41)</f>
        <v>#DIV/0!</v>
      </c>
      <c r="BV42" s="94"/>
      <c r="BW42" s="64"/>
      <c r="BX42" s="82"/>
      <c r="BY42" s="83"/>
      <c r="BZ42" s="82"/>
      <c r="CA42" s="82"/>
      <c r="CE42" s="135"/>
      <c r="CF42" s="138"/>
      <c r="CG42" s="160"/>
      <c r="CH42" s="123"/>
      <c r="CI42" s="124"/>
      <c r="CJ42" s="124"/>
      <c r="CK42" s="92"/>
      <c r="CL42" s="92"/>
      <c r="CM42" s="93" t="s">
        <v>131</v>
      </c>
      <c r="CN42" s="133" t="e">
        <f>SUM(CJ38:CJ41)</f>
        <v>#DIV/0!</v>
      </c>
      <c r="CO42" s="94"/>
      <c r="CP42" s="64"/>
      <c r="CQ42" s="82"/>
      <c r="CR42" s="83"/>
      <c r="CS42" s="82"/>
      <c r="CT42" s="82"/>
      <c r="CX42" s="135"/>
      <c r="CY42" s="138"/>
      <c r="CZ42" s="160"/>
      <c r="DA42" s="123"/>
      <c r="DB42" s="124"/>
      <c r="DC42" s="124"/>
      <c r="DD42" s="92"/>
      <c r="DE42" s="92"/>
      <c r="DF42" s="93" t="s">
        <v>131</v>
      </c>
      <c r="DG42" s="133" t="e">
        <f>SUM(DC38:DC41)</f>
        <v>#DIV/0!</v>
      </c>
      <c r="DH42" s="94"/>
      <c r="DI42" s="64"/>
      <c r="DJ42" s="82"/>
      <c r="DK42" s="83"/>
      <c r="DL42" s="82"/>
      <c r="DM42" s="82"/>
      <c r="DQ42" s="135"/>
      <c r="DR42" s="138"/>
      <c r="DS42" s="160"/>
      <c r="DT42" s="123"/>
      <c r="DU42" s="124"/>
      <c r="DV42" s="124"/>
      <c r="DW42" s="92"/>
      <c r="DX42" s="92"/>
      <c r="DY42" s="93" t="s">
        <v>131</v>
      </c>
      <c r="DZ42" s="133" t="e">
        <f>SUM(DV38:DV41)</f>
        <v>#DIV/0!</v>
      </c>
      <c r="EA42" s="94"/>
      <c r="EB42" s="64"/>
      <c r="EC42" s="82"/>
      <c r="ED42" s="83"/>
      <c r="EE42" s="82"/>
      <c r="EF42" s="82"/>
      <c r="EJ42" s="135"/>
      <c r="EK42" s="138"/>
      <c r="EL42" s="160"/>
      <c r="EM42" s="123"/>
      <c r="EN42" s="124"/>
      <c r="EO42" s="124"/>
      <c r="EP42" s="92"/>
      <c r="EQ42" s="92"/>
      <c r="ER42" s="93" t="s">
        <v>131</v>
      </c>
      <c r="ES42" s="133" t="e">
        <f>SUM(EO38:EO41)</f>
        <v>#DIV/0!</v>
      </c>
      <c r="ET42" s="94"/>
      <c r="EU42" s="64"/>
      <c r="EV42" s="82"/>
      <c r="EW42" s="83"/>
      <c r="EX42" s="82"/>
      <c r="EY42" s="82"/>
      <c r="FC42" s="135"/>
      <c r="FD42" s="138"/>
      <c r="FE42" s="160"/>
      <c r="FF42" s="123"/>
      <c r="FG42" s="124"/>
      <c r="FH42" s="124"/>
      <c r="FI42" s="92"/>
      <c r="FJ42" s="92"/>
      <c r="FK42" s="93" t="s">
        <v>131</v>
      </c>
      <c r="FL42" s="133" t="e">
        <f>SUM(FH38:FH41)</f>
        <v>#DIV/0!</v>
      </c>
      <c r="FM42" s="94"/>
      <c r="FN42" s="64"/>
      <c r="FO42" s="82"/>
      <c r="FP42" s="83"/>
      <c r="FQ42" s="82"/>
      <c r="FR42" s="82"/>
      <c r="FV42" s="135"/>
      <c r="FW42" s="138"/>
      <c r="FX42" s="160"/>
      <c r="FY42" s="123"/>
      <c r="FZ42" s="124"/>
      <c r="GA42" s="124"/>
      <c r="GB42" s="92"/>
      <c r="GC42" s="92"/>
      <c r="GD42" s="93" t="s">
        <v>131</v>
      </c>
      <c r="GE42" s="133" t="e">
        <f>SUM(GA38:GA41)</f>
        <v>#DIV/0!</v>
      </c>
      <c r="GF42" s="94"/>
      <c r="GG42" s="64"/>
    </row>
    <row r="43" spans="1:189" ht="14" thickBot="1" x14ac:dyDescent="0.2">
      <c r="A43" s="70"/>
      <c r="B43" s="162" t="s">
        <v>132</v>
      </c>
      <c r="C43" s="148"/>
      <c r="D43" s="241">
        <f>Input!D80</f>
        <v>0</v>
      </c>
      <c r="E43" s="148"/>
      <c r="F43" s="149"/>
      <c r="G43" s="231"/>
      <c r="H43" s="100"/>
      <c r="I43" s="151"/>
      <c r="J43" s="163"/>
      <c r="K43" s="151"/>
      <c r="L43" s="164"/>
      <c r="M43" s="103"/>
      <c r="N43" s="103"/>
      <c r="O43" s="104"/>
      <c r="P43" s="104" t="s">
        <v>202</v>
      </c>
      <c r="Q43" s="224" t="e">
        <f>SUM(P30:P42)</f>
        <v>#DIV/0!</v>
      </c>
      <c r="R43" s="126"/>
      <c r="S43" s="109"/>
      <c r="T43" s="134"/>
      <c r="U43" s="109"/>
      <c r="V43" s="109"/>
      <c r="Z43" s="156"/>
      <c r="AA43" s="100"/>
      <c r="AB43" s="151"/>
      <c r="AC43" s="163"/>
      <c r="AD43" s="151"/>
      <c r="AE43" s="164"/>
      <c r="AF43" s="103"/>
      <c r="AG43" s="103"/>
      <c r="AH43" s="104"/>
      <c r="AI43" s="104" t="s">
        <v>133</v>
      </c>
      <c r="AJ43" s="155" t="e">
        <f>SUM(AI30:AI42)</f>
        <v>#DIV/0!</v>
      </c>
      <c r="AK43" s="64"/>
      <c r="AL43" s="109"/>
      <c r="AM43" s="134"/>
      <c r="AN43" s="109"/>
      <c r="AO43" s="109"/>
      <c r="AS43" s="156"/>
      <c r="AT43" s="100"/>
      <c r="AU43" s="151"/>
      <c r="AV43" s="163"/>
      <c r="AW43" s="151"/>
      <c r="AX43" s="164"/>
      <c r="AY43" s="103"/>
      <c r="AZ43" s="103"/>
      <c r="BA43" s="104"/>
      <c r="BB43" s="104" t="s">
        <v>133</v>
      </c>
      <c r="BC43" s="155" t="e">
        <f>SUM(BB30:BB42)</f>
        <v>#DIV/0!</v>
      </c>
      <c r="BD43" s="64"/>
      <c r="BE43" s="109"/>
      <c r="BF43" s="134"/>
      <c r="BG43" s="109"/>
      <c r="BH43" s="109"/>
      <c r="BL43" s="156"/>
      <c r="BM43" s="100"/>
      <c r="BN43" s="151"/>
      <c r="BO43" s="163"/>
      <c r="BP43" s="151"/>
      <c r="BQ43" s="164"/>
      <c r="BR43" s="103"/>
      <c r="BS43" s="103"/>
      <c r="BT43" s="104"/>
      <c r="BU43" s="104" t="s">
        <v>133</v>
      </c>
      <c r="BV43" s="155" t="e">
        <f>SUM(BU30:BU42)</f>
        <v>#DIV/0!</v>
      </c>
      <c r="BW43" s="64"/>
      <c r="BX43" s="109"/>
      <c r="BY43" s="134"/>
      <c r="BZ43" s="109"/>
      <c r="CA43" s="109"/>
      <c r="CE43" s="156"/>
      <c r="CF43" s="100"/>
      <c r="CG43" s="151"/>
      <c r="CH43" s="163"/>
      <c r="CI43" s="151"/>
      <c r="CJ43" s="164"/>
      <c r="CK43" s="103"/>
      <c r="CL43" s="103"/>
      <c r="CM43" s="104"/>
      <c r="CN43" s="104" t="s">
        <v>133</v>
      </c>
      <c r="CO43" s="155" t="e">
        <f>SUM(CN30:CN42)</f>
        <v>#DIV/0!</v>
      </c>
      <c r="CP43" s="64"/>
      <c r="CQ43" s="109"/>
      <c r="CR43" s="134"/>
      <c r="CS43" s="109"/>
      <c r="CT43" s="109"/>
      <c r="CX43" s="156"/>
      <c r="CY43" s="100"/>
      <c r="CZ43" s="151"/>
      <c r="DA43" s="163"/>
      <c r="DB43" s="151"/>
      <c r="DC43" s="164"/>
      <c r="DD43" s="103"/>
      <c r="DE43" s="103"/>
      <c r="DF43" s="104"/>
      <c r="DG43" s="104" t="s">
        <v>133</v>
      </c>
      <c r="DH43" s="155" t="e">
        <f>SUM(DG30:DG42)</f>
        <v>#DIV/0!</v>
      </c>
      <c r="DI43" s="64"/>
      <c r="DJ43" s="109"/>
      <c r="DK43" s="134"/>
      <c r="DL43" s="109"/>
      <c r="DM43" s="109"/>
      <c r="DQ43" s="156"/>
      <c r="DR43" s="100"/>
      <c r="DS43" s="151"/>
      <c r="DT43" s="163"/>
      <c r="DU43" s="151"/>
      <c r="DV43" s="164"/>
      <c r="DW43" s="103"/>
      <c r="DX43" s="103"/>
      <c r="DY43" s="104"/>
      <c r="DZ43" s="104" t="s">
        <v>133</v>
      </c>
      <c r="EA43" s="155" t="e">
        <f>SUM(DZ30:DZ42)</f>
        <v>#DIV/0!</v>
      </c>
      <c r="EB43" s="64"/>
      <c r="EC43" s="109"/>
      <c r="ED43" s="134"/>
      <c r="EE43" s="109"/>
      <c r="EF43" s="109"/>
      <c r="EJ43" s="156"/>
      <c r="EK43" s="100"/>
      <c r="EL43" s="151"/>
      <c r="EM43" s="163"/>
      <c r="EN43" s="151"/>
      <c r="EO43" s="164"/>
      <c r="EP43" s="103"/>
      <c r="EQ43" s="103"/>
      <c r="ER43" s="104"/>
      <c r="ES43" s="104" t="s">
        <v>133</v>
      </c>
      <c r="ET43" s="155" t="e">
        <f>SUM(ES30:ES42)</f>
        <v>#DIV/0!</v>
      </c>
      <c r="EU43" s="64"/>
      <c r="EV43" s="109"/>
      <c r="EW43" s="134"/>
      <c r="EX43" s="109"/>
      <c r="EY43" s="109"/>
      <c r="FC43" s="156"/>
      <c r="FD43" s="100"/>
      <c r="FE43" s="151"/>
      <c r="FF43" s="163"/>
      <c r="FG43" s="151"/>
      <c r="FH43" s="164"/>
      <c r="FI43" s="103"/>
      <c r="FJ43" s="103"/>
      <c r="FK43" s="104"/>
      <c r="FL43" s="104" t="s">
        <v>133</v>
      </c>
      <c r="FM43" s="155" t="e">
        <f>SUM(FL30:FL42)</f>
        <v>#DIV/0!</v>
      </c>
      <c r="FN43" s="64"/>
      <c r="FO43" s="109"/>
      <c r="FP43" s="134"/>
      <c r="FQ43" s="109"/>
      <c r="FR43" s="109"/>
      <c r="FV43" s="156"/>
      <c r="FW43" s="100"/>
      <c r="FX43" s="151"/>
      <c r="FY43" s="163"/>
      <c r="FZ43" s="151"/>
      <c r="GA43" s="164"/>
      <c r="GB43" s="103"/>
      <c r="GC43" s="103"/>
      <c r="GD43" s="104"/>
      <c r="GE43" s="104" t="s">
        <v>133</v>
      </c>
      <c r="GF43" s="155" t="e">
        <f>SUM(GE30:GE42)</f>
        <v>#DIV/0!</v>
      </c>
      <c r="GG43" s="64"/>
    </row>
    <row r="44" spans="1:189" ht="14" thickBot="1" x14ac:dyDescent="0.2">
      <c r="G44" s="63"/>
      <c r="M44" s="109"/>
      <c r="N44" s="109"/>
      <c r="O44" s="110"/>
      <c r="P44" s="109"/>
      <c r="Q44" s="82"/>
      <c r="R44" s="81"/>
      <c r="S44" s="82"/>
      <c r="Z44" s="61"/>
      <c r="AF44" s="109"/>
      <c r="AG44" s="109"/>
      <c r="AH44" s="110"/>
      <c r="AI44" s="109"/>
      <c r="AJ44" s="82"/>
      <c r="AK44" s="64"/>
      <c r="AL44" s="82"/>
      <c r="AS44" s="61"/>
      <c r="AY44" s="109"/>
      <c r="AZ44" s="109"/>
      <c r="BA44" s="110"/>
      <c r="BB44" s="109"/>
      <c r="BC44" s="82"/>
      <c r="BD44" s="64"/>
      <c r="BE44" s="82"/>
      <c r="BL44" s="61"/>
      <c r="BR44" s="109"/>
      <c r="BS44" s="109"/>
      <c r="BT44" s="110"/>
      <c r="BU44" s="109"/>
      <c r="BV44" s="82"/>
      <c r="BW44" s="64"/>
      <c r="BX44" s="82"/>
      <c r="BY44" s="83"/>
      <c r="BZ44" s="82"/>
      <c r="CA44" s="82"/>
      <c r="CE44" s="61"/>
      <c r="CK44" s="109"/>
      <c r="CL44" s="109"/>
      <c r="CM44" s="110"/>
      <c r="CN44" s="109"/>
      <c r="CO44" s="82"/>
      <c r="CP44" s="64"/>
      <c r="CQ44" s="82"/>
      <c r="CR44" s="83"/>
      <c r="CS44" s="82"/>
      <c r="CT44" s="82"/>
      <c r="CX44" s="61"/>
      <c r="DD44" s="109"/>
      <c r="DE44" s="109"/>
      <c r="DF44" s="110"/>
      <c r="DG44" s="109"/>
      <c r="DH44" s="82"/>
      <c r="DI44" s="64"/>
      <c r="DJ44" s="82"/>
      <c r="DK44" s="83"/>
      <c r="DL44" s="82"/>
      <c r="DM44" s="82"/>
      <c r="DQ44" s="61"/>
      <c r="DW44" s="109"/>
      <c r="DX44" s="109"/>
      <c r="DY44" s="110"/>
      <c r="DZ44" s="109"/>
      <c r="EA44" s="82"/>
      <c r="EB44" s="64"/>
      <c r="EC44" s="82"/>
      <c r="ED44" s="83"/>
      <c r="EE44" s="82"/>
      <c r="EF44" s="82"/>
      <c r="EJ44" s="61"/>
      <c r="EP44" s="109"/>
      <c r="EQ44" s="109"/>
      <c r="ER44" s="110"/>
      <c r="ES44" s="109"/>
      <c r="ET44" s="82"/>
      <c r="EU44" s="64"/>
      <c r="EV44" s="82"/>
      <c r="EW44" s="83"/>
      <c r="EX44" s="82"/>
      <c r="EY44" s="82"/>
      <c r="FC44" s="61"/>
      <c r="FI44" s="109"/>
      <c r="FJ44" s="109"/>
      <c r="FK44" s="110"/>
      <c r="FL44" s="109"/>
      <c r="FM44" s="82"/>
      <c r="FN44" s="64"/>
      <c r="FO44" s="82"/>
      <c r="FP44" s="83"/>
      <c r="FQ44" s="82"/>
      <c r="FR44" s="82"/>
      <c r="FV44" s="61"/>
      <c r="GB44" s="109"/>
      <c r="GC44" s="109"/>
      <c r="GD44" s="110"/>
      <c r="GE44" s="109"/>
      <c r="GF44" s="82"/>
      <c r="GG44" s="64"/>
    </row>
    <row r="45" spans="1:189" ht="14" thickBot="1" x14ac:dyDescent="0.2">
      <c r="B45" s="158" t="s">
        <v>134</v>
      </c>
      <c r="C45" s="75"/>
      <c r="D45" s="114"/>
      <c r="E45" s="75"/>
      <c r="F45" s="114"/>
      <c r="G45" s="232"/>
      <c r="H45" s="75"/>
      <c r="I45" s="75"/>
      <c r="J45" s="76"/>
      <c r="K45" s="75"/>
      <c r="L45" s="77"/>
      <c r="M45" s="78"/>
      <c r="N45" s="78"/>
      <c r="O45" s="79"/>
      <c r="P45" s="78"/>
      <c r="Q45" s="80"/>
      <c r="R45" s="81"/>
      <c r="S45" s="82"/>
      <c r="Z45" s="116"/>
      <c r="AA45" s="75"/>
      <c r="AB45" s="75"/>
      <c r="AC45" s="76"/>
      <c r="AD45" s="75"/>
      <c r="AE45" s="77"/>
      <c r="AF45" s="78"/>
      <c r="AG45" s="78"/>
      <c r="AH45" s="79"/>
      <c r="AI45" s="78"/>
      <c r="AJ45" s="80"/>
      <c r="AK45" s="64"/>
      <c r="AL45" s="82"/>
      <c r="AS45" s="116"/>
      <c r="AT45" s="75"/>
      <c r="AU45" s="75"/>
      <c r="AV45" s="76"/>
      <c r="AW45" s="75"/>
      <c r="AX45" s="77"/>
      <c r="AY45" s="78"/>
      <c r="AZ45" s="78"/>
      <c r="BA45" s="79"/>
      <c r="BB45" s="78"/>
      <c r="BC45" s="80"/>
      <c r="BD45" s="64"/>
      <c r="BE45" s="82"/>
      <c r="BL45" s="116"/>
      <c r="BM45" s="75"/>
      <c r="BN45" s="75"/>
      <c r="BO45" s="76"/>
      <c r="BP45" s="75"/>
      <c r="BQ45" s="77"/>
      <c r="BR45" s="78"/>
      <c r="BS45" s="78"/>
      <c r="BT45" s="79"/>
      <c r="BU45" s="78"/>
      <c r="BV45" s="80"/>
      <c r="BW45" s="64"/>
      <c r="BX45" s="82"/>
      <c r="BY45" s="83"/>
      <c r="BZ45" s="82"/>
      <c r="CA45" s="82"/>
      <c r="CE45" s="116"/>
      <c r="CF45" s="75"/>
      <c r="CG45" s="75"/>
      <c r="CH45" s="76"/>
      <c r="CI45" s="75"/>
      <c r="CJ45" s="77"/>
      <c r="CK45" s="78"/>
      <c r="CL45" s="78"/>
      <c r="CM45" s="79"/>
      <c r="CN45" s="78"/>
      <c r="CO45" s="80"/>
      <c r="CP45" s="64"/>
      <c r="CQ45" s="82"/>
      <c r="CR45" s="83"/>
      <c r="CS45" s="82"/>
      <c r="CT45" s="82"/>
      <c r="CX45" s="116"/>
      <c r="CY45" s="75"/>
      <c r="CZ45" s="75"/>
      <c r="DA45" s="76"/>
      <c r="DB45" s="75"/>
      <c r="DC45" s="77"/>
      <c r="DD45" s="78"/>
      <c r="DE45" s="78"/>
      <c r="DF45" s="79"/>
      <c r="DG45" s="78"/>
      <c r="DH45" s="80"/>
      <c r="DI45" s="64"/>
      <c r="DJ45" s="82"/>
      <c r="DK45" s="83"/>
      <c r="DL45" s="82"/>
      <c r="DM45" s="82"/>
      <c r="DQ45" s="116"/>
      <c r="DR45" s="75"/>
      <c r="DS45" s="75"/>
      <c r="DT45" s="76"/>
      <c r="DU45" s="75"/>
      <c r="DV45" s="77"/>
      <c r="DW45" s="78"/>
      <c r="DX45" s="78"/>
      <c r="DY45" s="79"/>
      <c r="DZ45" s="78"/>
      <c r="EA45" s="80"/>
      <c r="EB45" s="64"/>
      <c r="EC45" s="82"/>
      <c r="ED45" s="83"/>
      <c r="EE45" s="82"/>
      <c r="EF45" s="82"/>
      <c r="EJ45" s="116"/>
      <c r="EK45" s="75"/>
      <c r="EL45" s="75"/>
      <c r="EM45" s="76"/>
      <c r="EN45" s="75"/>
      <c r="EO45" s="77"/>
      <c r="EP45" s="78"/>
      <c r="EQ45" s="78"/>
      <c r="ER45" s="79"/>
      <c r="ES45" s="78"/>
      <c r="ET45" s="80"/>
      <c r="EU45" s="64"/>
      <c r="EV45" s="82"/>
      <c r="EW45" s="83"/>
      <c r="EX45" s="82"/>
      <c r="EY45" s="82"/>
      <c r="FC45" s="116"/>
      <c r="FD45" s="75"/>
      <c r="FE45" s="75"/>
      <c r="FF45" s="76"/>
      <c r="FG45" s="75"/>
      <c r="FH45" s="77"/>
      <c r="FI45" s="78"/>
      <c r="FJ45" s="78"/>
      <c r="FK45" s="79"/>
      <c r="FL45" s="78"/>
      <c r="FM45" s="80"/>
      <c r="FN45" s="64"/>
      <c r="FO45" s="82"/>
      <c r="FP45" s="83"/>
      <c r="FQ45" s="82"/>
      <c r="FR45" s="82"/>
      <c r="FV45" s="116"/>
      <c r="FW45" s="75"/>
      <c r="FX45" s="75"/>
      <c r="FY45" s="76"/>
      <c r="FZ45" s="75"/>
      <c r="GA45" s="77"/>
      <c r="GB45" s="78"/>
      <c r="GC45" s="78"/>
      <c r="GD45" s="79"/>
      <c r="GE45" s="78"/>
      <c r="GF45" s="80"/>
      <c r="GG45" s="64"/>
    </row>
    <row r="46" spans="1:189" x14ac:dyDescent="0.15">
      <c r="A46" s="54" t="s">
        <v>135</v>
      </c>
      <c r="B46" s="117" t="s">
        <v>136</v>
      </c>
      <c r="C46" s="118"/>
      <c r="D46" s="119"/>
      <c r="E46" s="118"/>
      <c r="F46" s="119"/>
      <c r="G46" s="228">
        <f>Input!D10</f>
        <v>0</v>
      </c>
      <c r="H46" s="91"/>
      <c r="I46" s="132"/>
      <c r="J46" s="123"/>
      <c r="K46" s="132"/>
      <c r="L46" s="124">
        <f>G46</f>
        <v>0</v>
      </c>
      <c r="M46" s="92"/>
      <c r="N46" s="92"/>
      <c r="O46" s="93"/>
      <c r="P46" s="92"/>
      <c r="Q46" s="94"/>
      <c r="R46" s="81"/>
      <c r="S46" s="82"/>
      <c r="W46" s="127"/>
      <c r="X46" s="128"/>
      <c r="Y46" s="128"/>
      <c r="Z46" s="129">
        <f>IF(W46="",$G46,W46)</f>
        <v>0</v>
      </c>
      <c r="AA46" s="91"/>
      <c r="AB46" s="132"/>
      <c r="AC46" s="123"/>
      <c r="AD46" s="132"/>
      <c r="AE46" s="124">
        <f>Z46</f>
        <v>0</v>
      </c>
      <c r="AF46" s="92"/>
      <c r="AG46" s="92"/>
      <c r="AH46" s="93"/>
      <c r="AI46" s="92"/>
      <c r="AJ46" s="94"/>
      <c r="AK46" s="64"/>
      <c r="AL46" s="82"/>
      <c r="AP46" s="127"/>
      <c r="AQ46" s="128"/>
      <c r="AR46" s="128"/>
      <c r="AS46" s="129">
        <f>IF(AP46="",$G46,AP46)</f>
        <v>0</v>
      </c>
      <c r="AT46" s="91"/>
      <c r="AU46" s="132"/>
      <c r="AV46" s="123"/>
      <c r="AW46" s="132"/>
      <c r="AX46" s="124">
        <f>AS46</f>
        <v>0</v>
      </c>
      <c r="AY46" s="92"/>
      <c r="AZ46" s="92"/>
      <c r="BA46" s="93"/>
      <c r="BB46" s="92"/>
      <c r="BC46" s="94"/>
      <c r="BD46" s="64"/>
      <c r="BE46" s="82"/>
      <c r="BI46" s="127"/>
      <c r="BJ46" s="128"/>
      <c r="BK46" s="128"/>
      <c r="BL46" s="129">
        <f>IF(BI46="",$G46,BI46)</f>
        <v>0</v>
      </c>
      <c r="BM46" s="91"/>
      <c r="BN46" s="132"/>
      <c r="BO46" s="123"/>
      <c r="BP46" s="132"/>
      <c r="BQ46" s="124">
        <f>BL46</f>
        <v>0</v>
      </c>
      <c r="BR46" s="92"/>
      <c r="BS46" s="92"/>
      <c r="BT46" s="93"/>
      <c r="BU46" s="92"/>
      <c r="BV46" s="94"/>
      <c r="BW46" s="64"/>
      <c r="BX46" s="82"/>
      <c r="BY46" s="83"/>
      <c r="BZ46" s="82"/>
      <c r="CA46" s="82"/>
      <c r="CB46" s="127"/>
      <c r="CC46" s="128"/>
      <c r="CD46" s="128"/>
      <c r="CE46" s="129">
        <f>IF(CB46="",$G46,CB46)</f>
        <v>0</v>
      </c>
      <c r="CF46" s="91"/>
      <c r="CG46" s="132"/>
      <c r="CH46" s="123"/>
      <c r="CI46" s="132"/>
      <c r="CJ46" s="124">
        <f>CE46</f>
        <v>0</v>
      </c>
      <c r="CK46" s="92"/>
      <c r="CL46" s="92"/>
      <c r="CM46" s="93"/>
      <c r="CN46" s="92"/>
      <c r="CO46" s="94"/>
      <c r="CP46" s="64"/>
      <c r="CQ46" s="82"/>
      <c r="CR46" s="83"/>
      <c r="CS46" s="82"/>
      <c r="CT46" s="82"/>
      <c r="CU46" s="127"/>
      <c r="CV46" s="128"/>
      <c r="CW46" s="128"/>
      <c r="CX46" s="129">
        <f>IF(CU46="",$G46,CU46)</f>
        <v>0</v>
      </c>
      <c r="CY46" s="91"/>
      <c r="CZ46" s="132"/>
      <c r="DA46" s="123"/>
      <c r="DB46" s="132"/>
      <c r="DC46" s="124">
        <f>CX46</f>
        <v>0</v>
      </c>
      <c r="DD46" s="92"/>
      <c r="DE46" s="92"/>
      <c r="DF46" s="93"/>
      <c r="DG46" s="92"/>
      <c r="DH46" s="94"/>
      <c r="DI46" s="64"/>
      <c r="DJ46" s="82"/>
      <c r="DK46" s="83"/>
      <c r="DL46" s="82"/>
      <c r="DM46" s="82"/>
      <c r="DN46" s="127"/>
      <c r="DO46" s="128"/>
      <c r="DP46" s="128"/>
      <c r="DQ46" s="129">
        <f>IF(DN46="",$G46,DN46)</f>
        <v>0</v>
      </c>
      <c r="DR46" s="91"/>
      <c r="DS46" s="132"/>
      <c r="DT46" s="123"/>
      <c r="DU46" s="132"/>
      <c r="DV46" s="124">
        <f>DQ46</f>
        <v>0</v>
      </c>
      <c r="DW46" s="92"/>
      <c r="DX46" s="92"/>
      <c r="DY46" s="93"/>
      <c r="DZ46" s="92"/>
      <c r="EA46" s="94"/>
      <c r="EB46" s="64"/>
      <c r="EC46" s="82"/>
      <c r="ED46" s="83"/>
      <c r="EE46" s="82"/>
      <c r="EF46" s="82"/>
      <c r="EG46" s="127"/>
      <c r="EH46" s="128"/>
      <c r="EI46" s="128"/>
      <c r="EJ46" s="129">
        <f>IF(EG46="",$G46,EG46)</f>
        <v>0</v>
      </c>
      <c r="EK46" s="91"/>
      <c r="EL46" s="132"/>
      <c r="EM46" s="123"/>
      <c r="EN46" s="132"/>
      <c r="EO46" s="124">
        <f>EJ46</f>
        <v>0</v>
      </c>
      <c r="EP46" s="92"/>
      <c r="EQ46" s="92"/>
      <c r="ER46" s="93"/>
      <c r="ES46" s="92"/>
      <c r="ET46" s="94"/>
      <c r="EU46" s="64"/>
      <c r="EV46" s="82"/>
      <c r="EW46" s="83"/>
      <c r="EX46" s="82"/>
      <c r="EY46" s="82"/>
      <c r="EZ46" s="127"/>
      <c r="FA46" s="128"/>
      <c r="FB46" s="128"/>
      <c r="FC46" s="129">
        <f>IF(EZ46="",$G46,EZ46)</f>
        <v>0</v>
      </c>
      <c r="FD46" s="91"/>
      <c r="FE46" s="132"/>
      <c r="FF46" s="123"/>
      <c r="FG46" s="132"/>
      <c r="FH46" s="124">
        <f>FC46</f>
        <v>0</v>
      </c>
      <c r="FI46" s="92"/>
      <c r="FJ46" s="92"/>
      <c r="FK46" s="93"/>
      <c r="FL46" s="92"/>
      <c r="FM46" s="94"/>
      <c r="FN46" s="64"/>
      <c r="FO46" s="82"/>
      <c r="FP46" s="83"/>
      <c r="FQ46" s="82"/>
      <c r="FR46" s="82"/>
      <c r="FS46" s="127"/>
      <c r="FT46" s="128"/>
      <c r="FU46" s="128"/>
      <c r="FV46" s="129">
        <f>IF(FS46="",$G46,FS46)</f>
        <v>0</v>
      </c>
      <c r="FW46" s="91"/>
      <c r="FX46" s="132"/>
      <c r="FY46" s="123"/>
      <c r="FZ46" s="132"/>
      <c r="GA46" s="124">
        <f>FV46</f>
        <v>0</v>
      </c>
      <c r="GB46" s="92"/>
      <c r="GC46" s="92"/>
      <c r="GD46" s="93"/>
      <c r="GE46" s="92"/>
      <c r="GF46" s="94"/>
      <c r="GG46" s="64"/>
    </row>
    <row r="47" spans="1:189" ht="12" customHeight="1" x14ac:dyDescent="0.15">
      <c r="A47" s="70" t="s">
        <v>137</v>
      </c>
      <c r="B47" s="117" t="s">
        <v>41</v>
      </c>
      <c r="C47" s="118"/>
      <c r="D47" s="119"/>
      <c r="E47" s="118"/>
      <c r="F47" s="119"/>
      <c r="G47" s="230">
        <f>Input!D25</f>
        <v>0</v>
      </c>
      <c r="H47" s="138"/>
      <c r="I47" s="139">
        <f>G47</f>
        <v>0</v>
      </c>
      <c r="J47" s="123" t="s">
        <v>94</v>
      </c>
      <c r="K47" s="124">
        <f>L46</f>
        <v>0</v>
      </c>
      <c r="L47" s="124">
        <f>I47*K47</f>
        <v>0</v>
      </c>
      <c r="M47" s="92"/>
      <c r="N47" s="92"/>
      <c r="O47" s="89"/>
      <c r="P47" s="89"/>
      <c r="Q47" s="94"/>
      <c r="R47" s="81"/>
      <c r="S47" s="82"/>
      <c r="W47" s="140"/>
      <c r="X47" s="141"/>
      <c r="Y47" s="141"/>
      <c r="Z47" s="142">
        <f>IF(W47="",$G47,W47)</f>
        <v>0</v>
      </c>
      <c r="AA47" s="138"/>
      <c r="AB47" s="139">
        <f>Z47</f>
        <v>0</v>
      </c>
      <c r="AC47" s="123" t="s">
        <v>94</v>
      </c>
      <c r="AD47" s="124">
        <f>AE46</f>
        <v>0</v>
      </c>
      <c r="AE47" s="124">
        <f>AB47*AD47</f>
        <v>0</v>
      </c>
      <c r="AF47" s="92"/>
      <c r="AG47" s="92"/>
      <c r="AH47" s="89"/>
      <c r="AI47" s="89"/>
      <c r="AJ47" s="94"/>
      <c r="AK47" s="64"/>
      <c r="AL47" s="82"/>
      <c r="AP47" s="140"/>
      <c r="AQ47" s="141"/>
      <c r="AR47" s="141"/>
      <c r="AS47" s="142">
        <f>IF(AP47="",$G47,AP47)</f>
        <v>0</v>
      </c>
      <c r="AT47" s="138"/>
      <c r="AU47" s="139">
        <f>AS47</f>
        <v>0</v>
      </c>
      <c r="AV47" s="123" t="s">
        <v>94</v>
      </c>
      <c r="AW47" s="124">
        <f>AX46</f>
        <v>0</v>
      </c>
      <c r="AX47" s="124">
        <f>AU47*AW47</f>
        <v>0</v>
      </c>
      <c r="AY47" s="92"/>
      <c r="AZ47" s="92"/>
      <c r="BA47" s="89"/>
      <c r="BB47" s="89"/>
      <c r="BC47" s="94"/>
      <c r="BD47" s="64"/>
      <c r="BE47" s="82"/>
      <c r="BI47" s="140"/>
      <c r="BJ47" s="141"/>
      <c r="BK47" s="141"/>
      <c r="BL47" s="142">
        <f>IF(BI47="",$G47,BI47)</f>
        <v>0</v>
      </c>
      <c r="BM47" s="138"/>
      <c r="BN47" s="139">
        <f>BL47</f>
        <v>0</v>
      </c>
      <c r="BO47" s="123" t="s">
        <v>94</v>
      </c>
      <c r="BP47" s="124">
        <f>BQ46</f>
        <v>0</v>
      </c>
      <c r="BQ47" s="124">
        <f>BN47*BP47</f>
        <v>0</v>
      </c>
      <c r="BR47" s="92"/>
      <c r="BS47" s="92"/>
      <c r="BT47" s="89"/>
      <c r="BU47" s="89"/>
      <c r="BV47" s="94"/>
      <c r="BW47" s="64"/>
      <c r="BX47" s="82"/>
      <c r="BY47" s="83"/>
      <c r="BZ47" s="82"/>
      <c r="CA47" s="82"/>
      <c r="CB47" s="140"/>
      <c r="CC47" s="141"/>
      <c r="CD47" s="141"/>
      <c r="CE47" s="142">
        <f>IF(CB47="",$G47,CB47)</f>
        <v>0</v>
      </c>
      <c r="CF47" s="138"/>
      <c r="CG47" s="139">
        <f>CE47</f>
        <v>0</v>
      </c>
      <c r="CH47" s="123" t="s">
        <v>94</v>
      </c>
      <c r="CI47" s="124">
        <f>CJ46</f>
        <v>0</v>
      </c>
      <c r="CJ47" s="124">
        <f>CG47*CI47</f>
        <v>0</v>
      </c>
      <c r="CK47" s="92"/>
      <c r="CL47" s="92"/>
      <c r="CM47" s="89"/>
      <c r="CN47" s="89"/>
      <c r="CO47" s="94"/>
      <c r="CP47" s="64"/>
      <c r="CQ47" s="82"/>
      <c r="CR47" s="83"/>
      <c r="CS47" s="82"/>
      <c r="CT47" s="82"/>
      <c r="CU47" s="140"/>
      <c r="CV47" s="141"/>
      <c r="CW47" s="141"/>
      <c r="CX47" s="142">
        <f>IF(CU47="",$G47,CU47)</f>
        <v>0</v>
      </c>
      <c r="CY47" s="138"/>
      <c r="CZ47" s="139">
        <f>CX47</f>
        <v>0</v>
      </c>
      <c r="DA47" s="123" t="s">
        <v>94</v>
      </c>
      <c r="DB47" s="124">
        <f>DC46</f>
        <v>0</v>
      </c>
      <c r="DC47" s="124">
        <f>CZ47*DB47</f>
        <v>0</v>
      </c>
      <c r="DD47" s="92"/>
      <c r="DE47" s="92"/>
      <c r="DF47" s="89"/>
      <c r="DG47" s="89"/>
      <c r="DH47" s="94"/>
      <c r="DI47" s="64"/>
      <c r="DJ47" s="82"/>
      <c r="DK47" s="83"/>
      <c r="DL47" s="82"/>
      <c r="DM47" s="82"/>
      <c r="DN47" s="140"/>
      <c r="DO47" s="141"/>
      <c r="DP47" s="141"/>
      <c r="DQ47" s="142">
        <f>IF(DN47="",$G47,DN47)</f>
        <v>0</v>
      </c>
      <c r="DR47" s="138"/>
      <c r="DS47" s="139">
        <f>DQ47</f>
        <v>0</v>
      </c>
      <c r="DT47" s="123" t="s">
        <v>94</v>
      </c>
      <c r="DU47" s="124">
        <f>DV46</f>
        <v>0</v>
      </c>
      <c r="DV47" s="124">
        <f>DS47*DU47</f>
        <v>0</v>
      </c>
      <c r="DW47" s="92"/>
      <c r="DX47" s="92"/>
      <c r="DY47" s="89"/>
      <c r="DZ47" s="89"/>
      <c r="EA47" s="94"/>
      <c r="EB47" s="64"/>
      <c r="EC47" s="82"/>
      <c r="ED47" s="83"/>
      <c r="EE47" s="82"/>
      <c r="EF47" s="82"/>
      <c r="EG47" s="140"/>
      <c r="EH47" s="141"/>
      <c r="EI47" s="141"/>
      <c r="EJ47" s="142">
        <f>IF(EG47="",$G47,EG47)</f>
        <v>0</v>
      </c>
      <c r="EK47" s="138"/>
      <c r="EL47" s="139">
        <f>EJ47</f>
        <v>0</v>
      </c>
      <c r="EM47" s="123" t="s">
        <v>94</v>
      </c>
      <c r="EN47" s="124">
        <f>EO46</f>
        <v>0</v>
      </c>
      <c r="EO47" s="124">
        <f>EL47*EN47</f>
        <v>0</v>
      </c>
      <c r="EP47" s="92"/>
      <c r="EQ47" s="92"/>
      <c r="ER47" s="89"/>
      <c r="ES47" s="89"/>
      <c r="ET47" s="94"/>
      <c r="EU47" s="64"/>
      <c r="EV47" s="82"/>
      <c r="EW47" s="83"/>
      <c r="EX47" s="82"/>
      <c r="EY47" s="82"/>
      <c r="EZ47" s="140"/>
      <c r="FA47" s="141"/>
      <c r="FB47" s="141"/>
      <c r="FC47" s="142">
        <f>IF(EZ47="",$G47,EZ47)</f>
        <v>0</v>
      </c>
      <c r="FD47" s="138"/>
      <c r="FE47" s="139">
        <f>FC47</f>
        <v>0</v>
      </c>
      <c r="FF47" s="123" t="s">
        <v>94</v>
      </c>
      <c r="FG47" s="124">
        <f>FH46</f>
        <v>0</v>
      </c>
      <c r="FH47" s="124">
        <f>FE47*FG47</f>
        <v>0</v>
      </c>
      <c r="FI47" s="92"/>
      <c r="FJ47" s="92"/>
      <c r="FK47" s="89"/>
      <c r="FL47" s="89"/>
      <c r="FM47" s="94"/>
      <c r="FN47" s="64"/>
      <c r="FO47" s="82"/>
      <c r="FP47" s="83"/>
      <c r="FQ47" s="82"/>
      <c r="FR47" s="82"/>
      <c r="FS47" s="140"/>
      <c r="FT47" s="141"/>
      <c r="FU47" s="141"/>
      <c r="FV47" s="142">
        <f>IF(FS47="",$G47,FS47)</f>
        <v>0</v>
      </c>
      <c r="FW47" s="138"/>
      <c r="FX47" s="139">
        <f>FV47</f>
        <v>0</v>
      </c>
      <c r="FY47" s="123" t="s">
        <v>94</v>
      </c>
      <c r="FZ47" s="124">
        <f>GA46</f>
        <v>0</v>
      </c>
      <c r="GA47" s="124">
        <f>FX47*FZ47</f>
        <v>0</v>
      </c>
      <c r="GB47" s="92"/>
      <c r="GC47" s="92"/>
      <c r="GD47" s="89"/>
      <c r="GE47" s="89"/>
      <c r="GF47" s="94"/>
      <c r="GG47" s="64"/>
    </row>
    <row r="48" spans="1:189" ht="12" customHeight="1" x14ac:dyDescent="0.15">
      <c r="A48" s="70" t="s">
        <v>138</v>
      </c>
      <c r="B48" s="117" t="s">
        <v>139</v>
      </c>
      <c r="C48" s="118"/>
      <c r="D48" s="119"/>
      <c r="E48" s="118"/>
      <c r="F48" s="119"/>
      <c r="G48" s="230">
        <f>SUM(Input!D26:D37)</f>
        <v>0</v>
      </c>
      <c r="H48" s="138"/>
      <c r="I48" s="139">
        <f>G48</f>
        <v>0</v>
      </c>
      <c r="J48" s="123" t="s">
        <v>94</v>
      </c>
      <c r="K48" s="124">
        <f>L46</f>
        <v>0</v>
      </c>
      <c r="L48" s="124">
        <f>I48*K48</f>
        <v>0</v>
      </c>
      <c r="M48" s="92"/>
      <c r="N48" s="92"/>
      <c r="O48" s="89"/>
      <c r="P48" s="89"/>
      <c r="Q48" s="94"/>
      <c r="R48" s="81"/>
      <c r="S48" s="82"/>
      <c r="T48" s="83" t="s">
        <v>140</v>
      </c>
      <c r="W48" s="140"/>
      <c r="X48" s="141"/>
      <c r="Y48" s="141"/>
      <c r="Z48" s="142">
        <f>IF(W48="",$G48,W48)</f>
        <v>0</v>
      </c>
      <c r="AA48" s="138"/>
      <c r="AB48" s="139">
        <f>Z48</f>
        <v>0</v>
      </c>
      <c r="AC48" s="123" t="s">
        <v>94</v>
      </c>
      <c r="AD48" s="124">
        <f>AE46</f>
        <v>0</v>
      </c>
      <c r="AE48" s="124">
        <f>AB48*AD48</f>
        <v>0</v>
      </c>
      <c r="AF48" s="92"/>
      <c r="AG48" s="92"/>
      <c r="AH48" s="89"/>
      <c r="AI48" s="89"/>
      <c r="AJ48" s="94"/>
      <c r="AK48" s="64"/>
      <c r="AL48" s="82"/>
      <c r="AP48" s="140"/>
      <c r="AQ48" s="141"/>
      <c r="AR48" s="141"/>
      <c r="AS48" s="142">
        <f>IF(AP48="",$G48,AP48)</f>
        <v>0</v>
      </c>
      <c r="AT48" s="138"/>
      <c r="AU48" s="139">
        <f>AS48</f>
        <v>0</v>
      </c>
      <c r="AV48" s="123" t="s">
        <v>94</v>
      </c>
      <c r="AW48" s="124">
        <f>AX46</f>
        <v>0</v>
      </c>
      <c r="AX48" s="124">
        <f>AU48*AW48</f>
        <v>0</v>
      </c>
      <c r="AY48" s="92"/>
      <c r="AZ48" s="92"/>
      <c r="BA48" s="89"/>
      <c r="BB48" s="89"/>
      <c r="BC48" s="94"/>
      <c r="BD48" s="64"/>
      <c r="BE48" s="82"/>
      <c r="BI48" s="140"/>
      <c r="BJ48" s="141"/>
      <c r="BK48" s="141"/>
      <c r="BL48" s="142">
        <f>IF(BI48="",$G48,BI48)</f>
        <v>0</v>
      </c>
      <c r="BM48" s="138"/>
      <c r="BN48" s="139">
        <f>BL48</f>
        <v>0</v>
      </c>
      <c r="BO48" s="123" t="s">
        <v>94</v>
      </c>
      <c r="BP48" s="124">
        <f>BQ46</f>
        <v>0</v>
      </c>
      <c r="BQ48" s="124">
        <f>BN48*BP48</f>
        <v>0</v>
      </c>
      <c r="BR48" s="92"/>
      <c r="BS48" s="92"/>
      <c r="BT48" s="89"/>
      <c r="BU48" s="89"/>
      <c r="BV48" s="94"/>
      <c r="BW48" s="64"/>
      <c r="BX48" s="82"/>
      <c r="BY48" s="83"/>
      <c r="BZ48" s="82"/>
      <c r="CA48" s="82"/>
      <c r="CB48" s="140"/>
      <c r="CC48" s="141"/>
      <c r="CD48" s="141"/>
      <c r="CE48" s="142">
        <f>IF(CB48="",$G48,CB48)</f>
        <v>0</v>
      </c>
      <c r="CF48" s="138"/>
      <c r="CG48" s="139">
        <f>CE48</f>
        <v>0</v>
      </c>
      <c r="CH48" s="123" t="s">
        <v>94</v>
      </c>
      <c r="CI48" s="124">
        <f>CJ46</f>
        <v>0</v>
      </c>
      <c r="CJ48" s="124">
        <f>CG48*CI48</f>
        <v>0</v>
      </c>
      <c r="CK48" s="92"/>
      <c r="CL48" s="92"/>
      <c r="CM48" s="89"/>
      <c r="CN48" s="89"/>
      <c r="CO48" s="94"/>
      <c r="CP48" s="64"/>
      <c r="CQ48" s="82"/>
      <c r="CR48" s="83"/>
      <c r="CS48" s="82"/>
      <c r="CT48" s="82"/>
      <c r="CU48" s="140"/>
      <c r="CV48" s="141"/>
      <c r="CW48" s="141"/>
      <c r="CX48" s="142">
        <f>IF(CU48="",$G48,CU48)</f>
        <v>0</v>
      </c>
      <c r="CY48" s="138"/>
      <c r="CZ48" s="139">
        <f>CX48</f>
        <v>0</v>
      </c>
      <c r="DA48" s="123" t="s">
        <v>94</v>
      </c>
      <c r="DB48" s="124">
        <f>DC46</f>
        <v>0</v>
      </c>
      <c r="DC48" s="124">
        <f>CZ48*DB48</f>
        <v>0</v>
      </c>
      <c r="DD48" s="92"/>
      <c r="DE48" s="92"/>
      <c r="DF48" s="89"/>
      <c r="DG48" s="89"/>
      <c r="DH48" s="94"/>
      <c r="DI48" s="64"/>
      <c r="DJ48" s="82"/>
      <c r="DK48" s="83"/>
      <c r="DL48" s="82"/>
      <c r="DM48" s="82"/>
      <c r="DN48" s="140"/>
      <c r="DO48" s="141"/>
      <c r="DP48" s="141"/>
      <c r="DQ48" s="142">
        <f>IF(DN48="",$G48,DN48)</f>
        <v>0</v>
      </c>
      <c r="DR48" s="138"/>
      <c r="DS48" s="139">
        <f>DQ48</f>
        <v>0</v>
      </c>
      <c r="DT48" s="123" t="s">
        <v>94</v>
      </c>
      <c r="DU48" s="124">
        <f>DV46</f>
        <v>0</v>
      </c>
      <c r="DV48" s="124">
        <f>DS48*DU48</f>
        <v>0</v>
      </c>
      <c r="DW48" s="92"/>
      <c r="DX48" s="92"/>
      <c r="DY48" s="89"/>
      <c r="DZ48" s="89"/>
      <c r="EA48" s="94"/>
      <c r="EB48" s="64"/>
      <c r="EC48" s="82"/>
      <c r="ED48" s="83"/>
      <c r="EE48" s="82"/>
      <c r="EF48" s="82"/>
      <c r="EG48" s="140"/>
      <c r="EH48" s="141"/>
      <c r="EI48" s="141"/>
      <c r="EJ48" s="142">
        <f>IF(EG48="",$G48,EG48)</f>
        <v>0</v>
      </c>
      <c r="EK48" s="138"/>
      <c r="EL48" s="139">
        <f>EJ48</f>
        <v>0</v>
      </c>
      <c r="EM48" s="123" t="s">
        <v>94</v>
      </c>
      <c r="EN48" s="124">
        <f>EO46</f>
        <v>0</v>
      </c>
      <c r="EO48" s="124">
        <f>EL48*EN48</f>
        <v>0</v>
      </c>
      <c r="EP48" s="92"/>
      <c r="EQ48" s="92"/>
      <c r="ER48" s="89"/>
      <c r="ES48" s="89"/>
      <c r="ET48" s="94"/>
      <c r="EU48" s="64"/>
      <c r="EV48" s="82"/>
      <c r="EW48" s="83"/>
      <c r="EX48" s="82"/>
      <c r="EY48" s="82"/>
      <c r="EZ48" s="140"/>
      <c r="FA48" s="141"/>
      <c r="FB48" s="141"/>
      <c r="FC48" s="142">
        <f>IF(EZ48="",$G48,EZ48)</f>
        <v>0</v>
      </c>
      <c r="FD48" s="138"/>
      <c r="FE48" s="139">
        <f>FC48</f>
        <v>0</v>
      </c>
      <c r="FF48" s="123" t="s">
        <v>94</v>
      </c>
      <c r="FG48" s="124">
        <f>FH46</f>
        <v>0</v>
      </c>
      <c r="FH48" s="124">
        <f>FE48*FG48</f>
        <v>0</v>
      </c>
      <c r="FI48" s="92"/>
      <c r="FJ48" s="92"/>
      <c r="FK48" s="89"/>
      <c r="FL48" s="89"/>
      <c r="FM48" s="94"/>
      <c r="FN48" s="64"/>
      <c r="FO48" s="82"/>
      <c r="FP48" s="83"/>
      <c r="FQ48" s="82"/>
      <c r="FR48" s="82"/>
      <c r="FS48" s="140"/>
      <c r="FT48" s="141"/>
      <c r="FU48" s="141"/>
      <c r="FV48" s="142">
        <f>IF(FS48="",$G48,FS48)</f>
        <v>0</v>
      </c>
      <c r="FW48" s="138"/>
      <c r="FX48" s="139">
        <f>FV48</f>
        <v>0</v>
      </c>
      <c r="FY48" s="123" t="s">
        <v>94</v>
      </c>
      <c r="FZ48" s="124">
        <f>GA46</f>
        <v>0</v>
      </c>
      <c r="GA48" s="124">
        <f>FX48*FZ48</f>
        <v>0</v>
      </c>
      <c r="GB48" s="92"/>
      <c r="GC48" s="92"/>
      <c r="GD48" s="89"/>
      <c r="GE48" s="89"/>
      <c r="GF48" s="94"/>
      <c r="GG48" s="64"/>
    </row>
    <row r="49" spans="1:189" x14ac:dyDescent="0.15">
      <c r="A49" s="70"/>
      <c r="B49" s="117"/>
      <c r="C49" s="118"/>
      <c r="D49" s="119"/>
      <c r="E49" s="118"/>
      <c r="F49" s="119"/>
      <c r="G49" s="229"/>
      <c r="H49" s="89"/>
      <c r="I49" s="89"/>
      <c r="J49" s="90"/>
      <c r="K49" s="89"/>
      <c r="L49" s="91"/>
      <c r="M49" s="92"/>
      <c r="N49" s="92"/>
      <c r="O49" s="93" t="s">
        <v>203</v>
      </c>
      <c r="P49" s="225">
        <f>SUM(L46:L48)</f>
        <v>0</v>
      </c>
      <c r="Q49" s="94"/>
      <c r="R49" s="81"/>
      <c r="S49" s="82"/>
      <c r="Z49" s="135"/>
      <c r="AA49" s="89"/>
      <c r="AB49" s="89"/>
      <c r="AC49" s="90"/>
      <c r="AD49" s="89"/>
      <c r="AE49" s="91"/>
      <c r="AF49" s="92"/>
      <c r="AG49" s="92"/>
      <c r="AH49" s="93" t="s">
        <v>141</v>
      </c>
      <c r="AI49" s="133">
        <f>SUM(AE46:AE48)</f>
        <v>0</v>
      </c>
      <c r="AJ49" s="94" t="s">
        <v>140</v>
      </c>
      <c r="AK49" s="64"/>
      <c r="AL49" s="82"/>
      <c r="AS49" s="135"/>
      <c r="AT49" s="89"/>
      <c r="AU49" s="89"/>
      <c r="AV49" s="90"/>
      <c r="AW49" s="89"/>
      <c r="AX49" s="91"/>
      <c r="AY49" s="92"/>
      <c r="AZ49" s="92"/>
      <c r="BA49" s="93" t="s">
        <v>141</v>
      </c>
      <c r="BB49" s="133">
        <f>SUM(AX46:AX48)</f>
        <v>0</v>
      </c>
      <c r="BC49" s="94"/>
      <c r="BD49" s="64"/>
      <c r="BE49" s="82"/>
      <c r="BL49" s="135"/>
      <c r="BM49" s="89"/>
      <c r="BN49" s="89"/>
      <c r="BO49" s="90"/>
      <c r="BP49" s="89"/>
      <c r="BQ49" s="91"/>
      <c r="BR49" s="92"/>
      <c r="BS49" s="92"/>
      <c r="BT49" s="93" t="s">
        <v>141</v>
      </c>
      <c r="BU49" s="133">
        <f>SUM(BQ46:BQ48)</f>
        <v>0</v>
      </c>
      <c r="BV49" s="94"/>
      <c r="BW49" s="64"/>
      <c r="BX49" s="82"/>
      <c r="BY49" s="83"/>
      <c r="BZ49" s="82"/>
      <c r="CA49" s="82"/>
      <c r="CE49" s="135"/>
      <c r="CF49" s="89"/>
      <c r="CG49" s="89"/>
      <c r="CH49" s="90"/>
      <c r="CI49" s="89"/>
      <c r="CJ49" s="91"/>
      <c r="CK49" s="92"/>
      <c r="CL49" s="92"/>
      <c r="CM49" s="93" t="s">
        <v>141</v>
      </c>
      <c r="CN49" s="133">
        <f>SUM(CJ46:CJ48)</f>
        <v>0</v>
      </c>
      <c r="CO49" s="94"/>
      <c r="CP49" s="64"/>
      <c r="CQ49" s="82"/>
      <c r="CR49" s="83"/>
      <c r="CS49" s="82"/>
      <c r="CT49" s="82"/>
      <c r="CX49" s="135"/>
      <c r="CY49" s="89"/>
      <c r="CZ49" s="89"/>
      <c r="DA49" s="90"/>
      <c r="DB49" s="89"/>
      <c r="DC49" s="91"/>
      <c r="DD49" s="92"/>
      <c r="DE49" s="92"/>
      <c r="DF49" s="93" t="s">
        <v>141</v>
      </c>
      <c r="DG49" s="133">
        <f>SUM(DC46:DC48)</f>
        <v>0</v>
      </c>
      <c r="DH49" s="94"/>
      <c r="DI49" s="64"/>
      <c r="DJ49" s="82"/>
      <c r="DK49" s="83"/>
      <c r="DL49" s="82"/>
      <c r="DM49" s="82"/>
      <c r="DQ49" s="135"/>
      <c r="DR49" s="89"/>
      <c r="DS49" s="89"/>
      <c r="DT49" s="90"/>
      <c r="DU49" s="89"/>
      <c r="DV49" s="91"/>
      <c r="DW49" s="92"/>
      <c r="DX49" s="92"/>
      <c r="DY49" s="93" t="s">
        <v>141</v>
      </c>
      <c r="DZ49" s="133">
        <f>SUM(DV46:DV48)</f>
        <v>0</v>
      </c>
      <c r="EA49" s="94"/>
      <c r="EB49" s="64"/>
      <c r="EC49" s="82"/>
      <c r="ED49" s="83"/>
      <c r="EE49" s="82"/>
      <c r="EF49" s="82"/>
      <c r="EJ49" s="135"/>
      <c r="EK49" s="89"/>
      <c r="EL49" s="89"/>
      <c r="EM49" s="90"/>
      <c r="EN49" s="89"/>
      <c r="EO49" s="91"/>
      <c r="EP49" s="92"/>
      <c r="EQ49" s="92"/>
      <c r="ER49" s="93" t="s">
        <v>141</v>
      </c>
      <c r="ES49" s="133">
        <f>SUM(EO46:EO48)</f>
        <v>0</v>
      </c>
      <c r="ET49" s="94"/>
      <c r="EU49" s="64"/>
      <c r="EV49" s="82"/>
      <c r="EW49" s="83"/>
      <c r="EX49" s="82"/>
      <c r="EY49" s="82"/>
      <c r="FC49" s="135"/>
      <c r="FD49" s="89"/>
      <c r="FE49" s="89"/>
      <c r="FF49" s="90"/>
      <c r="FG49" s="89"/>
      <c r="FH49" s="91"/>
      <c r="FI49" s="92"/>
      <c r="FJ49" s="92"/>
      <c r="FK49" s="93" t="s">
        <v>141</v>
      </c>
      <c r="FL49" s="133">
        <f>SUM(FH46:FH48)</f>
        <v>0</v>
      </c>
      <c r="FM49" s="94"/>
      <c r="FN49" s="64"/>
      <c r="FO49" s="82"/>
      <c r="FP49" s="83"/>
      <c r="FQ49" s="82"/>
      <c r="FR49" s="82"/>
      <c r="FV49" s="135"/>
      <c r="FW49" s="89"/>
      <c r="FX49" s="89"/>
      <c r="FY49" s="90"/>
      <c r="FZ49" s="89"/>
      <c r="GA49" s="91"/>
      <c r="GB49" s="92"/>
      <c r="GC49" s="92"/>
      <c r="GD49" s="93" t="s">
        <v>141</v>
      </c>
      <c r="GE49" s="133">
        <f>SUM(GA46:GA48)</f>
        <v>0</v>
      </c>
      <c r="GF49" s="94"/>
      <c r="GG49" s="64"/>
    </row>
    <row r="50" spans="1:189" x14ac:dyDescent="0.15">
      <c r="A50" s="70"/>
      <c r="B50" s="117" t="s">
        <v>142</v>
      </c>
      <c r="C50" s="118"/>
      <c r="D50" s="240">
        <f>Input!D41</f>
        <v>0</v>
      </c>
      <c r="E50" s="118"/>
      <c r="F50" s="119"/>
      <c r="G50" s="234">
        <f>D50</f>
        <v>0</v>
      </c>
      <c r="H50" s="138"/>
      <c r="I50" s="160">
        <f>G50</f>
        <v>0</v>
      </c>
      <c r="J50" s="123" t="s">
        <v>94</v>
      </c>
      <c r="K50" s="124">
        <f>P49</f>
        <v>0</v>
      </c>
      <c r="L50" s="124">
        <f>I50*K50</f>
        <v>0</v>
      </c>
      <c r="M50" s="92"/>
      <c r="N50" s="92"/>
      <c r="O50" s="93"/>
      <c r="P50" s="92"/>
      <c r="Q50" s="94"/>
      <c r="R50" s="81"/>
      <c r="S50" s="82"/>
      <c r="W50" s="165"/>
      <c r="X50" s="166"/>
      <c r="Y50" s="166"/>
      <c r="Z50" s="167">
        <f>IF(W50="",$G50,W50)</f>
        <v>0</v>
      </c>
      <c r="AA50" s="138"/>
      <c r="AB50" s="160">
        <f>Z50</f>
        <v>0</v>
      </c>
      <c r="AC50" s="123" t="s">
        <v>94</v>
      </c>
      <c r="AD50" s="124">
        <f>AI49</f>
        <v>0</v>
      </c>
      <c r="AE50" s="124">
        <f>AB50*AD50</f>
        <v>0</v>
      </c>
      <c r="AF50" s="92"/>
      <c r="AG50" s="92"/>
      <c r="AH50" s="93"/>
      <c r="AI50" s="92"/>
      <c r="AJ50" s="94"/>
      <c r="AK50" s="64"/>
      <c r="AL50" s="82"/>
      <c r="AP50" s="165"/>
      <c r="AQ50" s="166"/>
      <c r="AR50" s="166"/>
      <c r="AS50" s="167">
        <f>IF(AP50="",$G50,AP50)</f>
        <v>0</v>
      </c>
      <c r="AT50" s="138"/>
      <c r="AU50" s="160">
        <f>AS50</f>
        <v>0</v>
      </c>
      <c r="AV50" s="123" t="s">
        <v>94</v>
      </c>
      <c r="AW50" s="124">
        <f>BB49</f>
        <v>0</v>
      </c>
      <c r="AX50" s="124">
        <f>AU50*AW50</f>
        <v>0</v>
      </c>
      <c r="AY50" s="92"/>
      <c r="AZ50" s="92"/>
      <c r="BA50" s="93"/>
      <c r="BB50" s="92"/>
      <c r="BC50" s="94"/>
      <c r="BD50" s="64"/>
      <c r="BE50" s="82"/>
      <c r="BI50" s="165"/>
      <c r="BJ50" s="166"/>
      <c r="BK50" s="166"/>
      <c r="BL50" s="167">
        <f>IF(BI50="",$G50,BI50)</f>
        <v>0</v>
      </c>
      <c r="BM50" s="138"/>
      <c r="BN50" s="160">
        <f>BL50</f>
        <v>0</v>
      </c>
      <c r="BO50" s="123" t="s">
        <v>94</v>
      </c>
      <c r="BP50" s="124">
        <f>BU49</f>
        <v>0</v>
      </c>
      <c r="BQ50" s="124">
        <f>BN50*BP50</f>
        <v>0</v>
      </c>
      <c r="BR50" s="92"/>
      <c r="BS50" s="92"/>
      <c r="BT50" s="93"/>
      <c r="BU50" s="92"/>
      <c r="BV50" s="94"/>
      <c r="BW50" s="64"/>
      <c r="BX50" s="82"/>
      <c r="BY50" s="83"/>
      <c r="BZ50" s="82"/>
      <c r="CA50" s="82"/>
      <c r="CB50" s="165"/>
      <c r="CC50" s="166"/>
      <c r="CD50" s="166"/>
      <c r="CE50" s="167">
        <f>IF(CB50="",$G50,CB50)</f>
        <v>0</v>
      </c>
      <c r="CF50" s="138"/>
      <c r="CG50" s="160">
        <f>CE50</f>
        <v>0</v>
      </c>
      <c r="CH50" s="123" t="s">
        <v>94</v>
      </c>
      <c r="CI50" s="124">
        <f>CN49</f>
        <v>0</v>
      </c>
      <c r="CJ50" s="124">
        <f>CG50*CI50</f>
        <v>0</v>
      </c>
      <c r="CK50" s="92"/>
      <c r="CL50" s="92"/>
      <c r="CM50" s="93"/>
      <c r="CN50" s="92"/>
      <c r="CO50" s="94"/>
      <c r="CP50" s="64"/>
      <c r="CQ50" s="82"/>
      <c r="CR50" s="83"/>
      <c r="CS50" s="82"/>
      <c r="CT50" s="82"/>
      <c r="CU50" s="165"/>
      <c r="CV50" s="166"/>
      <c r="CW50" s="166"/>
      <c r="CX50" s="167">
        <f>IF(CU50="",$G50,CU50)</f>
        <v>0</v>
      </c>
      <c r="CY50" s="138"/>
      <c r="CZ50" s="160">
        <f>CX50</f>
        <v>0</v>
      </c>
      <c r="DA50" s="123" t="s">
        <v>94</v>
      </c>
      <c r="DB50" s="124">
        <f>DG49</f>
        <v>0</v>
      </c>
      <c r="DC50" s="124">
        <f>CZ50*DB50</f>
        <v>0</v>
      </c>
      <c r="DD50" s="92"/>
      <c r="DE50" s="92"/>
      <c r="DF50" s="93"/>
      <c r="DG50" s="92"/>
      <c r="DH50" s="94"/>
      <c r="DI50" s="64"/>
      <c r="DJ50" s="82"/>
      <c r="DK50" s="83"/>
      <c r="DL50" s="82"/>
      <c r="DM50" s="82"/>
      <c r="DN50" s="165"/>
      <c r="DO50" s="166"/>
      <c r="DP50" s="166"/>
      <c r="DQ50" s="167">
        <f>IF(DN50="",$G50,DN50)</f>
        <v>0</v>
      </c>
      <c r="DR50" s="138"/>
      <c r="DS50" s="160">
        <f>DQ50</f>
        <v>0</v>
      </c>
      <c r="DT50" s="123" t="s">
        <v>94</v>
      </c>
      <c r="DU50" s="124">
        <f>DZ49</f>
        <v>0</v>
      </c>
      <c r="DV50" s="124">
        <f>DS50*DU50</f>
        <v>0</v>
      </c>
      <c r="DW50" s="92"/>
      <c r="DX50" s="92"/>
      <c r="DY50" s="93"/>
      <c r="DZ50" s="92"/>
      <c r="EA50" s="94"/>
      <c r="EB50" s="64"/>
      <c r="EC50" s="82"/>
      <c r="ED50" s="83"/>
      <c r="EE50" s="82"/>
      <c r="EF50" s="82"/>
      <c r="EG50" s="165"/>
      <c r="EH50" s="166"/>
      <c r="EI50" s="166"/>
      <c r="EJ50" s="167">
        <f>IF(EG50="",$G50,EG50)</f>
        <v>0</v>
      </c>
      <c r="EK50" s="138"/>
      <c r="EL50" s="160">
        <f>EJ50</f>
        <v>0</v>
      </c>
      <c r="EM50" s="123" t="s">
        <v>94</v>
      </c>
      <c r="EN50" s="124">
        <f>ES49</f>
        <v>0</v>
      </c>
      <c r="EO50" s="124">
        <f>EL50*EN50</f>
        <v>0</v>
      </c>
      <c r="EP50" s="92"/>
      <c r="EQ50" s="92"/>
      <c r="ER50" s="93"/>
      <c r="ES50" s="92"/>
      <c r="ET50" s="94"/>
      <c r="EU50" s="64"/>
      <c r="EV50" s="82"/>
      <c r="EW50" s="83"/>
      <c r="EX50" s="82"/>
      <c r="EY50" s="82"/>
      <c r="EZ50" s="165"/>
      <c r="FA50" s="166"/>
      <c r="FB50" s="166"/>
      <c r="FC50" s="167">
        <f>IF(EZ50="",$G50,EZ50)</f>
        <v>0</v>
      </c>
      <c r="FD50" s="138"/>
      <c r="FE50" s="160">
        <f>FC50</f>
        <v>0</v>
      </c>
      <c r="FF50" s="123" t="s">
        <v>94</v>
      </c>
      <c r="FG50" s="124">
        <f>FL49</f>
        <v>0</v>
      </c>
      <c r="FH50" s="124">
        <f>FE50*FG50</f>
        <v>0</v>
      </c>
      <c r="FI50" s="92"/>
      <c r="FJ50" s="92"/>
      <c r="FK50" s="93"/>
      <c r="FL50" s="92"/>
      <c r="FM50" s="94"/>
      <c r="FN50" s="64"/>
      <c r="FO50" s="82"/>
      <c r="FP50" s="83"/>
      <c r="FQ50" s="82"/>
      <c r="FR50" s="82"/>
      <c r="FS50" s="165"/>
      <c r="FT50" s="166"/>
      <c r="FU50" s="166"/>
      <c r="FV50" s="167">
        <f>IF(FS50="",$G50,FS50)</f>
        <v>0</v>
      </c>
      <c r="FW50" s="138"/>
      <c r="FX50" s="160">
        <f>FV50</f>
        <v>0</v>
      </c>
      <c r="FY50" s="123" t="s">
        <v>94</v>
      </c>
      <c r="FZ50" s="124">
        <f>GE49</f>
        <v>0</v>
      </c>
      <c r="GA50" s="124">
        <f>FX50*FZ50</f>
        <v>0</v>
      </c>
      <c r="GB50" s="92"/>
      <c r="GC50" s="92"/>
      <c r="GD50" s="93"/>
      <c r="GE50" s="92"/>
      <c r="GF50" s="94"/>
      <c r="GG50" s="64"/>
    </row>
    <row r="51" spans="1:189" x14ac:dyDescent="0.15">
      <c r="A51" s="70"/>
      <c r="B51" s="117" t="s">
        <v>132</v>
      </c>
      <c r="C51" s="118"/>
      <c r="D51" s="240">
        <f>1-D50</f>
        <v>1</v>
      </c>
      <c r="E51" s="118"/>
      <c r="F51" s="119"/>
      <c r="G51" s="234">
        <f>D51</f>
        <v>1</v>
      </c>
      <c r="H51" s="138"/>
      <c r="I51" s="160">
        <f>G51</f>
        <v>1</v>
      </c>
      <c r="J51" s="123" t="s">
        <v>94</v>
      </c>
      <c r="K51" s="124">
        <f>P49</f>
        <v>0</v>
      </c>
      <c r="L51" s="124">
        <f>I51*K51</f>
        <v>0</v>
      </c>
      <c r="M51" s="92"/>
      <c r="N51" s="92"/>
      <c r="O51" s="93"/>
      <c r="P51" s="92"/>
      <c r="Q51" s="94"/>
      <c r="R51" s="81"/>
      <c r="S51" s="82"/>
      <c r="W51" s="165"/>
      <c r="X51" s="166"/>
      <c r="Y51" s="166"/>
      <c r="Z51" s="167">
        <f>IF(W51="",$G51,W51)</f>
        <v>1</v>
      </c>
      <c r="AA51" s="138"/>
      <c r="AB51" s="160">
        <f>Z51</f>
        <v>1</v>
      </c>
      <c r="AC51" s="123" t="s">
        <v>94</v>
      </c>
      <c r="AD51" s="124">
        <f>AI49</f>
        <v>0</v>
      </c>
      <c r="AE51" s="124">
        <f>AB51*AD51</f>
        <v>0</v>
      </c>
      <c r="AF51" s="92"/>
      <c r="AG51" s="92"/>
      <c r="AH51" s="93"/>
      <c r="AI51" s="92"/>
      <c r="AJ51" s="94"/>
      <c r="AK51" s="64"/>
      <c r="AL51" s="82"/>
      <c r="AP51" s="165"/>
      <c r="AQ51" s="166"/>
      <c r="AR51" s="166"/>
      <c r="AS51" s="167">
        <f>IF(AP51="",$G51,AP51)</f>
        <v>1</v>
      </c>
      <c r="AT51" s="138"/>
      <c r="AU51" s="160">
        <f>AS51</f>
        <v>1</v>
      </c>
      <c r="AV51" s="123" t="s">
        <v>94</v>
      </c>
      <c r="AW51" s="124">
        <f>BB49</f>
        <v>0</v>
      </c>
      <c r="AX51" s="124">
        <f>AU51*AW51</f>
        <v>0</v>
      </c>
      <c r="AY51" s="92"/>
      <c r="AZ51" s="92"/>
      <c r="BA51" s="93"/>
      <c r="BB51" s="92"/>
      <c r="BC51" s="94"/>
      <c r="BD51" s="64"/>
      <c r="BE51" s="82"/>
      <c r="BI51" s="165"/>
      <c r="BJ51" s="166"/>
      <c r="BK51" s="166"/>
      <c r="BL51" s="167">
        <f>IF(BI51="",$G51,BI51)</f>
        <v>1</v>
      </c>
      <c r="BM51" s="138"/>
      <c r="BN51" s="160">
        <f>BL51</f>
        <v>1</v>
      </c>
      <c r="BO51" s="123" t="s">
        <v>94</v>
      </c>
      <c r="BP51" s="124">
        <f>BU49</f>
        <v>0</v>
      </c>
      <c r="BQ51" s="124">
        <f>BN51*BP51</f>
        <v>0</v>
      </c>
      <c r="BR51" s="92"/>
      <c r="BS51" s="92"/>
      <c r="BT51" s="93"/>
      <c r="BU51" s="92"/>
      <c r="BV51" s="94"/>
      <c r="BW51" s="64"/>
      <c r="BX51" s="82"/>
      <c r="BY51" s="83"/>
      <c r="BZ51" s="82"/>
      <c r="CA51" s="82"/>
      <c r="CB51" s="165"/>
      <c r="CC51" s="166"/>
      <c r="CD51" s="166"/>
      <c r="CE51" s="167">
        <f>IF(CB51="",$G51,CB51)</f>
        <v>1</v>
      </c>
      <c r="CF51" s="138"/>
      <c r="CG51" s="160">
        <f>CE51</f>
        <v>1</v>
      </c>
      <c r="CH51" s="123" t="s">
        <v>94</v>
      </c>
      <c r="CI51" s="124">
        <f>CN49</f>
        <v>0</v>
      </c>
      <c r="CJ51" s="124">
        <f>CG51*CI51</f>
        <v>0</v>
      </c>
      <c r="CK51" s="92"/>
      <c r="CL51" s="92"/>
      <c r="CM51" s="93"/>
      <c r="CN51" s="92"/>
      <c r="CO51" s="94"/>
      <c r="CP51" s="64"/>
      <c r="CQ51" s="82"/>
      <c r="CR51" s="83"/>
      <c r="CS51" s="82"/>
      <c r="CT51" s="82"/>
      <c r="CU51" s="165"/>
      <c r="CV51" s="166"/>
      <c r="CW51" s="166"/>
      <c r="CX51" s="167">
        <f>IF(CU51="",$G51,CU51)</f>
        <v>1</v>
      </c>
      <c r="CY51" s="138"/>
      <c r="CZ51" s="160">
        <f>CX51</f>
        <v>1</v>
      </c>
      <c r="DA51" s="123" t="s">
        <v>94</v>
      </c>
      <c r="DB51" s="124">
        <f>DG49</f>
        <v>0</v>
      </c>
      <c r="DC51" s="124">
        <f>CZ51*DB51</f>
        <v>0</v>
      </c>
      <c r="DD51" s="92"/>
      <c r="DE51" s="92"/>
      <c r="DF51" s="93"/>
      <c r="DG51" s="92"/>
      <c r="DH51" s="94"/>
      <c r="DI51" s="64"/>
      <c r="DJ51" s="82"/>
      <c r="DK51" s="83"/>
      <c r="DL51" s="82"/>
      <c r="DM51" s="82"/>
      <c r="DN51" s="165"/>
      <c r="DO51" s="166"/>
      <c r="DP51" s="166"/>
      <c r="DQ51" s="167">
        <f>IF(DN51="",$G51,DN51)</f>
        <v>1</v>
      </c>
      <c r="DR51" s="138"/>
      <c r="DS51" s="160">
        <f>DQ51</f>
        <v>1</v>
      </c>
      <c r="DT51" s="123" t="s">
        <v>94</v>
      </c>
      <c r="DU51" s="124">
        <f>DZ49</f>
        <v>0</v>
      </c>
      <c r="DV51" s="124">
        <f>DS51*DU51</f>
        <v>0</v>
      </c>
      <c r="DW51" s="92"/>
      <c r="DX51" s="92"/>
      <c r="DY51" s="93"/>
      <c r="DZ51" s="92"/>
      <c r="EA51" s="94"/>
      <c r="EB51" s="64"/>
      <c r="EC51" s="82"/>
      <c r="ED51" s="83"/>
      <c r="EE51" s="82"/>
      <c r="EF51" s="82"/>
      <c r="EG51" s="165"/>
      <c r="EH51" s="166"/>
      <c r="EI51" s="166"/>
      <c r="EJ51" s="167">
        <f>IF(EG51="",$G51,EG51)</f>
        <v>1</v>
      </c>
      <c r="EK51" s="138"/>
      <c r="EL51" s="160">
        <f>EJ51</f>
        <v>1</v>
      </c>
      <c r="EM51" s="123" t="s">
        <v>94</v>
      </c>
      <c r="EN51" s="124">
        <f>ES49</f>
        <v>0</v>
      </c>
      <c r="EO51" s="124">
        <f>EL51*EN51</f>
        <v>0</v>
      </c>
      <c r="EP51" s="92"/>
      <c r="EQ51" s="92"/>
      <c r="ER51" s="93"/>
      <c r="ES51" s="92"/>
      <c r="ET51" s="94"/>
      <c r="EU51" s="64"/>
      <c r="EV51" s="82"/>
      <c r="EW51" s="83"/>
      <c r="EX51" s="82"/>
      <c r="EY51" s="82"/>
      <c r="EZ51" s="165"/>
      <c r="FA51" s="166"/>
      <c r="FB51" s="166"/>
      <c r="FC51" s="167">
        <f>IF(EZ51="",$G51,EZ51)</f>
        <v>1</v>
      </c>
      <c r="FD51" s="138"/>
      <c r="FE51" s="160">
        <f>FC51</f>
        <v>1</v>
      </c>
      <c r="FF51" s="123" t="s">
        <v>94</v>
      </c>
      <c r="FG51" s="124">
        <f>FL49</f>
        <v>0</v>
      </c>
      <c r="FH51" s="124">
        <f>FE51*FG51</f>
        <v>0</v>
      </c>
      <c r="FI51" s="92"/>
      <c r="FJ51" s="92"/>
      <c r="FK51" s="93"/>
      <c r="FL51" s="92"/>
      <c r="FM51" s="94"/>
      <c r="FN51" s="64"/>
      <c r="FO51" s="82"/>
      <c r="FP51" s="83"/>
      <c r="FQ51" s="82"/>
      <c r="FR51" s="82"/>
      <c r="FS51" s="165"/>
      <c r="FT51" s="166"/>
      <c r="FU51" s="166"/>
      <c r="FV51" s="167">
        <f>IF(FS51="",$G51,FS51)</f>
        <v>1</v>
      </c>
      <c r="FW51" s="138"/>
      <c r="FX51" s="160">
        <f>FV51</f>
        <v>1</v>
      </c>
      <c r="FY51" s="123" t="s">
        <v>94</v>
      </c>
      <c r="FZ51" s="124">
        <f>GE49</f>
        <v>0</v>
      </c>
      <c r="GA51" s="124">
        <f>FX51*FZ51</f>
        <v>0</v>
      </c>
      <c r="GB51" s="92"/>
      <c r="GC51" s="92"/>
      <c r="GD51" s="93"/>
      <c r="GE51" s="92"/>
      <c r="GF51" s="94"/>
      <c r="GG51" s="64"/>
    </row>
    <row r="52" spans="1:189" x14ac:dyDescent="0.15">
      <c r="A52" s="70"/>
      <c r="B52" s="117" t="s">
        <v>143</v>
      </c>
      <c r="C52" s="118"/>
      <c r="D52" s="119"/>
      <c r="E52" s="119"/>
      <c r="F52" s="119"/>
      <c r="G52" s="230">
        <v>0</v>
      </c>
      <c r="H52" s="138"/>
      <c r="I52" s="139">
        <f>G52</f>
        <v>0</v>
      </c>
      <c r="J52" s="123" t="s">
        <v>94</v>
      </c>
      <c r="K52" s="124">
        <f>K50</f>
        <v>0</v>
      </c>
      <c r="L52" s="124">
        <f>(I52*K52)</f>
        <v>0</v>
      </c>
      <c r="M52" s="92"/>
      <c r="N52" s="92"/>
      <c r="O52" s="89"/>
      <c r="P52" s="89"/>
      <c r="Q52" s="94"/>
      <c r="R52" s="81"/>
      <c r="S52" s="82"/>
      <c r="U52" s="83"/>
      <c r="V52" s="83"/>
      <c r="W52" s="140"/>
      <c r="X52" s="141"/>
      <c r="Y52" s="141"/>
      <c r="Z52" s="142">
        <f>IF(W52="",$G52,W52)</f>
        <v>0</v>
      </c>
      <c r="AA52" s="138"/>
      <c r="AB52" s="139">
        <f>Z52</f>
        <v>0</v>
      </c>
      <c r="AC52" s="123" t="s">
        <v>94</v>
      </c>
      <c r="AD52" s="124">
        <f>AD50</f>
        <v>0</v>
      </c>
      <c r="AE52" s="124">
        <f>(AB52*AD52)</f>
        <v>0</v>
      </c>
      <c r="AF52" s="92"/>
      <c r="AG52" s="92"/>
      <c r="AH52" s="89"/>
      <c r="AI52" s="89"/>
      <c r="AJ52" s="94"/>
      <c r="AK52" s="64"/>
      <c r="AL52" s="82"/>
      <c r="AN52" s="83"/>
      <c r="AO52" s="83"/>
      <c r="AP52" s="140"/>
      <c r="AQ52" s="141"/>
      <c r="AR52" s="141"/>
      <c r="AS52" s="142">
        <f>IF(AP52="",$G52,AP52)</f>
        <v>0</v>
      </c>
      <c r="AT52" s="138"/>
      <c r="AU52" s="139">
        <f>AS52</f>
        <v>0</v>
      </c>
      <c r="AV52" s="123" t="s">
        <v>94</v>
      </c>
      <c r="AW52" s="124">
        <f>AW50</f>
        <v>0</v>
      </c>
      <c r="AX52" s="124">
        <f>(AU52*AW52)</f>
        <v>0</v>
      </c>
      <c r="AY52" s="92"/>
      <c r="AZ52" s="92"/>
      <c r="BA52" s="89"/>
      <c r="BB52" s="89"/>
      <c r="BC52" s="94"/>
      <c r="BD52" s="64"/>
      <c r="BE52" s="82"/>
      <c r="BG52" s="83"/>
      <c r="BH52" s="83"/>
      <c r="BI52" s="140"/>
      <c r="BJ52" s="141"/>
      <c r="BK52" s="141"/>
      <c r="BL52" s="142">
        <f>IF(BI52="",$G52,BI52)</f>
        <v>0</v>
      </c>
      <c r="BM52" s="138"/>
      <c r="BN52" s="139">
        <f>BL52</f>
        <v>0</v>
      </c>
      <c r="BO52" s="123" t="s">
        <v>94</v>
      </c>
      <c r="BP52" s="124">
        <f>BP50</f>
        <v>0</v>
      </c>
      <c r="BQ52" s="124">
        <f>(BN52*BP52)</f>
        <v>0</v>
      </c>
      <c r="BR52" s="92"/>
      <c r="BS52" s="92"/>
      <c r="BT52" s="89"/>
      <c r="BU52" s="89"/>
      <c r="BV52" s="94"/>
      <c r="BW52" s="64"/>
      <c r="BX52" s="82"/>
      <c r="BY52" s="83"/>
      <c r="BZ52" s="83"/>
      <c r="CA52" s="83"/>
      <c r="CB52" s="140"/>
      <c r="CC52" s="141"/>
      <c r="CD52" s="141"/>
      <c r="CE52" s="142">
        <f>IF(CB52="",$G52,CB52)</f>
        <v>0</v>
      </c>
      <c r="CF52" s="138"/>
      <c r="CG52" s="139">
        <f>CE52</f>
        <v>0</v>
      </c>
      <c r="CH52" s="123" t="s">
        <v>94</v>
      </c>
      <c r="CI52" s="124">
        <f>CI50</f>
        <v>0</v>
      </c>
      <c r="CJ52" s="124">
        <f>(CG52*CI52)</f>
        <v>0</v>
      </c>
      <c r="CK52" s="92"/>
      <c r="CL52" s="92"/>
      <c r="CM52" s="89"/>
      <c r="CN52" s="89"/>
      <c r="CO52" s="94"/>
      <c r="CP52" s="64"/>
      <c r="CQ52" s="82"/>
      <c r="CR52" s="83"/>
      <c r="CS52" s="83"/>
      <c r="CT52" s="83"/>
      <c r="CU52" s="140"/>
      <c r="CV52" s="141"/>
      <c r="CW52" s="141"/>
      <c r="CX52" s="142">
        <f>IF(CU52="",$G52,CU52)</f>
        <v>0</v>
      </c>
      <c r="CY52" s="138"/>
      <c r="CZ52" s="139">
        <f>CX52</f>
        <v>0</v>
      </c>
      <c r="DA52" s="123" t="s">
        <v>94</v>
      </c>
      <c r="DB52" s="124">
        <f>DB50</f>
        <v>0</v>
      </c>
      <c r="DC52" s="124">
        <f>(CZ52*DB52)</f>
        <v>0</v>
      </c>
      <c r="DD52" s="92"/>
      <c r="DE52" s="92"/>
      <c r="DF52" s="89"/>
      <c r="DG52" s="89"/>
      <c r="DH52" s="94"/>
      <c r="DI52" s="64"/>
      <c r="DJ52" s="82"/>
      <c r="DK52" s="83"/>
      <c r="DL52" s="83"/>
      <c r="DM52" s="83"/>
      <c r="DN52" s="140"/>
      <c r="DO52" s="141"/>
      <c r="DP52" s="141"/>
      <c r="DQ52" s="142">
        <f>IF(DN52="",$G52,DN52)</f>
        <v>0</v>
      </c>
      <c r="DR52" s="138"/>
      <c r="DS52" s="139">
        <f>DQ52</f>
        <v>0</v>
      </c>
      <c r="DT52" s="123" t="s">
        <v>94</v>
      </c>
      <c r="DU52" s="124">
        <f>DU50</f>
        <v>0</v>
      </c>
      <c r="DV52" s="124">
        <f>(DS52*DU52)</f>
        <v>0</v>
      </c>
      <c r="DW52" s="92"/>
      <c r="DX52" s="92"/>
      <c r="DY52" s="89"/>
      <c r="DZ52" s="89"/>
      <c r="EA52" s="94"/>
      <c r="EB52" s="64"/>
      <c r="EC52" s="82"/>
      <c r="ED52" s="83"/>
      <c r="EE52" s="83"/>
      <c r="EF52" s="83"/>
      <c r="EG52" s="140"/>
      <c r="EH52" s="141"/>
      <c r="EI52" s="141"/>
      <c r="EJ52" s="142">
        <f>IF(EG52="",$G52,EG52)</f>
        <v>0</v>
      </c>
      <c r="EK52" s="138"/>
      <c r="EL52" s="139">
        <f>EJ52</f>
        <v>0</v>
      </c>
      <c r="EM52" s="123" t="s">
        <v>94</v>
      </c>
      <c r="EN52" s="124">
        <f>EN50</f>
        <v>0</v>
      </c>
      <c r="EO52" s="124">
        <f>(EL52*EN52)</f>
        <v>0</v>
      </c>
      <c r="EP52" s="92"/>
      <c r="EQ52" s="92"/>
      <c r="ER52" s="89"/>
      <c r="ES52" s="89"/>
      <c r="ET52" s="94"/>
      <c r="EU52" s="64"/>
      <c r="EV52" s="82"/>
      <c r="EW52" s="83"/>
      <c r="EX52" s="83"/>
      <c r="EY52" s="83"/>
      <c r="EZ52" s="140"/>
      <c r="FA52" s="141"/>
      <c r="FB52" s="141"/>
      <c r="FC52" s="142">
        <f>IF(EZ52="",$G52,EZ52)</f>
        <v>0</v>
      </c>
      <c r="FD52" s="138"/>
      <c r="FE52" s="139">
        <f>FC52</f>
        <v>0</v>
      </c>
      <c r="FF52" s="123" t="s">
        <v>94</v>
      </c>
      <c r="FG52" s="124">
        <f>FG50</f>
        <v>0</v>
      </c>
      <c r="FH52" s="124">
        <f>(FE52*FG52)</f>
        <v>0</v>
      </c>
      <c r="FI52" s="92"/>
      <c r="FJ52" s="92"/>
      <c r="FK52" s="89"/>
      <c r="FL52" s="89"/>
      <c r="FM52" s="94"/>
      <c r="FN52" s="64"/>
      <c r="FO52" s="82"/>
      <c r="FP52" s="83"/>
      <c r="FQ52" s="83"/>
      <c r="FR52" s="83"/>
      <c r="FS52" s="140"/>
      <c r="FT52" s="141"/>
      <c r="FU52" s="141"/>
      <c r="FV52" s="142">
        <f>IF(FS52="",$G52,FS52)</f>
        <v>0</v>
      </c>
      <c r="FW52" s="138"/>
      <c r="FX52" s="139">
        <f>FV52</f>
        <v>0</v>
      </c>
      <c r="FY52" s="123" t="s">
        <v>94</v>
      </c>
      <c r="FZ52" s="124">
        <f>FZ50</f>
        <v>0</v>
      </c>
      <c r="GA52" s="124">
        <f>(FX52*FZ52)</f>
        <v>0</v>
      </c>
      <c r="GB52" s="92"/>
      <c r="GC52" s="92"/>
      <c r="GD52" s="89"/>
      <c r="GE52" s="89"/>
      <c r="GF52" s="94"/>
      <c r="GG52" s="64"/>
    </row>
    <row r="53" spans="1:189" x14ac:dyDescent="0.15">
      <c r="A53" s="70"/>
      <c r="B53" s="117" t="s">
        <v>144</v>
      </c>
      <c r="C53" s="118"/>
      <c r="D53" s="119"/>
      <c r="E53" s="120">
        <f>Input!D42</f>
        <v>0</v>
      </c>
      <c r="F53" s="119"/>
      <c r="G53" s="230">
        <v>0.05</v>
      </c>
      <c r="H53" s="138"/>
      <c r="I53" s="139">
        <f>G53</f>
        <v>0.05</v>
      </c>
      <c r="J53" s="123" t="s">
        <v>94</v>
      </c>
      <c r="K53" s="124">
        <f>K50</f>
        <v>0</v>
      </c>
      <c r="L53" s="124">
        <f>(I53*K53)/12*E53</f>
        <v>0</v>
      </c>
      <c r="M53" s="92"/>
      <c r="N53" s="92"/>
      <c r="O53" s="89"/>
      <c r="P53" s="89"/>
      <c r="Q53" s="94"/>
      <c r="R53" s="81"/>
      <c r="S53" s="82"/>
      <c r="U53" s="120">
        <f>$E53</f>
        <v>0</v>
      </c>
      <c r="V53" s="83"/>
      <c r="W53" s="140"/>
      <c r="X53" s="141"/>
      <c r="Y53" s="141"/>
      <c r="Z53" s="137">
        <v>0.05</v>
      </c>
      <c r="AA53" s="138"/>
      <c r="AB53" s="139">
        <f>Z53</f>
        <v>0.05</v>
      </c>
      <c r="AC53" s="123" t="s">
        <v>94</v>
      </c>
      <c r="AD53" s="124">
        <f>AD50</f>
        <v>0</v>
      </c>
      <c r="AE53" s="124">
        <f>(AB53*AD53)/12*U53</f>
        <v>0</v>
      </c>
      <c r="AF53" s="92"/>
      <c r="AG53" s="92"/>
      <c r="AH53" s="89"/>
      <c r="AI53" s="89"/>
      <c r="AJ53" s="94"/>
      <c r="AK53" s="64"/>
      <c r="AL53" s="82"/>
      <c r="AN53" s="120">
        <f>$E53</f>
        <v>0</v>
      </c>
      <c r="AO53" s="83"/>
      <c r="AP53" s="140"/>
      <c r="AQ53" s="141"/>
      <c r="AR53" s="141"/>
      <c r="AS53" s="137">
        <v>0.05</v>
      </c>
      <c r="AT53" s="138"/>
      <c r="AU53" s="139">
        <f>AS53</f>
        <v>0.05</v>
      </c>
      <c r="AV53" s="123" t="s">
        <v>94</v>
      </c>
      <c r="AW53" s="124">
        <f>AW50</f>
        <v>0</v>
      </c>
      <c r="AX53" s="124">
        <f>(AU53*AW53)/12*AN53</f>
        <v>0</v>
      </c>
      <c r="AY53" s="92"/>
      <c r="AZ53" s="92"/>
      <c r="BA53" s="89"/>
      <c r="BB53" s="89"/>
      <c r="BC53" s="94"/>
      <c r="BD53" s="64"/>
      <c r="BE53" s="82"/>
      <c r="BG53" s="247">
        <f>$E53+6</f>
        <v>6</v>
      </c>
      <c r="BH53" s="83"/>
      <c r="BI53" s="140"/>
      <c r="BJ53" s="141"/>
      <c r="BK53" s="141"/>
      <c r="BL53" s="142">
        <f>IF(BI53="",$G53,BI53)</f>
        <v>0.05</v>
      </c>
      <c r="BM53" s="138"/>
      <c r="BN53" s="139">
        <f>BL53</f>
        <v>0.05</v>
      </c>
      <c r="BO53" s="123" t="s">
        <v>94</v>
      </c>
      <c r="BP53" s="124">
        <f>BP50</f>
        <v>0</v>
      </c>
      <c r="BQ53" s="124">
        <f>(BN53*BP53)/12*BG53</f>
        <v>0</v>
      </c>
      <c r="BR53" s="92"/>
      <c r="BS53" s="92"/>
      <c r="BT53" s="89"/>
      <c r="BU53" s="89"/>
      <c r="BV53" s="94"/>
      <c r="BW53" s="64"/>
      <c r="BX53" s="82"/>
      <c r="BY53" s="83"/>
      <c r="BZ53" s="247">
        <f>$E53+6</f>
        <v>6</v>
      </c>
      <c r="CA53" s="83"/>
      <c r="CB53" s="140"/>
      <c r="CC53" s="141"/>
      <c r="CD53" s="141"/>
      <c r="CE53" s="142">
        <f>IF(CB53="",$G53,CB53)</f>
        <v>0.05</v>
      </c>
      <c r="CF53" s="138"/>
      <c r="CG53" s="139">
        <f>CE53</f>
        <v>0.05</v>
      </c>
      <c r="CH53" s="123" t="s">
        <v>94</v>
      </c>
      <c r="CI53" s="124">
        <f>CI50</f>
        <v>0</v>
      </c>
      <c r="CJ53" s="124">
        <f>(CG53*CI53)/12*BZ53</f>
        <v>0</v>
      </c>
      <c r="CK53" s="92"/>
      <c r="CL53" s="92"/>
      <c r="CM53" s="89"/>
      <c r="CN53" s="89"/>
      <c r="CO53" s="94"/>
      <c r="CP53" s="64"/>
      <c r="CQ53" s="82"/>
      <c r="CR53" s="83"/>
      <c r="CS53" s="247">
        <f>$E53+6</f>
        <v>6</v>
      </c>
      <c r="CT53" s="83"/>
      <c r="CU53" s="140"/>
      <c r="CV53" s="141"/>
      <c r="CW53" s="141"/>
      <c r="CX53" s="142">
        <f>IF(CU53="",$G53,CU53)</f>
        <v>0.05</v>
      </c>
      <c r="CY53" s="138"/>
      <c r="CZ53" s="139">
        <f>CX53</f>
        <v>0.05</v>
      </c>
      <c r="DA53" s="123" t="s">
        <v>94</v>
      </c>
      <c r="DB53" s="124">
        <f>DB50</f>
        <v>0</v>
      </c>
      <c r="DC53" s="124">
        <f>(CZ53*DB53)/12*CS53</f>
        <v>0</v>
      </c>
      <c r="DD53" s="92"/>
      <c r="DE53" s="92"/>
      <c r="DF53" s="89"/>
      <c r="DG53" s="89"/>
      <c r="DH53" s="94"/>
      <c r="DI53" s="64"/>
      <c r="DJ53" s="82"/>
      <c r="DK53" s="83"/>
      <c r="DL53" s="120">
        <f>$E53</f>
        <v>0</v>
      </c>
      <c r="DM53" s="83"/>
      <c r="DN53" s="140"/>
      <c r="DO53" s="141"/>
      <c r="DP53" s="141"/>
      <c r="DQ53" s="142">
        <f>IF(DN53="",$G53,DN53)</f>
        <v>0.05</v>
      </c>
      <c r="DR53" s="138"/>
      <c r="DS53" s="139">
        <f>DQ53</f>
        <v>0.05</v>
      </c>
      <c r="DT53" s="123" t="s">
        <v>94</v>
      </c>
      <c r="DU53" s="124">
        <f>DU50</f>
        <v>0</v>
      </c>
      <c r="DV53" s="124">
        <f>(DS53*DU53)/12*DL53</f>
        <v>0</v>
      </c>
      <c r="DW53" s="92"/>
      <c r="DX53" s="92"/>
      <c r="DY53" s="89"/>
      <c r="DZ53" s="89"/>
      <c r="EA53" s="94"/>
      <c r="EB53" s="64"/>
      <c r="EC53" s="82"/>
      <c r="ED53" s="83"/>
      <c r="EE53" s="120">
        <f>$E53</f>
        <v>0</v>
      </c>
      <c r="EF53" s="83"/>
      <c r="EG53" s="140"/>
      <c r="EH53" s="141"/>
      <c r="EI53" s="141"/>
      <c r="EJ53" s="142">
        <f>IF(EG53="",$G53,EG53)</f>
        <v>0.05</v>
      </c>
      <c r="EK53" s="138"/>
      <c r="EL53" s="139">
        <f>EJ53</f>
        <v>0.05</v>
      </c>
      <c r="EM53" s="123" t="s">
        <v>94</v>
      </c>
      <c r="EN53" s="124">
        <f>EN50</f>
        <v>0</v>
      </c>
      <c r="EO53" s="124">
        <f>(EL53*EN53)/12*EE53</f>
        <v>0</v>
      </c>
      <c r="EP53" s="92"/>
      <c r="EQ53" s="92"/>
      <c r="ER53" s="89"/>
      <c r="ES53" s="89"/>
      <c r="ET53" s="94"/>
      <c r="EU53" s="64"/>
      <c r="EV53" s="82"/>
      <c r="EW53" s="83"/>
      <c r="EX53" s="120">
        <f>$E53</f>
        <v>0</v>
      </c>
      <c r="EY53" s="83"/>
      <c r="EZ53" s="140"/>
      <c r="FA53" s="141"/>
      <c r="FB53" s="141"/>
      <c r="FC53" s="142">
        <f>IF(EZ53="",$G53,EZ53)</f>
        <v>0.05</v>
      </c>
      <c r="FD53" s="138"/>
      <c r="FE53" s="139">
        <f>FC53</f>
        <v>0.05</v>
      </c>
      <c r="FF53" s="123" t="s">
        <v>94</v>
      </c>
      <c r="FG53" s="124">
        <f>FG50</f>
        <v>0</v>
      </c>
      <c r="FH53" s="124">
        <f>(FE53*FG53)/12*EX53</f>
        <v>0</v>
      </c>
      <c r="FI53" s="92"/>
      <c r="FJ53" s="92"/>
      <c r="FK53" s="89"/>
      <c r="FL53" s="89"/>
      <c r="FM53" s="94"/>
      <c r="FN53" s="64"/>
      <c r="FO53" s="82"/>
      <c r="FP53" s="83"/>
      <c r="FQ53" s="120">
        <f>$E53</f>
        <v>0</v>
      </c>
      <c r="FR53" s="83"/>
      <c r="FS53" s="140"/>
      <c r="FT53" s="141"/>
      <c r="FU53" s="141"/>
      <c r="FV53" s="142">
        <f>IF(FS53="",$G53,FS53)</f>
        <v>0.05</v>
      </c>
      <c r="FW53" s="138"/>
      <c r="FX53" s="139">
        <f>FV53</f>
        <v>0.05</v>
      </c>
      <c r="FY53" s="123" t="s">
        <v>94</v>
      </c>
      <c r="FZ53" s="124">
        <f>FZ50</f>
        <v>0</v>
      </c>
      <c r="GA53" s="124">
        <f>(FX53*FZ53)/12*FQ53</f>
        <v>0</v>
      </c>
      <c r="GB53" s="92"/>
      <c r="GC53" s="92"/>
      <c r="GD53" s="89"/>
      <c r="GE53" s="89"/>
      <c r="GF53" s="94"/>
      <c r="GG53" s="64"/>
    </row>
    <row r="54" spans="1:189" x14ac:dyDescent="0.15">
      <c r="A54" s="70" t="s">
        <v>145</v>
      </c>
      <c r="B54" s="117"/>
      <c r="C54" s="118"/>
      <c r="D54" s="119"/>
      <c r="E54" s="118"/>
      <c r="F54" s="119"/>
      <c r="G54" s="130"/>
      <c r="H54" s="138"/>
      <c r="I54" s="138"/>
      <c r="J54" s="90"/>
      <c r="K54" s="91"/>
      <c r="L54" s="91"/>
      <c r="M54" s="92"/>
      <c r="N54" s="92"/>
      <c r="O54" s="93" t="s">
        <v>204</v>
      </c>
      <c r="P54" s="225">
        <f>SUM(L52:L53)</f>
        <v>0</v>
      </c>
      <c r="Q54" s="94"/>
      <c r="R54" s="81"/>
      <c r="S54" s="82"/>
      <c r="Z54" s="135"/>
      <c r="AA54" s="138"/>
      <c r="AB54" s="138"/>
      <c r="AC54" s="90"/>
      <c r="AD54" s="91"/>
      <c r="AE54" s="91"/>
      <c r="AF54" s="92"/>
      <c r="AG54" s="92"/>
      <c r="AH54" s="93" t="s">
        <v>146</v>
      </c>
      <c r="AI54" s="133">
        <f>SUM(AE52:AE53)</f>
        <v>0</v>
      </c>
      <c r="AJ54" s="94"/>
      <c r="AK54" s="64"/>
      <c r="AL54" s="82"/>
      <c r="AS54" s="135"/>
      <c r="AT54" s="138"/>
      <c r="AU54" s="138"/>
      <c r="AV54" s="90"/>
      <c r="AW54" s="91"/>
      <c r="AX54" s="91"/>
      <c r="AY54" s="92"/>
      <c r="AZ54" s="92"/>
      <c r="BA54" s="93" t="s">
        <v>146</v>
      </c>
      <c r="BB54" s="133">
        <f>SUM(AX52:AX53)</f>
        <v>0</v>
      </c>
      <c r="BC54" s="94"/>
      <c r="BD54" s="64"/>
      <c r="BE54" s="82"/>
      <c r="BL54" s="135"/>
      <c r="BM54" s="138"/>
      <c r="BN54" s="138"/>
      <c r="BO54" s="90"/>
      <c r="BP54" s="91"/>
      <c r="BQ54" s="91"/>
      <c r="BR54" s="92"/>
      <c r="BS54" s="92"/>
      <c r="BT54" s="93" t="s">
        <v>146</v>
      </c>
      <c r="BU54" s="133">
        <f>SUM(BQ52:BQ53)</f>
        <v>0</v>
      </c>
      <c r="BV54" s="94"/>
      <c r="BW54" s="64"/>
      <c r="BX54" s="82"/>
      <c r="BY54" s="83"/>
      <c r="BZ54" s="82"/>
      <c r="CA54" s="82"/>
      <c r="CE54" s="135"/>
      <c r="CF54" s="138"/>
      <c r="CG54" s="138"/>
      <c r="CH54" s="90"/>
      <c r="CI54" s="91"/>
      <c r="CJ54" s="91"/>
      <c r="CK54" s="92"/>
      <c r="CL54" s="92"/>
      <c r="CM54" s="93" t="s">
        <v>146</v>
      </c>
      <c r="CN54" s="133">
        <f>SUM(CJ52:CJ53)</f>
        <v>0</v>
      </c>
      <c r="CO54" s="94"/>
      <c r="CP54" s="64"/>
      <c r="CQ54" s="82"/>
      <c r="CR54" s="83"/>
      <c r="CS54" s="82"/>
      <c r="CT54" s="82"/>
      <c r="CX54" s="135"/>
      <c r="CY54" s="138"/>
      <c r="CZ54" s="138"/>
      <c r="DA54" s="90"/>
      <c r="DB54" s="91"/>
      <c r="DC54" s="91"/>
      <c r="DD54" s="92"/>
      <c r="DE54" s="92"/>
      <c r="DF54" s="93" t="s">
        <v>146</v>
      </c>
      <c r="DG54" s="133">
        <f>SUM(DC52:DC53)</f>
        <v>0</v>
      </c>
      <c r="DH54" s="94"/>
      <c r="DI54" s="64"/>
      <c r="DJ54" s="82"/>
      <c r="DK54" s="83"/>
      <c r="DL54" s="82"/>
      <c r="DM54" s="82"/>
      <c r="DQ54" s="135"/>
      <c r="DR54" s="138"/>
      <c r="DS54" s="138"/>
      <c r="DT54" s="90"/>
      <c r="DU54" s="91"/>
      <c r="DV54" s="91"/>
      <c r="DW54" s="92"/>
      <c r="DX54" s="92"/>
      <c r="DY54" s="93" t="s">
        <v>146</v>
      </c>
      <c r="DZ54" s="133">
        <f>SUM(DV52:DV53)</f>
        <v>0</v>
      </c>
      <c r="EA54" s="94"/>
      <c r="EB54" s="64"/>
      <c r="EC54" s="82"/>
      <c r="ED54" s="83"/>
      <c r="EE54" s="82"/>
      <c r="EF54" s="82"/>
      <c r="EJ54" s="135"/>
      <c r="EK54" s="138"/>
      <c r="EL54" s="138"/>
      <c r="EM54" s="90"/>
      <c r="EN54" s="91"/>
      <c r="EO54" s="91"/>
      <c r="EP54" s="92"/>
      <c r="EQ54" s="92"/>
      <c r="ER54" s="93" t="s">
        <v>146</v>
      </c>
      <c r="ES54" s="133">
        <f>SUM(EO52:EO53)</f>
        <v>0</v>
      </c>
      <c r="ET54" s="94"/>
      <c r="EU54" s="64"/>
      <c r="EV54" s="82"/>
      <c r="EW54" s="83"/>
      <c r="EX54" s="82"/>
      <c r="EY54" s="82"/>
      <c r="FC54" s="135"/>
      <c r="FD54" s="138"/>
      <c r="FE54" s="138"/>
      <c r="FF54" s="90"/>
      <c r="FG54" s="91"/>
      <c r="FH54" s="91"/>
      <c r="FI54" s="92"/>
      <c r="FJ54" s="92"/>
      <c r="FK54" s="93" t="s">
        <v>146</v>
      </c>
      <c r="FL54" s="133">
        <f>SUM(FH52:FH53)</f>
        <v>0</v>
      </c>
      <c r="FM54" s="94"/>
      <c r="FN54" s="64"/>
      <c r="FO54" s="82"/>
      <c r="FP54" s="83"/>
      <c r="FQ54" s="82"/>
      <c r="FR54" s="82"/>
      <c r="FV54" s="135"/>
      <c r="FW54" s="138"/>
      <c r="FX54" s="138"/>
      <c r="FY54" s="90"/>
      <c r="FZ54" s="91"/>
      <c r="GA54" s="91"/>
      <c r="GB54" s="92"/>
      <c r="GC54" s="92"/>
      <c r="GD54" s="93" t="s">
        <v>146</v>
      </c>
      <c r="GE54" s="133">
        <f>SUM(GA52:GA53)</f>
        <v>0</v>
      </c>
      <c r="GF54" s="94"/>
      <c r="GG54" s="64"/>
    </row>
    <row r="55" spans="1:189" ht="14" thickBot="1" x14ac:dyDescent="0.2">
      <c r="A55" s="70"/>
      <c r="B55" s="147"/>
      <c r="C55" s="148"/>
      <c r="D55" s="149"/>
      <c r="E55" s="148"/>
      <c r="F55" s="149"/>
      <c r="G55" s="150"/>
      <c r="H55" s="100"/>
      <c r="I55" s="100"/>
      <c r="J55" s="101"/>
      <c r="K55" s="100"/>
      <c r="L55" s="102"/>
      <c r="M55" s="103"/>
      <c r="N55" s="103"/>
      <c r="O55" s="104"/>
      <c r="P55" s="104" t="s">
        <v>203</v>
      </c>
      <c r="Q55" s="224">
        <f>SUM(P49:P54)</f>
        <v>0</v>
      </c>
      <c r="R55" s="126"/>
      <c r="S55" s="109"/>
      <c r="T55" s="134"/>
      <c r="U55" s="109"/>
      <c r="V55" s="109"/>
      <c r="Z55" s="156"/>
      <c r="AA55" s="100"/>
      <c r="AB55" s="100"/>
      <c r="AC55" s="101"/>
      <c r="AD55" s="100"/>
      <c r="AE55" s="102"/>
      <c r="AF55" s="103"/>
      <c r="AG55" s="103"/>
      <c r="AH55" s="104"/>
      <c r="AI55" s="104" t="s">
        <v>147</v>
      </c>
      <c r="AJ55" s="155">
        <f>SUM(AI49:AI54)</f>
        <v>0</v>
      </c>
      <c r="AK55" s="64"/>
      <c r="AL55" s="109"/>
      <c r="AM55" s="134"/>
      <c r="AN55" s="109"/>
      <c r="AO55" s="109"/>
      <c r="AS55" s="156"/>
      <c r="AT55" s="100"/>
      <c r="AU55" s="100"/>
      <c r="AV55" s="101"/>
      <c r="AW55" s="100"/>
      <c r="AX55" s="102"/>
      <c r="AY55" s="103"/>
      <c r="AZ55" s="103"/>
      <c r="BA55" s="104"/>
      <c r="BB55" s="104" t="s">
        <v>147</v>
      </c>
      <c r="BC55" s="155">
        <f>SUM(BB49:BB54)</f>
        <v>0</v>
      </c>
      <c r="BD55" s="64"/>
      <c r="BE55" s="109"/>
      <c r="BF55" s="134"/>
      <c r="BG55" s="109"/>
      <c r="BH55" s="109"/>
      <c r="BL55" s="156"/>
      <c r="BM55" s="100"/>
      <c r="BN55" s="100"/>
      <c r="BO55" s="101"/>
      <c r="BP55" s="100"/>
      <c r="BQ55" s="102"/>
      <c r="BR55" s="103"/>
      <c r="BS55" s="103"/>
      <c r="BT55" s="104"/>
      <c r="BU55" s="104" t="s">
        <v>147</v>
      </c>
      <c r="BV55" s="155">
        <f>SUM(BU49:BU54)</f>
        <v>0</v>
      </c>
      <c r="BW55" s="64"/>
      <c r="BX55" s="109"/>
      <c r="BY55" s="134"/>
      <c r="BZ55" s="109"/>
      <c r="CA55" s="109"/>
      <c r="CE55" s="156"/>
      <c r="CF55" s="100"/>
      <c r="CG55" s="100"/>
      <c r="CH55" s="101"/>
      <c r="CI55" s="100"/>
      <c r="CJ55" s="102"/>
      <c r="CK55" s="103"/>
      <c r="CL55" s="103"/>
      <c r="CM55" s="104"/>
      <c r="CN55" s="104" t="s">
        <v>147</v>
      </c>
      <c r="CO55" s="155">
        <f>SUM(CN49:CN54)</f>
        <v>0</v>
      </c>
      <c r="CP55" s="64"/>
      <c r="CQ55" s="109"/>
      <c r="CR55" s="134"/>
      <c r="CS55" s="109"/>
      <c r="CT55" s="109"/>
      <c r="CX55" s="156"/>
      <c r="CY55" s="100"/>
      <c r="CZ55" s="100"/>
      <c r="DA55" s="101"/>
      <c r="DB55" s="100"/>
      <c r="DC55" s="102"/>
      <c r="DD55" s="103"/>
      <c r="DE55" s="103"/>
      <c r="DF55" s="104"/>
      <c r="DG55" s="104" t="s">
        <v>147</v>
      </c>
      <c r="DH55" s="155">
        <f>SUM(DG49:DG54)</f>
        <v>0</v>
      </c>
      <c r="DI55" s="64"/>
      <c r="DJ55" s="109"/>
      <c r="DK55" s="134"/>
      <c r="DL55" s="109"/>
      <c r="DM55" s="109"/>
      <c r="DQ55" s="156"/>
      <c r="DR55" s="100"/>
      <c r="DS55" s="100"/>
      <c r="DT55" s="101"/>
      <c r="DU55" s="100"/>
      <c r="DV55" s="102"/>
      <c r="DW55" s="103"/>
      <c r="DX55" s="103"/>
      <c r="DY55" s="104"/>
      <c r="DZ55" s="104" t="s">
        <v>147</v>
      </c>
      <c r="EA55" s="155">
        <f>SUM(DZ49:DZ54)</f>
        <v>0</v>
      </c>
      <c r="EB55" s="64"/>
      <c r="EC55" s="109"/>
      <c r="ED55" s="134"/>
      <c r="EE55" s="109"/>
      <c r="EF55" s="109"/>
      <c r="EJ55" s="156"/>
      <c r="EK55" s="100"/>
      <c r="EL55" s="100"/>
      <c r="EM55" s="101"/>
      <c r="EN55" s="100"/>
      <c r="EO55" s="102"/>
      <c r="EP55" s="103"/>
      <c r="EQ55" s="103"/>
      <c r="ER55" s="104"/>
      <c r="ES55" s="104" t="s">
        <v>147</v>
      </c>
      <c r="ET55" s="155">
        <f>SUM(ES49:ES54)</f>
        <v>0</v>
      </c>
      <c r="EU55" s="64"/>
      <c r="EV55" s="109"/>
      <c r="EW55" s="134"/>
      <c r="EX55" s="109"/>
      <c r="EY55" s="109"/>
      <c r="FC55" s="156"/>
      <c r="FD55" s="100"/>
      <c r="FE55" s="100"/>
      <c r="FF55" s="101"/>
      <c r="FG55" s="100"/>
      <c r="FH55" s="102"/>
      <c r="FI55" s="103"/>
      <c r="FJ55" s="103"/>
      <c r="FK55" s="104"/>
      <c r="FL55" s="104" t="s">
        <v>147</v>
      </c>
      <c r="FM55" s="155">
        <f>SUM(FL49:FL54)</f>
        <v>0</v>
      </c>
      <c r="FN55" s="64"/>
      <c r="FO55" s="109"/>
      <c r="FP55" s="134"/>
      <c r="FQ55" s="109"/>
      <c r="FR55" s="109"/>
      <c r="FV55" s="156"/>
      <c r="FW55" s="100"/>
      <c r="FX55" s="100"/>
      <c r="FY55" s="101"/>
      <c r="FZ55" s="100"/>
      <c r="GA55" s="102"/>
      <c r="GB55" s="103"/>
      <c r="GC55" s="103"/>
      <c r="GD55" s="104"/>
      <c r="GE55" s="104" t="s">
        <v>147</v>
      </c>
      <c r="GF55" s="155">
        <f>SUM(GE49:GE54)</f>
        <v>0</v>
      </c>
      <c r="GG55" s="64"/>
    </row>
    <row r="56" spans="1:189" ht="14" thickBot="1" x14ac:dyDescent="0.2">
      <c r="D56" s="55"/>
      <c r="F56" s="55"/>
      <c r="M56" s="109"/>
      <c r="N56" s="109"/>
      <c r="O56" s="110"/>
      <c r="P56" s="109"/>
      <c r="Q56" s="82"/>
      <c r="R56" s="81"/>
      <c r="S56" s="82"/>
      <c r="AF56" s="109"/>
      <c r="AG56" s="109"/>
      <c r="AH56" s="110"/>
      <c r="AI56" s="109"/>
      <c r="AJ56" s="82"/>
      <c r="AK56" s="64"/>
      <c r="AL56" s="82"/>
      <c r="AY56" s="109"/>
      <c r="AZ56" s="109"/>
      <c r="BA56" s="110"/>
      <c r="BB56" s="109"/>
      <c r="BC56" s="82"/>
      <c r="BD56" s="64"/>
      <c r="BE56" s="82"/>
      <c r="BR56" s="109"/>
      <c r="BS56" s="109"/>
      <c r="BT56" s="110"/>
      <c r="BU56" s="109"/>
      <c r="BV56" s="82"/>
      <c r="BW56" s="64"/>
      <c r="BX56" s="82"/>
      <c r="BY56" s="83"/>
      <c r="BZ56" s="82"/>
      <c r="CA56" s="82"/>
      <c r="CK56" s="109"/>
      <c r="CL56" s="109"/>
      <c r="CM56" s="110"/>
      <c r="CN56" s="109"/>
      <c r="CO56" s="82"/>
      <c r="CP56" s="64"/>
      <c r="CQ56" s="82"/>
      <c r="CR56" s="83"/>
      <c r="CS56" s="82"/>
      <c r="CT56" s="82"/>
      <c r="DD56" s="109"/>
      <c r="DE56" s="109"/>
      <c r="DF56" s="110"/>
      <c r="DG56" s="109"/>
      <c r="DH56" s="82"/>
      <c r="DI56" s="64"/>
      <c r="DJ56" s="82"/>
      <c r="DK56" s="83"/>
      <c r="DL56" s="82"/>
      <c r="DM56" s="82"/>
      <c r="DW56" s="109"/>
      <c r="DX56" s="109"/>
      <c r="DY56" s="110"/>
      <c r="DZ56" s="109"/>
      <c r="EA56" s="82"/>
      <c r="EB56" s="64"/>
      <c r="EC56" s="82"/>
      <c r="ED56" s="83"/>
      <c r="EE56" s="82"/>
      <c r="EF56" s="82"/>
      <c r="EP56" s="109"/>
      <c r="EQ56" s="109"/>
      <c r="ER56" s="110"/>
      <c r="ES56" s="109"/>
      <c r="ET56" s="82"/>
      <c r="EU56" s="64"/>
      <c r="EV56" s="82"/>
      <c r="EW56" s="83"/>
      <c r="EX56" s="82"/>
      <c r="EY56" s="82"/>
      <c r="FI56" s="109"/>
      <c r="FJ56" s="109"/>
      <c r="FK56" s="110"/>
      <c r="FL56" s="109"/>
      <c r="FM56" s="82"/>
      <c r="FN56" s="64"/>
      <c r="FO56" s="82"/>
      <c r="FP56" s="83"/>
      <c r="FQ56" s="82"/>
      <c r="FR56" s="82"/>
      <c r="GB56" s="109"/>
      <c r="GC56" s="109"/>
      <c r="GD56" s="110"/>
      <c r="GE56" s="109"/>
      <c r="GF56" s="82"/>
      <c r="GG56" s="64"/>
    </row>
    <row r="57" spans="1:189" x14ac:dyDescent="0.15">
      <c r="D57" s="55"/>
      <c r="F57" s="55"/>
      <c r="G57" s="61" t="str">
        <f>$G$3&amp;P57</f>
        <v xml:space="preserve">a-SubdivisionGross Profit </v>
      </c>
      <c r="L57" s="169"/>
      <c r="M57" s="78"/>
      <c r="N57" s="78"/>
      <c r="O57" s="79"/>
      <c r="P57" s="79" t="s">
        <v>148</v>
      </c>
      <c r="Q57" s="244" t="e">
        <f>Q20-Q43-Q55</f>
        <v>#DIV/0!</v>
      </c>
      <c r="R57" s="126"/>
      <c r="S57" s="109"/>
      <c r="W57" s="63" t="str">
        <f>$W$3&amp;AI57</f>
        <v xml:space="preserve">b-Subdivision &amp; RenoGross Profit </v>
      </c>
      <c r="AE57" s="169"/>
      <c r="AF57" s="78"/>
      <c r="AG57" s="78"/>
      <c r="AH57" s="79"/>
      <c r="AI57" s="79" t="s">
        <v>148</v>
      </c>
      <c r="AJ57" s="244" t="e">
        <f>AJ20-AJ43-AJ55</f>
        <v>#DIV/0!</v>
      </c>
      <c r="AK57" s="64"/>
      <c r="AL57" s="109"/>
      <c r="AP57" s="63" t="str">
        <f>$AP$3&amp;BB57</f>
        <v xml:space="preserve">c-Demolish &amp; SubdivisionGross Profit </v>
      </c>
      <c r="AX57" s="169"/>
      <c r="AY57" s="78"/>
      <c r="AZ57" s="78"/>
      <c r="BA57" s="79"/>
      <c r="BB57" s="79" t="s">
        <v>148</v>
      </c>
      <c r="BC57" s="170" t="e">
        <f>BC20-BC43-BC55</f>
        <v>#DIV/0!</v>
      </c>
      <c r="BD57" s="64"/>
      <c r="BE57" s="109"/>
      <c r="BI57" s="63" t="str">
        <f>$BI$3&amp;BU57</f>
        <v xml:space="preserve">d-Demolish &amp; DuplexGross Profit </v>
      </c>
      <c r="BQ57" s="169"/>
      <c r="BR57" s="78"/>
      <c r="BS57" s="78"/>
      <c r="BT57" s="79"/>
      <c r="BU57" s="79" t="s">
        <v>148</v>
      </c>
      <c r="BV57" s="170" t="e">
        <f>BV20-BV43-BV55</f>
        <v>#DIV/0!</v>
      </c>
      <c r="BW57" s="64"/>
      <c r="BX57" s="109"/>
      <c r="BY57" s="83"/>
      <c r="BZ57" s="82"/>
      <c r="CA57" s="82"/>
      <c r="CB57" s="63" t="str">
        <f>$CB$3&amp;CN57</f>
        <v xml:space="preserve">e-Subdivision &amp; Reno &amp; DuplexGross Profit </v>
      </c>
      <c r="CJ57" s="169"/>
      <c r="CK57" s="78"/>
      <c r="CL57" s="78"/>
      <c r="CM57" s="79"/>
      <c r="CN57" s="79" t="s">
        <v>148</v>
      </c>
      <c r="CO57" s="170" t="e">
        <f>CO20-CO43-CO55</f>
        <v>#DIV/0!</v>
      </c>
      <c r="CP57" s="64"/>
      <c r="CQ57" s="109"/>
      <c r="CR57" s="83"/>
      <c r="CS57" s="82"/>
      <c r="CT57" s="82"/>
      <c r="CU57" s="63" t="str">
        <f>$CU$3&amp;DG57</f>
        <v xml:space="preserve">f-Demolish &amp; TownhouseGross Profit </v>
      </c>
      <c r="DC57" s="169"/>
      <c r="DD57" s="78"/>
      <c r="DE57" s="78"/>
      <c r="DF57" s="79"/>
      <c r="DG57" s="79" t="s">
        <v>148</v>
      </c>
      <c r="DH57" s="170" t="e">
        <f>DH20-DH43-DH55</f>
        <v>#DIV/0!</v>
      </c>
      <c r="DI57" s="64"/>
      <c r="DJ57" s="109"/>
      <c r="DK57" s="171"/>
      <c r="DL57" s="168" t="s">
        <v>149</v>
      </c>
      <c r="DM57" s="168"/>
      <c r="DN57" s="172" t="e">
        <f>DV46/DL11</f>
        <v>#DIV/0!</v>
      </c>
      <c r="DO57" s="68"/>
      <c r="DP57" s="68"/>
      <c r="DV57" s="169"/>
      <c r="DW57" s="78"/>
      <c r="DX57" s="78"/>
      <c r="DY57" s="79"/>
      <c r="DZ57" s="79" t="s">
        <v>148</v>
      </c>
      <c r="EA57" s="170" t="e">
        <f>EA20-EA43-EA55</f>
        <v>#DIV/0!</v>
      </c>
      <c r="EB57" s="64"/>
      <c r="EC57" s="109"/>
      <c r="ED57" s="171"/>
      <c r="EE57" s="168" t="s">
        <v>149</v>
      </c>
      <c r="EF57" s="168"/>
      <c r="EG57" s="172" t="e">
        <f>EO46/EE11</f>
        <v>#DIV/0!</v>
      </c>
      <c r="EH57" s="68"/>
      <c r="EI57" s="68"/>
      <c r="EO57" s="169"/>
      <c r="EP57" s="78"/>
      <c r="EQ57" s="78"/>
      <c r="ER57" s="79"/>
      <c r="ES57" s="79" t="s">
        <v>148</v>
      </c>
      <c r="ET57" s="170" t="e">
        <f>ET20-ET43-ET55</f>
        <v>#DIV/0!</v>
      </c>
      <c r="EU57" s="64"/>
      <c r="EV57" s="109"/>
      <c r="EW57" s="171"/>
      <c r="EX57" s="168" t="s">
        <v>149</v>
      </c>
      <c r="EY57" s="168"/>
      <c r="EZ57" s="172" t="e">
        <f>FH46/EX11</f>
        <v>#DIV/0!</v>
      </c>
      <c r="FA57" s="68"/>
      <c r="FB57" s="68"/>
      <c r="FH57" s="169"/>
      <c r="FI57" s="78"/>
      <c r="FJ57" s="78"/>
      <c r="FK57" s="79"/>
      <c r="FL57" s="79" t="s">
        <v>148</v>
      </c>
      <c r="FM57" s="170" t="e">
        <f>FM20-FM43-FM55</f>
        <v>#DIV/0!</v>
      </c>
      <c r="FN57" s="64"/>
      <c r="FO57" s="109"/>
      <c r="FP57" s="171"/>
      <c r="FQ57" s="168" t="s">
        <v>149</v>
      </c>
      <c r="FR57" s="168"/>
      <c r="FS57" s="172" t="e">
        <f>GA46/FQ11</f>
        <v>#DIV/0!</v>
      </c>
      <c r="FT57" s="68"/>
      <c r="FU57" s="68"/>
      <c r="GA57" s="169"/>
      <c r="GB57" s="78"/>
      <c r="GC57" s="78"/>
      <c r="GD57" s="79"/>
      <c r="GE57" s="79" t="s">
        <v>148</v>
      </c>
      <c r="GF57" s="170" t="e">
        <f>GF20-GF43-GF55</f>
        <v>#DIV/0!</v>
      </c>
      <c r="GG57" s="64"/>
    </row>
    <row r="58" spans="1:189" ht="14" thickBot="1" x14ac:dyDescent="0.2">
      <c r="D58" s="55"/>
      <c r="F58" s="55"/>
      <c r="G58" s="61" t="str">
        <f>$G$3&amp;P58</f>
        <v>a-SubdivisionGross Profit on cost</v>
      </c>
      <c r="L58" s="173"/>
      <c r="M58" s="92"/>
      <c r="N58" s="92"/>
      <c r="O58" s="93"/>
      <c r="P58" s="93" t="s">
        <v>150</v>
      </c>
      <c r="Q58" s="245" t="e">
        <f>(Q57/(Q43+Q55+P19))</f>
        <v>#DIV/0!</v>
      </c>
      <c r="R58" s="175"/>
      <c r="S58" s="176"/>
      <c r="W58" s="63" t="str">
        <f>$W$3&amp;AI58</f>
        <v>b-Subdivision &amp; RenoGross Profit on cost</v>
      </c>
      <c r="AE58" s="173"/>
      <c r="AF58" s="92"/>
      <c r="AG58" s="92"/>
      <c r="AH58" s="93"/>
      <c r="AI58" s="93" t="s">
        <v>150</v>
      </c>
      <c r="AJ58" s="250" t="e">
        <f>(AJ57/(AJ43+AJ55+AI19))</f>
        <v>#DIV/0!</v>
      </c>
      <c r="AK58" s="64"/>
      <c r="AL58" s="176"/>
      <c r="AP58" s="63" t="str">
        <f>$AP$3&amp;BB58</f>
        <v>c-Demolish &amp; SubdivisionGross Profit on cost</v>
      </c>
      <c r="AX58" s="173"/>
      <c r="AY58" s="92"/>
      <c r="AZ58" s="92"/>
      <c r="BA58" s="93"/>
      <c r="BB58" s="93" t="s">
        <v>150</v>
      </c>
      <c r="BC58" s="174" t="e">
        <f>(BC57/(BC43+BC55+BB19))</f>
        <v>#DIV/0!</v>
      </c>
      <c r="BD58" s="64"/>
      <c r="BE58" s="176"/>
      <c r="BI58" s="63" t="str">
        <f>$BI$3&amp;BU58</f>
        <v>d-Demolish &amp; DuplexGross Profit on cost</v>
      </c>
      <c r="BQ58" s="173"/>
      <c r="BR58" s="92"/>
      <c r="BS58" s="92"/>
      <c r="BT58" s="93"/>
      <c r="BU58" s="93" t="s">
        <v>150</v>
      </c>
      <c r="BV58" s="174" t="e">
        <f>(BV57/(BV43+BV55+BU19))</f>
        <v>#DIV/0!</v>
      </c>
      <c r="BW58" s="64"/>
      <c r="BX58" s="176"/>
      <c r="BY58" s="83"/>
      <c r="BZ58" s="82"/>
      <c r="CA58" s="82"/>
      <c r="CB58" s="63" t="str">
        <f>$CB$3&amp;CN58</f>
        <v>e-Subdivision &amp; Reno &amp; DuplexGross Profit on cost</v>
      </c>
      <c r="CJ58" s="173"/>
      <c r="CK58" s="92"/>
      <c r="CL58" s="92"/>
      <c r="CM58" s="93"/>
      <c r="CN58" s="93" t="s">
        <v>150</v>
      </c>
      <c r="CO58" s="174" t="e">
        <f>(CO57/(CO43+CO55+CN19))</f>
        <v>#DIV/0!</v>
      </c>
      <c r="CP58" s="64"/>
      <c r="CQ58" s="176"/>
      <c r="CR58" s="83"/>
      <c r="CS58" s="82"/>
      <c r="CT58" s="82"/>
      <c r="CU58" s="63" t="str">
        <f>$CU$3&amp;DG58</f>
        <v>f-Demolish &amp; TownhouseGross Profit on cost</v>
      </c>
      <c r="DC58" s="173"/>
      <c r="DD58" s="92"/>
      <c r="DE58" s="92"/>
      <c r="DF58" s="93"/>
      <c r="DG58" s="93" t="s">
        <v>150</v>
      </c>
      <c r="DH58" s="174" t="e">
        <f>(DH57/(DH43+DH55+DG19))</f>
        <v>#DIV/0!</v>
      </c>
      <c r="DI58" s="64"/>
      <c r="DJ58" s="176"/>
      <c r="DK58" s="177"/>
      <c r="DL58" s="168" t="s">
        <v>151</v>
      </c>
      <c r="DM58" s="168"/>
      <c r="DN58" s="172" t="e">
        <f>(DV23+DV24+DV25+DV29+DV33)/DL11</f>
        <v>#DIV/0!</v>
      </c>
      <c r="DO58" s="68"/>
      <c r="DP58" s="68"/>
      <c r="DV58" s="173"/>
      <c r="DW58" s="92"/>
      <c r="DX58" s="92"/>
      <c r="DY58" s="93"/>
      <c r="DZ58" s="93" t="s">
        <v>150</v>
      </c>
      <c r="EA58" s="174" t="e">
        <f>(EA57/(EA43+EA55+DZ19))</f>
        <v>#DIV/0!</v>
      </c>
      <c r="EB58" s="64"/>
      <c r="EC58" s="176"/>
      <c r="ED58" s="177"/>
      <c r="EE58" s="168" t="s">
        <v>151</v>
      </c>
      <c r="EF58" s="168"/>
      <c r="EG58" s="172" t="e">
        <f>(EO23+EO24+EO25+EO29+EO33)/EE11</f>
        <v>#DIV/0!</v>
      </c>
      <c r="EH58" s="68"/>
      <c r="EI58" s="68"/>
      <c r="EO58" s="173"/>
      <c r="EP58" s="92"/>
      <c r="EQ58" s="92"/>
      <c r="ER58" s="93"/>
      <c r="ES58" s="93" t="s">
        <v>150</v>
      </c>
      <c r="ET58" s="174" t="e">
        <f>(ET57/(ET43+ET55+ES19))</f>
        <v>#DIV/0!</v>
      </c>
      <c r="EU58" s="64"/>
      <c r="EV58" s="176"/>
      <c r="EW58" s="177"/>
      <c r="EX58" s="168" t="s">
        <v>151</v>
      </c>
      <c r="EY58" s="168"/>
      <c r="EZ58" s="172" t="e">
        <f>(FH23+FH24+FH25+FH29+FH33)/EX11</f>
        <v>#DIV/0!</v>
      </c>
      <c r="FA58" s="68"/>
      <c r="FB58" s="68"/>
      <c r="FH58" s="173"/>
      <c r="FI58" s="92"/>
      <c r="FJ58" s="92"/>
      <c r="FK58" s="93"/>
      <c r="FL58" s="93" t="s">
        <v>150</v>
      </c>
      <c r="FM58" s="174" t="e">
        <f>(FM57/(FM43+FM55+FL19))</f>
        <v>#DIV/0!</v>
      </c>
      <c r="FN58" s="64"/>
      <c r="FO58" s="176"/>
      <c r="FP58" s="177"/>
      <c r="FQ58" s="168" t="s">
        <v>151</v>
      </c>
      <c r="FR58" s="168"/>
      <c r="FS58" s="172" t="e">
        <f>(GA23+GA24+GA25+GA29+GA33)/FQ11</f>
        <v>#DIV/0!</v>
      </c>
      <c r="FT58" s="68"/>
      <c r="FU58" s="68"/>
      <c r="GA58" s="173"/>
      <c r="GB58" s="92"/>
      <c r="GC58" s="92"/>
      <c r="GD58" s="93"/>
      <c r="GE58" s="93" t="s">
        <v>150</v>
      </c>
      <c r="GF58" s="174" t="e">
        <f>(GF57/(GF43+GF55+GE19))</f>
        <v>#DIV/0!</v>
      </c>
      <c r="GG58" s="64"/>
    </row>
    <row r="59" spans="1:189" ht="14" thickBot="1" x14ac:dyDescent="0.2">
      <c r="D59" s="55"/>
      <c r="F59" s="55"/>
      <c r="L59" s="178"/>
      <c r="M59" s="103"/>
      <c r="N59" s="103"/>
      <c r="O59" s="104"/>
      <c r="P59" s="104" t="s">
        <v>152</v>
      </c>
      <c r="Q59" s="251" t="e">
        <f>Q57/E15</f>
        <v>#DIV/0!</v>
      </c>
      <c r="R59" s="126"/>
      <c r="S59" s="109"/>
      <c r="AE59" s="178"/>
      <c r="AF59" s="103"/>
      <c r="AG59" s="103"/>
      <c r="AH59" s="104"/>
      <c r="AI59" s="104" t="s">
        <v>152</v>
      </c>
      <c r="AJ59" s="251" t="e">
        <f>AJ57/U15</f>
        <v>#DIV/0!</v>
      </c>
      <c r="AK59" s="64"/>
      <c r="AL59" s="109"/>
      <c r="AX59" s="178"/>
      <c r="AY59" s="103"/>
      <c r="AZ59" s="103"/>
      <c r="BA59" s="104"/>
      <c r="BB59" s="104" t="s">
        <v>152</v>
      </c>
      <c r="BC59" s="179" t="e">
        <f>BC57/AN15</f>
        <v>#DIV/0!</v>
      </c>
      <c r="BD59" s="64"/>
      <c r="BE59" s="109"/>
      <c r="BQ59" s="178"/>
      <c r="BR59" s="103"/>
      <c r="BS59" s="103"/>
      <c r="BT59" s="104"/>
      <c r="BU59" s="104" t="s">
        <v>152</v>
      </c>
      <c r="BV59" s="179" t="e">
        <f>BV57/BG15</f>
        <v>#DIV/0!</v>
      </c>
      <c r="BW59" s="64"/>
      <c r="BX59" s="109"/>
      <c r="BY59" s="83"/>
      <c r="BZ59" s="82"/>
      <c r="CA59" s="82"/>
      <c r="CJ59" s="178"/>
      <c r="CK59" s="103"/>
      <c r="CL59" s="103"/>
      <c r="CM59" s="104"/>
      <c r="CN59" s="104" t="s">
        <v>152</v>
      </c>
      <c r="CO59" s="179" t="e">
        <f>CO57/BZ15</f>
        <v>#DIV/0!</v>
      </c>
      <c r="CP59" s="64"/>
      <c r="CQ59" s="109"/>
      <c r="CR59" s="83"/>
      <c r="CS59" s="82"/>
      <c r="CT59" s="82"/>
      <c r="DC59" s="178"/>
      <c r="DD59" s="103"/>
      <c r="DE59" s="103"/>
      <c r="DF59" s="104"/>
      <c r="DG59" s="104" t="s">
        <v>152</v>
      </c>
      <c r="DH59" s="179" t="e">
        <f>DH57/CS15</f>
        <v>#DIV/0!</v>
      </c>
      <c r="DI59" s="64"/>
      <c r="DJ59" s="109"/>
      <c r="DK59" s="171"/>
      <c r="DL59" s="168" t="s">
        <v>153</v>
      </c>
      <c r="DM59" s="168"/>
      <c r="DN59" s="180" t="e">
        <f>(SUM(DV52:DV53)+SUM(DV38:DV41))/DL11</f>
        <v>#DIV/0!</v>
      </c>
      <c r="DO59" s="283" t="e">
        <f>DN59*DL11</f>
        <v>#DIV/0!</v>
      </c>
      <c r="DP59" s="284"/>
      <c r="DV59" s="178"/>
      <c r="DW59" s="103"/>
      <c r="DX59" s="103"/>
      <c r="DY59" s="104"/>
      <c r="DZ59" s="104" t="s">
        <v>152</v>
      </c>
      <c r="EA59" s="179" t="e">
        <f>EA57/DL11</f>
        <v>#DIV/0!</v>
      </c>
      <c r="EB59" s="64"/>
      <c r="EC59" s="109"/>
      <c r="ED59" s="171"/>
      <c r="EE59" s="168" t="s">
        <v>153</v>
      </c>
      <c r="EF59" s="168"/>
      <c r="EG59" s="180" t="e">
        <f>(SUM(EO52:EO53)+SUM(EO38:EO41))/EE11</f>
        <v>#DIV/0!</v>
      </c>
      <c r="EH59" s="283" t="e">
        <f>EG59*EE11</f>
        <v>#DIV/0!</v>
      </c>
      <c r="EI59" s="284"/>
      <c r="EO59" s="178"/>
      <c r="EP59" s="103"/>
      <c r="EQ59" s="103"/>
      <c r="ER59" s="104"/>
      <c r="ES59" s="104" t="s">
        <v>152</v>
      </c>
      <c r="ET59" s="179" t="e">
        <f>ET57/EE11</f>
        <v>#DIV/0!</v>
      </c>
      <c r="EU59" s="64"/>
      <c r="EV59" s="109"/>
      <c r="EW59" s="171"/>
      <c r="EX59" s="168" t="s">
        <v>153</v>
      </c>
      <c r="EY59" s="168"/>
      <c r="EZ59" s="180" t="e">
        <f>(SUM(FH52:FH53)+SUM(FH38:FH41))/EX11</f>
        <v>#DIV/0!</v>
      </c>
      <c r="FA59" s="283" t="e">
        <f>EZ59*EX11</f>
        <v>#DIV/0!</v>
      </c>
      <c r="FB59" s="284"/>
      <c r="FH59" s="178"/>
      <c r="FI59" s="103"/>
      <c r="FJ59" s="103"/>
      <c r="FK59" s="104"/>
      <c r="FL59" s="104" t="s">
        <v>152</v>
      </c>
      <c r="FM59" s="179" t="e">
        <f>FM57/EX11</f>
        <v>#DIV/0!</v>
      </c>
      <c r="FN59" s="64"/>
      <c r="FO59" s="109"/>
      <c r="FP59" s="171"/>
      <c r="FQ59" s="168" t="s">
        <v>153</v>
      </c>
      <c r="FR59" s="168"/>
      <c r="FS59" s="180" t="e">
        <f>(SUM(GA52:GA53)+SUM(GA38:GA41))/FQ11</f>
        <v>#DIV/0!</v>
      </c>
      <c r="FT59" s="283" t="e">
        <f>FS59*FQ11</f>
        <v>#DIV/0!</v>
      </c>
      <c r="FU59" s="284"/>
      <c r="GA59" s="178"/>
      <c r="GB59" s="103"/>
      <c r="GC59" s="103"/>
      <c r="GD59" s="104"/>
      <c r="GE59" s="104" t="s">
        <v>152</v>
      </c>
      <c r="GF59" s="179" t="e">
        <f>GF57/FQ11</f>
        <v>#DIV/0!</v>
      </c>
      <c r="GG59" s="64"/>
    </row>
    <row r="60" spans="1:189" x14ac:dyDescent="0.15">
      <c r="D60" s="55"/>
      <c r="F60" s="55"/>
      <c r="M60" s="109"/>
      <c r="N60" s="109"/>
      <c r="O60" s="110"/>
      <c r="P60" s="181"/>
      <c r="Q60" s="182"/>
      <c r="R60" s="183"/>
      <c r="S60" s="182"/>
      <c r="AF60" s="109"/>
      <c r="AG60" s="109"/>
      <c r="AH60" s="110"/>
      <c r="AI60" s="181"/>
      <c r="AJ60" s="182"/>
      <c r="AK60" s="64"/>
      <c r="AL60" s="182"/>
      <c r="AY60" s="109"/>
      <c r="AZ60" s="109"/>
      <c r="BA60" s="110"/>
      <c r="BB60" s="181"/>
      <c r="BC60" s="182"/>
      <c r="BD60" s="64"/>
      <c r="BE60" s="182"/>
      <c r="BR60" s="109"/>
      <c r="BS60" s="109"/>
      <c r="BT60" s="110"/>
      <c r="BU60" s="181"/>
      <c r="BV60" s="182"/>
      <c r="BW60" s="64"/>
      <c r="BX60" s="182"/>
      <c r="BY60" s="83"/>
      <c r="BZ60" s="82"/>
      <c r="CA60" s="82"/>
      <c r="CK60" s="109"/>
      <c r="CL60" s="109"/>
      <c r="CM60" s="110"/>
      <c r="CN60" s="181"/>
      <c r="CO60" s="182"/>
      <c r="CP60" s="64"/>
      <c r="CQ60" s="182"/>
      <c r="CR60" s="83"/>
      <c r="CS60" s="82"/>
      <c r="CT60" s="82"/>
      <c r="DD60" s="109"/>
      <c r="DE60" s="109"/>
      <c r="DF60" s="110"/>
      <c r="DG60" s="181"/>
      <c r="DH60" s="182"/>
      <c r="DI60" s="64"/>
      <c r="DJ60" s="182"/>
      <c r="DK60" s="184"/>
      <c r="DL60" s="168" t="s">
        <v>44</v>
      </c>
      <c r="DM60" s="168"/>
      <c r="DN60" s="172" t="e">
        <f>(DV15+DV17+DV18+DV31+DV35+DV36+DV47+DV48)/DL11</f>
        <v>#DIV/0!</v>
      </c>
      <c r="DO60" s="68"/>
      <c r="DP60" s="68"/>
      <c r="DW60" s="109"/>
      <c r="DX60" s="109"/>
      <c r="DY60" s="110"/>
      <c r="DZ60" s="181"/>
      <c r="EA60" s="182"/>
      <c r="EB60" s="64"/>
      <c r="EC60" s="182"/>
      <c r="ED60" s="184"/>
      <c r="EE60" s="168" t="s">
        <v>44</v>
      </c>
      <c r="EF60" s="168"/>
      <c r="EG60" s="172" t="e">
        <f>(EO15+EO17+EO18+EO31+EO35+EO36+EO47+EO48)/EE11</f>
        <v>#DIV/0!</v>
      </c>
      <c r="EH60" s="68"/>
      <c r="EI60" s="68"/>
      <c r="EP60" s="109"/>
      <c r="EQ60" s="109"/>
      <c r="ER60" s="110"/>
      <c r="ES60" s="181"/>
      <c r="ET60" s="182"/>
      <c r="EU60" s="64"/>
      <c r="EV60" s="182"/>
      <c r="EW60" s="184"/>
      <c r="EX60" s="168" t="s">
        <v>44</v>
      </c>
      <c r="EY60" s="168"/>
      <c r="EZ60" s="172" t="e">
        <f>(FH15+FH17+FH18+FH31+FH35+FH36+FH47+FH48)/EX11</f>
        <v>#DIV/0!</v>
      </c>
      <c r="FA60" s="68"/>
      <c r="FB60" s="68"/>
      <c r="FI60" s="109"/>
      <c r="FJ60" s="109"/>
      <c r="FK60" s="110"/>
      <c r="FL60" s="181"/>
      <c r="FM60" s="182"/>
      <c r="FN60" s="64"/>
      <c r="FO60" s="182"/>
      <c r="FP60" s="184"/>
      <c r="FQ60" s="168" t="s">
        <v>44</v>
      </c>
      <c r="FR60" s="168"/>
      <c r="FS60" s="172" t="e">
        <f>(GA15+GA17+GA18+GA31+GA35+GA36+GA47+GA48)/FQ11</f>
        <v>#DIV/0!</v>
      </c>
      <c r="FT60" s="68"/>
      <c r="FU60" s="68"/>
      <c r="GB60" s="109"/>
      <c r="GC60" s="109"/>
      <c r="GD60" s="110"/>
      <c r="GE60" s="181"/>
      <c r="GF60" s="182"/>
      <c r="GG60" s="64"/>
    </row>
    <row r="61" spans="1:189" x14ac:dyDescent="0.15">
      <c r="D61" s="55"/>
      <c r="F61" s="55"/>
      <c r="M61" s="109"/>
      <c r="N61" s="109"/>
      <c r="O61" s="110"/>
      <c r="P61" s="110"/>
      <c r="Q61" s="109"/>
      <c r="R61" s="126"/>
      <c r="S61" s="109"/>
      <c r="AF61" s="109"/>
      <c r="AG61" s="109"/>
      <c r="AH61" s="110"/>
      <c r="AI61" s="110"/>
      <c r="AJ61" s="109"/>
      <c r="AK61" s="64"/>
      <c r="AL61" s="109"/>
      <c r="AY61" s="109"/>
      <c r="AZ61" s="109"/>
      <c r="BA61" s="110"/>
      <c r="BB61" s="110"/>
      <c r="BC61" s="109"/>
      <c r="BD61" s="64"/>
      <c r="BE61" s="109"/>
      <c r="BR61" s="109"/>
      <c r="BS61" s="109"/>
      <c r="BT61" s="110"/>
      <c r="BU61" s="110"/>
      <c r="BV61" s="109"/>
      <c r="BW61" s="64"/>
      <c r="BX61" s="109"/>
      <c r="BY61" s="83"/>
      <c r="BZ61" s="82"/>
      <c r="CA61" s="82"/>
      <c r="CK61" s="109"/>
      <c r="CL61" s="109"/>
      <c r="CM61" s="110"/>
      <c r="CN61" s="110"/>
      <c r="CO61" s="109"/>
      <c r="CP61" s="64"/>
      <c r="CQ61" s="109"/>
      <c r="CR61" s="83"/>
      <c r="CS61" s="82"/>
      <c r="CT61" s="82"/>
      <c r="DD61" s="109"/>
      <c r="DE61" s="109"/>
      <c r="DF61" s="110"/>
      <c r="DG61" s="110"/>
      <c r="DH61" s="109"/>
      <c r="DI61" s="64"/>
      <c r="DJ61" s="109"/>
      <c r="DK61" s="171"/>
      <c r="DL61" s="168" t="s">
        <v>154</v>
      </c>
      <c r="DM61" s="168"/>
      <c r="DN61" s="185" t="e">
        <f>SUM(DN57:DN60)</f>
        <v>#DIV/0!</v>
      </c>
      <c r="DO61" s="68"/>
      <c r="DP61" s="68"/>
      <c r="DW61" s="109"/>
      <c r="DX61" s="109"/>
      <c r="DY61" s="110"/>
      <c r="DZ61" s="110"/>
      <c r="EA61" s="109"/>
      <c r="EB61" s="64"/>
      <c r="EC61" s="109"/>
      <c r="ED61" s="171"/>
      <c r="EE61" s="168" t="s">
        <v>154</v>
      </c>
      <c r="EF61" s="168"/>
      <c r="EG61" s="185" t="e">
        <f>SUM(EG57:EG60)</f>
        <v>#DIV/0!</v>
      </c>
      <c r="EH61" s="68"/>
      <c r="EI61" s="68"/>
      <c r="EP61" s="109"/>
      <c r="EQ61" s="109"/>
      <c r="ER61" s="110"/>
      <c r="ES61" s="110"/>
      <c r="ET61" s="109"/>
      <c r="EU61" s="64"/>
      <c r="EV61" s="109"/>
      <c r="EW61" s="171"/>
      <c r="EX61" s="168" t="s">
        <v>154</v>
      </c>
      <c r="EY61" s="168"/>
      <c r="EZ61" s="185" t="e">
        <f>SUM(EZ57:EZ60)</f>
        <v>#DIV/0!</v>
      </c>
      <c r="FA61" s="68"/>
      <c r="FB61" s="68"/>
      <c r="FI61" s="109"/>
      <c r="FJ61" s="109"/>
      <c r="FK61" s="110"/>
      <c r="FL61" s="110"/>
      <c r="FM61" s="109"/>
      <c r="FN61" s="64"/>
      <c r="FO61" s="109"/>
      <c r="FP61" s="171"/>
      <c r="FQ61" s="168" t="s">
        <v>154</v>
      </c>
      <c r="FR61" s="168"/>
      <c r="FS61" s="185" t="e">
        <f>SUM(FS57:FS60)</f>
        <v>#DIV/0!</v>
      </c>
      <c r="FT61" s="68"/>
      <c r="FU61" s="68"/>
      <c r="GB61" s="109"/>
      <c r="GC61" s="109"/>
      <c r="GD61" s="110"/>
      <c r="GE61" s="110"/>
      <c r="GF61" s="109"/>
      <c r="GG61" s="64"/>
    </row>
    <row r="62" spans="1:189" x14ac:dyDescent="0.15">
      <c r="D62" s="55"/>
      <c r="F62" s="55"/>
      <c r="M62" s="109"/>
      <c r="N62" s="82"/>
      <c r="O62" s="82"/>
      <c r="P62" s="82"/>
      <c r="Q62" s="82"/>
      <c r="R62" s="81"/>
      <c r="S62" s="82"/>
      <c r="AF62" s="109"/>
      <c r="AG62" s="82"/>
      <c r="AH62" s="82"/>
      <c r="AI62" s="82"/>
      <c r="AJ62" s="82"/>
      <c r="AK62" s="64"/>
      <c r="AL62" s="82"/>
      <c r="AY62" s="109"/>
      <c r="AZ62" s="82"/>
      <c r="BA62" s="82"/>
      <c r="BB62" s="82"/>
      <c r="BC62" s="82"/>
      <c r="BD62" s="64"/>
      <c r="BE62" s="82"/>
      <c r="BR62" s="109"/>
      <c r="BS62" s="82"/>
      <c r="BT62" s="82"/>
      <c r="BU62" s="82"/>
      <c r="BV62" s="82"/>
      <c r="BW62" s="64"/>
      <c r="BX62" s="82"/>
      <c r="BY62" s="83"/>
      <c r="BZ62" s="82"/>
      <c r="CA62" s="82"/>
      <c r="CK62" s="109"/>
      <c r="CL62" s="82"/>
      <c r="CM62" s="82"/>
      <c r="CN62" s="82"/>
      <c r="CO62" s="82"/>
      <c r="CP62" s="64"/>
      <c r="CQ62" s="82"/>
      <c r="CR62" s="83"/>
      <c r="CS62" s="82"/>
      <c r="CT62" s="82"/>
      <c r="DD62" s="109"/>
      <c r="DE62" s="82"/>
      <c r="DF62" s="82"/>
      <c r="DG62" s="82"/>
      <c r="DH62" s="82"/>
      <c r="DI62" s="64"/>
      <c r="DJ62" s="82"/>
      <c r="DK62" s="186"/>
      <c r="DL62" s="168" t="s">
        <v>155</v>
      </c>
      <c r="DM62" s="168"/>
      <c r="DN62" s="172" t="e">
        <f>DZ14/DL11</f>
        <v>#DIV/0!</v>
      </c>
      <c r="DO62" s="68"/>
      <c r="DP62" s="68"/>
      <c r="DW62" s="109"/>
      <c r="DX62" s="82"/>
      <c r="DY62" s="82"/>
      <c r="DZ62" s="82"/>
      <c r="EA62" s="82"/>
      <c r="EB62" s="64"/>
      <c r="EC62" s="82"/>
      <c r="ED62" s="186"/>
      <c r="EE62" s="168" t="s">
        <v>155</v>
      </c>
      <c r="EF62" s="168"/>
      <c r="EG62" s="172" t="e">
        <f>ES14/EE11</f>
        <v>#DIV/0!</v>
      </c>
      <c r="EH62" s="68"/>
      <c r="EI62" s="68"/>
      <c r="EP62" s="109"/>
      <c r="EQ62" s="82"/>
      <c r="ER62" s="82"/>
      <c r="ES62" s="82"/>
      <c r="ET62" s="82"/>
      <c r="EU62" s="64"/>
      <c r="EV62" s="82"/>
      <c r="EW62" s="186"/>
      <c r="EX62" s="168" t="s">
        <v>155</v>
      </c>
      <c r="EY62" s="168"/>
      <c r="EZ62" s="172" t="e">
        <f>FL14/EX11</f>
        <v>#DIV/0!</v>
      </c>
      <c r="FA62" s="68"/>
      <c r="FB62" s="68"/>
      <c r="FI62" s="109"/>
      <c r="FJ62" s="82"/>
      <c r="FK62" s="82"/>
      <c r="FL62" s="82"/>
      <c r="FM62" s="82"/>
      <c r="FN62" s="64"/>
      <c r="FO62" s="82"/>
      <c r="FP62" s="186"/>
      <c r="FQ62" s="168" t="s">
        <v>155</v>
      </c>
      <c r="FR62" s="168"/>
      <c r="FS62" s="172" t="e">
        <f>GE14/FQ11</f>
        <v>#DIV/0!</v>
      </c>
      <c r="FT62" s="68"/>
      <c r="FU62" s="68"/>
      <c r="GB62" s="109"/>
      <c r="GC62" s="82"/>
      <c r="GD62" s="82"/>
      <c r="GE62" s="82"/>
      <c r="GF62" s="82"/>
      <c r="GG62" s="64"/>
    </row>
    <row r="63" spans="1:189" x14ac:dyDescent="0.15">
      <c r="D63" s="55"/>
      <c r="F63" s="55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64"/>
      <c r="S63" s="55"/>
      <c r="Z63" s="269"/>
      <c r="AA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64"/>
      <c r="AL63" s="55"/>
      <c r="AS63" s="269"/>
      <c r="AT63" s="269"/>
      <c r="AU63" s="269"/>
      <c r="AV63" s="269"/>
      <c r="AW63" s="269"/>
      <c r="AX63" s="269"/>
      <c r="AY63" s="269"/>
      <c r="AZ63" s="269"/>
      <c r="BA63" s="269"/>
      <c r="BB63" s="269"/>
      <c r="BC63" s="269"/>
      <c r="BD63" s="64"/>
      <c r="BE63" s="55"/>
      <c r="BL63" s="269"/>
      <c r="BM63" s="269"/>
      <c r="BN63" s="269"/>
      <c r="BO63" s="269"/>
      <c r="BP63" s="269"/>
      <c r="BQ63" s="269"/>
      <c r="BR63" s="269"/>
      <c r="BS63" s="269"/>
      <c r="BT63" s="269"/>
      <c r="BU63" s="269"/>
      <c r="BV63" s="269"/>
      <c r="BW63" s="64"/>
      <c r="BX63" s="55"/>
      <c r="BY63" s="83"/>
      <c r="BZ63" s="82"/>
      <c r="CA63" s="82"/>
      <c r="CE63" s="269"/>
      <c r="CF63" s="269"/>
      <c r="CG63" s="269"/>
      <c r="CH63" s="269"/>
      <c r="CI63" s="269"/>
      <c r="CJ63" s="269"/>
      <c r="CK63" s="269"/>
      <c r="CL63" s="269"/>
      <c r="CM63" s="269"/>
      <c r="CN63" s="269"/>
      <c r="CO63" s="269"/>
      <c r="CP63" s="64"/>
      <c r="CQ63" s="55"/>
      <c r="CR63" s="83"/>
      <c r="CS63" s="82"/>
      <c r="CT63" s="82"/>
      <c r="CX63" s="269"/>
      <c r="CY63" s="269"/>
      <c r="CZ63" s="269"/>
      <c r="DA63" s="269"/>
      <c r="DB63" s="269"/>
      <c r="DC63" s="269"/>
      <c r="DD63" s="269"/>
      <c r="DE63" s="269"/>
      <c r="DF63" s="269"/>
      <c r="DG63" s="269"/>
      <c r="DH63" s="269"/>
      <c r="DI63" s="64"/>
      <c r="DJ63" s="55"/>
      <c r="DK63" s="187"/>
      <c r="DL63" s="168" t="s">
        <v>156</v>
      </c>
      <c r="DM63" s="168"/>
      <c r="DN63" s="188" t="e">
        <f>DN62-DN61</f>
        <v>#DIV/0!</v>
      </c>
      <c r="DO63" s="68"/>
      <c r="DP63" s="68"/>
      <c r="DQ63" s="269"/>
      <c r="DR63" s="269"/>
      <c r="DS63" s="269"/>
      <c r="DT63" s="269"/>
      <c r="DU63" s="269"/>
      <c r="DV63" s="269"/>
      <c r="DW63" s="269"/>
      <c r="DX63" s="269"/>
      <c r="DY63" s="269"/>
      <c r="DZ63" s="269"/>
      <c r="EA63" s="269"/>
      <c r="EB63" s="64"/>
      <c r="EC63" s="55"/>
      <c r="ED63" s="187"/>
      <c r="EE63" s="168" t="s">
        <v>156</v>
      </c>
      <c r="EF63" s="168"/>
      <c r="EG63" s="188" t="e">
        <f>EG62-EG61</f>
        <v>#DIV/0!</v>
      </c>
      <c r="EH63" s="68"/>
      <c r="EI63" s="68"/>
      <c r="EJ63" s="269"/>
      <c r="EK63" s="269"/>
      <c r="EL63" s="269"/>
      <c r="EM63" s="269"/>
      <c r="EN63" s="269"/>
      <c r="EO63" s="269"/>
      <c r="EP63" s="269"/>
      <c r="EQ63" s="269"/>
      <c r="ER63" s="269"/>
      <c r="ES63" s="269"/>
      <c r="ET63" s="269"/>
      <c r="EU63" s="64"/>
      <c r="EV63" s="55"/>
      <c r="EW63" s="187"/>
      <c r="EX63" s="168" t="s">
        <v>156</v>
      </c>
      <c r="EY63" s="168"/>
      <c r="EZ63" s="188" t="e">
        <f>EZ62-EZ61</f>
        <v>#DIV/0!</v>
      </c>
      <c r="FA63" s="68"/>
      <c r="FB63" s="68"/>
      <c r="FC63" s="269"/>
      <c r="FD63" s="269"/>
      <c r="FE63" s="269"/>
      <c r="FF63" s="269"/>
      <c r="FG63" s="269"/>
      <c r="FH63" s="269"/>
      <c r="FI63" s="269"/>
      <c r="FJ63" s="269"/>
      <c r="FK63" s="269"/>
      <c r="FL63" s="269"/>
      <c r="FM63" s="269"/>
      <c r="FN63" s="64"/>
      <c r="FO63" s="55"/>
      <c r="FP63" s="187"/>
      <c r="FQ63" s="168" t="s">
        <v>156</v>
      </c>
      <c r="FR63" s="168"/>
      <c r="FS63" s="188" t="e">
        <f>FS62-FS61</f>
        <v>#DIV/0!</v>
      </c>
      <c r="FT63" s="68"/>
      <c r="FU63" s="68"/>
      <c r="FV63" s="269"/>
      <c r="FW63" s="269"/>
      <c r="FX63" s="269"/>
      <c r="FY63" s="269"/>
      <c r="FZ63" s="269"/>
      <c r="GA63" s="269"/>
      <c r="GB63" s="269"/>
      <c r="GC63" s="269"/>
      <c r="GD63" s="269"/>
      <c r="GE63" s="269"/>
      <c r="GF63" s="269"/>
      <c r="GG63" s="64"/>
    </row>
    <row r="64" spans="1:189" ht="11.25" customHeight="1" x14ac:dyDescent="0.15">
      <c r="D64" s="55"/>
      <c r="F64" s="55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64"/>
      <c r="S64" s="55"/>
      <c r="Z64" s="269"/>
      <c r="AA64" s="269"/>
      <c r="AB64" s="269"/>
      <c r="AC64" s="269"/>
      <c r="AD64" s="269"/>
      <c r="AE64" s="269"/>
      <c r="AF64" s="269"/>
      <c r="AG64" s="269"/>
      <c r="AH64" s="269"/>
      <c r="AI64" s="269"/>
      <c r="AJ64" s="269"/>
      <c r="AK64" s="64"/>
      <c r="AL64" s="55"/>
      <c r="AS64" s="269"/>
      <c r="AT64" s="269"/>
      <c r="AU64" s="269"/>
      <c r="AV64" s="269"/>
      <c r="AW64" s="269"/>
      <c r="AX64" s="269"/>
      <c r="AY64" s="269"/>
      <c r="AZ64" s="269"/>
      <c r="BA64" s="269"/>
      <c r="BB64" s="269"/>
      <c r="BC64" s="269"/>
      <c r="BD64" s="64"/>
      <c r="BE64" s="55"/>
      <c r="BL64" s="269"/>
      <c r="BM64" s="269"/>
      <c r="BN64" s="269"/>
      <c r="BO64" s="269"/>
      <c r="BP64" s="269"/>
      <c r="BQ64" s="269"/>
      <c r="BR64" s="269"/>
      <c r="BS64" s="269"/>
      <c r="BT64" s="269"/>
      <c r="BU64" s="269"/>
      <c r="BV64" s="269"/>
      <c r="BW64" s="64"/>
      <c r="BX64" s="55"/>
      <c r="BY64" s="83"/>
      <c r="BZ64" s="82"/>
      <c r="CA64" s="82"/>
      <c r="CE64" s="269"/>
      <c r="CF64" s="269"/>
      <c r="CG64" s="269"/>
      <c r="CH64" s="269"/>
      <c r="CI64" s="269"/>
      <c r="CJ64" s="269"/>
      <c r="CK64" s="269"/>
      <c r="CL64" s="269"/>
      <c r="CM64" s="269"/>
      <c r="CN64" s="269"/>
      <c r="CO64" s="269"/>
      <c r="CP64" s="64"/>
      <c r="CQ64" s="55"/>
      <c r="CR64" s="83"/>
      <c r="CS64" s="82"/>
      <c r="CT64" s="82"/>
      <c r="CX64" s="269"/>
      <c r="CY64" s="269"/>
      <c r="CZ64" s="269"/>
      <c r="DA64" s="269"/>
      <c r="DB64" s="269"/>
      <c r="DC64" s="269"/>
      <c r="DD64" s="269"/>
      <c r="DE64" s="269"/>
      <c r="DF64" s="269"/>
      <c r="DG64" s="269"/>
      <c r="DH64" s="269"/>
      <c r="DI64" s="64"/>
      <c r="DJ64" s="55"/>
      <c r="DK64" s="58"/>
      <c r="DL64" s="55"/>
      <c r="DM64" s="55"/>
      <c r="DQ64" s="269"/>
      <c r="DR64" s="269"/>
      <c r="DS64" s="269"/>
      <c r="DT64" s="269"/>
      <c r="DU64" s="269"/>
      <c r="DV64" s="269"/>
      <c r="DW64" s="269"/>
      <c r="DX64" s="269"/>
      <c r="DY64" s="269"/>
      <c r="DZ64" s="269"/>
      <c r="EA64" s="269"/>
      <c r="EB64" s="64"/>
      <c r="EC64" s="55"/>
      <c r="ED64" s="58"/>
      <c r="EE64" s="55"/>
      <c r="EF64" s="55"/>
      <c r="EJ64" s="269"/>
      <c r="EK64" s="269"/>
      <c r="EL64" s="269"/>
      <c r="EM64" s="269"/>
      <c r="EN64" s="269"/>
      <c r="EO64" s="269"/>
      <c r="EP64" s="269"/>
      <c r="EQ64" s="269"/>
      <c r="ER64" s="269"/>
      <c r="ES64" s="269"/>
      <c r="ET64" s="269"/>
      <c r="EU64" s="64"/>
      <c r="EV64" s="55"/>
      <c r="EW64" s="58"/>
      <c r="EX64" s="55"/>
      <c r="EY64" s="55"/>
      <c r="FC64" s="269"/>
      <c r="FD64" s="269"/>
      <c r="FE64" s="269"/>
      <c r="FF64" s="269"/>
      <c r="FG64" s="269"/>
      <c r="FH64" s="269"/>
      <c r="FI64" s="269"/>
      <c r="FJ64" s="269"/>
      <c r="FK64" s="269"/>
      <c r="FL64" s="269"/>
      <c r="FM64" s="269"/>
      <c r="FN64" s="64"/>
      <c r="FO64" s="55"/>
      <c r="FP64" s="58"/>
      <c r="FQ64" s="55"/>
      <c r="FR64" s="55"/>
      <c r="FV64" s="269"/>
      <c r="FW64" s="269"/>
      <c r="FX64" s="269"/>
      <c r="FY64" s="269"/>
      <c r="FZ64" s="269"/>
      <c r="GA64" s="269"/>
      <c r="GB64" s="269"/>
      <c r="GC64" s="269"/>
      <c r="GD64" s="269"/>
      <c r="GE64" s="269"/>
      <c r="GF64" s="269"/>
      <c r="GG64" s="64"/>
    </row>
    <row r="65" spans="4:189" ht="11.25" customHeight="1" thickBot="1" x14ac:dyDescent="0.2">
      <c r="D65" s="55"/>
      <c r="F65" s="55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64"/>
      <c r="S65" s="55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64"/>
      <c r="AL65" s="55"/>
      <c r="AS65" s="269"/>
      <c r="AT65" s="269"/>
      <c r="AU65" s="269"/>
      <c r="AV65" s="269"/>
      <c r="AW65" s="269"/>
      <c r="AX65" s="269"/>
      <c r="AY65" s="269"/>
      <c r="AZ65" s="269"/>
      <c r="BA65" s="269"/>
      <c r="BB65" s="269"/>
      <c r="BC65" s="269"/>
      <c r="BD65" s="64"/>
      <c r="BE65" s="55"/>
      <c r="BL65" s="269"/>
      <c r="BM65" s="269"/>
      <c r="BN65" s="269"/>
      <c r="BO65" s="269"/>
      <c r="BP65" s="269"/>
      <c r="BQ65" s="269"/>
      <c r="BR65" s="269"/>
      <c r="BS65" s="269"/>
      <c r="BT65" s="269"/>
      <c r="BU65" s="269"/>
      <c r="BV65" s="269"/>
      <c r="BW65" s="64"/>
      <c r="BX65" s="55"/>
      <c r="BY65" s="83"/>
      <c r="BZ65" s="82"/>
      <c r="CA65" s="82"/>
      <c r="CE65" s="269"/>
      <c r="CF65" s="269"/>
      <c r="CG65" s="269"/>
      <c r="CH65" s="269"/>
      <c r="CI65" s="269"/>
      <c r="CJ65" s="269"/>
      <c r="CK65" s="269"/>
      <c r="CL65" s="269"/>
      <c r="CM65" s="269"/>
      <c r="CN65" s="269"/>
      <c r="CO65" s="269"/>
      <c r="CP65" s="64"/>
      <c r="CQ65" s="55"/>
      <c r="CR65" s="83"/>
      <c r="CS65" s="82"/>
      <c r="CT65" s="82"/>
      <c r="CX65" s="269"/>
      <c r="CY65" s="269"/>
      <c r="CZ65" s="269"/>
      <c r="DA65" s="269"/>
      <c r="DB65" s="269"/>
      <c r="DC65" s="269"/>
      <c r="DD65" s="269"/>
      <c r="DE65" s="269"/>
      <c r="DF65" s="269"/>
      <c r="DG65" s="269"/>
      <c r="DH65" s="269"/>
      <c r="DI65" s="64"/>
      <c r="DJ65" s="55"/>
      <c r="DK65" s="58"/>
      <c r="DL65" s="55"/>
      <c r="DM65" s="55"/>
      <c r="DQ65" s="269"/>
      <c r="DR65" s="269"/>
      <c r="DS65" s="269"/>
      <c r="DT65" s="269"/>
      <c r="DU65" s="269"/>
      <c r="DV65" s="269"/>
      <c r="DW65" s="269"/>
      <c r="DX65" s="269"/>
      <c r="DY65" s="269"/>
      <c r="DZ65" s="269"/>
      <c r="EA65" s="269"/>
      <c r="EB65" s="64"/>
      <c r="EC65" s="55"/>
      <c r="ED65" s="58"/>
      <c r="EE65" s="55"/>
      <c r="EF65" s="55"/>
      <c r="EJ65" s="269"/>
      <c r="EK65" s="269"/>
      <c r="EL65" s="269"/>
      <c r="EM65" s="269"/>
      <c r="EN65" s="269"/>
      <c r="EO65" s="269"/>
      <c r="EP65" s="269"/>
      <c r="EQ65" s="269"/>
      <c r="ER65" s="269"/>
      <c r="ES65" s="269"/>
      <c r="ET65" s="269"/>
      <c r="EU65" s="64"/>
      <c r="EV65" s="55"/>
      <c r="EW65" s="58"/>
      <c r="EX65" s="55"/>
      <c r="EY65" s="55"/>
      <c r="FC65" s="269"/>
      <c r="FD65" s="269"/>
      <c r="FE65" s="269"/>
      <c r="FF65" s="269"/>
      <c r="FG65" s="269"/>
      <c r="FH65" s="269"/>
      <c r="FI65" s="269"/>
      <c r="FJ65" s="269"/>
      <c r="FK65" s="269"/>
      <c r="FL65" s="269"/>
      <c r="FM65" s="269"/>
      <c r="FN65" s="64"/>
      <c r="FO65" s="55"/>
      <c r="FP65" s="58"/>
      <c r="FQ65" s="55"/>
      <c r="FR65" s="55"/>
      <c r="FV65" s="269"/>
      <c r="FW65" s="269"/>
      <c r="FX65" s="269"/>
      <c r="FY65" s="269"/>
      <c r="FZ65" s="269"/>
      <c r="GA65" s="269"/>
      <c r="GB65" s="269"/>
      <c r="GC65" s="269"/>
      <c r="GD65" s="269"/>
      <c r="GE65" s="269"/>
      <c r="GF65" s="269"/>
      <c r="GG65" s="64"/>
    </row>
    <row r="66" spans="4:189" ht="15" customHeight="1" x14ac:dyDescent="0.15">
      <c r="D66" s="55"/>
      <c r="F66" s="55"/>
      <c r="G66" s="61" t="str">
        <f>$G$3&amp;P66</f>
        <v>a-Subdivision Net Profit after GST</v>
      </c>
      <c r="H66" s="58"/>
      <c r="I66" s="58"/>
      <c r="K66" s="58"/>
      <c r="L66" s="192"/>
      <c r="M66" s="193"/>
      <c r="N66" s="193"/>
      <c r="O66" s="193"/>
      <c r="P66" s="192" t="s">
        <v>157</v>
      </c>
      <c r="Q66" s="170" t="e">
        <f>((P14-((P14-G46)*(1/11)))-((P19+P30+P32+P34+L48)-((P19+P30+P32+P34+L48)*(1/11)))-(P37+P42+L46+L47+P54))</f>
        <v>#DIV/0!</v>
      </c>
      <c r="R66" s="64"/>
      <c r="S66" s="55"/>
      <c r="W66" s="63" t="str">
        <f>$W$3&amp;AI66</f>
        <v>b-Subdivision &amp; Reno Net Profit after GST</v>
      </c>
      <c r="Z66" s="58"/>
      <c r="AA66" s="58"/>
      <c r="AB66" s="58"/>
      <c r="AD66" s="58"/>
      <c r="AE66" s="192"/>
      <c r="AF66" s="193"/>
      <c r="AG66" s="193"/>
      <c r="AH66" s="193"/>
      <c r="AI66" s="192" t="s">
        <v>157</v>
      </c>
      <c r="AJ66" s="244" t="e">
        <f>((AI14-((AI14-Z46)*(1/11)))-((AI19+AI30+AI32+AI34+AE48)-((AI19+AI30+AI32+AI34+AE48)*(1/11)))-(AI37+AI42+AE46+AE47+AI54))</f>
        <v>#DIV/0!</v>
      </c>
      <c r="AK66" s="64"/>
      <c r="AL66" s="55"/>
      <c r="AP66" s="63" t="str">
        <f>$AP$3&amp;BB66</f>
        <v>c-Demolish &amp; Subdivision Net Profit after GST</v>
      </c>
      <c r="AS66" s="58"/>
      <c r="AT66" s="58"/>
      <c r="AU66" s="58"/>
      <c r="AW66" s="58"/>
      <c r="AX66" s="192"/>
      <c r="AY66" s="193"/>
      <c r="AZ66" s="193"/>
      <c r="BA66" s="193"/>
      <c r="BB66" s="192" t="s">
        <v>157</v>
      </c>
      <c r="BC66" s="170" t="e">
        <f>((BB14-((BB14-AS46)*(1/11)))-((BB19+BB30+BB32+BB34+AX48)-((BB19+BB30+BB32+BB34+AX48)*(1/11)))-(BB37+BB42+AX46+AX47+BB54))</f>
        <v>#DIV/0!</v>
      </c>
      <c r="BD66" s="64"/>
      <c r="BE66" s="55"/>
      <c r="BI66" s="63" t="str">
        <f>$BI$3&amp;BU66</f>
        <v>d-Demolish &amp; Duplex Net Profit after GST</v>
      </c>
      <c r="BL66" s="58"/>
      <c r="BM66" s="58"/>
      <c r="BN66" s="58"/>
      <c r="BP66" s="58"/>
      <c r="BQ66" s="192"/>
      <c r="BR66" s="193"/>
      <c r="BS66" s="193"/>
      <c r="BT66" s="193"/>
      <c r="BU66" s="192" t="s">
        <v>157</v>
      </c>
      <c r="BV66" s="170" t="e">
        <f>((BU14-((BU14-BL46)*(1/11)))-((BU19+BU30+BU32+BU34+BQ48)-((BU19+BU30+BU32+BU34+BQ48)*(1/11)))-(BU37+BU42+BQ46+BQ47+BU54))</f>
        <v>#DIV/0!</v>
      </c>
      <c r="BW66" s="64"/>
      <c r="BX66" s="55"/>
      <c r="BY66" s="83"/>
      <c r="BZ66" s="82"/>
      <c r="CA66" s="82"/>
      <c r="CB66" s="63" t="str">
        <f>$CB$3&amp;CN66</f>
        <v>e-Subdivision &amp; Reno &amp; Duplex Net Profit after GST</v>
      </c>
      <c r="CE66" s="58"/>
      <c r="CF66" s="58"/>
      <c r="CG66" s="58"/>
      <c r="CI66" s="58"/>
      <c r="CJ66" s="192"/>
      <c r="CK66" s="193"/>
      <c r="CL66" s="193"/>
      <c r="CM66" s="193"/>
      <c r="CN66" s="192" t="s">
        <v>157</v>
      </c>
      <c r="CO66" s="170" t="e">
        <f>((CJ11-((CJ11-CE46)*(1/11)))-((CN19+CN30+CN32+CN34+CJ48)-((CN19+CN30+CN32+CN34+CJ48)*(1/11)))-(CN37+CN42+CJ46+CJ47+CN54))</f>
        <v>#DIV/0!</v>
      </c>
      <c r="CP66" s="64"/>
      <c r="CQ66" s="55"/>
      <c r="CR66" s="83"/>
      <c r="CS66" s="82"/>
      <c r="CT66" s="82"/>
      <c r="CU66" s="63" t="str">
        <f>$CU$3&amp;DG66</f>
        <v>f-Demolish &amp; Townhouse Net Profit after GST</v>
      </c>
      <c r="CX66" s="58"/>
      <c r="CY66" s="58"/>
      <c r="CZ66" s="58"/>
      <c r="DB66" s="58"/>
      <c r="DC66" s="192"/>
      <c r="DD66" s="193"/>
      <c r="DE66" s="193"/>
      <c r="DF66" s="193"/>
      <c r="DG66" s="192" t="s">
        <v>157</v>
      </c>
      <c r="DH66" s="170" t="e">
        <f>((DG14-((DG14-CX46)*(1/11)))-((DG19+DG30+DG32+DG34+DC48)-((DG19+DG30+DG32+DG34+DC48)*(1/11)))-(DG37+DG42+DC46+DC47+DG54))</f>
        <v>#DIV/0!</v>
      </c>
      <c r="DI66" s="64"/>
      <c r="DJ66" s="55"/>
      <c r="DK66" s="278" t="s">
        <v>154</v>
      </c>
      <c r="DL66" s="279"/>
      <c r="DM66" s="189"/>
      <c r="DN66" s="190" t="e">
        <f>SUM(DV17:DV18)+EA43+EA55</f>
        <v>#DIV/0!</v>
      </c>
      <c r="DO66" s="55"/>
      <c r="DP66" s="191"/>
      <c r="DQ66" s="58"/>
      <c r="DR66" s="58"/>
      <c r="DS66" s="58"/>
      <c r="DU66" s="58"/>
      <c r="DV66" s="192"/>
      <c r="DW66" s="193"/>
      <c r="DX66" s="193"/>
      <c r="DY66" s="193"/>
      <c r="DZ66" s="192" t="s">
        <v>157</v>
      </c>
      <c r="EA66" s="170" t="e">
        <f>((DV11-((DV11-DQ46)*(1/11)))-((DZ19+DZ30+DZ32+DZ34+DV48)-((DZ19+DZ30+DZ32+DZ34+DV48)*(1/11)))-(DZ37+DZ42+DV46+DV47+DZ54))</f>
        <v>#DIV/0!</v>
      </c>
      <c r="EB66" s="64"/>
      <c r="EC66" s="55"/>
      <c r="ED66" s="278" t="s">
        <v>154</v>
      </c>
      <c r="EE66" s="279"/>
      <c r="EF66" s="189"/>
      <c r="EG66" s="190" t="e">
        <f>SUM(EO17:EO18)+ET43+ET55</f>
        <v>#DIV/0!</v>
      </c>
      <c r="EH66" s="55"/>
      <c r="EI66" s="191"/>
      <c r="EJ66" s="58"/>
      <c r="EK66" s="58"/>
      <c r="EL66" s="58"/>
      <c r="EN66" s="58"/>
      <c r="EO66" s="192"/>
      <c r="EP66" s="193"/>
      <c r="EQ66" s="193"/>
      <c r="ER66" s="193"/>
      <c r="ES66" s="192" t="s">
        <v>157</v>
      </c>
      <c r="ET66" s="170" t="e">
        <f>((EO11-((EO11-EJ46)*(1/11)))-((ES19+ES30+ES32+ES34+EO48)-((ES19+ES30+ES32+ES34+EO48)*(1/11)))-(ES37+ES42+EO46+EO47+ES54))</f>
        <v>#DIV/0!</v>
      </c>
      <c r="EU66" s="64"/>
      <c r="EV66" s="55"/>
      <c r="EW66" s="278" t="s">
        <v>154</v>
      </c>
      <c r="EX66" s="279"/>
      <c r="EY66" s="189"/>
      <c r="EZ66" s="190" t="e">
        <f>SUM(FH17:FH18)+FM43+FM55</f>
        <v>#DIV/0!</v>
      </c>
      <c r="FA66" s="55"/>
      <c r="FB66" s="191"/>
      <c r="FC66" s="58"/>
      <c r="FD66" s="58"/>
      <c r="FE66" s="58"/>
      <c r="FG66" s="58"/>
      <c r="FH66" s="192"/>
      <c r="FI66" s="193"/>
      <c r="FJ66" s="193"/>
      <c r="FK66" s="193"/>
      <c r="FL66" s="192" t="s">
        <v>157</v>
      </c>
      <c r="FM66" s="170" t="e">
        <f>((FH11-((FH11-FC46)*(1/11)))-((FL19+FL30+FL32+FL34+FH48)-((FL19+FL30+FL32+FL34+FH48)*(1/11)))-(FL37+FL42+FH46+FH47+FL54))</f>
        <v>#DIV/0!</v>
      </c>
      <c r="FN66" s="64"/>
      <c r="FO66" s="55"/>
      <c r="FP66" s="278" t="s">
        <v>154</v>
      </c>
      <c r="FQ66" s="279"/>
      <c r="FR66" s="189"/>
      <c r="FS66" s="190" t="e">
        <f>SUM(GA17:GA18)+GF43+GF55</f>
        <v>#DIV/0!</v>
      </c>
      <c r="FT66" s="55"/>
      <c r="FU66" s="191"/>
      <c r="FV66" s="58"/>
      <c r="FW66" s="58"/>
      <c r="FX66" s="58"/>
      <c r="FZ66" s="58"/>
      <c r="GA66" s="192"/>
      <c r="GB66" s="193"/>
      <c r="GC66" s="193"/>
      <c r="GD66" s="193"/>
      <c r="GE66" s="192" t="s">
        <v>157</v>
      </c>
      <c r="GF66" s="170" t="e">
        <f>((GA11-((GA11-FV46)*(1/11)))-((GE19+GE30+GE32+GE34+GA48)-((GE19+GE30+GE32+GE34+GA48)*(1/11)))-(GE37+GE42+GA46+GA47+GE54))</f>
        <v>#DIV/0!</v>
      </c>
      <c r="GG66" s="64"/>
    </row>
    <row r="67" spans="4:189" ht="15" customHeight="1" x14ac:dyDescent="0.15">
      <c r="D67" s="55"/>
      <c r="F67" s="55"/>
      <c r="G67" s="61" t="str">
        <f>$G$3&amp;P67</f>
        <v>a-SubdivisionNet Profit on cost</v>
      </c>
      <c r="H67" s="58"/>
      <c r="I67" s="58"/>
      <c r="K67" s="58"/>
      <c r="L67" s="196"/>
      <c r="M67" s="197"/>
      <c r="N67" s="197"/>
      <c r="O67" s="197"/>
      <c r="P67" s="196" t="s">
        <v>158</v>
      </c>
      <c r="Q67" s="245" t="e">
        <f>(Q66/(Q43+Q55+P19))</f>
        <v>#DIV/0!</v>
      </c>
      <c r="R67" s="64"/>
      <c r="S67" s="55"/>
      <c r="W67" s="63" t="str">
        <f>$W$3&amp;AI67</f>
        <v>b-Subdivision &amp; RenoNet Profit on cost</v>
      </c>
      <c r="Z67" s="58"/>
      <c r="AA67" s="58"/>
      <c r="AB67" s="58"/>
      <c r="AD67" s="58"/>
      <c r="AE67" s="196"/>
      <c r="AF67" s="197"/>
      <c r="AG67" s="197"/>
      <c r="AH67" s="197"/>
      <c r="AI67" s="196" t="s">
        <v>158</v>
      </c>
      <c r="AJ67" s="245" t="e">
        <f>(AJ66/(AJ43+AJ55+AI19))</f>
        <v>#DIV/0!</v>
      </c>
      <c r="AK67" s="64"/>
      <c r="AL67" s="55"/>
      <c r="AP67" s="63" t="str">
        <f>$AP$3&amp;BB67</f>
        <v>c-Demolish &amp; SubdivisionNet Profit on cost</v>
      </c>
      <c r="AS67" s="58"/>
      <c r="AT67" s="58"/>
      <c r="AU67" s="58"/>
      <c r="AW67" s="58"/>
      <c r="AX67" s="196"/>
      <c r="AY67" s="197"/>
      <c r="AZ67" s="197"/>
      <c r="BA67" s="197"/>
      <c r="BB67" s="196" t="s">
        <v>158</v>
      </c>
      <c r="BC67" s="174" t="e">
        <f>(BC66/(BC43+BC55+BB19))</f>
        <v>#DIV/0!</v>
      </c>
      <c r="BD67" s="64"/>
      <c r="BE67" s="55"/>
      <c r="BI67" s="63" t="str">
        <f>$BI$3&amp;BU67</f>
        <v>d-Demolish &amp; DuplexNet Profit on cost</v>
      </c>
      <c r="BL67" s="58"/>
      <c r="BM67" s="58"/>
      <c r="BN67" s="58"/>
      <c r="BP67" s="58"/>
      <c r="BQ67" s="196"/>
      <c r="BR67" s="197"/>
      <c r="BS67" s="197"/>
      <c r="BT67" s="197"/>
      <c r="BU67" s="196" t="s">
        <v>158</v>
      </c>
      <c r="BV67" s="174" t="e">
        <f>(BV66/(BV43+BV55+BU19))</f>
        <v>#DIV/0!</v>
      </c>
      <c r="BW67" s="64"/>
      <c r="BX67" s="55"/>
      <c r="BY67" s="83"/>
      <c r="BZ67" s="82"/>
      <c r="CA67" s="82"/>
      <c r="CB67" s="63" t="str">
        <f>$CB$3&amp;CN67</f>
        <v>e-Subdivision &amp; Reno &amp; DuplexNet Profit on cost</v>
      </c>
      <c r="CE67" s="58"/>
      <c r="CF67" s="58"/>
      <c r="CG67" s="58"/>
      <c r="CI67" s="58"/>
      <c r="CJ67" s="196"/>
      <c r="CK67" s="197"/>
      <c r="CL67" s="197"/>
      <c r="CM67" s="197"/>
      <c r="CN67" s="196" t="s">
        <v>158</v>
      </c>
      <c r="CO67" s="174" t="e">
        <f>(CO66/(CO43+CO55+CN19))</f>
        <v>#DIV/0!</v>
      </c>
      <c r="CP67" s="64"/>
      <c r="CQ67" s="55"/>
      <c r="CR67" s="83"/>
      <c r="CS67" s="82"/>
      <c r="CT67" s="82"/>
      <c r="CU67" s="63" t="str">
        <f>$CU$3&amp;DG67</f>
        <v>f-Demolish &amp; TownhouseNet Profit on cost</v>
      </c>
      <c r="CX67" s="58"/>
      <c r="CY67" s="58"/>
      <c r="CZ67" s="58"/>
      <c r="DB67" s="58"/>
      <c r="DC67" s="196"/>
      <c r="DD67" s="197"/>
      <c r="DE67" s="197"/>
      <c r="DF67" s="197"/>
      <c r="DG67" s="196" t="s">
        <v>158</v>
      </c>
      <c r="DH67" s="174" t="e">
        <f>(DH66/(DH43+DH55+DG19))</f>
        <v>#DIV/0!</v>
      </c>
      <c r="DI67" s="64"/>
      <c r="DJ67" s="55"/>
      <c r="DK67" s="273" t="s">
        <v>159</v>
      </c>
      <c r="DL67" s="274"/>
      <c r="DM67" s="194">
        <v>0.7</v>
      </c>
      <c r="DN67" s="195" t="e">
        <f>DN66*DM67</f>
        <v>#DIV/0!</v>
      </c>
      <c r="DO67" s="55"/>
      <c r="DP67" s="191"/>
      <c r="DQ67" s="58"/>
      <c r="DR67" s="58"/>
      <c r="DS67" s="58"/>
      <c r="DU67" s="58"/>
      <c r="DV67" s="196"/>
      <c r="DW67" s="197"/>
      <c r="DX67" s="197"/>
      <c r="DY67" s="197"/>
      <c r="DZ67" s="196" t="s">
        <v>158</v>
      </c>
      <c r="EA67" s="174" t="e">
        <f>(EA66/(EA43+EA55+DZ19))</f>
        <v>#DIV/0!</v>
      </c>
      <c r="EB67" s="64"/>
      <c r="EC67" s="55"/>
      <c r="ED67" s="273" t="s">
        <v>159</v>
      </c>
      <c r="EE67" s="274"/>
      <c r="EF67" s="194">
        <v>0.7</v>
      </c>
      <c r="EG67" s="195" t="e">
        <f>EG66*EF67</f>
        <v>#DIV/0!</v>
      </c>
      <c r="EH67" s="55"/>
      <c r="EI67" s="191"/>
      <c r="EJ67" s="58"/>
      <c r="EK67" s="58"/>
      <c r="EL67" s="58"/>
      <c r="EN67" s="58"/>
      <c r="EO67" s="196"/>
      <c r="EP67" s="197"/>
      <c r="EQ67" s="197"/>
      <c r="ER67" s="197"/>
      <c r="ES67" s="196" t="s">
        <v>158</v>
      </c>
      <c r="ET67" s="174" t="e">
        <f>(ET66/(ET43+ET55+ES19))</f>
        <v>#DIV/0!</v>
      </c>
      <c r="EU67" s="64"/>
      <c r="EV67" s="55"/>
      <c r="EW67" s="273" t="s">
        <v>159</v>
      </c>
      <c r="EX67" s="274"/>
      <c r="EY67" s="194">
        <v>0.7</v>
      </c>
      <c r="EZ67" s="195" t="e">
        <f>EZ66*EY67</f>
        <v>#DIV/0!</v>
      </c>
      <c r="FA67" s="55"/>
      <c r="FB67" s="191"/>
      <c r="FC67" s="58"/>
      <c r="FD67" s="58"/>
      <c r="FE67" s="58"/>
      <c r="FG67" s="58"/>
      <c r="FH67" s="196"/>
      <c r="FI67" s="197"/>
      <c r="FJ67" s="197"/>
      <c r="FK67" s="197"/>
      <c r="FL67" s="196" t="s">
        <v>158</v>
      </c>
      <c r="FM67" s="174" t="e">
        <f>(FM66/(FM43+FM55+FL19))</f>
        <v>#DIV/0!</v>
      </c>
      <c r="FN67" s="64"/>
      <c r="FO67" s="55"/>
      <c r="FP67" s="273" t="s">
        <v>159</v>
      </c>
      <c r="FQ67" s="274"/>
      <c r="FR67" s="194">
        <v>0.7</v>
      </c>
      <c r="FS67" s="195" t="e">
        <f>FS66*FR67</f>
        <v>#DIV/0!</v>
      </c>
      <c r="FT67" s="55"/>
      <c r="FU67" s="191"/>
      <c r="FV67" s="58"/>
      <c r="FW67" s="58"/>
      <c r="FX67" s="58"/>
      <c r="FZ67" s="58"/>
      <c r="GA67" s="196"/>
      <c r="GB67" s="197"/>
      <c r="GC67" s="197"/>
      <c r="GD67" s="197"/>
      <c r="GE67" s="196" t="s">
        <v>158</v>
      </c>
      <c r="GF67" s="174" t="e">
        <f>(GF66/(GF43+GF55+GE19))</f>
        <v>#DIV/0!</v>
      </c>
      <c r="GG67" s="64"/>
    </row>
    <row r="68" spans="4:189" ht="15" customHeight="1" thickBot="1" x14ac:dyDescent="0.2">
      <c r="D68" s="55"/>
      <c r="F68" s="55"/>
      <c r="G68" s="58"/>
      <c r="H68" s="58"/>
      <c r="I68" s="58"/>
      <c r="K68" s="58"/>
      <c r="L68" s="200"/>
      <c r="M68" s="201"/>
      <c r="N68" s="201"/>
      <c r="O68" s="201"/>
      <c r="P68" s="200" t="s">
        <v>160</v>
      </c>
      <c r="Q68" s="224" t="e">
        <f>Q66/E15</f>
        <v>#DIV/0!</v>
      </c>
      <c r="R68" s="64"/>
      <c r="S68" s="55"/>
      <c r="Z68" s="58"/>
      <c r="AA68" s="58"/>
      <c r="AB68" s="58"/>
      <c r="AD68" s="58"/>
      <c r="AE68" s="200"/>
      <c r="AF68" s="201"/>
      <c r="AG68" s="201"/>
      <c r="AH68" s="201"/>
      <c r="AI68" s="200" t="s">
        <v>160</v>
      </c>
      <c r="AJ68" s="224" t="e">
        <f>AJ66/U15</f>
        <v>#DIV/0!</v>
      </c>
      <c r="AK68" s="64"/>
      <c r="AL68" s="55"/>
      <c r="AS68" s="58"/>
      <c r="AT68" s="58"/>
      <c r="AU68" s="58"/>
      <c r="AW68" s="58"/>
      <c r="AX68" s="200"/>
      <c r="AY68" s="201"/>
      <c r="AZ68" s="201"/>
      <c r="BA68" s="201"/>
      <c r="BB68" s="200" t="s">
        <v>160</v>
      </c>
      <c r="BC68" s="179" t="e">
        <f>BC66/AN15</f>
        <v>#DIV/0!</v>
      </c>
      <c r="BD68" s="64"/>
      <c r="BE68" s="55"/>
      <c r="BL68" s="58"/>
      <c r="BM68" s="58"/>
      <c r="BN68" s="58"/>
      <c r="BP68" s="58"/>
      <c r="BQ68" s="200"/>
      <c r="BR68" s="201"/>
      <c r="BS68" s="201"/>
      <c r="BT68" s="201"/>
      <c r="BU68" s="200" t="s">
        <v>160</v>
      </c>
      <c r="BV68" s="179" t="e">
        <f>BV66/BG15</f>
        <v>#DIV/0!</v>
      </c>
      <c r="BW68" s="64"/>
      <c r="BX68" s="55"/>
      <c r="BY68" s="83"/>
      <c r="BZ68" s="82"/>
      <c r="CA68" s="82"/>
      <c r="CE68" s="58"/>
      <c r="CF68" s="58"/>
      <c r="CG68" s="58"/>
      <c r="CI68" s="58"/>
      <c r="CJ68" s="200"/>
      <c r="CK68" s="201"/>
      <c r="CL68" s="201"/>
      <c r="CM68" s="201"/>
      <c r="CN68" s="200" t="s">
        <v>160</v>
      </c>
      <c r="CO68" s="179" t="e">
        <f>CO66/BZ15</f>
        <v>#DIV/0!</v>
      </c>
      <c r="CP68" s="64"/>
      <c r="CQ68" s="55"/>
      <c r="CR68" s="83"/>
      <c r="CS68" s="82"/>
      <c r="CT68" s="82"/>
      <c r="CX68" s="58"/>
      <c r="CY68" s="58"/>
      <c r="CZ68" s="58"/>
      <c r="DB68" s="58"/>
      <c r="DC68" s="200"/>
      <c r="DD68" s="201"/>
      <c r="DE68" s="201"/>
      <c r="DF68" s="201"/>
      <c r="DG68" s="200" t="s">
        <v>160</v>
      </c>
      <c r="DH68" s="179" t="e">
        <f>DH66/CS15</f>
        <v>#DIV/0!</v>
      </c>
      <c r="DI68" s="64"/>
      <c r="DJ68" s="55"/>
      <c r="DK68" s="275" t="s">
        <v>161</v>
      </c>
      <c r="DL68" s="276"/>
      <c r="DM68" s="198"/>
      <c r="DN68" s="199" t="e">
        <f>DN66-DN67</f>
        <v>#DIV/0!</v>
      </c>
      <c r="DO68" s="55"/>
      <c r="DP68" s="191"/>
      <c r="DQ68" s="58"/>
      <c r="DR68" s="58"/>
      <c r="DS68" s="58"/>
      <c r="DU68" s="58"/>
      <c r="DV68" s="200"/>
      <c r="DW68" s="201"/>
      <c r="DX68" s="201"/>
      <c r="DY68" s="201"/>
      <c r="DZ68" s="200" t="s">
        <v>160</v>
      </c>
      <c r="EA68" s="179" t="e">
        <f>EA66/DL15</f>
        <v>#DIV/0!</v>
      </c>
      <c r="EB68" s="64"/>
      <c r="EC68" s="55"/>
      <c r="ED68" s="275" t="s">
        <v>161</v>
      </c>
      <c r="EE68" s="276"/>
      <c r="EF68" s="198"/>
      <c r="EG68" s="199" t="e">
        <f>EG66-EG67</f>
        <v>#DIV/0!</v>
      </c>
      <c r="EH68" s="55"/>
      <c r="EI68" s="191"/>
      <c r="EJ68" s="58"/>
      <c r="EK68" s="58"/>
      <c r="EL68" s="58"/>
      <c r="EN68" s="58"/>
      <c r="EO68" s="200"/>
      <c r="EP68" s="201"/>
      <c r="EQ68" s="201"/>
      <c r="ER68" s="201"/>
      <c r="ES68" s="200" t="s">
        <v>160</v>
      </c>
      <c r="ET68" s="179" t="e">
        <f>ET66/EE15</f>
        <v>#DIV/0!</v>
      </c>
      <c r="EU68" s="64"/>
      <c r="EV68" s="55"/>
      <c r="EW68" s="275" t="s">
        <v>161</v>
      </c>
      <c r="EX68" s="276"/>
      <c r="EY68" s="198"/>
      <c r="EZ68" s="199" t="e">
        <f>EZ66-EZ67</f>
        <v>#DIV/0!</v>
      </c>
      <c r="FA68" s="55"/>
      <c r="FB68" s="191"/>
      <c r="FC68" s="58"/>
      <c r="FD68" s="58"/>
      <c r="FE68" s="58"/>
      <c r="FG68" s="58"/>
      <c r="FH68" s="200"/>
      <c r="FI68" s="201"/>
      <c r="FJ68" s="201"/>
      <c r="FK68" s="201"/>
      <c r="FL68" s="200" t="s">
        <v>160</v>
      </c>
      <c r="FM68" s="179" t="e">
        <f>FM66/EX15</f>
        <v>#DIV/0!</v>
      </c>
      <c r="FN68" s="64"/>
      <c r="FO68" s="55"/>
      <c r="FP68" s="275" t="s">
        <v>161</v>
      </c>
      <c r="FQ68" s="276"/>
      <c r="FR68" s="198"/>
      <c r="FS68" s="199" t="e">
        <f>FS66-FS67</f>
        <v>#DIV/0!</v>
      </c>
      <c r="FT68" s="55"/>
      <c r="FU68" s="191"/>
      <c r="FV68" s="58"/>
      <c r="FW68" s="58"/>
      <c r="FX68" s="58"/>
      <c r="FZ68" s="58"/>
      <c r="GA68" s="200"/>
      <c r="GB68" s="201"/>
      <c r="GC68" s="201"/>
      <c r="GD68" s="201"/>
      <c r="GE68" s="200" t="s">
        <v>160</v>
      </c>
      <c r="GF68" s="179" t="e">
        <f>GF66/FQ15</f>
        <v>#DIV/0!</v>
      </c>
      <c r="GG68" s="64"/>
    </row>
    <row r="69" spans="4:189" ht="15" customHeight="1" thickBot="1" x14ac:dyDescent="0.2">
      <c r="D69" s="55"/>
      <c r="F69" s="55"/>
      <c r="G69" s="58"/>
      <c r="H69" s="58"/>
      <c r="I69" s="58"/>
      <c r="K69" s="58"/>
      <c r="L69" s="280"/>
      <c r="M69" s="280"/>
      <c r="N69" s="280"/>
      <c r="O69" s="280"/>
      <c r="P69" s="280"/>
      <c r="Q69" s="58"/>
      <c r="R69" s="64"/>
      <c r="S69" s="55"/>
      <c r="Z69" s="269"/>
      <c r="AA69" s="269"/>
      <c r="AB69" s="269"/>
      <c r="AC69" s="269"/>
      <c r="AD69" s="269"/>
      <c r="AE69" s="269"/>
      <c r="AF69" s="269"/>
      <c r="AG69" s="269"/>
      <c r="AH69" s="269"/>
      <c r="AI69" s="269"/>
      <c r="AJ69" s="269"/>
      <c r="AK69" s="64"/>
      <c r="AL69" s="55"/>
      <c r="AS69" s="269"/>
      <c r="AT69" s="269"/>
      <c r="AU69" s="269"/>
      <c r="AV69" s="269"/>
      <c r="AW69" s="269"/>
      <c r="AX69" s="269"/>
      <c r="AY69" s="269"/>
      <c r="AZ69" s="269"/>
      <c r="BA69" s="269"/>
      <c r="BB69" s="269"/>
      <c r="BC69" s="269"/>
      <c r="BD69" s="64"/>
      <c r="BE69" s="55"/>
      <c r="BL69" s="269"/>
      <c r="BM69" s="269"/>
      <c r="BN69" s="269"/>
      <c r="BO69" s="269"/>
      <c r="BP69" s="269"/>
      <c r="BQ69" s="269"/>
      <c r="BR69" s="269"/>
      <c r="BS69" s="269"/>
      <c r="BT69" s="269"/>
      <c r="BU69" s="269"/>
      <c r="BV69" s="269"/>
      <c r="BW69" s="64"/>
      <c r="BX69" s="55"/>
      <c r="BY69" s="83"/>
      <c r="BZ69" s="82"/>
      <c r="CA69" s="82"/>
      <c r="CE69" s="269"/>
      <c r="CF69" s="269"/>
      <c r="CG69" s="269"/>
      <c r="CH69" s="269"/>
      <c r="CI69" s="269"/>
      <c r="CJ69" s="269"/>
      <c r="CK69" s="269"/>
      <c r="CL69" s="269"/>
      <c r="CM69" s="269"/>
      <c r="CN69" s="269"/>
      <c r="CO69" s="269"/>
      <c r="CP69" s="64"/>
      <c r="CQ69" s="55"/>
      <c r="CR69" s="83"/>
      <c r="CS69" s="82"/>
      <c r="CT69" s="82"/>
      <c r="CV69" s="59"/>
      <c r="CW69" s="59"/>
      <c r="CX69" s="269"/>
      <c r="CY69" s="269"/>
      <c r="CZ69" s="269"/>
      <c r="DA69" s="269"/>
      <c r="DB69" s="269"/>
      <c r="DC69" s="269"/>
      <c r="DD69" s="269"/>
      <c r="DE69" s="269"/>
      <c r="DF69" s="269"/>
      <c r="DG69" s="269"/>
      <c r="DH69" s="269"/>
      <c r="DI69" s="64"/>
      <c r="DJ69" s="55"/>
      <c r="DK69" s="277"/>
      <c r="DL69" s="269"/>
      <c r="DM69" s="59"/>
      <c r="DN69" s="202"/>
      <c r="DO69" s="59"/>
      <c r="DP69" s="59"/>
      <c r="DQ69" s="269"/>
      <c r="DR69" s="269"/>
      <c r="DS69" s="269"/>
      <c r="DT69" s="269"/>
      <c r="DU69" s="269"/>
      <c r="DV69" s="269"/>
      <c r="DW69" s="269"/>
      <c r="DX69" s="269"/>
      <c r="DY69" s="269"/>
      <c r="DZ69" s="269"/>
      <c r="EA69" s="269"/>
      <c r="EB69" s="64"/>
      <c r="EC69" s="55"/>
      <c r="ED69" s="277"/>
      <c r="EE69" s="269"/>
      <c r="EF69" s="59"/>
      <c r="EG69" s="202"/>
      <c r="EH69" s="59"/>
      <c r="EI69" s="59"/>
      <c r="EJ69" s="269"/>
      <c r="EK69" s="269"/>
      <c r="EL69" s="269"/>
      <c r="EM69" s="269"/>
      <c r="EN69" s="269"/>
      <c r="EO69" s="269"/>
      <c r="EP69" s="269"/>
      <c r="EQ69" s="269"/>
      <c r="ER69" s="269"/>
      <c r="ES69" s="269"/>
      <c r="ET69" s="269"/>
      <c r="EU69" s="64"/>
      <c r="EV69" s="55"/>
      <c r="EW69" s="277"/>
      <c r="EX69" s="269"/>
      <c r="EY69" s="59"/>
      <c r="EZ69" s="202"/>
      <c r="FA69" s="59"/>
      <c r="FB69" s="59"/>
      <c r="FC69" s="269"/>
      <c r="FD69" s="269"/>
      <c r="FE69" s="269"/>
      <c r="FF69" s="269"/>
      <c r="FG69" s="269"/>
      <c r="FH69" s="269"/>
      <c r="FI69" s="269"/>
      <c r="FJ69" s="269"/>
      <c r="FK69" s="269"/>
      <c r="FL69" s="269"/>
      <c r="FM69" s="269"/>
      <c r="FN69" s="64"/>
      <c r="FO69" s="55"/>
      <c r="FP69" s="277"/>
      <c r="FQ69" s="269"/>
      <c r="FR69" s="59"/>
      <c r="FS69" s="202"/>
      <c r="FT69" s="59"/>
      <c r="FU69" s="59"/>
      <c r="FV69" s="269"/>
      <c r="FW69" s="269"/>
      <c r="FX69" s="269"/>
      <c r="FY69" s="269"/>
      <c r="FZ69" s="269"/>
      <c r="GA69" s="269"/>
      <c r="GB69" s="269"/>
      <c r="GC69" s="269"/>
      <c r="GD69" s="269"/>
      <c r="GE69" s="269"/>
      <c r="GF69" s="269"/>
      <c r="GG69" s="64"/>
    </row>
    <row r="70" spans="4:189" ht="15" customHeight="1" x14ac:dyDescent="0.15">
      <c r="D70" s="55"/>
      <c r="F70" s="55"/>
      <c r="J70" s="55"/>
      <c r="L70" s="269"/>
      <c r="M70" s="269"/>
      <c r="N70" s="269"/>
      <c r="O70" s="269"/>
      <c r="P70" s="269"/>
      <c r="Q70" s="55"/>
      <c r="R70" s="64"/>
      <c r="S70" s="55"/>
      <c r="Z70" s="269"/>
      <c r="AA70" s="269"/>
      <c r="AB70" s="269"/>
      <c r="AC70" s="269"/>
      <c r="AD70" s="269"/>
      <c r="AE70" s="269"/>
      <c r="AF70" s="269"/>
      <c r="AG70" s="269"/>
      <c r="AH70" s="269"/>
      <c r="AI70" s="269"/>
      <c r="AJ70" s="269"/>
      <c r="AK70" s="64"/>
      <c r="AL70" s="55"/>
      <c r="AS70" s="269"/>
      <c r="AT70" s="269"/>
      <c r="AU70" s="269"/>
      <c r="AV70" s="269"/>
      <c r="AW70" s="269"/>
      <c r="AX70" s="269"/>
      <c r="AY70" s="269"/>
      <c r="AZ70" s="269"/>
      <c r="BA70" s="269"/>
      <c r="BB70" s="269"/>
      <c r="BC70" s="269"/>
      <c r="BD70" s="64"/>
      <c r="BE70" s="55"/>
      <c r="BL70" s="269"/>
      <c r="BM70" s="269"/>
      <c r="BN70" s="269"/>
      <c r="BO70" s="269"/>
      <c r="BP70" s="269"/>
      <c r="BQ70" s="269"/>
      <c r="BR70" s="269"/>
      <c r="BS70" s="269"/>
      <c r="BT70" s="269"/>
      <c r="BU70" s="269"/>
      <c r="BV70" s="269"/>
      <c r="BW70" s="64"/>
      <c r="BX70" s="55"/>
      <c r="BY70" s="83"/>
      <c r="BZ70" s="82"/>
      <c r="CA70" s="82"/>
      <c r="CE70" s="269"/>
      <c r="CF70" s="269"/>
      <c r="CG70" s="269"/>
      <c r="CH70" s="269"/>
      <c r="CI70" s="269"/>
      <c r="CJ70" s="269"/>
      <c r="CK70" s="269"/>
      <c r="CL70" s="269"/>
      <c r="CM70" s="269"/>
      <c r="CN70" s="269"/>
      <c r="CO70" s="269"/>
      <c r="CP70" s="64"/>
      <c r="CQ70" s="55"/>
      <c r="CR70" s="83"/>
      <c r="CS70" s="82"/>
      <c r="CT70" s="82"/>
      <c r="CV70" s="59"/>
      <c r="CW70" s="59"/>
      <c r="CX70" s="269"/>
      <c r="CY70" s="269"/>
      <c r="CZ70" s="269"/>
      <c r="DA70" s="269"/>
      <c r="DB70" s="269"/>
      <c r="DC70" s="269"/>
      <c r="DD70" s="269"/>
      <c r="DE70" s="269"/>
      <c r="DF70" s="269"/>
      <c r="DG70" s="269"/>
      <c r="DH70" s="269"/>
      <c r="DI70" s="64"/>
      <c r="DJ70" s="55"/>
      <c r="DK70" s="278" t="s">
        <v>162</v>
      </c>
      <c r="DL70" s="279"/>
      <c r="DM70" s="189"/>
      <c r="DN70" s="190" t="e">
        <f>DZ14</f>
        <v>#DIV/0!</v>
      </c>
      <c r="DO70" s="59"/>
      <c r="DP70" s="59"/>
      <c r="DQ70" s="269"/>
      <c r="DR70" s="269"/>
      <c r="DS70" s="269"/>
      <c r="DT70" s="269"/>
      <c r="DU70" s="269"/>
      <c r="DV70" s="269"/>
      <c r="DW70" s="269"/>
      <c r="DX70" s="269"/>
      <c r="DY70" s="269"/>
      <c r="DZ70" s="269"/>
      <c r="EA70" s="269"/>
      <c r="EB70" s="64"/>
      <c r="EC70" s="55"/>
      <c r="ED70" s="278" t="s">
        <v>162</v>
      </c>
      <c r="EE70" s="279"/>
      <c r="EF70" s="189"/>
      <c r="EG70" s="190" t="e">
        <f>ES14</f>
        <v>#DIV/0!</v>
      </c>
      <c r="EH70" s="59"/>
      <c r="EI70" s="59"/>
      <c r="EJ70" s="269"/>
      <c r="EK70" s="269"/>
      <c r="EL70" s="269"/>
      <c r="EM70" s="269"/>
      <c r="EN70" s="269"/>
      <c r="EO70" s="269"/>
      <c r="EP70" s="269"/>
      <c r="EQ70" s="269"/>
      <c r="ER70" s="269"/>
      <c r="ES70" s="269"/>
      <c r="ET70" s="269"/>
      <c r="EU70" s="64"/>
      <c r="EV70" s="55"/>
      <c r="EW70" s="278" t="s">
        <v>162</v>
      </c>
      <c r="EX70" s="279"/>
      <c r="EY70" s="189"/>
      <c r="EZ70" s="190" t="e">
        <f>FL14</f>
        <v>#DIV/0!</v>
      </c>
      <c r="FA70" s="59"/>
      <c r="FB70" s="59"/>
      <c r="FC70" s="269"/>
      <c r="FD70" s="269"/>
      <c r="FE70" s="269"/>
      <c r="FF70" s="269"/>
      <c r="FG70" s="269"/>
      <c r="FH70" s="269"/>
      <c r="FI70" s="269"/>
      <c r="FJ70" s="269"/>
      <c r="FK70" s="269"/>
      <c r="FL70" s="269"/>
      <c r="FM70" s="269"/>
      <c r="FN70" s="64"/>
      <c r="FO70" s="55"/>
      <c r="FP70" s="278" t="s">
        <v>162</v>
      </c>
      <c r="FQ70" s="279"/>
      <c r="FR70" s="189"/>
      <c r="FS70" s="190" t="e">
        <f>GE14</f>
        <v>#DIV/0!</v>
      </c>
      <c r="FT70" s="59"/>
      <c r="FU70" s="59"/>
      <c r="FV70" s="269"/>
      <c r="FW70" s="269"/>
      <c r="FX70" s="269"/>
      <c r="FY70" s="269"/>
      <c r="FZ70" s="269"/>
      <c r="GA70" s="269"/>
      <c r="GB70" s="269"/>
      <c r="GC70" s="269"/>
      <c r="GD70" s="269"/>
      <c r="GE70" s="269"/>
      <c r="GF70" s="269"/>
      <c r="GG70" s="64"/>
    </row>
    <row r="71" spans="4:189" ht="15" customHeight="1" x14ac:dyDescent="0.15">
      <c r="D71" s="55"/>
      <c r="F71" s="55"/>
      <c r="J71" s="55"/>
      <c r="L71" s="269"/>
      <c r="M71" s="269"/>
      <c r="N71" s="269"/>
      <c r="O71" s="269"/>
      <c r="P71" s="269"/>
      <c r="Q71" s="55"/>
      <c r="R71" s="64"/>
      <c r="S71" s="55"/>
      <c r="Z71" s="269"/>
      <c r="AA71" s="269"/>
      <c r="AB71" s="269"/>
      <c r="AC71" s="269"/>
      <c r="AD71" s="269"/>
      <c r="AE71" s="269"/>
      <c r="AF71" s="269"/>
      <c r="AG71" s="269"/>
      <c r="AH71" s="269"/>
      <c r="AI71" s="269"/>
      <c r="AJ71" s="269"/>
      <c r="AK71" s="64"/>
      <c r="AL71" s="55"/>
      <c r="AS71" s="269"/>
      <c r="AT71" s="269"/>
      <c r="AU71" s="269"/>
      <c r="AV71" s="269"/>
      <c r="AW71" s="269"/>
      <c r="AX71" s="269"/>
      <c r="AY71" s="269"/>
      <c r="AZ71" s="269"/>
      <c r="BA71" s="269"/>
      <c r="BB71" s="269"/>
      <c r="BC71" s="269"/>
      <c r="BD71" s="64"/>
      <c r="BE71" s="55"/>
      <c r="BL71" s="269"/>
      <c r="BM71" s="269"/>
      <c r="BN71" s="269"/>
      <c r="BO71" s="269"/>
      <c r="BP71" s="269"/>
      <c r="BQ71" s="269"/>
      <c r="BR71" s="269"/>
      <c r="BS71" s="269"/>
      <c r="BT71" s="269"/>
      <c r="BU71" s="269"/>
      <c r="BV71" s="269"/>
      <c r="BW71" s="64"/>
      <c r="BX71" s="55"/>
      <c r="BY71" s="83"/>
      <c r="BZ71" s="82"/>
      <c r="CA71" s="82"/>
      <c r="CE71" s="269"/>
      <c r="CF71" s="269"/>
      <c r="CG71" s="269"/>
      <c r="CH71" s="269"/>
      <c r="CI71" s="269"/>
      <c r="CJ71" s="269"/>
      <c r="CK71" s="269"/>
      <c r="CL71" s="269"/>
      <c r="CM71" s="269"/>
      <c r="CN71" s="269"/>
      <c r="CO71" s="269"/>
      <c r="CP71" s="64"/>
      <c r="CQ71" s="55"/>
      <c r="CR71" s="83"/>
      <c r="CS71" s="82"/>
      <c r="CT71" s="82"/>
      <c r="CV71" s="59"/>
      <c r="CW71" s="59"/>
      <c r="CX71" s="269"/>
      <c r="CY71" s="269"/>
      <c r="CZ71" s="269"/>
      <c r="DA71" s="269"/>
      <c r="DB71" s="269"/>
      <c r="DC71" s="269"/>
      <c r="DD71" s="269"/>
      <c r="DE71" s="269"/>
      <c r="DF71" s="269"/>
      <c r="DG71" s="269"/>
      <c r="DH71" s="269"/>
      <c r="DI71" s="64"/>
      <c r="DJ71" s="55"/>
      <c r="DK71" s="273" t="s">
        <v>163</v>
      </c>
      <c r="DL71" s="274"/>
      <c r="DM71" s="194">
        <v>0.8</v>
      </c>
      <c r="DN71" s="195" t="e">
        <f>DN70*DM71</f>
        <v>#DIV/0!</v>
      </c>
      <c r="DO71" s="59"/>
      <c r="DP71" s="59"/>
      <c r="DQ71" s="269"/>
      <c r="DR71" s="269"/>
      <c r="DS71" s="269"/>
      <c r="DT71" s="269"/>
      <c r="DU71" s="269"/>
      <c r="DV71" s="269"/>
      <c r="DW71" s="269"/>
      <c r="DX71" s="269"/>
      <c r="DY71" s="269"/>
      <c r="DZ71" s="269"/>
      <c r="EA71" s="269"/>
      <c r="EB71" s="64"/>
      <c r="EC71" s="55"/>
      <c r="ED71" s="273" t="s">
        <v>163</v>
      </c>
      <c r="EE71" s="274"/>
      <c r="EF71" s="194">
        <v>0.8</v>
      </c>
      <c r="EG71" s="195" t="e">
        <f>EG70*EF71</f>
        <v>#DIV/0!</v>
      </c>
      <c r="EH71" s="59"/>
      <c r="EI71" s="59"/>
      <c r="EJ71" s="269"/>
      <c r="EK71" s="269"/>
      <c r="EL71" s="269"/>
      <c r="EM71" s="269"/>
      <c r="EN71" s="269"/>
      <c r="EO71" s="269"/>
      <c r="EP71" s="269"/>
      <c r="EQ71" s="269"/>
      <c r="ER71" s="269"/>
      <c r="ES71" s="269"/>
      <c r="ET71" s="269"/>
      <c r="EU71" s="64"/>
      <c r="EV71" s="55"/>
      <c r="EW71" s="273" t="s">
        <v>163</v>
      </c>
      <c r="EX71" s="274"/>
      <c r="EY71" s="194">
        <v>0.8</v>
      </c>
      <c r="EZ71" s="195" t="e">
        <f>EZ70*EY71</f>
        <v>#DIV/0!</v>
      </c>
      <c r="FA71" s="59"/>
      <c r="FB71" s="59"/>
      <c r="FC71" s="269"/>
      <c r="FD71" s="269"/>
      <c r="FE71" s="269"/>
      <c r="FF71" s="269"/>
      <c r="FG71" s="269"/>
      <c r="FH71" s="269"/>
      <c r="FI71" s="269"/>
      <c r="FJ71" s="269"/>
      <c r="FK71" s="269"/>
      <c r="FL71" s="269"/>
      <c r="FM71" s="269"/>
      <c r="FN71" s="64"/>
      <c r="FO71" s="55"/>
      <c r="FP71" s="273" t="s">
        <v>163</v>
      </c>
      <c r="FQ71" s="274"/>
      <c r="FR71" s="194">
        <v>0.8</v>
      </c>
      <c r="FS71" s="195" t="e">
        <f>FS70*FR71</f>
        <v>#DIV/0!</v>
      </c>
      <c r="FT71" s="59"/>
      <c r="FU71" s="59"/>
      <c r="FV71" s="269"/>
      <c r="FW71" s="269"/>
      <c r="FX71" s="269"/>
      <c r="FY71" s="269"/>
      <c r="FZ71" s="269"/>
      <c r="GA71" s="269"/>
      <c r="GB71" s="269"/>
      <c r="GC71" s="269"/>
      <c r="GD71" s="269"/>
      <c r="GE71" s="269"/>
      <c r="GF71" s="269"/>
      <c r="GG71" s="64"/>
    </row>
    <row r="72" spans="4:189" ht="15" customHeight="1" thickBot="1" x14ac:dyDescent="0.2">
      <c r="D72" s="55"/>
      <c r="F72" s="55"/>
      <c r="J72" s="55"/>
      <c r="L72" s="269"/>
      <c r="M72" s="269"/>
      <c r="N72" s="269"/>
      <c r="O72" s="269"/>
      <c r="P72" s="269"/>
      <c r="Q72" s="55"/>
      <c r="R72" s="64"/>
      <c r="S72" s="55"/>
      <c r="Z72" s="269"/>
      <c r="AA72" s="269"/>
      <c r="AB72" s="269"/>
      <c r="AC72" s="269"/>
      <c r="AD72" s="269"/>
      <c r="AE72" s="269"/>
      <c r="AF72" s="269"/>
      <c r="AG72" s="269"/>
      <c r="AH72" s="269"/>
      <c r="AI72" s="269"/>
      <c r="AJ72" s="269"/>
      <c r="AK72" s="64"/>
      <c r="AL72" s="55"/>
      <c r="AS72" s="269"/>
      <c r="AT72" s="269"/>
      <c r="AU72" s="269"/>
      <c r="AV72" s="269"/>
      <c r="AW72" s="269"/>
      <c r="AX72" s="269"/>
      <c r="AY72" s="269"/>
      <c r="AZ72" s="269"/>
      <c r="BA72" s="269"/>
      <c r="BB72" s="269"/>
      <c r="BC72" s="269"/>
      <c r="BD72" s="64"/>
      <c r="BE72" s="55"/>
      <c r="BL72" s="269"/>
      <c r="BM72" s="269"/>
      <c r="BN72" s="269"/>
      <c r="BO72" s="269"/>
      <c r="BP72" s="269"/>
      <c r="BQ72" s="269"/>
      <c r="BR72" s="269"/>
      <c r="BS72" s="269"/>
      <c r="BT72" s="269"/>
      <c r="BU72" s="269"/>
      <c r="BV72" s="269"/>
      <c r="BW72" s="64"/>
      <c r="BX72" s="55"/>
      <c r="BY72" s="83"/>
      <c r="BZ72" s="82"/>
      <c r="CA72" s="82"/>
      <c r="CE72" s="269"/>
      <c r="CF72" s="269"/>
      <c r="CG72" s="269"/>
      <c r="CH72" s="269"/>
      <c r="CI72" s="269"/>
      <c r="CJ72" s="269"/>
      <c r="CK72" s="269"/>
      <c r="CL72" s="269"/>
      <c r="CM72" s="269"/>
      <c r="CN72" s="269"/>
      <c r="CO72" s="269"/>
      <c r="CP72" s="64"/>
      <c r="CQ72" s="55"/>
      <c r="CR72" s="83"/>
      <c r="CS72" s="82"/>
      <c r="CT72" s="82"/>
      <c r="CV72" s="59"/>
      <c r="CW72" s="59"/>
      <c r="CX72" s="269"/>
      <c r="CY72" s="269"/>
      <c r="CZ72" s="269"/>
      <c r="DA72" s="269"/>
      <c r="DB72" s="269"/>
      <c r="DC72" s="269"/>
      <c r="DD72" s="269"/>
      <c r="DE72" s="269"/>
      <c r="DF72" s="269"/>
      <c r="DG72" s="269"/>
      <c r="DH72" s="269"/>
      <c r="DI72" s="64"/>
      <c r="DJ72" s="55"/>
      <c r="DK72" s="275" t="s">
        <v>164</v>
      </c>
      <c r="DL72" s="276"/>
      <c r="DM72" s="203"/>
      <c r="DN72" s="199" t="e">
        <f>DN70-DN71</f>
        <v>#DIV/0!</v>
      </c>
      <c r="DO72" s="59"/>
      <c r="DP72" s="59"/>
      <c r="DQ72" s="269"/>
      <c r="DR72" s="269"/>
      <c r="DS72" s="269"/>
      <c r="DT72" s="269"/>
      <c r="DU72" s="269"/>
      <c r="DV72" s="269"/>
      <c r="DW72" s="269"/>
      <c r="DX72" s="269"/>
      <c r="DY72" s="269"/>
      <c r="DZ72" s="269"/>
      <c r="EA72" s="269"/>
      <c r="EB72" s="64"/>
      <c r="EC72" s="55"/>
      <c r="ED72" s="275" t="s">
        <v>164</v>
      </c>
      <c r="EE72" s="276"/>
      <c r="EF72" s="203"/>
      <c r="EG72" s="199" t="e">
        <f>EG70-EG71</f>
        <v>#DIV/0!</v>
      </c>
      <c r="EH72" s="59"/>
      <c r="EI72" s="59"/>
      <c r="EJ72" s="269"/>
      <c r="EK72" s="269"/>
      <c r="EL72" s="269"/>
      <c r="EM72" s="269"/>
      <c r="EN72" s="269"/>
      <c r="EO72" s="269"/>
      <c r="EP72" s="269"/>
      <c r="EQ72" s="269"/>
      <c r="ER72" s="269"/>
      <c r="ES72" s="269"/>
      <c r="ET72" s="269"/>
      <c r="EU72" s="64"/>
      <c r="EV72" s="55"/>
      <c r="EW72" s="275" t="s">
        <v>164</v>
      </c>
      <c r="EX72" s="276"/>
      <c r="EY72" s="203"/>
      <c r="EZ72" s="199" t="e">
        <f>EZ70-EZ71</f>
        <v>#DIV/0!</v>
      </c>
      <c r="FA72" s="59"/>
      <c r="FB72" s="59"/>
      <c r="FC72" s="269"/>
      <c r="FD72" s="269"/>
      <c r="FE72" s="269"/>
      <c r="FF72" s="269"/>
      <c r="FG72" s="269"/>
      <c r="FH72" s="269"/>
      <c r="FI72" s="269"/>
      <c r="FJ72" s="269"/>
      <c r="FK72" s="269"/>
      <c r="FL72" s="269"/>
      <c r="FM72" s="269"/>
      <c r="FN72" s="64"/>
      <c r="FO72" s="55"/>
      <c r="FP72" s="275" t="s">
        <v>164</v>
      </c>
      <c r="FQ72" s="276"/>
      <c r="FR72" s="203"/>
      <c r="FS72" s="199" t="e">
        <f>FS70-FS71</f>
        <v>#DIV/0!</v>
      </c>
      <c r="FT72" s="59"/>
      <c r="FU72" s="59"/>
      <c r="FV72" s="269"/>
      <c r="FW72" s="269"/>
      <c r="FX72" s="269"/>
      <c r="FY72" s="269"/>
      <c r="FZ72" s="269"/>
      <c r="GA72" s="269"/>
      <c r="GB72" s="269"/>
      <c r="GC72" s="269"/>
      <c r="GD72" s="269"/>
      <c r="GE72" s="269"/>
      <c r="GF72" s="269"/>
      <c r="GG72" s="64"/>
    </row>
    <row r="73" spans="4:189" ht="11.25" customHeight="1" thickBot="1" x14ac:dyDescent="0.2">
      <c r="D73" s="55"/>
      <c r="F73" s="55"/>
      <c r="J73" s="55"/>
      <c r="L73" s="269"/>
      <c r="M73" s="269"/>
      <c r="N73" s="269"/>
      <c r="O73" s="269"/>
      <c r="P73" s="269"/>
      <c r="Q73" s="55"/>
      <c r="R73" s="64"/>
      <c r="S73" s="55"/>
      <c r="Z73" s="269"/>
      <c r="AA73" s="269"/>
      <c r="AB73" s="269"/>
      <c r="AC73" s="269"/>
      <c r="AD73" s="269"/>
      <c r="AE73" s="269"/>
      <c r="AF73" s="269"/>
      <c r="AG73" s="269"/>
      <c r="AH73" s="269"/>
      <c r="AI73" s="269"/>
      <c r="AJ73" s="269"/>
      <c r="AK73" s="64"/>
      <c r="AL73" s="55"/>
      <c r="AS73" s="269"/>
      <c r="AT73" s="269"/>
      <c r="AU73" s="269"/>
      <c r="AV73" s="269"/>
      <c r="AW73" s="269"/>
      <c r="AX73" s="269"/>
      <c r="AY73" s="269"/>
      <c r="AZ73" s="269"/>
      <c r="BA73" s="269"/>
      <c r="BB73" s="269"/>
      <c r="BC73" s="269"/>
      <c r="BD73" s="64"/>
      <c r="BE73" s="55"/>
      <c r="BL73" s="269"/>
      <c r="BM73" s="269"/>
      <c r="BN73" s="269"/>
      <c r="BO73" s="269"/>
      <c r="BP73" s="269"/>
      <c r="BQ73" s="269"/>
      <c r="BR73" s="269"/>
      <c r="BS73" s="269"/>
      <c r="BT73" s="269"/>
      <c r="BU73" s="269"/>
      <c r="BV73" s="269"/>
      <c r="BW73" s="64"/>
      <c r="BX73" s="55"/>
      <c r="BY73" s="83"/>
      <c r="BZ73" s="82"/>
      <c r="CA73" s="82"/>
      <c r="CE73" s="269"/>
      <c r="CF73" s="269"/>
      <c r="CG73" s="269"/>
      <c r="CH73" s="269"/>
      <c r="CI73" s="269"/>
      <c r="CJ73" s="269"/>
      <c r="CK73" s="269"/>
      <c r="CL73" s="269"/>
      <c r="CM73" s="269"/>
      <c r="CN73" s="269"/>
      <c r="CO73" s="269"/>
      <c r="CP73" s="64"/>
      <c r="CQ73" s="55"/>
      <c r="CR73" s="83"/>
      <c r="CS73" s="82"/>
      <c r="CT73" s="82"/>
      <c r="CX73" s="269"/>
      <c r="CY73" s="269"/>
      <c r="CZ73" s="269"/>
      <c r="DA73" s="269"/>
      <c r="DB73" s="269"/>
      <c r="DC73" s="269"/>
      <c r="DD73" s="269"/>
      <c r="DE73" s="269"/>
      <c r="DF73" s="269"/>
      <c r="DG73" s="269"/>
      <c r="DH73" s="269"/>
      <c r="DI73" s="64"/>
      <c r="DJ73" s="55"/>
      <c r="DK73" s="277"/>
      <c r="DL73" s="269"/>
      <c r="DM73" s="59"/>
      <c r="DN73" s="202"/>
      <c r="DQ73" s="269"/>
      <c r="DR73" s="269"/>
      <c r="DS73" s="269"/>
      <c r="DT73" s="269"/>
      <c r="DU73" s="269"/>
      <c r="DV73" s="269"/>
      <c r="DW73" s="269"/>
      <c r="DX73" s="269"/>
      <c r="DY73" s="269"/>
      <c r="DZ73" s="269"/>
      <c r="EA73" s="269"/>
      <c r="EB73" s="64"/>
      <c r="EC73" s="55"/>
      <c r="ED73" s="277"/>
      <c r="EE73" s="269"/>
      <c r="EF73" s="59"/>
      <c r="EG73" s="202"/>
      <c r="EJ73" s="269"/>
      <c r="EK73" s="269"/>
      <c r="EL73" s="269"/>
      <c r="EM73" s="269"/>
      <c r="EN73" s="269"/>
      <c r="EO73" s="269"/>
      <c r="EP73" s="269"/>
      <c r="EQ73" s="269"/>
      <c r="ER73" s="269"/>
      <c r="ES73" s="269"/>
      <c r="ET73" s="269"/>
      <c r="EU73" s="64"/>
      <c r="EV73" s="55"/>
      <c r="EW73" s="277"/>
      <c r="EX73" s="269"/>
      <c r="EY73" s="59"/>
      <c r="EZ73" s="202"/>
      <c r="FC73" s="269"/>
      <c r="FD73" s="269"/>
      <c r="FE73" s="269"/>
      <c r="FF73" s="269"/>
      <c r="FG73" s="269"/>
      <c r="FH73" s="269"/>
      <c r="FI73" s="269"/>
      <c r="FJ73" s="269"/>
      <c r="FK73" s="269"/>
      <c r="FL73" s="269"/>
      <c r="FM73" s="269"/>
      <c r="FN73" s="64"/>
      <c r="FO73" s="55"/>
      <c r="FP73" s="277"/>
      <c r="FQ73" s="269"/>
      <c r="FR73" s="59"/>
      <c r="FS73" s="202"/>
      <c r="FV73" s="269"/>
      <c r="FW73" s="269"/>
      <c r="FX73" s="269"/>
      <c r="FY73" s="269"/>
      <c r="FZ73" s="269"/>
      <c r="GA73" s="269"/>
      <c r="GB73" s="269"/>
      <c r="GC73" s="269"/>
      <c r="GD73" s="269"/>
      <c r="GE73" s="269"/>
      <c r="GF73" s="269"/>
      <c r="GG73" s="64"/>
    </row>
    <row r="74" spans="4:189" ht="11.25" customHeight="1" x14ac:dyDescent="0.15">
      <c r="D74" s="55"/>
      <c r="F74" s="55"/>
      <c r="J74" s="55"/>
      <c r="L74" s="269"/>
      <c r="M74" s="269"/>
      <c r="N74" s="269"/>
      <c r="O74" s="269"/>
      <c r="P74" s="269"/>
      <c r="Q74" s="55"/>
      <c r="R74" s="64"/>
      <c r="S74" s="55"/>
      <c r="AC74" s="55"/>
      <c r="AE74" s="55"/>
      <c r="AF74" s="55"/>
      <c r="AG74" s="55"/>
      <c r="AH74" s="55"/>
      <c r="AI74" s="55"/>
      <c r="AJ74" s="55"/>
      <c r="AK74" s="64"/>
      <c r="AL74" s="55"/>
      <c r="AV74" s="55"/>
      <c r="AX74" s="55"/>
      <c r="AY74" s="55"/>
      <c r="AZ74" s="55"/>
      <c r="BA74" s="55"/>
      <c r="BB74" s="55"/>
      <c r="BC74" s="55"/>
      <c r="BD74" s="64"/>
      <c r="BE74" s="55"/>
      <c r="BO74" s="55"/>
      <c r="BQ74" s="55"/>
      <c r="BR74" s="55"/>
      <c r="BS74" s="55"/>
      <c r="BT74" s="55"/>
      <c r="BU74" s="55"/>
      <c r="BV74" s="55"/>
      <c r="BW74" s="64"/>
      <c r="BX74" s="55"/>
      <c r="BY74" s="83"/>
      <c r="BZ74" s="82"/>
      <c r="CA74" s="82"/>
      <c r="CH74" s="55"/>
      <c r="CJ74" s="55"/>
      <c r="CK74" s="55"/>
      <c r="CL74" s="55"/>
      <c r="CM74" s="55"/>
      <c r="CN74" s="55"/>
      <c r="CO74" s="55"/>
      <c r="CP74" s="64"/>
      <c r="CQ74" s="55"/>
      <c r="CR74" s="83"/>
      <c r="CS74" s="82"/>
      <c r="CT74" s="82"/>
      <c r="DA74" s="55"/>
      <c r="DC74" s="55"/>
      <c r="DD74" s="55"/>
      <c r="DE74" s="55"/>
      <c r="DF74" s="55"/>
      <c r="DG74" s="55"/>
      <c r="DH74" s="55"/>
      <c r="DI74" s="64"/>
      <c r="DJ74" s="55"/>
      <c r="DK74" s="278" t="s">
        <v>165</v>
      </c>
      <c r="DL74" s="279"/>
      <c r="DM74" s="189"/>
      <c r="DN74" s="190" t="e">
        <f>(DV11-((DV11-DQ46)*(1/11)))</f>
        <v>#DIV/0!</v>
      </c>
      <c r="DT74" s="55"/>
      <c r="DV74" s="55"/>
      <c r="DW74" s="55"/>
      <c r="DX74" s="55"/>
      <c r="DY74" s="55"/>
      <c r="DZ74" s="55"/>
      <c r="EA74" s="55"/>
      <c r="EB74" s="64"/>
      <c r="EC74" s="55"/>
      <c r="ED74" s="278" t="s">
        <v>165</v>
      </c>
      <c r="EE74" s="279"/>
      <c r="EF74" s="189"/>
      <c r="EG74" s="190" t="e">
        <f>(EO11-((EO11-EJ46)*(1/11)))</f>
        <v>#DIV/0!</v>
      </c>
      <c r="EM74" s="55"/>
      <c r="EO74" s="55"/>
      <c r="EP74" s="55"/>
      <c r="EQ74" s="55"/>
      <c r="ER74" s="55"/>
      <c r="ES74" s="55"/>
      <c r="ET74" s="55"/>
      <c r="EU74" s="64"/>
      <c r="EV74" s="55"/>
      <c r="EW74" s="278" t="s">
        <v>165</v>
      </c>
      <c r="EX74" s="279"/>
      <c r="EY74" s="189"/>
      <c r="EZ74" s="190" t="e">
        <f>(FH11-((FH11-FC46)*(1/11)))</f>
        <v>#DIV/0!</v>
      </c>
      <c r="FF74" s="55"/>
      <c r="FH74" s="55"/>
      <c r="FI74" s="55"/>
      <c r="FJ74" s="55"/>
      <c r="FK74" s="55"/>
      <c r="FL74" s="55"/>
      <c r="FM74" s="55"/>
      <c r="FN74" s="64"/>
      <c r="FO74" s="55"/>
      <c r="FP74" s="278" t="s">
        <v>165</v>
      </c>
      <c r="FQ74" s="279"/>
      <c r="FR74" s="189"/>
      <c r="FS74" s="190" t="e">
        <f>(GA11-((GA11-FV46)*(1/11)))</f>
        <v>#DIV/0!</v>
      </c>
      <c r="FY74" s="55"/>
      <c r="GA74" s="55"/>
      <c r="GB74" s="55"/>
      <c r="GC74" s="55"/>
      <c r="GD74" s="55"/>
      <c r="GE74" s="55"/>
      <c r="GF74" s="55"/>
      <c r="GG74" s="64"/>
    </row>
    <row r="75" spans="4:189" ht="11.25" customHeight="1" x14ac:dyDescent="0.15">
      <c r="D75" s="55"/>
      <c r="F75" s="55"/>
      <c r="J75" s="55"/>
      <c r="L75" s="269"/>
      <c r="M75" s="269"/>
      <c r="N75" s="269"/>
      <c r="O75" s="269"/>
      <c r="P75" s="269"/>
      <c r="Q75" s="55"/>
      <c r="R75" s="64"/>
      <c r="S75" s="55"/>
      <c r="AC75" s="55"/>
      <c r="AE75" s="55"/>
      <c r="AF75" s="55"/>
      <c r="AG75" s="55"/>
      <c r="AH75" s="55"/>
      <c r="AI75" s="55"/>
      <c r="AJ75" s="55"/>
      <c r="AK75" s="64"/>
      <c r="AL75" s="55"/>
      <c r="AV75" s="55"/>
      <c r="AX75" s="55"/>
      <c r="AY75" s="55"/>
      <c r="AZ75" s="55"/>
      <c r="BA75" s="55"/>
      <c r="BB75" s="55"/>
      <c r="BC75" s="55"/>
      <c r="BD75" s="64"/>
      <c r="BE75" s="55"/>
      <c r="BO75" s="55"/>
      <c r="BQ75" s="55"/>
      <c r="BR75" s="55"/>
      <c r="BS75" s="55"/>
      <c r="BT75" s="55"/>
      <c r="BU75" s="55"/>
      <c r="BV75" s="55"/>
      <c r="BW75" s="64"/>
      <c r="BX75" s="55"/>
      <c r="BY75" s="83"/>
      <c r="BZ75" s="82"/>
      <c r="CA75" s="82"/>
      <c r="CH75" s="55"/>
      <c r="CJ75" s="55"/>
      <c r="CK75" s="55"/>
      <c r="CL75" s="55"/>
      <c r="CM75" s="55"/>
      <c r="CN75" s="55"/>
      <c r="CO75" s="55"/>
      <c r="CP75" s="64"/>
      <c r="CQ75" s="55"/>
      <c r="CR75" s="83"/>
      <c r="CS75" s="82"/>
      <c r="CT75" s="82"/>
      <c r="DA75" s="55"/>
      <c r="DC75" s="55"/>
      <c r="DD75" s="55"/>
      <c r="DE75" s="55"/>
      <c r="DF75" s="55"/>
      <c r="DG75" s="55"/>
      <c r="DH75" s="55"/>
      <c r="DI75" s="64"/>
      <c r="DJ75" s="55"/>
      <c r="DK75" s="273" t="s">
        <v>166</v>
      </c>
      <c r="DL75" s="274"/>
      <c r="DM75" s="194">
        <v>0.65</v>
      </c>
      <c r="DN75" s="195" t="e">
        <f>DN74*DM75</f>
        <v>#DIV/0!</v>
      </c>
      <c r="DT75" s="55"/>
      <c r="DV75" s="55"/>
      <c r="DW75" s="55"/>
      <c r="DX75" s="55"/>
      <c r="DY75" s="55"/>
      <c r="DZ75" s="55"/>
      <c r="EA75" s="55"/>
      <c r="EB75" s="64"/>
      <c r="EC75" s="55"/>
      <c r="ED75" s="273" t="s">
        <v>166</v>
      </c>
      <c r="EE75" s="274"/>
      <c r="EF75" s="194">
        <v>0.65</v>
      </c>
      <c r="EG75" s="195" t="e">
        <f>EG74*EF75</f>
        <v>#DIV/0!</v>
      </c>
      <c r="EM75" s="55"/>
      <c r="EO75" s="55"/>
      <c r="EP75" s="55"/>
      <c r="EQ75" s="55"/>
      <c r="ER75" s="55"/>
      <c r="ES75" s="55"/>
      <c r="ET75" s="55"/>
      <c r="EU75" s="64"/>
      <c r="EV75" s="55"/>
      <c r="EW75" s="273" t="s">
        <v>166</v>
      </c>
      <c r="EX75" s="274"/>
      <c r="EY75" s="194">
        <v>0.65</v>
      </c>
      <c r="EZ75" s="195" t="e">
        <f>EZ74*EY75</f>
        <v>#DIV/0!</v>
      </c>
      <c r="FF75" s="55"/>
      <c r="FH75" s="55"/>
      <c r="FI75" s="55"/>
      <c r="FJ75" s="55"/>
      <c r="FK75" s="55"/>
      <c r="FL75" s="55"/>
      <c r="FM75" s="55"/>
      <c r="FN75" s="64"/>
      <c r="FO75" s="55"/>
      <c r="FP75" s="273" t="s">
        <v>166</v>
      </c>
      <c r="FQ75" s="274"/>
      <c r="FR75" s="194">
        <v>0.65</v>
      </c>
      <c r="FS75" s="195" t="e">
        <f>FS74*FR75</f>
        <v>#DIV/0!</v>
      </c>
      <c r="FY75" s="55"/>
      <c r="GA75" s="55"/>
      <c r="GB75" s="55"/>
      <c r="GC75" s="55"/>
      <c r="GD75" s="55"/>
      <c r="GE75" s="55"/>
      <c r="GF75" s="55"/>
      <c r="GG75" s="64"/>
    </row>
    <row r="76" spans="4:189" ht="11.25" customHeight="1" thickBot="1" x14ac:dyDescent="0.2">
      <c r="D76" s="55"/>
      <c r="F76" s="55"/>
      <c r="J76" s="55"/>
      <c r="L76" s="55"/>
      <c r="M76" s="55"/>
      <c r="N76" s="55"/>
      <c r="O76" s="55"/>
      <c r="P76" s="55"/>
      <c r="Q76" s="55"/>
      <c r="R76" s="64"/>
      <c r="S76" s="55"/>
      <c r="AC76" s="55"/>
      <c r="AE76" s="55"/>
      <c r="AF76" s="55"/>
      <c r="AG76" s="55"/>
      <c r="AH76" s="55"/>
      <c r="AI76" s="55"/>
      <c r="AJ76" s="55"/>
      <c r="AK76" s="64"/>
      <c r="AL76" s="55"/>
      <c r="AV76" s="55"/>
      <c r="AX76" s="55"/>
      <c r="AY76" s="55"/>
      <c r="AZ76" s="55"/>
      <c r="BA76" s="55"/>
      <c r="BB76" s="55"/>
      <c r="BC76" s="55"/>
      <c r="BD76" s="64"/>
      <c r="BE76" s="55"/>
      <c r="BO76" s="55"/>
      <c r="BQ76" s="55"/>
      <c r="BR76" s="55"/>
      <c r="BS76" s="55"/>
      <c r="BT76" s="55"/>
      <c r="BU76" s="55"/>
      <c r="BV76" s="55"/>
      <c r="BW76" s="64"/>
      <c r="BX76" s="55"/>
      <c r="BY76" s="83"/>
      <c r="BZ76" s="82"/>
      <c r="CA76" s="82"/>
      <c r="CH76" s="55"/>
      <c r="CJ76" s="55"/>
      <c r="CK76" s="55"/>
      <c r="CL76" s="55"/>
      <c r="CM76" s="55"/>
      <c r="CN76" s="55"/>
      <c r="CO76" s="55"/>
      <c r="CP76" s="64"/>
      <c r="CQ76" s="55"/>
      <c r="CR76" s="83"/>
      <c r="CS76" s="82"/>
      <c r="CT76" s="82"/>
      <c r="DA76" s="55"/>
      <c r="DC76" s="55"/>
      <c r="DD76" s="55"/>
      <c r="DE76" s="55"/>
      <c r="DF76" s="55"/>
      <c r="DG76" s="55"/>
      <c r="DH76" s="55"/>
      <c r="DI76" s="64"/>
      <c r="DJ76" s="55"/>
      <c r="DK76" s="275" t="s">
        <v>164</v>
      </c>
      <c r="DL76" s="276"/>
      <c r="DM76" s="203"/>
      <c r="DN76" s="199" t="e">
        <f>DN74-DN75</f>
        <v>#DIV/0!</v>
      </c>
      <c r="DT76" s="55"/>
      <c r="DV76" s="55"/>
      <c r="DW76" s="55"/>
      <c r="DX76" s="55"/>
      <c r="DY76" s="55"/>
      <c r="DZ76" s="55"/>
      <c r="EA76" s="55"/>
      <c r="EB76" s="64"/>
      <c r="EC76" s="55"/>
      <c r="ED76" s="275" t="s">
        <v>164</v>
      </c>
      <c r="EE76" s="276"/>
      <c r="EF76" s="203"/>
      <c r="EG76" s="199" t="e">
        <f>EG74-EG75</f>
        <v>#DIV/0!</v>
      </c>
      <c r="EM76" s="55"/>
      <c r="EO76" s="55"/>
      <c r="EP76" s="55"/>
      <c r="EQ76" s="55"/>
      <c r="ER76" s="55"/>
      <c r="ES76" s="55"/>
      <c r="ET76" s="55"/>
      <c r="EU76" s="64"/>
      <c r="EV76" s="55"/>
      <c r="EW76" s="275" t="s">
        <v>164</v>
      </c>
      <c r="EX76" s="276"/>
      <c r="EY76" s="203"/>
      <c r="EZ76" s="199" t="e">
        <f>EZ74-EZ75</f>
        <v>#DIV/0!</v>
      </c>
      <c r="FF76" s="55"/>
      <c r="FH76" s="55"/>
      <c r="FI76" s="55"/>
      <c r="FJ76" s="55"/>
      <c r="FK76" s="55"/>
      <c r="FL76" s="55"/>
      <c r="FM76" s="55"/>
      <c r="FN76" s="64"/>
      <c r="FO76" s="55"/>
      <c r="FP76" s="275" t="s">
        <v>164</v>
      </c>
      <c r="FQ76" s="276"/>
      <c r="FR76" s="203"/>
      <c r="FS76" s="199" t="e">
        <f>FS74-FS75</f>
        <v>#DIV/0!</v>
      </c>
      <c r="FY76" s="55"/>
      <c r="GA76" s="55"/>
      <c r="GB76" s="55"/>
      <c r="GC76" s="55"/>
      <c r="GD76" s="55"/>
      <c r="GE76" s="55"/>
      <c r="GF76" s="55"/>
      <c r="GG76" s="64"/>
    </row>
    <row r="77" spans="4:189" ht="11.25" customHeight="1" x14ac:dyDescent="0.15">
      <c r="D77" s="55"/>
      <c r="F77" s="55"/>
      <c r="J77" s="55"/>
      <c r="L77" s="55"/>
      <c r="M77" s="55"/>
      <c r="N77" s="55"/>
      <c r="O77" s="55"/>
      <c r="P77" s="55"/>
      <c r="Q77" s="55"/>
      <c r="R77" s="64"/>
      <c r="S77" s="55"/>
      <c r="AC77" s="55"/>
      <c r="AE77" s="55"/>
      <c r="AF77" s="55"/>
      <c r="AG77" s="55"/>
      <c r="AH77" s="55"/>
      <c r="AI77" s="55"/>
      <c r="AJ77" s="55"/>
      <c r="AK77" s="64"/>
      <c r="AL77" s="55"/>
      <c r="AV77" s="55"/>
      <c r="AX77" s="55"/>
      <c r="AY77" s="55"/>
      <c r="AZ77" s="55"/>
      <c r="BA77" s="55"/>
      <c r="BB77" s="55"/>
      <c r="BC77" s="55"/>
      <c r="BD77" s="64"/>
      <c r="BE77" s="55"/>
      <c r="BO77" s="55"/>
      <c r="BQ77" s="55"/>
      <c r="BR77" s="55"/>
      <c r="BS77" s="55"/>
      <c r="BT77" s="55"/>
      <c r="BU77" s="55"/>
      <c r="BV77" s="55"/>
      <c r="BW77" s="64"/>
      <c r="BX77" s="55"/>
      <c r="BY77" s="83"/>
      <c r="BZ77" s="82"/>
      <c r="CA77" s="82"/>
      <c r="CH77" s="55"/>
      <c r="CJ77" s="55"/>
      <c r="CK77" s="55"/>
      <c r="CL77" s="55"/>
      <c r="CM77" s="55"/>
      <c r="CN77" s="55"/>
      <c r="CO77" s="55"/>
      <c r="CP77" s="64"/>
      <c r="CQ77" s="55"/>
      <c r="CR77" s="83"/>
      <c r="CS77" s="82"/>
      <c r="CT77" s="82"/>
      <c r="DA77" s="55"/>
      <c r="DC77" s="55"/>
      <c r="DD77" s="55"/>
      <c r="DE77" s="55"/>
      <c r="DF77" s="55"/>
      <c r="DG77" s="55"/>
      <c r="DH77" s="55"/>
      <c r="DI77" s="64"/>
      <c r="DJ77" s="55"/>
      <c r="DK77" s="58"/>
      <c r="DL77" s="55"/>
      <c r="DM77" s="55"/>
      <c r="DT77" s="55"/>
      <c r="DV77" s="55"/>
      <c r="DW77" s="55"/>
      <c r="DX77" s="55"/>
      <c r="DY77" s="55"/>
      <c r="DZ77" s="55"/>
      <c r="EA77" s="55"/>
      <c r="EB77" s="64"/>
      <c r="EC77" s="55"/>
      <c r="ED77" s="58"/>
      <c r="EE77" s="55"/>
      <c r="EF77" s="55"/>
      <c r="EM77" s="55"/>
      <c r="EO77" s="55"/>
      <c r="EP77" s="55"/>
      <c r="EQ77" s="55"/>
      <c r="ER77" s="55"/>
      <c r="ES77" s="55"/>
      <c r="ET77" s="55"/>
      <c r="EU77" s="64"/>
      <c r="EV77" s="55"/>
      <c r="EW77" s="58"/>
      <c r="EX77" s="55"/>
      <c r="EY77" s="55"/>
      <c r="FF77" s="55"/>
      <c r="FH77" s="55"/>
      <c r="FI77" s="55"/>
      <c r="FJ77" s="55"/>
      <c r="FK77" s="55"/>
      <c r="FL77" s="55"/>
      <c r="FM77" s="55"/>
      <c r="FN77" s="64"/>
      <c r="FO77" s="55"/>
      <c r="FP77" s="58"/>
      <c r="FQ77" s="55"/>
      <c r="FR77" s="55"/>
      <c r="FY77" s="55"/>
      <c r="GA77" s="55"/>
      <c r="GB77" s="55"/>
      <c r="GC77" s="55"/>
      <c r="GD77" s="55"/>
      <c r="GE77" s="55"/>
      <c r="GF77" s="55"/>
      <c r="GG77" s="64"/>
    </row>
    <row r="78" spans="4:189" ht="11.25" customHeight="1" thickBot="1" x14ac:dyDescent="0.2">
      <c r="D78" s="55"/>
      <c r="F78" s="55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64"/>
      <c r="S78" s="55"/>
      <c r="Z78" s="269"/>
      <c r="AA78" s="269"/>
      <c r="AB78" s="269"/>
      <c r="AC78" s="269"/>
      <c r="AD78" s="269"/>
      <c r="AE78" s="269"/>
      <c r="AF78" s="269"/>
      <c r="AG78" s="269"/>
      <c r="AH78" s="269"/>
      <c r="AI78" s="269"/>
      <c r="AJ78" s="269"/>
      <c r="AK78" s="64"/>
      <c r="AL78" s="55"/>
      <c r="AS78" s="269"/>
      <c r="AT78" s="269"/>
      <c r="AU78" s="269"/>
      <c r="AV78" s="269"/>
      <c r="AW78" s="269"/>
      <c r="AX78" s="269"/>
      <c r="AY78" s="269"/>
      <c r="AZ78" s="269"/>
      <c r="BA78" s="269"/>
      <c r="BB78" s="269"/>
      <c r="BC78" s="269"/>
      <c r="BD78" s="64"/>
      <c r="BE78" s="55"/>
      <c r="BL78" s="269"/>
      <c r="BM78" s="269"/>
      <c r="BN78" s="269"/>
      <c r="BO78" s="269"/>
      <c r="BP78" s="269"/>
      <c r="BQ78" s="269"/>
      <c r="BR78" s="269"/>
      <c r="BS78" s="269"/>
      <c r="BT78" s="269"/>
      <c r="BU78" s="269"/>
      <c r="BV78" s="269"/>
      <c r="BW78" s="64"/>
      <c r="BX78" s="55"/>
      <c r="BY78" s="83"/>
      <c r="BZ78" s="82"/>
      <c r="CA78" s="82"/>
      <c r="CE78" s="269"/>
      <c r="CF78" s="269"/>
      <c r="CG78" s="269"/>
      <c r="CH78" s="269"/>
      <c r="CI78" s="269"/>
      <c r="CJ78" s="269"/>
      <c r="CK78" s="269"/>
      <c r="CL78" s="269"/>
      <c r="CM78" s="269"/>
      <c r="CN78" s="269"/>
      <c r="CO78" s="269"/>
      <c r="CP78" s="64"/>
      <c r="CQ78" s="55"/>
      <c r="CR78" s="83"/>
      <c r="CS78" s="82"/>
      <c r="CT78" s="82"/>
      <c r="CX78" s="269"/>
      <c r="CY78" s="269"/>
      <c r="CZ78" s="269"/>
      <c r="DA78" s="269"/>
      <c r="DB78" s="269"/>
      <c r="DC78" s="269"/>
      <c r="DD78" s="269"/>
      <c r="DE78" s="269"/>
      <c r="DF78" s="269"/>
      <c r="DG78" s="269"/>
      <c r="DH78" s="269"/>
      <c r="DI78" s="64"/>
      <c r="DJ78" s="55"/>
      <c r="DK78" s="58"/>
      <c r="DL78" s="55"/>
      <c r="DM78" s="55"/>
      <c r="DQ78" s="269"/>
      <c r="DR78" s="269"/>
      <c r="DS78" s="269"/>
      <c r="DT78" s="269"/>
      <c r="DU78" s="269"/>
      <c r="DV78" s="269"/>
      <c r="DW78" s="269"/>
      <c r="DX78" s="269"/>
      <c r="DY78" s="269"/>
      <c r="DZ78" s="269"/>
      <c r="EA78" s="269"/>
      <c r="EB78" s="64"/>
      <c r="EC78" s="55"/>
      <c r="ED78" s="58"/>
      <c r="EE78" s="55"/>
      <c r="EF78" s="55"/>
      <c r="EJ78" s="269"/>
      <c r="EK78" s="269"/>
      <c r="EL78" s="269"/>
      <c r="EM78" s="269"/>
      <c r="EN78" s="269"/>
      <c r="EO78" s="269"/>
      <c r="EP78" s="269"/>
      <c r="EQ78" s="269"/>
      <c r="ER78" s="269"/>
      <c r="ES78" s="269"/>
      <c r="ET78" s="269"/>
      <c r="EU78" s="64"/>
      <c r="EV78" s="55"/>
      <c r="EW78" s="58"/>
      <c r="EX78" s="55"/>
      <c r="EY78" s="55"/>
      <c r="FC78" s="269"/>
      <c r="FD78" s="269"/>
      <c r="FE78" s="269"/>
      <c r="FF78" s="269"/>
      <c r="FG78" s="269"/>
      <c r="FH78" s="269"/>
      <c r="FI78" s="269"/>
      <c r="FJ78" s="269"/>
      <c r="FK78" s="269"/>
      <c r="FL78" s="269"/>
      <c r="FM78" s="269"/>
      <c r="FN78" s="64"/>
      <c r="FO78" s="55"/>
      <c r="FP78" s="58"/>
      <c r="FQ78" s="55"/>
      <c r="FR78" s="55"/>
      <c r="FV78" s="269"/>
      <c r="FW78" s="269"/>
      <c r="FX78" s="269"/>
      <c r="FY78" s="269"/>
      <c r="FZ78" s="269"/>
      <c r="GA78" s="269"/>
      <c r="GB78" s="269"/>
      <c r="GC78" s="269"/>
      <c r="GD78" s="269"/>
      <c r="GE78" s="269"/>
      <c r="GF78" s="269"/>
      <c r="GG78" s="64"/>
    </row>
    <row r="79" spans="4:189" ht="13" customHeight="1" thickBot="1" x14ac:dyDescent="0.2">
      <c r="D79" s="55"/>
      <c r="F79" s="55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64"/>
      <c r="S79" s="55"/>
      <c r="Z79" s="269"/>
      <c r="AA79" s="269"/>
      <c r="AB79" s="269"/>
      <c r="AC79" s="269"/>
      <c r="AD79" s="269"/>
      <c r="AE79" s="269"/>
      <c r="AF79" s="269"/>
      <c r="AG79" s="269"/>
      <c r="AH79" s="269"/>
      <c r="AI79" s="269"/>
      <c r="AJ79" s="269"/>
      <c r="AK79" s="64"/>
      <c r="AL79" s="55"/>
      <c r="AS79" s="269"/>
      <c r="AT79" s="269"/>
      <c r="AU79" s="269"/>
      <c r="AV79" s="269"/>
      <c r="AW79" s="269"/>
      <c r="AX79" s="269"/>
      <c r="AY79" s="269"/>
      <c r="AZ79" s="269"/>
      <c r="BA79" s="269"/>
      <c r="BB79" s="269"/>
      <c r="BC79" s="269"/>
      <c r="BD79" s="64"/>
      <c r="BE79" s="55"/>
      <c r="BL79" s="269"/>
      <c r="BM79" s="269"/>
      <c r="BN79" s="269"/>
      <c r="BO79" s="269"/>
      <c r="BP79" s="269"/>
      <c r="BQ79" s="269"/>
      <c r="BR79" s="269"/>
      <c r="BS79" s="269"/>
      <c r="BT79" s="269"/>
      <c r="BU79" s="269"/>
      <c r="BV79" s="269"/>
      <c r="BW79" s="64"/>
      <c r="BX79" s="55"/>
      <c r="BY79" s="83"/>
      <c r="BZ79" s="82"/>
      <c r="CA79" s="82"/>
      <c r="CE79" s="269"/>
      <c r="CF79" s="269"/>
      <c r="CG79" s="269"/>
      <c r="CH79" s="269"/>
      <c r="CI79" s="269"/>
      <c r="CJ79" s="269"/>
      <c r="CK79" s="269"/>
      <c r="CL79" s="269"/>
      <c r="CM79" s="269"/>
      <c r="CN79" s="269"/>
      <c r="CO79" s="269"/>
      <c r="CP79" s="64"/>
      <c r="CQ79" s="55"/>
      <c r="CR79" s="83"/>
      <c r="CS79" s="82"/>
      <c r="CT79" s="82"/>
      <c r="CX79" s="269"/>
      <c r="CY79" s="269"/>
      <c r="CZ79" s="269"/>
      <c r="DA79" s="269"/>
      <c r="DB79" s="269"/>
      <c r="DC79" s="269"/>
      <c r="DD79" s="269"/>
      <c r="DE79" s="269"/>
      <c r="DF79" s="269"/>
      <c r="DG79" s="269"/>
      <c r="DH79" s="269"/>
      <c r="DI79" s="64"/>
      <c r="DJ79" s="55"/>
      <c r="DK79" s="270" t="s">
        <v>167</v>
      </c>
      <c r="DL79" s="271"/>
      <c r="DM79" s="271"/>
      <c r="DN79" s="204" t="e">
        <f>DN68/DL11</f>
        <v>#DIV/0!</v>
      </c>
      <c r="DQ79" s="269"/>
      <c r="DR79" s="269"/>
      <c r="DS79" s="269"/>
      <c r="DT79" s="269"/>
      <c r="DU79" s="269"/>
      <c r="DV79" s="269"/>
      <c r="DW79" s="269"/>
      <c r="DX79" s="269"/>
      <c r="DY79" s="269"/>
      <c r="DZ79" s="269"/>
      <c r="EA79" s="269"/>
      <c r="EB79" s="64"/>
      <c r="EC79" s="55"/>
      <c r="ED79" s="270" t="s">
        <v>167</v>
      </c>
      <c r="EE79" s="271"/>
      <c r="EF79" s="271"/>
      <c r="EG79" s="204" t="e">
        <f>EG68/EE11</f>
        <v>#DIV/0!</v>
      </c>
      <c r="EJ79" s="269"/>
      <c r="EK79" s="269"/>
      <c r="EL79" s="269"/>
      <c r="EM79" s="269"/>
      <c r="EN79" s="269"/>
      <c r="EO79" s="269"/>
      <c r="EP79" s="269"/>
      <c r="EQ79" s="269"/>
      <c r="ER79" s="269"/>
      <c r="ES79" s="269"/>
      <c r="ET79" s="269"/>
      <c r="EU79" s="64"/>
      <c r="EV79" s="55"/>
      <c r="EW79" s="270" t="s">
        <v>167</v>
      </c>
      <c r="EX79" s="271"/>
      <c r="EY79" s="271"/>
      <c r="EZ79" s="204" t="e">
        <f>EZ68/EX11</f>
        <v>#DIV/0!</v>
      </c>
      <c r="FC79" s="269"/>
      <c r="FD79" s="269"/>
      <c r="FE79" s="269"/>
      <c r="FF79" s="269"/>
      <c r="FG79" s="269"/>
      <c r="FH79" s="269"/>
      <c r="FI79" s="269"/>
      <c r="FJ79" s="269"/>
      <c r="FK79" s="269"/>
      <c r="FL79" s="269"/>
      <c r="FM79" s="269"/>
      <c r="FN79" s="64"/>
      <c r="FO79" s="55"/>
      <c r="FP79" s="270" t="s">
        <v>167</v>
      </c>
      <c r="FQ79" s="271"/>
      <c r="FR79" s="271"/>
      <c r="FS79" s="204" t="e">
        <f>FS68/FQ11</f>
        <v>#DIV/0!</v>
      </c>
      <c r="FV79" s="269"/>
      <c r="FW79" s="269"/>
      <c r="FX79" s="269"/>
      <c r="FY79" s="269"/>
      <c r="FZ79" s="269"/>
      <c r="GA79" s="269"/>
      <c r="GB79" s="269"/>
      <c r="GC79" s="269"/>
      <c r="GD79" s="269"/>
      <c r="GE79" s="269"/>
      <c r="GF79" s="269"/>
      <c r="GG79" s="64"/>
    </row>
    <row r="80" spans="4:189" ht="11.25" customHeight="1" x14ac:dyDescent="0.15">
      <c r="D80" s="55"/>
      <c r="F80" s="55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64"/>
      <c r="S80" s="55"/>
      <c r="Z80" s="269"/>
      <c r="AA80" s="269"/>
      <c r="AB80" s="269"/>
      <c r="AC80" s="269"/>
      <c r="AD80" s="269"/>
      <c r="AE80" s="269"/>
      <c r="AF80" s="269"/>
      <c r="AG80" s="269"/>
      <c r="AH80" s="269"/>
      <c r="AI80" s="269"/>
      <c r="AJ80" s="269"/>
      <c r="AK80" s="64"/>
      <c r="AL80" s="55"/>
      <c r="AS80" s="269"/>
      <c r="AT80" s="269"/>
      <c r="AU80" s="269"/>
      <c r="AV80" s="269"/>
      <c r="AW80" s="269"/>
      <c r="AX80" s="269"/>
      <c r="AY80" s="269"/>
      <c r="AZ80" s="269"/>
      <c r="BA80" s="269"/>
      <c r="BB80" s="269"/>
      <c r="BC80" s="269"/>
      <c r="BD80" s="64"/>
      <c r="BE80" s="55"/>
      <c r="BL80" s="269"/>
      <c r="BM80" s="269"/>
      <c r="BN80" s="269"/>
      <c r="BO80" s="269"/>
      <c r="BP80" s="269"/>
      <c r="BQ80" s="269"/>
      <c r="BR80" s="269"/>
      <c r="BS80" s="269"/>
      <c r="BT80" s="269"/>
      <c r="BU80" s="269"/>
      <c r="BV80" s="269"/>
      <c r="BW80" s="64"/>
      <c r="BX80" s="55"/>
      <c r="BY80" s="83"/>
      <c r="BZ80" s="82"/>
      <c r="CA80" s="82"/>
      <c r="CE80" s="269"/>
      <c r="CF80" s="269"/>
      <c r="CG80" s="269"/>
      <c r="CH80" s="269"/>
      <c r="CI80" s="269"/>
      <c r="CJ80" s="269"/>
      <c r="CK80" s="269"/>
      <c r="CL80" s="269"/>
      <c r="CM80" s="269"/>
      <c r="CN80" s="269"/>
      <c r="CO80" s="269"/>
      <c r="CP80" s="64"/>
      <c r="CQ80" s="55"/>
      <c r="CR80" s="83"/>
      <c r="CS80" s="82"/>
      <c r="CT80" s="82"/>
      <c r="CX80" s="269"/>
      <c r="CY80" s="269"/>
      <c r="CZ80" s="269"/>
      <c r="DA80" s="269"/>
      <c r="DB80" s="269"/>
      <c r="DC80" s="269"/>
      <c r="DD80" s="269"/>
      <c r="DE80" s="269"/>
      <c r="DF80" s="269"/>
      <c r="DG80" s="269"/>
      <c r="DH80" s="269"/>
      <c r="DI80" s="64"/>
      <c r="DJ80" s="55"/>
      <c r="DK80" s="58"/>
      <c r="DL80" s="55"/>
      <c r="DM80" s="55"/>
      <c r="DQ80" s="269"/>
      <c r="DR80" s="269"/>
      <c r="DS80" s="269"/>
      <c r="DT80" s="269"/>
      <c r="DU80" s="269"/>
      <c r="DV80" s="269"/>
      <c r="DW80" s="269"/>
      <c r="DX80" s="269"/>
      <c r="DY80" s="269"/>
      <c r="DZ80" s="269"/>
      <c r="EA80" s="269"/>
      <c r="EB80" s="64"/>
      <c r="EC80" s="55"/>
      <c r="ED80" s="58"/>
      <c r="EE80" s="55"/>
      <c r="EF80" s="55"/>
      <c r="EJ80" s="269"/>
      <c r="EK80" s="269"/>
      <c r="EL80" s="269"/>
      <c r="EM80" s="269"/>
      <c r="EN80" s="269"/>
      <c r="EO80" s="269"/>
      <c r="EP80" s="269"/>
      <c r="EQ80" s="269"/>
      <c r="ER80" s="269"/>
      <c r="ES80" s="269"/>
      <c r="ET80" s="269"/>
      <c r="EU80" s="64"/>
      <c r="EV80" s="55"/>
      <c r="EW80" s="58"/>
      <c r="EX80" s="55"/>
      <c r="EY80" s="55"/>
      <c r="FC80" s="269"/>
      <c r="FD80" s="269"/>
      <c r="FE80" s="269"/>
      <c r="FF80" s="269"/>
      <c r="FG80" s="269"/>
      <c r="FH80" s="269"/>
      <c r="FI80" s="269"/>
      <c r="FJ80" s="269"/>
      <c r="FK80" s="269"/>
      <c r="FL80" s="269"/>
      <c r="FM80" s="269"/>
      <c r="FN80" s="64"/>
      <c r="FO80" s="55"/>
      <c r="FP80" s="58"/>
      <c r="FQ80" s="55"/>
      <c r="FR80" s="55"/>
      <c r="FV80" s="269"/>
      <c r="FW80" s="269"/>
      <c r="FX80" s="269"/>
      <c r="FY80" s="269"/>
      <c r="FZ80" s="269"/>
      <c r="GA80" s="269"/>
      <c r="GB80" s="269"/>
      <c r="GC80" s="269"/>
      <c r="GD80" s="269"/>
      <c r="GE80" s="269"/>
      <c r="GF80" s="269"/>
      <c r="GG80" s="64"/>
    </row>
    <row r="81" spans="4:189" x14ac:dyDescent="0.15">
      <c r="D81" s="55"/>
      <c r="F81" s="55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62"/>
      <c r="AK81" s="64"/>
      <c r="BD81" s="64"/>
      <c r="BW81" s="64"/>
      <c r="BY81" s="83"/>
      <c r="BZ81" s="82"/>
      <c r="CA81" s="82"/>
      <c r="CP81" s="64"/>
      <c r="CR81" s="83"/>
      <c r="CS81" s="82"/>
      <c r="CT81" s="82"/>
      <c r="DI81" s="64"/>
      <c r="EB81" s="64"/>
      <c r="EU81" s="64"/>
      <c r="FN81" s="64"/>
      <c r="GG81" s="64"/>
    </row>
    <row r="82" spans="4:189" x14ac:dyDescent="0.15">
      <c r="D82" s="55"/>
      <c r="F82" s="55"/>
      <c r="R82" s="62"/>
      <c r="AK82" s="64"/>
      <c r="BD82" s="64"/>
      <c r="BW82" s="64"/>
      <c r="BY82" s="83"/>
      <c r="BZ82" s="82"/>
      <c r="CA82" s="82"/>
      <c r="CP82" s="64"/>
      <c r="CR82" s="83"/>
      <c r="CS82" s="82"/>
      <c r="CT82" s="82"/>
      <c r="DI82" s="64"/>
      <c r="EB82" s="64"/>
      <c r="EU82" s="64"/>
      <c r="FN82" s="64"/>
      <c r="GG82" s="64"/>
    </row>
    <row r="83" spans="4:189" x14ac:dyDescent="0.15">
      <c r="D83" s="55"/>
      <c r="F83" s="55"/>
      <c r="R83" s="62"/>
      <c r="AK83" s="64"/>
      <c r="BD83" s="64"/>
      <c r="BW83" s="64"/>
      <c r="BY83" s="83"/>
      <c r="BZ83" s="82"/>
      <c r="CA83" s="82"/>
      <c r="CP83" s="64"/>
      <c r="CR83" s="83"/>
      <c r="CS83" s="82"/>
      <c r="CT83" s="82"/>
      <c r="DI83" s="64"/>
      <c r="EB83" s="64"/>
      <c r="EU83" s="64"/>
      <c r="FN83" s="64"/>
      <c r="GG83" s="64"/>
    </row>
    <row r="84" spans="4:189" x14ac:dyDescent="0.15">
      <c r="D84" s="55"/>
      <c r="F84" s="55"/>
      <c r="R84" s="62"/>
      <c r="AK84" s="64"/>
      <c r="BD84" s="64"/>
      <c r="BW84" s="64"/>
      <c r="BY84" s="83"/>
      <c r="BZ84" s="82"/>
      <c r="CA84" s="82"/>
      <c r="CP84" s="64"/>
      <c r="CR84" s="83"/>
      <c r="CS84" s="82"/>
      <c r="CT84" s="82"/>
      <c r="DI84" s="64"/>
      <c r="DL84" s="205" t="s">
        <v>168</v>
      </c>
      <c r="DM84" s="206">
        <v>1</v>
      </c>
      <c r="DN84" s="207">
        <v>750000</v>
      </c>
      <c r="EB84" s="64"/>
      <c r="EE84" s="205" t="s">
        <v>168</v>
      </c>
      <c r="EF84" s="206">
        <v>1</v>
      </c>
      <c r="EG84" s="207">
        <v>750000</v>
      </c>
      <c r="EU84" s="64"/>
      <c r="EX84" s="205" t="s">
        <v>168</v>
      </c>
      <c r="EY84" s="206">
        <v>1</v>
      </c>
      <c r="EZ84" s="207">
        <v>750000</v>
      </c>
      <c r="FN84" s="64"/>
      <c r="FQ84" s="205" t="s">
        <v>168</v>
      </c>
      <c r="FR84" s="206">
        <v>1</v>
      </c>
      <c r="FS84" s="207">
        <v>750000</v>
      </c>
      <c r="GG84" s="64"/>
    </row>
    <row r="85" spans="4:189" x14ac:dyDescent="0.15">
      <c r="D85" s="55"/>
      <c r="F85" s="55"/>
      <c r="R85" s="62"/>
      <c r="AK85" s="64"/>
      <c r="BD85" s="64"/>
      <c r="BW85" s="64"/>
      <c r="BY85" s="83"/>
      <c r="BZ85" s="82"/>
      <c r="CA85" s="82"/>
      <c r="CP85" s="64"/>
      <c r="CR85" s="83"/>
      <c r="CS85" s="82"/>
      <c r="CT85" s="82"/>
      <c r="DI85" s="64"/>
      <c r="DL85" s="208"/>
      <c r="DM85" s="206">
        <v>2</v>
      </c>
      <c r="DN85" s="207">
        <v>750000</v>
      </c>
      <c r="EB85" s="64"/>
      <c r="EE85" s="208"/>
      <c r="EF85" s="206">
        <v>2</v>
      </c>
      <c r="EG85" s="207">
        <v>750000</v>
      </c>
      <c r="EU85" s="64"/>
      <c r="EX85" s="208"/>
      <c r="EY85" s="206">
        <v>2</v>
      </c>
      <c r="EZ85" s="207">
        <v>750000</v>
      </c>
      <c r="FN85" s="64"/>
      <c r="FQ85" s="208"/>
      <c r="FR85" s="206">
        <v>2</v>
      </c>
      <c r="FS85" s="207">
        <v>750000</v>
      </c>
      <c r="GG85" s="64"/>
    </row>
    <row r="86" spans="4:189" x14ac:dyDescent="0.15">
      <c r="D86" s="55"/>
      <c r="F86" s="55"/>
      <c r="R86" s="62"/>
      <c r="AK86" s="64"/>
      <c r="BD86" s="64"/>
      <c r="BW86" s="64"/>
      <c r="BY86" s="83"/>
      <c r="BZ86" s="82"/>
      <c r="CA86" s="82"/>
      <c r="CP86" s="64"/>
      <c r="CR86" s="83"/>
      <c r="CS86" s="82"/>
      <c r="CT86" s="82"/>
      <c r="DI86" s="64"/>
      <c r="DL86" s="208"/>
      <c r="DM86" s="206">
        <v>3</v>
      </c>
      <c r="DN86" s="207">
        <v>750000</v>
      </c>
      <c r="EB86" s="64"/>
      <c r="EE86" s="208"/>
      <c r="EF86" s="206">
        <v>3</v>
      </c>
      <c r="EG86" s="207">
        <v>750000</v>
      </c>
      <c r="EU86" s="64"/>
      <c r="EX86" s="208"/>
      <c r="EY86" s="206">
        <v>3</v>
      </c>
      <c r="EZ86" s="207">
        <v>750000</v>
      </c>
      <c r="FN86" s="64"/>
      <c r="FQ86" s="208"/>
      <c r="FR86" s="206">
        <v>3</v>
      </c>
      <c r="FS86" s="207">
        <v>750000</v>
      </c>
      <c r="GG86" s="64"/>
    </row>
    <row r="87" spans="4:189" x14ac:dyDescent="0.15">
      <c r="D87" s="55"/>
      <c r="F87" s="55"/>
      <c r="R87" s="62"/>
      <c r="AK87" s="64"/>
      <c r="BD87" s="64"/>
      <c r="BW87" s="64"/>
      <c r="BY87" s="83"/>
      <c r="BZ87" s="82"/>
      <c r="CA87" s="82"/>
      <c r="CP87" s="64"/>
      <c r="CR87" s="83"/>
      <c r="CS87" s="82"/>
      <c r="CT87" s="82"/>
      <c r="DI87" s="64"/>
      <c r="DL87" s="208"/>
      <c r="DM87" s="206">
        <v>4</v>
      </c>
      <c r="DN87" s="207">
        <v>650000</v>
      </c>
      <c r="EB87" s="64"/>
      <c r="EE87" s="208"/>
      <c r="EF87" s="206">
        <v>4</v>
      </c>
      <c r="EG87" s="207">
        <v>650000</v>
      </c>
      <c r="EU87" s="64"/>
      <c r="EX87" s="208"/>
      <c r="EY87" s="206">
        <v>4</v>
      </c>
      <c r="EZ87" s="207">
        <v>650000</v>
      </c>
      <c r="FN87" s="64"/>
      <c r="FQ87" s="208"/>
      <c r="FR87" s="206">
        <v>4</v>
      </c>
      <c r="FS87" s="207">
        <v>650000</v>
      </c>
      <c r="GG87" s="64"/>
    </row>
    <row r="88" spans="4:189" x14ac:dyDescent="0.15">
      <c r="D88" s="55"/>
      <c r="F88" s="55"/>
      <c r="R88" s="62"/>
      <c r="AK88" s="64"/>
      <c r="BD88" s="64"/>
      <c r="BW88" s="64"/>
      <c r="BY88" s="83"/>
      <c r="BZ88" s="82"/>
      <c r="CA88" s="82"/>
      <c r="CP88" s="64"/>
      <c r="CR88" s="83"/>
      <c r="CS88" s="82"/>
      <c r="CT88" s="82"/>
      <c r="DI88" s="64"/>
      <c r="DL88" s="208"/>
      <c r="DM88" s="206">
        <v>5</v>
      </c>
      <c r="DN88" s="207">
        <v>650000</v>
      </c>
      <c r="EB88" s="64"/>
      <c r="EE88" s="208"/>
      <c r="EF88" s="206">
        <v>5</v>
      </c>
      <c r="EG88" s="207">
        <v>650000</v>
      </c>
      <c r="EU88" s="64"/>
      <c r="EX88" s="208"/>
      <c r="EY88" s="206">
        <v>5</v>
      </c>
      <c r="EZ88" s="207">
        <v>650000</v>
      </c>
      <c r="FN88" s="64"/>
      <c r="FQ88" s="208"/>
      <c r="FR88" s="206">
        <v>5</v>
      </c>
      <c r="FS88" s="207">
        <v>650000</v>
      </c>
      <c r="GG88" s="64"/>
    </row>
    <row r="89" spans="4:189" x14ac:dyDescent="0.15">
      <c r="D89" s="55"/>
      <c r="F89" s="55"/>
      <c r="R89" s="62"/>
      <c r="AK89" s="64"/>
      <c r="BD89" s="64"/>
      <c r="BW89" s="64"/>
      <c r="BY89" s="83"/>
      <c r="BZ89" s="82"/>
      <c r="CA89" s="82"/>
      <c r="CP89" s="64"/>
      <c r="CR89" s="83"/>
      <c r="CS89" s="82"/>
      <c r="CT89" s="82"/>
      <c r="DI89" s="64"/>
      <c r="DL89" s="208"/>
      <c r="DM89" s="206"/>
      <c r="DN89" s="207"/>
      <c r="EB89" s="64"/>
      <c r="EE89" s="208"/>
      <c r="EF89" s="206"/>
      <c r="EG89" s="207"/>
      <c r="EU89" s="64"/>
      <c r="EX89" s="208"/>
      <c r="EY89" s="206"/>
      <c r="EZ89" s="207"/>
      <c r="FN89" s="64"/>
      <c r="FQ89" s="208"/>
      <c r="FR89" s="206"/>
      <c r="FS89" s="207"/>
      <c r="GG89" s="64"/>
    </row>
    <row r="90" spans="4:189" x14ac:dyDescent="0.15">
      <c r="D90" s="55"/>
      <c r="F90" s="55"/>
      <c r="R90" s="62"/>
      <c r="AK90" s="64"/>
      <c r="BD90" s="64"/>
      <c r="BW90" s="64"/>
      <c r="BY90" s="83"/>
      <c r="BZ90" s="82"/>
      <c r="CA90" s="82"/>
      <c r="CP90" s="64"/>
      <c r="CR90" s="83"/>
      <c r="CS90" s="82"/>
      <c r="CT90" s="82"/>
      <c r="DI90" s="64"/>
      <c r="DL90" s="208"/>
      <c r="DM90" s="206"/>
      <c r="DN90" s="207"/>
      <c r="EB90" s="64"/>
      <c r="EE90" s="208"/>
      <c r="EF90" s="206"/>
      <c r="EG90" s="207"/>
      <c r="EU90" s="64"/>
      <c r="EX90" s="208"/>
      <c r="EY90" s="206"/>
      <c r="EZ90" s="207"/>
      <c r="FN90" s="64"/>
      <c r="FQ90" s="208"/>
      <c r="FR90" s="206"/>
      <c r="FS90" s="207"/>
      <c r="GG90" s="64"/>
    </row>
    <row r="91" spans="4:189" x14ac:dyDescent="0.15">
      <c r="D91" s="55"/>
      <c r="F91" s="55"/>
      <c r="R91" s="62"/>
      <c r="AK91" s="64"/>
      <c r="BD91" s="64"/>
      <c r="BW91" s="64"/>
      <c r="BY91" s="83"/>
      <c r="BZ91" s="82"/>
      <c r="CA91" s="82"/>
      <c r="CP91" s="64"/>
      <c r="CR91" s="83"/>
      <c r="CS91" s="82"/>
      <c r="CT91" s="82"/>
      <c r="DI91" s="64"/>
      <c r="DL91" s="208"/>
      <c r="DM91" s="206"/>
      <c r="DN91" s="207"/>
      <c r="EB91" s="64"/>
      <c r="EE91" s="208"/>
      <c r="EF91" s="206"/>
      <c r="EG91" s="207"/>
      <c r="EU91" s="64"/>
      <c r="EX91" s="208"/>
      <c r="EY91" s="206"/>
      <c r="EZ91" s="207"/>
      <c r="FN91" s="64"/>
      <c r="FQ91" s="208"/>
      <c r="FR91" s="206"/>
      <c r="FS91" s="207"/>
      <c r="GG91" s="64"/>
    </row>
    <row r="92" spans="4:189" x14ac:dyDescent="0.15">
      <c r="D92" s="55"/>
      <c r="F92" s="55"/>
      <c r="R92" s="62"/>
      <c r="AK92" s="64"/>
      <c r="BD92" s="64"/>
      <c r="BW92" s="64"/>
      <c r="BY92" s="83"/>
      <c r="BZ92" s="82"/>
      <c r="CA92" s="82"/>
      <c r="CP92" s="64"/>
      <c r="CR92" s="83"/>
      <c r="CS92" s="82"/>
      <c r="CT92" s="82"/>
      <c r="DI92" s="64"/>
      <c r="DL92" s="208"/>
      <c r="DM92" s="206"/>
      <c r="DN92" s="207"/>
      <c r="EB92" s="64"/>
      <c r="EE92" s="208"/>
      <c r="EF92" s="206"/>
      <c r="EG92" s="207"/>
      <c r="EU92" s="64"/>
      <c r="EX92" s="208"/>
      <c r="EY92" s="206"/>
      <c r="EZ92" s="207"/>
      <c r="FN92" s="64"/>
      <c r="FQ92" s="208"/>
      <c r="FR92" s="206"/>
      <c r="FS92" s="207"/>
      <c r="GG92" s="64"/>
    </row>
    <row r="93" spans="4:189" x14ac:dyDescent="0.15">
      <c r="D93" s="55"/>
      <c r="F93" s="55"/>
      <c r="R93" s="62"/>
      <c r="AK93" s="64"/>
      <c r="BD93" s="64"/>
      <c r="BW93" s="64"/>
      <c r="BY93" s="83"/>
      <c r="BZ93" s="82"/>
      <c r="CA93" s="82"/>
      <c r="CP93" s="64"/>
      <c r="CR93" s="83"/>
      <c r="CS93" s="82"/>
      <c r="CT93" s="82"/>
      <c r="DI93" s="64"/>
      <c r="DL93" s="208"/>
      <c r="DM93" s="206"/>
      <c r="DN93" s="207"/>
      <c r="EB93" s="64"/>
      <c r="EE93" s="208"/>
      <c r="EF93" s="206"/>
      <c r="EG93" s="207"/>
      <c r="EU93" s="64"/>
      <c r="EX93" s="208"/>
      <c r="EY93" s="206"/>
      <c r="EZ93" s="207"/>
      <c r="FN93" s="64"/>
      <c r="FQ93" s="208"/>
      <c r="FR93" s="206"/>
      <c r="FS93" s="207"/>
      <c r="GG93" s="64"/>
    </row>
    <row r="94" spans="4:189" x14ac:dyDescent="0.15">
      <c r="D94" s="55"/>
      <c r="F94" s="55"/>
      <c r="R94" s="62"/>
      <c r="AK94" s="64"/>
      <c r="BD94" s="64"/>
      <c r="BW94" s="64"/>
      <c r="BY94" s="83"/>
      <c r="BZ94" s="82"/>
      <c r="CA94" s="82"/>
      <c r="CP94" s="64"/>
      <c r="CR94" s="83"/>
      <c r="CS94" s="82"/>
      <c r="CT94" s="82"/>
      <c r="DI94" s="64"/>
      <c r="DL94" s="208"/>
      <c r="DM94" s="206"/>
      <c r="DN94" s="207"/>
      <c r="EB94" s="64"/>
      <c r="EE94" s="208"/>
      <c r="EF94" s="206"/>
      <c r="EG94" s="207"/>
      <c r="EU94" s="64"/>
      <c r="EX94" s="208"/>
      <c r="EY94" s="206"/>
      <c r="EZ94" s="207"/>
      <c r="FN94" s="64"/>
      <c r="FQ94" s="208"/>
      <c r="FR94" s="206"/>
      <c r="FS94" s="207"/>
      <c r="GG94" s="64"/>
    </row>
    <row r="95" spans="4:189" x14ac:dyDescent="0.15">
      <c r="D95" s="55"/>
      <c r="F95" s="55"/>
      <c r="R95" s="62"/>
      <c r="AK95" s="64"/>
      <c r="BD95" s="64"/>
      <c r="BW95" s="64"/>
      <c r="BY95" s="83"/>
      <c r="BZ95" s="82"/>
      <c r="CA95" s="82"/>
      <c r="CP95" s="64"/>
      <c r="CR95" s="83"/>
      <c r="CS95" s="82"/>
      <c r="CT95" s="82"/>
      <c r="DI95" s="64"/>
      <c r="DL95" s="208"/>
      <c r="DM95" s="206"/>
      <c r="DN95" s="207"/>
      <c r="EB95" s="64"/>
      <c r="EE95" s="208"/>
      <c r="EF95" s="206"/>
      <c r="EG95" s="207"/>
      <c r="EU95" s="64"/>
      <c r="EX95" s="208"/>
      <c r="EY95" s="206"/>
      <c r="EZ95" s="207"/>
      <c r="FN95" s="64"/>
      <c r="FQ95" s="208"/>
      <c r="FR95" s="206"/>
      <c r="FS95" s="207"/>
      <c r="GG95" s="64"/>
    </row>
    <row r="96" spans="4:189" x14ac:dyDescent="0.15">
      <c r="D96" s="55"/>
      <c r="F96" s="55"/>
      <c r="R96" s="62"/>
      <c r="AK96" s="64"/>
      <c r="BD96" s="64"/>
      <c r="BW96" s="64"/>
      <c r="BY96" s="83"/>
      <c r="BZ96" s="82"/>
      <c r="CA96" s="82"/>
      <c r="CP96" s="64"/>
      <c r="CR96" s="83"/>
      <c r="CS96" s="82"/>
      <c r="CT96" s="82"/>
      <c r="DI96" s="64"/>
      <c r="DL96" s="208"/>
      <c r="DM96" s="206"/>
      <c r="DN96" s="207"/>
      <c r="EB96" s="64"/>
      <c r="EE96" s="208"/>
      <c r="EF96" s="206"/>
      <c r="EG96" s="207"/>
      <c r="EU96" s="64"/>
      <c r="EX96" s="208"/>
      <c r="EY96" s="206"/>
      <c r="EZ96" s="207"/>
      <c r="FN96" s="64"/>
      <c r="FQ96" s="208"/>
      <c r="FR96" s="206"/>
      <c r="FS96" s="207"/>
      <c r="GG96" s="64"/>
    </row>
    <row r="97" spans="4:189" x14ac:dyDescent="0.15">
      <c r="D97" s="55"/>
      <c r="F97" s="55"/>
      <c r="R97" s="62"/>
      <c r="AK97" s="64"/>
      <c r="BD97" s="64"/>
      <c r="BW97" s="64"/>
      <c r="BY97" s="83"/>
      <c r="BZ97" s="82"/>
      <c r="CA97" s="82"/>
      <c r="CP97" s="64"/>
      <c r="CR97" s="83"/>
      <c r="CS97" s="82"/>
      <c r="CT97" s="82"/>
      <c r="DI97" s="64"/>
      <c r="DL97" s="208"/>
      <c r="DM97" s="206"/>
      <c r="DN97" s="207"/>
      <c r="EB97" s="64"/>
      <c r="EE97" s="208"/>
      <c r="EF97" s="206"/>
      <c r="EG97" s="207"/>
      <c r="EU97" s="64"/>
      <c r="EX97" s="208"/>
      <c r="EY97" s="206"/>
      <c r="EZ97" s="207"/>
      <c r="FN97" s="64"/>
      <c r="FQ97" s="208"/>
      <c r="FR97" s="206"/>
      <c r="FS97" s="207"/>
      <c r="GG97" s="64"/>
    </row>
    <row r="98" spans="4:189" x14ac:dyDescent="0.15">
      <c r="D98" s="55"/>
      <c r="F98" s="55"/>
      <c r="R98" s="62"/>
      <c r="AK98" s="64"/>
      <c r="BD98" s="64"/>
      <c r="BW98" s="64"/>
      <c r="BY98" s="83"/>
      <c r="BZ98" s="82"/>
      <c r="CA98" s="82"/>
      <c r="CP98" s="64"/>
      <c r="CR98" s="83"/>
      <c r="CS98" s="82"/>
      <c r="CT98" s="82"/>
      <c r="DI98" s="64"/>
      <c r="DL98" s="209" t="s">
        <v>169</v>
      </c>
      <c r="DM98" s="210"/>
      <c r="DN98" s="211">
        <f>SUM(DN84:DN97)</f>
        <v>3550000</v>
      </c>
      <c r="EB98" s="64"/>
      <c r="EE98" s="209" t="s">
        <v>169</v>
      </c>
      <c r="EF98" s="210"/>
      <c r="EG98" s="211">
        <f>SUM(EG84:EG97)</f>
        <v>3550000</v>
      </c>
      <c r="EU98" s="64"/>
      <c r="EX98" s="209" t="s">
        <v>169</v>
      </c>
      <c r="EY98" s="210"/>
      <c r="EZ98" s="211">
        <f>SUM(EZ84:EZ97)</f>
        <v>3550000</v>
      </c>
      <c r="FN98" s="64"/>
      <c r="FQ98" s="209" t="s">
        <v>169</v>
      </c>
      <c r="FR98" s="210"/>
      <c r="FS98" s="211">
        <f>SUM(FS84:FS97)</f>
        <v>3550000</v>
      </c>
      <c r="GG98" s="64"/>
    </row>
    <row r="99" spans="4:189" x14ac:dyDescent="0.15">
      <c r="D99" s="55"/>
      <c r="F99" s="55"/>
      <c r="R99" s="62"/>
      <c r="AK99" s="64"/>
      <c r="BD99" s="64"/>
      <c r="BW99" s="64"/>
      <c r="BY99" s="83"/>
      <c r="BZ99" s="82"/>
      <c r="CA99" s="82"/>
      <c r="CP99" s="64"/>
      <c r="CR99" s="83"/>
      <c r="CS99" s="82"/>
      <c r="CT99" s="82"/>
      <c r="DI99" s="64"/>
      <c r="DL99" s="209" t="s">
        <v>170</v>
      </c>
      <c r="DM99" s="210"/>
      <c r="DN99" s="211">
        <f>AVERAGE(DN84:DN97)</f>
        <v>710000</v>
      </c>
      <c r="EB99" s="64"/>
      <c r="EE99" s="209" t="s">
        <v>170</v>
      </c>
      <c r="EF99" s="210"/>
      <c r="EG99" s="211">
        <f>AVERAGE(EG84:EG97)</f>
        <v>710000</v>
      </c>
      <c r="EU99" s="64"/>
      <c r="EX99" s="209" t="s">
        <v>170</v>
      </c>
      <c r="EY99" s="210"/>
      <c r="EZ99" s="211">
        <f>AVERAGE(EZ84:EZ97)</f>
        <v>710000</v>
      </c>
      <c r="FN99" s="64"/>
      <c r="FQ99" s="209" t="s">
        <v>170</v>
      </c>
      <c r="FR99" s="210"/>
      <c r="FS99" s="211">
        <f>AVERAGE(FS84:FS97)</f>
        <v>710000</v>
      </c>
      <c r="GG99" s="64"/>
    </row>
    <row r="100" spans="4:189" x14ac:dyDescent="0.15">
      <c r="D100" s="55"/>
      <c r="F100" s="55"/>
      <c r="R100" s="62"/>
      <c r="AK100" s="64"/>
      <c r="BD100" s="64"/>
      <c r="BW100" s="64"/>
      <c r="BY100" s="83"/>
      <c r="BZ100" s="82"/>
      <c r="CA100" s="82"/>
      <c r="CP100" s="64"/>
      <c r="CR100" s="83"/>
      <c r="CS100" s="82"/>
      <c r="CT100" s="82"/>
      <c r="DI100" s="64"/>
      <c r="EB100" s="64"/>
      <c r="EU100" s="64"/>
      <c r="FN100" s="64"/>
      <c r="GG100" s="64"/>
    </row>
    <row r="101" spans="4:189" x14ac:dyDescent="0.15">
      <c r="D101" s="55"/>
      <c r="F101" s="55"/>
      <c r="R101" s="62"/>
      <c r="AK101" s="64"/>
      <c r="BD101" s="64"/>
      <c r="BW101" s="64"/>
      <c r="BY101" s="83"/>
      <c r="BZ101" s="82"/>
      <c r="CA101" s="82"/>
      <c r="CP101" s="64"/>
      <c r="CR101" s="83"/>
      <c r="CS101" s="82"/>
      <c r="CT101" s="82"/>
      <c r="DI101" s="64"/>
      <c r="EB101" s="64"/>
      <c r="EU101" s="64"/>
      <c r="FN101" s="64"/>
      <c r="GG101" s="64"/>
    </row>
    <row r="102" spans="4:189" x14ac:dyDescent="0.15">
      <c r="D102" s="55"/>
      <c r="F102" s="55"/>
      <c r="R102" s="62"/>
      <c r="AK102" s="64"/>
      <c r="BD102" s="64"/>
      <c r="BW102" s="64"/>
      <c r="BY102" s="83"/>
      <c r="BZ102" s="82"/>
      <c r="CA102" s="82"/>
      <c r="CP102" s="64"/>
      <c r="CR102" s="83"/>
      <c r="CS102" s="82"/>
      <c r="CT102" s="82"/>
      <c r="DI102" s="64"/>
      <c r="EB102" s="64"/>
      <c r="EU102" s="64"/>
      <c r="FN102" s="64"/>
      <c r="GG102" s="64"/>
    </row>
    <row r="103" spans="4:189" x14ac:dyDescent="0.15">
      <c r="D103" s="55"/>
      <c r="F103" s="55"/>
      <c r="R103" s="62"/>
      <c r="AK103" s="64"/>
      <c r="BD103" s="64"/>
      <c r="BW103" s="64"/>
      <c r="BY103" s="83"/>
      <c r="BZ103" s="82"/>
      <c r="CA103" s="82"/>
      <c r="CP103" s="64"/>
      <c r="CR103" s="83"/>
      <c r="CS103" s="82"/>
      <c r="CT103" s="82"/>
      <c r="DI103" s="64"/>
      <c r="EB103" s="64"/>
      <c r="EU103" s="64"/>
      <c r="FN103" s="64"/>
      <c r="GG103" s="64"/>
    </row>
    <row r="104" spans="4:189" x14ac:dyDescent="0.15">
      <c r="D104" s="55"/>
      <c r="F104" s="55"/>
      <c r="R104" s="62"/>
      <c r="AK104" s="64"/>
      <c r="BD104" s="64"/>
      <c r="BW104" s="64"/>
      <c r="BY104" s="83"/>
      <c r="BZ104" s="82"/>
      <c r="CA104" s="82"/>
      <c r="CP104" s="64"/>
      <c r="CR104" s="83"/>
      <c r="CS104" s="82"/>
      <c r="CT104" s="82"/>
      <c r="DI104" s="64"/>
      <c r="EB104" s="64"/>
      <c r="EU104" s="64"/>
      <c r="FN104" s="64"/>
      <c r="GG104" s="64"/>
    </row>
    <row r="105" spans="4:189" x14ac:dyDescent="0.15">
      <c r="D105" s="55"/>
      <c r="F105" s="55"/>
      <c r="R105" s="62"/>
      <c r="AK105" s="64"/>
      <c r="BD105" s="64"/>
      <c r="BW105" s="64"/>
      <c r="BY105" s="83"/>
      <c r="BZ105" s="82"/>
      <c r="CA105" s="82"/>
      <c r="CP105" s="64"/>
      <c r="CR105" s="83"/>
      <c r="CS105" s="82"/>
      <c r="CT105" s="82"/>
      <c r="DI105" s="64"/>
      <c r="EB105" s="64"/>
      <c r="EU105" s="64"/>
      <c r="FN105" s="64"/>
      <c r="GG105" s="64"/>
    </row>
    <row r="106" spans="4:189" x14ac:dyDescent="0.15">
      <c r="D106" s="55"/>
      <c r="F106" s="55"/>
      <c r="R106" s="62"/>
      <c r="AK106" s="64"/>
      <c r="BD106" s="64"/>
      <c r="BW106" s="64"/>
      <c r="BY106" s="83"/>
      <c r="BZ106" s="82"/>
      <c r="CA106" s="82"/>
      <c r="CP106" s="64"/>
      <c r="CR106" s="83"/>
      <c r="CS106" s="82"/>
      <c r="CT106" s="82"/>
      <c r="DI106" s="64"/>
      <c r="EB106" s="64"/>
      <c r="EU106" s="64"/>
      <c r="FN106" s="64"/>
      <c r="GG106" s="64"/>
    </row>
    <row r="107" spans="4:189" x14ac:dyDescent="0.15">
      <c r="D107" s="55"/>
      <c r="F107" s="55"/>
      <c r="R107" s="62"/>
      <c r="AK107" s="64"/>
      <c r="BD107" s="64"/>
      <c r="BW107" s="64"/>
      <c r="BY107" s="83"/>
      <c r="BZ107" s="82"/>
      <c r="CA107" s="82"/>
      <c r="CP107" s="64"/>
      <c r="CR107" s="83"/>
      <c r="CS107" s="82"/>
      <c r="CT107" s="82"/>
      <c r="DI107" s="64"/>
      <c r="EB107" s="64"/>
      <c r="EU107" s="64"/>
      <c r="FN107" s="64"/>
      <c r="GG107" s="64"/>
    </row>
    <row r="108" spans="4:189" x14ac:dyDescent="0.15">
      <c r="D108" s="55"/>
      <c r="F108" s="55"/>
      <c r="R108" s="62"/>
      <c r="AK108" s="64"/>
      <c r="BD108" s="64"/>
      <c r="BW108" s="64"/>
      <c r="BY108" s="83"/>
      <c r="BZ108" s="82"/>
      <c r="CA108" s="82"/>
      <c r="CP108" s="64"/>
      <c r="CR108" s="83"/>
      <c r="CS108" s="82"/>
      <c r="CT108" s="82"/>
      <c r="DI108" s="64"/>
      <c r="EB108" s="64"/>
      <c r="EU108" s="64"/>
      <c r="FN108" s="64"/>
      <c r="GG108" s="64"/>
    </row>
    <row r="109" spans="4:189" x14ac:dyDescent="0.15">
      <c r="D109" s="55"/>
      <c r="F109" s="55"/>
      <c r="R109" s="62"/>
      <c r="AK109" s="64"/>
      <c r="BD109" s="64"/>
      <c r="BW109" s="64"/>
      <c r="BY109" s="83"/>
      <c r="BZ109" s="82"/>
      <c r="CA109" s="82"/>
      <c r="CP109" s="64"/>
      <c r="CR109" s="83"/>
      <c r="CS109" s="82"/>
      <c r="CT109" s="82"/>
      <c r="DI109" s="64"/>
      <c r="EB109" s="64"/>
      <c r="EU109" s="64"/>
      <c r="FN109" s="64"/>
      <c r="GG109" s="64"/>
    </row>
    <row r="110" spans="4:189" x14ac:dyDescent="0.15">
      <c r="D110" s="55"/>
      <c r="F110" s="55"/>
      <c r="R110" s="62"/>
      <c r="AK110" s="64"/>
      <c r="BD110" s="64"/>
      <c r="BW110" s="64"/>
      <c r="BY110" s="83"/>
      <c r="BZ110" s="82"/>
      <c r="CA110" s="82"/>
      <c r="CP110" s="64"/>
      <c r="CR110" s="83"/>
      <c r="CS110" s="82"/>
      <c r="CT110" s="82"/>
      <c r="DI110" s="64"/>
      <c r="EB110" s="64"/>
      <c r="EU110" s="64"/>
      <c r="FN110" s="64"/>
      <c r="GG110" s="64"/>
    </row>
    <row r="111" spans="4:189" x14ac:dyDescent="0.15">
      <c r="D111" s="55"/>
      <c r="F111" s="55"/>
      <c r="R111" s="62"/>
      <c r="AK111" s="64"/>
      <c r="BD111" s="64"/>
      <c r="BW111" s="64"/>
      <c r="BY111" s="83"/>
      <c r="BZ111" s="82"/>
      <c r="CA111" s="82"/>
      <c r="CP111" s="64"/>
      <c r="CR111" s="83"/>
      <c r="CS111" s="82"/>
      <c r="CT111" s="82"/>
      <c r="DI111" s="64"/>
      <c r="EB111" s="64"/>
      <c r="EU111" s="64"/>
      <c r="FN111" s="64"/>
      <c r="GG111" s="64"/>
    </row>
    <row r="112" spans="4:189" x14ac:dyDescent="0.15">
      <c r="D112" s="55"/>
      <c r="F112" s="55"/>
      <c r="R112" s="62"/>
      <c r="AK112" s="64"/>
      <c r="BD112" s="64"/>
      <c r="BW112" s="64"/>
      <c r="BY112" s="83"/>
      <c r="BZ112" s="82"/>
      <c r="CA112" s="82"/>
      <c r="CP112" s="64"/>
      <c r="CR112" s="83"/>
      <c r="CS112" s="82"/>
      <c r="CT112" s="82"/>
      <c r="DI112" s="64"/>
      <c r="EB112" s="64"/>
      <c r="EU112" s="64"/>
      <c r="FN112" s="64"/>
      <c r="GG112" s="64"/>
    </row>
    <row r="113" spans="4:189" x14ac:dyDescent="0.15">
      <c r="D113" s="55"/>
      <c r="F113" s="55"/>
      <c r="R113" s="62"/>
      <c r="AK113" s="64"/>
      <c r="BD113" s="64"/>
      <c r="BW113" s="64"/>
      <c r="BY113" s="83"/>
      <c r="BZ113" s="82"/>
      <c r="CA113" s="82"/>
      <c r="CP113" s="64"/>
      <c r="DI113" s="64"/>
      <c r="EB113" s="64"/>
      <c r="EU113" s="64"/>
      <c r="FN113" s="64"/>
      <c r="GG113" s="64"/>
    </row>
    <row r="114" spans="4:189" x14ac:dyDescent="0.15">
      <c r="D114" s="55"/>
      <c r="F114" s="55"/>
      <c r="R114" s="62"/>
      <c r="AK114" s="64"/>
      <c r="BD114" s="64"/>
      <c r="BW114" s="64"/>
      <c r="BY114" s="83"/>
      <c r="BZ114" s="82"/>
      <c r="CA114" s="82"/>
      <c r="CP114" s="64"/>
      <c r="DI114" s="64"/>
      <c r="EB114" s="64"/>
      <c r="EU114" s="64"/>
      <c r="FN114" s="64"/>
      <c r="GG114" s="64"/>
    </row>
    <row r="115" spans="4:189" x14ac:dyDescent="0.15">
      <c r="D115" s="55"/>
      <c r="F115" s="55"/>
      <c r="R115" s="62"/>
      <c r="AK115" s="64"/>
      <c r="BD115" s="64"/>
      <c r="BW115" s="64"/>
      <c r="BY115" s="83"/>
      <c r="BZ115" s="82"/>
      <c r="CA115" s="82"/>
      <c r="CP115" s="64"/>
      <c r="DI115" s="64"/>
      <c r="EB115" s="64"/>
      <c r="EU115" s="64"/>
      <c r="FN115" s="64"/>
      <c r="GG115" s="64"/>
    </row>
    <row r="116" spans="4:189" x14ac:dyDescent="0.15">
      <c r="D116" s="55"/>
      <c r="F116" s="55"/>
      <c r="R116" s="62"/>
      <c r="AK116" s="64"/>
      <c r="BD116" s="64"/>
      <c r="BW116" s="64"/>
      <c r="BY116" s="83"/>
      <c r="BZ116" s="82"/>
      <c r="CA116" s="82"/>
      <c r="CP116" s="64"/>
      <c r="DI116" s="64"/>
      <c r="EB116" s="64"/>
      <c r="EU116" s="64"/>
      <c r="FN116" s="64"/>
      <c r="GG116" s="64"/>
    </row>
    <row r="117" spans="4:189" x14ac:dyDescent="0.15">
      <c r="D117" s="55"/>
      <c r="F117" s="55"/>
      <c r="R117" s="62"/>
      <c r="AK117" s="64"/>
      <c r="BD117" s="64"/>
      <c r="BW117" s="64"/>
      <c r="BY117" s="83"/>
      <c r="BZ117" s="82"/>
      <c r="CA117" s="82"/>
      <c r="CP117" s="64"/>
      <c r="DI117" s="64"/>
      <c r="EB117" s="64"/>
      <c r="EU117" s="64"/>
      <c r="FN117" s="64"/>
      <c r="GG117" s="64"/>
    </row>
    <row r="118" spans="4:189" x14ac:dyDescent="0.15">
      <c r="D118" s="55"/>
      <c r="F118" s="55"/>
      <c r="R118" s="62"/>
      <c r="AK118" s="64"/>
      <c r="BD118" s="64"/>
      <c r="BW118" s="64"/>
      <c r="BY118" s="83"/>
      <c r="BZ118" s="82"/>
      <c r="CA118" s="82"/>
      <c r="CP118" s="64"/>
      <c r="DI118" s="64"/>
      <c r="EB118" s="64"/>
      <c r="EU118" s="64"/>
      <c r="FN118" s="64"/>
      <c r="GG118" s="64"/>
    </row>
    <row r="119" spans="4:189" x14ac:dyDescent="0.15">
      <c r="D119" s="55"/>
      <c r="F119" s="55"/>
      <c r="R119" s="62"/>
      <c r="AK119" s="64"/>
      <c r="BD119" s="64"/>
      <c r="BW119" s="64"/>
      <c r="BY119" s="83"/>
      <c r="BZ119" s="82"/>
      <c r="CA119" s="82"/>
      <c r="CP119" s="64"/>
      <c r="DI119" s="64"/>
      <c r="EB119" s="64"/>
      <c r="EU119" s="64"/>
      <c r="FN119" s="64"/>
      <c r="GG119" s="64"/>
    </row>
    <row r="120" spans="4:189" x14ac:dyDescent="0.15">
      <c r="D120" s="55"/>
      <c r="F120" s="55"/>
      <c r="R120" s="62"/>
      <c r="AK120" s="64"/>
      <c r="BD120" s="64"/>
      <c r="BW120" s="64"/>
      <c r="BY120" s="83"/>
      <c r="BZ120" s="82"/>
      <c r="CA120" s="82"/>
      <c r="CP120" s="64"/>
      <c r="DI120" s="64"/>
      <c r="EB120" s="64"/>
      <c r="EU120" s="64"/>
      <c r="FN120" s="64"/>
      <c r="GG120" s="64"/>
    </row>
    <row r="121" spans="4:189" x14ac:dyDescent="0.15">
      <c r="D121" s="55"/>
      <c r="F121" s="55"/>
      <c r="R121" s="62"/>
      <c r="AK121" s="64"/>
      <c r="BD121" s="64"/>
      <c r="BW121" s="64"/>
      <c r="BY121" s="83"/>
      <c r="BZ121" s="82"/>
      <c r="CA121" s="82"/>
      <c r="CP121" s="64"/>
      <c r="DI121" s="64"/>
      <c r="EB121" s="64"/>
      <c r="EU121" s="64"/>
      <c r="FN121" s="64"/>
      <c r="GG121" s="64"/>
    </row>
    <row r="122" spans="4:189" x14ac:dyDescent="0.15">
      <c r="D122" s="55"/>
      <c r="F122" s="55"/>
      <c r="R122" s="62"/>
      <c r="AK122" s="64"/>
      <c r="BD122" s="64"/>
      <c r="BW122" s="64"/>
      <c r="BY122" s="83"/>
      <c r="BZ122" s="82"/>
      <c r="CA122" s="82"/>
      <c r="CP122" s="64"/>
      <c r="DI122" s="64"/>
      <c r="EB122" s="64"/>
      <c r="EU122" s="64"/>
      <c r="FN122" s="64"/>
      <c r="GG122" s="64"/>
    </row>
    <row r="123" spans="4:189" x14ac:dyDescent="0.15">
      <c r="D123" s="55"/>
      <c r="F123" s="55"/>
      <c r="R123" s="62"/>
      <c r="AK123" s="64"/>
      <c r="BD123" s="64"/>
      <c r="BW123" s="64"/>
      <c r="BY123" s="83"/>
      <c r="BZ123" s="82"/>
      <c r="CA123" s="82"/>
      <c r="CP123" s="64"/>
      <c r="DI123" s="64"/>
      <c r="EB123" s="64"/>
      <c r="EU123" s="64"/>
      <c r="FN123" s="64"/>
      <c r="GG123" s="64"/>
    </row>
    <row r="124" spans="4:189" x14ac:dyDescent="0.15">
      <c r="D124" s="55"/>
      <c r="F124" s="55"/>
      <c r="R124" s="62"/>
      <c r="AK124" s="64"/>
      <c r="BD124" s="64"/>
      <c r="BW124" s="64"/>
      <c r="BY124" s="83"/>
      <c r="BZ124" s="82"/>
      <c r="CA124" s="82"/>
      <c r="CP124" s="64"/>
      <c r="DI124" s="64"/>
      <c r="EB124" s="64"/>
      <c r="EU124" s="64"/>
      <c r="FN124" s="64"/>
      <c r="GG124" s="64"/>
    </row>
    <row r="125" spans="4:189" x14ac:dyDescent="0.15">
      <c r="D125" s="55"/>
      <c r="F125" s="55"/>
      <c r="R125" s="62"/>
      <c r="AK125" s="64"/>
      <c r="BD125" s="64"/>
      <c r="BW125" s="64"/>
      <c r="BY125" s="83"/>
      <c r="BZ125" s="82"/>
      <c r="CA125" s="82"/>
      <c r="CP125" s="64"/>
      <c r="DI125" s="64"/>
      <c r="EB125" s="64"/>
      <c r="EU125" s="64"/>
      <c r="FN125" s="64"/>
      <c r="GG125" s="64"/>
    </row>
    <row r="126" spans="4:189" x14ac:dyDescent="0.15">
      <c r="D126" s="55"/>
      <c r="F126" s="55"/>
      <c r="R126" s="62"/>
      <c r="AK126" s="64"/>
      <c r="BD126" s="64"/>
      <c r="BW126" s="64"/>
      <c r="BY126" s="83"/>
      <c r="BZ126" s="82"/>
      <c r="CA126" s="82"/>
      <c r="CP126" s="64"/>
      <c r="DI126" s="64"/>
      <c r="EB126" s="64"/>
      <c r="EU126" s="64"/>
      <c r="FN126" s="64"/>
      <c r="GG126" s="64"/>
    </row>
    <row r="127" spans="4:189" x14ac:dyDescent="0.15">
      <c r="D127" s="55"/>
      <c r="F127" s="55"/>
      <c r="R127" s="62"/>
      <c r="AK127" s="64"/>
      <c r="BD127" s="64"/>
      <c r="BW127" s="64"/>
      <c r="BY127" s="83"/>
      <c r="BZ127" s="82"/>
      <c r="CA127" s="82"/>
      <c r="CP127" s="64"/>
      <c r="DI127" s="64"/>
      <c r="EB127" s="64"/>
      <c r="EU127" s="64"/>
      <c r="FN127" s="64"/>
      <c r="GG127" s="64"/>
    </row>
    <row r="128" spans="4:189" x14ac:dyDescent="0.15">
      <c r="D128" s="55"/>
      <c r="F128" s="55"/>
      <c r="R128" s="62"/>
      <c r="AK128" s="64"/>
      <c r="BD128" s="64"/>
      <c r="BW128" s="64"/>
      <c r="BY128" s="83"/>
      <c r="BZ128" s="82"/>
      <c r="CA128" s="82"/>
      <c r="CP128" s="64"/>
      <c r="DI128" s="64"/>
      <c r="EB128" s="64"/>
      <c r="EU128" s="64"/>
      <c r="FN128" s="64"/>
      <c r="GG128" s="64"/>
    </row>
    <row r="129" spans="4:189" x14ac:dyDescent="0.15">
      <c r="D129" s="55"/>
      <c r="F129" s="55"/>
      <c r="R129" s="62"/>
      <c r="AK129" s="64"/>
      <c r="BD129" s="64"/>
      <c r="BW129" s="64"/>
      <c r="BY129" s="83"/>
      <c r="BZ129" s="82"/>
      <c r="CA129" s="82"/>
      <c r="CP129" s="64"/>
      <c r="DI129" s="64"/>
      <c r="EB129" s="64"/>
      <c r="EU129" s="64"/>
      <c r="FN129" s="64"/>
      <c r="GG129" s="64"/>
    </row>
    <row r="130" spans="4:189" x14ac:dyDescent="0.15">
      <c r="D130" s="55"/>
      <c r="F130" s="55"/>
      <c r="R130" s="62"/>
      <c r="AK130" s="64"/>
      <c r="BD130" s="64"/>
      <c r="BW130" s="64"/>
      <c r="BY130" s="83"/>
      <c r="BZ130" s="82"/>
      <c r="CA130" s="82"/>
      <c r="CP130" s="64"/>
      <c r="DI130" s="64"/>
      <c r="EB130" s="64"/>
      <c r="EU130" s="64"/>
      <c r="FN130" s="64"/>
      <c r="GG130" s="64"/>
    </row>
    <row r="131" spans="4:189" x14ac:dyDescent="0.15">
      <c r="D131" s="55"/>
      <c r="F131" s="55"/>
      <c r="R131" s="62"/>
      <c r="AK131" s="64"/>
      <c r="BD131" s="64"/>
      <c r="BW131" s="64"/>
      <c r="BY131" s="83"/>
      <c r="BZ131" s="82"/>
      <c r="CA131" s="82"/>
      <c r="CP131" s="64"/>
      <c r="DI131" s="64"/>
      <c r="EB131" s="64"/>
      <c r="EU131" s="64"/>
      <c r="FN131" s="64"/>
      <c r="GG131" s="64"/>
    </row>
    <row r="132" spans="4:189" x14ac:dyDescent="0.15">
      <c r="D132" s="55"/>
      <c r="F132" s="55"/>
      <c r="R132" s="62"/>
      <c r="AK132" s="64"/>
      <c r="BD132" s="64"/>
      <c r="BW132" s="64"/>
      <c r="BY132" s="83"/>
      <c r="BZ132" s="82"/>
      <c r="CA132" s="82"/>
      <c r="CP132" s="64"/>
      <c r="DI132" s="64"/>
      <c r="EB132" s="64"/>
      <c r="EU132" s="64"/>
      <c r="FN132" s="64"/>
      <c r="GG132" s="64"/>
    </row>
    <row r="133" spans="4:189" x14ac:dyDescent="0.15">
      <c r="D133" s="55"/>
      <c r="F133" s="55"/>
      <c r="R133" s="62"/>
      <c r="AK133" s="64"/>
      <c r="BD133" s="64"/>
      <c r="BW133" s="64"/>
      <c r="BY133" s="83"/>
      <c r="BZ133" s="82"/>
      <c r="CA133" s="82"/>
      <c r="CP133" s="64"/>
      <c r="DI133" s="64"/>
      <c r="EB133" s="64"/>
      <c r="EU133" s="64"/>
      <c r="FN133" s="64"/>
      <c r="GG133" s="64"/>
    </row>
    <row r="134" spans="4:189" x14ac:dyDescent="0.15">
      <c r="D134" s="55"/>
      <c r="F134" s="55"/>
      <c r="R134" s="62"/>
      <c r="AK134" s="64"/>
      <c r="BD134" s="64"/>
      <c r="BW134" s="64"/>
      <c r="BY134" s="83"/>
      <c r="BZ134" s="82"/>
      <c r="CA134" s="82"/>
      <c r="CP134" s="64"/>
      <c r="DI134" s="64"/>
      <c r="EB134" s="64"/>
      <c r="EU134" s="64"/>
      <c r="FN134" s="64"/>
      <c r="GG134" s="64"/>
    </row>
    <row r="135" spans="4:189" x14ac:dyDescent="0.15">
      <c r="D135" s="55"/>
      <c r="F135" s="55"/>
      <c r="R135" s="62"/>
      <c r="AK135" s="64"/>
      <c r="BD135" s="64"/>
      <c r="BW135" s="64"/>
      <c r="BY135" s="83"/>
      <c r="BZ135" s="82"/>
      <c r="CA135" s="82"/>
      <c r="CP135" s="64"/>
      <c r="DI135" s="64"/>
      <c r="EB135" s="64"/>
      <c r="EU135" s="64"/>
      <c r="FN135" s="64"/>
      <c r="GG135" s="64"/>
    </row>
    <row r="136" spans="4:189" x14ac:dyDescent="0.15">
      <c r="D136" s="55"/>
      <c r="F136" s="55"/>
      <c r="R136" s="62"/>
      <c r="AK136" s="64"/>
      <c r="BD136" s="64"/>
      <c r="BW136" s="64"/>
      <c r="BY136" s="83"/>
      <c r="BZ136" s="82"/>
      <c r="CA136" s="82"/>
      <c r="CP136" s="64"/>
      <c r="DI136" s="64"/>
      <c r="EB136" s="64"/>
      <c r="EU136" s="64"/>
      <c r="FN136" s="64"/>
      <c r="GG136" s="64"/>
    </row>
    <row r="137" spans="4:189" x14ac:dyDescent="0.15">
      <c r="D137" s="55"/>
      <c r="F137" s="55"/>
      <c r="R137" s="62"/>
      <c r="AK137" s="64"/>
      <c r="BD137" s="64"/>
      <c r="BW137" s="64"/>
      <c r="BY137" s="83"/>
      <c r="BZ137" s="82"/>
      <c r="CA137" s="82"/>
      <c r="CP137" s="64"/>
      <c r="DI137" s="64"/>
      <c r="EB137" s="64"/>
      <c r="EU137" s="64"/>
      <c r="FN137" s="64"/>
      <c r="GG137" s="64"/>
    </row>
    <row r="138" spans="4:189" x14ac:dyDescent="0.15">
      <c r="D138" s="55"/>
      <c r="F138" s="55"/>
      <c r="R138" s="62"/>
      <c r="AK138" s="64"/>
      <c r="BD138" s="64"/>
      <c r="BW138" s="64"/>
      <c r="BY138" s="83"/>
      <c r="BZ138" s="82"/>
      <c r="CA138" s="82"/>
      <c r="CP138" s="64"/>
      <c r="DI138" s="64"/>
      <c r="EB138" s="64"/>
      <c r="EU138" s="64"/>
      <c r="FN138" s="64"/>
      <c r="GG138" s="64"/>
    </row>
    <row r="139" spans="4:189" x14ac:dyDescent="0.15">
      <c r="D139" s="55"/>
      <c r="F139" s="55"/>
      <c r="R139" s="62"/>
      <c r="AK139" s="64"/>
      <c r="BD139" s="64"/>
      <c r="BW139" s="64"/>
      <c r="BY139" s="83"/>
      <c r="BZ139" s="82"/>
      <c r="CA139" s="82"/>
      <c r="CP139" s="64"/>
      <c r="DI139" s="64"/>
      <c r="EB139" s="64"/>
      <c r="EU139" s="64"/>
      <c r="FN139" s="64"/>
      <c r="GG139" s="64"/>
    </row>
    <row r="140" spans="4:189" x14ac:dyDescent="0.15">
      <c r="D140" s="55"/>
      <c r="F140" s="55"/>
      <c r="R140" s="62"/>
      <c r="AK140" s="64"/>
      <c r="BD140" s="64"/>
      <c r="BW140" s="64"/>
      <c r="BY140" s="83"/>
      <c r="BZ140" s="82"/>
      <c r="CA140" s="82"/>
      <c r="CP140" s="64"/>
      <c r="DI140" s="64"/>
      <c r="EB140" s="64"/>
      <c r="EU140" s="64"/>
      <c r="FN140" s="64"/>
      <c r="GG140" s="64"/>
    </row>
    <row r="141" spans="4:189" x14ac:dyDescent="0.15">
      <c r="D141" s="55"/>
      <c r="F141" s="55"/>
      <c r="R141" s="62"/>
      <c r="AK141" s="64"/>
      <c r="BD141" s="64"/>
      <c r="BW141" s="64"/>
      <c r="BY141" s="83"/>
      <c r="BZ141" s="82"/>
      <c r="CA141" s="82"/>
      <c r="CP141" s="64"/>
      <c r="DI141" s="64"/>
      <c r="EB141" s="64"/>
      <c r="EU141" s="64"/>
      <c r="FN141" s="64"/>
      <c r="GG141" s="64"/>
    </row>
    <row r="142" spans="4:189" x14ac:dyDescent="0.15">
      <c r="D142" s="55"/>
      <c r="F142" s="55"/>
      <c r="R142" s="62"/>
      <c r="AK142" s="64"/>
      <c r="BD142" s="64"/>
      <c r="BW142" s="64"/>
      <c r="BY142" s="83"/>
      <c r="BZ142" s="82"/>
      <c r="CA142" s="82"/>
      <c r="CP142" s="64"/>
      <c r="DI142" s="64"/>
      <c r="EB142" s="64"/>
      <c r="EU142" s="64"/>
      <c r="FN142" s="64"/>
      <c r="GG142" s="64"/>
    </row>
    <row r="143" spans="4:189" x14ac:dyDescent="0.15">
      <c r="D143" s="55"/>
      <c r="F143" s="55"/>
      <c r="R143" s="62"/>
      <c r="AK143" s="64"/>
      <c r="BD143" s="64"/>
      <c r="BW143" s="64"/>
      <c r="BY143" s="83"/>
      <c r="BZ143" s="82"/>
      <c r="CA143" s="82"/>
      <c r="CP143" s="64"/>
      <c r="DI143" s="64"/>
      <c r="EB143" s="64"/>
      <c r="EU143" s="64"/>
      <c r="FN143" s="64"/>
      <c r="GG143" s="64"/>
    </row>
    <row r="144" spans="4:189" x14ac:dyDescent="0.15">
      <c r="D144" s="55"/>
      <c r="F144" s="55"/>
      <c r="R144" s="62"/>
      <c r="AK144" s="64"/>
      <c r="BD144" s="64"/>
      <c r="BW144" s="64"/>
      <c r="BY144" s="83"/>
      <c r="BZ144" s="82"/>
      <c r="CA144" s="82"/>
      <c r="CP144" s="64"/>
      <c r="DI144" s="64"/>
      <c r="EB144" s="64"/>
      <c r="EU144" s="64"/>
      <c r="FN144" s="64"/>
      <c r="GG144" s="64"/>
    </row>
    <row r="145" spans="4:79" x14ac:dyDescent="0.15">
      <c r="D145" s="55"/>
      <c r="F145" s="55"/>
      <c r="BY145" s="83"/>
      <c r="BZ145" s="82"/>
      <c r="CA145" s="82"/>
    </row>
    <row r="146" spans="4:79" x14ac:dyDescent="0.15">
      <c r="D146" s="55"/>
      <c r="F146" s="55"/>
      <c r="BY146" s="83"/>
      <c r="BZ146" s="82"/>
      <c r="CA146" s="82"/>
    </row>
    <row r="147" spans="4:79" x14ac:dyDescent="0.15">
      <c r="D147" s="55"/>
      <c r="F147" s="55"/>
      <c r="BY147" s="83"/>
      <c r="BZ147" s="82"/>
      <c r="CA147" s="82"/>
    </row>
    <row r="148" spans="4:79" x14ac:dyDescent="0.15">
      <c r="D148" s="55"/>
      <c r="F148" s="55"/>
      <c r="BY148" s="83"/>
      <c r="BZ148" s="82"/>
      <c r="CA148" s="82"/>
    </row>
    <row r="149" spans="4:79" x14ac:dyDescent="0.15">
      <c r="D149" s="55"/>
      <c r="F149" s="55"/>
      <c r="BY149" s="83"/>
      <c r="BZ149" s="82"/>
      <c r="CA149" s="82"/>
    </row>
    <row r="150" spans="4:79" x14ac:dyDescent="0.15">
      <c r="D150" s="55"/>
      <c r="F150" s="55"/>
      <c r="BY150" s="83"/>
      <c r="BZ150" s="82"/>
      <c r="CA150" s="82"/>
    </row>
    <row r="151" spans="4:79" x14ac:dyDescent="0.15">
      <c r="D151" s="55"/>
      <c r="F151" s="55"/>
      <c r="BY151" s="83"/>
      <c r="BZ151" s="82"/>
      <c r="CA151" s="82"/>
    </row>
    <row r="152" spans="4:79" x14ac:dyDescent="0.15">
      <c r="D152" s="55"/>
      <c r="F152" s="55"/>
    </row>
    <row r="153" spans="4:79" x14ac:dyDescent="0.15">
      <c r="D153" s="55"/>
      <c r="F153" s="55"/>
    </row>
    <row r="154" spans="4:79" x14ac:dyDescent="0.15">
      <c r="D154" s="55"/>
      <c r="F154" s="55"/>
    </row>
    <row r="155" spans="4:79" x14ac:dyDescent="0.15">
      <c r="D155" s="55"/>
      <c r="F155" s="55"/>
    </row>
    <row r="156" spans="4:79" x14ac:dyDescent="0.15">
      <c r="D156" s="55"/>
      <c r="F156" s="55"/>
    </row>
    <row r="157" spans="4:79" x14ac:dyDescent="0.15">
      <c r="D157" s="55"/>
      <c r="F157" s="55"/>
    </row>
    <row r="158" spans="4:79" x14ac:dyDescent="0.15">
      <c r="D158" s="55"/>
      <c r="F158" s="55"/>
    </row>
    <row r="159" spans="4:79" x14ac:dyDescent="0.15">
      <c r="D159" s="55"/>
      <c r="F159" s="55"/>
    </row>
    <row r="160" spans="4:79" x14ac:dyDescent="0.15">
      <c r="D160" s="55"/>
      <c r="F160" s="55"/>
    </row>
    <row r="161" spans="4:6" x14ac:dyDescent="0.15">
      <c r="D161" s="55"/>
      <c r="F161" s="55"/>
    </row>
    <row r="162" spans="4:6" x14ac:dyDescent="0.15">
      <c r="D162" s="55"/>
      <c r="F162" s="55"/>
    </row>
    <row r="163" spans="4:6" x14ac:dyDescent="0.15">
      <c r="D163" s="55"/>
      <c r="F163" s="55"/>
    </row>
    <row r="164" spans="4:6" x14ac:dyDescent="0.15">
      <c r="D164" s="55"/>
      <c r="F164" s="55"/>
    </row>
    <row r="165" spans="4:6" x14ac:dyDescent="0.15">
      <c r="D165" s="55"/>
      <c r="F165" s="55"/>
    </row>
    <row r="166" spans="4:6" x14ac:dyDescent="0.15">
      <c r="D166" s="55"/>
      <c r="F166" s="55"/>
    </row>
    <row r="167" spans="4:6" x14ac:dyDescent="0.15">
      <c r="D167" s="55"/>
      <c r="F167" s="55"/>
    </row>
    <row r="168" spans="4:6" x14ac:dyDescent="0.15">
      <c r="D168" s="55"/>
      <c r="F168" s="55"/>
    </row>
    <row r="169" spans="4:6" x14ac:dyDescent="0.15">
      <c r="D169" s="55"/>
      <c r="F169" s="55"/>
    </row>
    <row r="170" spans="4:6" x14ac:dyDescent="0.15">
      <c r="D170" s="55"/>
      <c r="F170" s="55"/>
    </row>
    <row r="171" spans="4:6" x14ac:dyDescent="0.15">
      <c r="D171" s="55"/>
      <c r="F171" s="55"/>
    </row>
    <row r="172" spans="4:6" x14ac:dyDescent="0.15">
      <c r="D172" s="55"/>
      <c r="F172" s="55"/>
    </row>
    <row r="173" spans="4:6" x14ac:dyDescent="0.15">
      <c r="D173" s="55"/>
      <c r="F173" s="55"/>
    </row>
    <row r="174" spans="4:6" x14ac:dyDescent="0.15">
      <c r="D174" s="55"/>
      <c r="F174" s="55"/>
    </row>
    <row r="175" spans="4:6" x14ac:dyDescent="0.15">
      <c r="D175" s="55"/>
      <c r="F175" s="55"/>
    </row>
    <row r="176" spans="4:6" x14ac:dyDescent="0.15">
      <c r="D176" s="55"/>
      <c r="F176" s="55"/>
    </row>
    <row r="177" spans="4:6" x14ac:dyDescent="0.15">
      <c r="D177" s="55"/>
      <c r="F177" s="55"/>
    </row>
    <row r="178" spans="4:6" x14ac:dyDescent="0.15">
      <c r="D178" s="55"/>
      <c r="F178" s="55"/>
    </row>
    <row r="179" spans="4:6" x14ac:dyDescent="0.15">
      <c r="D179" s="55"/>
      <c r="F179" s="55"/>
    </row>
    <row r="180" spans="4:6" x14ac:dyDescent="0.15">
      <c r="D180" s="55"/>
      <c r="F180" s="55"/>
    </row>
  </sheetData>
  <mergeCells count="167">
    <mergeCell ref="B3:C3"/>
    <mergeCell ref="D3:E3"/>
    <mergeCell ref="EH59:EI59"/>
    <mergeCell ref="FA59:FB59"/>
    <mergeCell ref="FT59:FU59"/>
    <mergeCell ref="DO59:DP59"/>
    <mergeCell ref="CX63:DH63"/>
    <mergeCell ref="DQ63:EA63"/>
    <mergeCell ref="EJ63:ET63"/>
    <mergeCell ref="FC63:FM63"/>
    <mergeCell ref="FV63:GF63"/>
    <mergeCell ref="G64:Q64"/>
    <mergeCell ref="Z64:AJ64"/>
    <mergeCell ref="AS64:BC64"/>
    <mergeCell ref="BL64:BV64"/>
    <mergeCell ref="CE64:CO64"/>
    <mergeCell ref="G63:Q63"/>
    <mergeCell ref="Z63:AJ63"/>
    <mergeCell ref="AS63:BC63"/>
    <mergeCell ref="BL63:BV63"/>
    <mergeCell ref="CE63:CO63"/>
    <mergeCell ref="CX64:DH64"/>
    <mergeCell ref="DQ64:EA64"/>
    <mergeCell ref="EJ64:ET64"/>
    <mergeCell ref="FC64:FM64"/>
    <mergeCell ref="FV64:GF64"/>
    <mergeCell ref="G65:Q65"/>
    <mergeCell ref="Z65:AJ65"/>
    <mergeCell ref="AS65:BC65"/>
    <mergeCell ref="BL65:BV65"/>
    <mergeCell ref="CE65:CO65"/>
    <mergeCell ref="CX65:DH65"/>
    <mergeCell ref="DQ65:EA65"/>
    <mergeCell ref="EJ65:ET65"/>
    <mergeCell ref="FC65:FM65"/>
    <mergeCell ref="FV65:GF65"/>
    <mergeCell ref="DK66:DL66"/>
    <mergeCell ref="ED66:EE66"/>
    <mergeCell ref="EW66:EX66"/>
    <mergeCell ref="FP66:FQ66"/>
    <mergeCell ref="DK67:DL67"/>
    <mergeCell ref="ED67:EE67"/>
    <mergeCell ref="EW67:EX67"/>
    <mergeCell ref="FP67:FQ67"/>
    <mergeCell ref="DK68:DL68"/>
    <mergeCell ref="ED68:EE68"/>
    <mergeCell ref="EW68:EX68"/>
    <mergeCell ref="FP68:FQ68"/>
    <mergeCell ref="L69:P69"/>
    <mergeCell ref="Z69:AJ69"/>
    <mergeCell ref="AS69:BC69"/>
    <mergeCell ref="BL69:BV69"/>
    <mergeCell ref="EJ69:ET69"/>
    <mergeCell ref="EW69:EX69"/>
    <mergeCell ref="FC69:FM69"/>
    <mergeCell ref="FP69:FQ69"/>
    <mergeCell ref="FV69:GF69"/>
    <mergeCell ref="L70:P70"/>
    <mergeCell ref="Z70:AJ70"/>
    <mergeCell ref="AS70:BC70"/>
    <mergeCell ref="CE69:CO69"/>
    <mergeCell ref="CX69:DH69"/>
    <mergeCell ref="DK69:DL69"/>
    <mergeCell ref="DQ69:EA69"/>
    <mergeCell ref="ED69:EE69"/>
    <mergeCell ref="FP70:FQ70"/>
    <mergeCell ref="FV70:GF70"/>
    <mergeCell ref="FC70:FM70"/>
    <mergeCell ref="DK70:DL70"/>
    <mergeCell ref="DQ70:EA70"/>
    <mergeCell ref="ED70:EE70"/>
    <mergeCell ref="EJ70:ET70"/>
    <mergeCell ref="EW70:EX70"/>
    <mergeCell ref="BL70:BV70"/>
    <mergeCell ref="CE70:CO70"/>
    <mergeCell ref="CX70:DH70"/>
    <mergeCell ref="FV73:GF73"/>
    <mergeCell ref="EJ71:ET71"/>
    <mergeCell ref="EW71:EX71"/>
    <mergeCell ref="FC71:FM71"/>
    <mergeCell ref="FP71:FQ71"/>
    <mergeCell ref="FV71:GF71"/>
    <mergeCell ref="L72:P72"/>
    <mergeCell ref="Z72:AJ72"/>
    <mergeCell ref="AS72:BC72"/>
    <mergeCell ref="CE71:CO71"/>
    <mergeCell ref="CX71:DH71"/>
    <mergeCell ref="DK71:DL71"/>
    <mergeCell ref="DQ71:EA71"/>
    <mergeCell ref="ED71:EE71"/>
    <mergeCell ref="FP72:FQ72"/>
    <mergeCell ref="FV72:GF72"/>
    <mergeCell ref="FC72:FM72"/>
    <mergeCell ref="L71:P71"/>
    <mergeCell ref="Z71:AJ71"/>
    <mergeCell ref="AS71:BC71"/>
    <mergeCell ref="BL71:BV71"/>
    <mergeCell ref="DK72:DL72"/>
    <mergeCell ref="DQ72:EA72"/>
    <mergeCell ref="ED72:EE72"/>
    <mergeCell ref="EW72:EX72"/>
    <mergeCell ref="BL72:BV72"/>
    <mergeCell ref="CE72:CO72"/>
    <mergeCell ref="CX72:DH72"/>
    <mergeCell ref="EJ73:ET73"/>
    <mergeCell ref="EW73:EX73"/>
    <mergeCell ref="FC73:FM73"/>
    <mergeCell ref="FP73:FQ73"/>
    <mergeCell ref="EJ72:ET72"/>
    <mergeCell ref="FP75:FQ75"/>
    <mergeCell ref="DK76:DL76"/>
    <mergeCell ref="ED76:EE76"/>
    <mergeCell ref="EW76:EX76"/>
    <mergeCell ref="FP76:FQ76"/>
    <mergeCell ref="L74:P74"/>
    <mergeCell ref="CE73:CO73"/>
    <mergeCell ref="CX73:DH73"/>
    <mergeCell ref="DK73:DL73"/>
    <mergeCell ref="DQ73:EA73"/>
    <mergeCell ref="ED73:EE73"/>
    <mergeCell ref="DK74:DL74"/>
    <mergeCell ref="ED74:EE74"/>
    <mergeCell ref="L73:P73"/>
    <mergeCell ref="Z73:AJ73"/>
    <mergeCell ref="AS73:BC73"/>
    <mergeCell ref="BL73:BV73"/>
    <mergeCell ref="L75:P75"/>
    <mergeCell ref="DK75:DL75"/>
    <mergeCell ref="ED75:EE75"/>
    <mergeCell ref="EW75:EX75"/>
    <mergeCell ref="EW74:EX74"/>
    <mergeCell ref="FP74:FQ74"/>
    <mergeCell ref="G81:Q81"/>
    <mergeCell ref="FV79:GF79"/>
    <mergeCell ref="G80:Q80"/>
    <mergeCell ref="Z80:AJ80"/>
    <mergeCell ref="AS80:BC80"/>
    <mergeCell ref="BL80:BV80"/>
    <mergeCell ref="CE80:CO80"/>
    <mergeCell ref="CX80:DH80"/>
    <mergeCell ref="DQ80:EA80"/>
    <mergeCell ref="EJ80:ET80"/>
    <mergeCell ref="FC80:FM80"/>
    <mergeCell ref="DQ79:EA79"/>
    <mergeCell ref="ED79:EF79"/>
    <mergeCell ref="EJ79:ET79"/>
    <mergeCell ref="EW79:EY79"/>
    <mergeCell ref="FC79:FM79"/>
    <mergeCell ref="FP79:FR79"/>
    <mergeCell ref="BL79:BV79"/>
    <mergeCell ref="CE79:CO79"/>
    <mergeCell ref="CX79:DH79"/>
    <mergeCell ref="DK79:DM79"/>
    <mergeCell ref="FV78:GF78"/>
    <mergeCell ref="G79:Q79"/>
    <mergeCell ref="Z79:AJ79"/>
    <mergeCell ref="AS79:BC79"/>
    <mergeCell ref="FV80:GF80"/>
    <mergeCell ref="EJ78:ET78"/>
    <mergeCell ref="FC78:FM78"/>
    <mergeCell ref="G78:Q78"/>
    <mergeCell ref="Z78:AJ78"/>
    <mergeCell ref="AS78:BC78"/>
    <mergeCell ref="BL78:BV78"/>
    <mergeCell ref="CE78:CO78"/>
    <mergeCell ref="CX78:DH78"/>
    <mergeCell ref="DQ78:EA78"/>
  </mergeCells>
  <dataValidations disablePrompts="1" count="1">
    <dataValidation type="list" allowBlank="1" showInputMessage="1" showErrorMessage="1" sqref="DM71 FR75 FR71 FR67 EY75 EF71 EY71 EF75 DM75 EF67 DM67 EY67" xr:uid="{9C5969A7-3FE9-4DE0-8397-52059E6789A6}">
      <formula1>$C$104:$C$144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Input</vt:lpstr>
      <vt:lpstr>Summary</vt:lpstr>
      <vt:lpstr>Data&gt;</vt:lpstr>
      <vt:lpstr>Comparables_data</vt:lpstr>
      <vt:lpstr>Comparables_summary</vt:lpstr>
      <vt:lpstr>Calculations-&gt;</vt:lpstr>
      <vt:lpstr>Rough Feasibility</vt:lpstr>
      <vt:lpstr>'Rough Feasibility'!Print_Area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Summary</dc:title>
  <dc:subject>Summary</dc:subject>
  <dc:creator>Jayesh Bhana</dc:creator>
  <cp:lastModifiedBy>Microsoft Office User</cp:lastModifiedBy>
  <dcterms:created xsi:type="dcterms:W3CDTF">2021-04-07T11:20:55Z</dcterms:created>
  <dcterms:modified xsi:type="dcterms:W3CDTF">2024-08-14T08:35:41Z</dcterms:modified>
</cp:coreProperties>
</file>