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0785" windowHeight="4095"/>
  </bookViews>
  <sheets>
    <sheet name="רווחה" sheetId="11" r:id="rId1"/>
    <sheet name="גיליון1" sheetId="12" r:id="rId2"/>
  </sheets>
  <definedNames>
    <definedName name="_xlnm._FilterDatabase" localSheetId="0" hidden="1">רווחה!$B$1:$F$105</definedName>
    <definedName name="_xlnm.Print_Area" localSheetId="0">רווחה!$A$1:$F$105</definedName>
  </definedNames>
  <calcPr calcId="145621"/>
</workbook>
</file>

<file path=xl/calcChain.xml><?xml version="1.0" encoding="utf-8"?>
<calcChain xmlns="http://schemas.openxmlformats.org/spreadsheetml/2006/main">
  <c r="E104" i="11" l="1"/>
  <c r="E105" i="11"/>
  <c r="E44" i="11" l="1"/>
  <c r="E15" i="11"/>
  <c r="F94" i="11" l="1"/>
  <c r="F51" i="11"/>
  <c r="E51" i="11"/>
  <c r="E45" i="11"/>
  <c r="E85" i="11" l="1"/>
  <c r="F91" i="11"/>
  <c r="E91" i="11"/>
  <c r="E90" i="11"/>
  <c r="E87" i="11"/>
</calcChain>
</file>

<file path=xl/sharedStrings.xml><?xml version="1.0" encoding="utf-8"?>
<sst xmlns="http://schemas.openxmlformats.org/spreadsheetml/2006/main" count="136" uniqueCount="136">
  <si>
    <t>תקציב</t>
  </si>
  <si>
    <t>מינהל/ אגף</t>
  </si>
  <si>
    <t>אגף/ מחלקה</t>
  </si>
  <si>
    <t>שירות חברתי</t>
  </si>
  <si>
    <t>מספר מקבלי שירות</t>
  </si>
  <si>
    <t>שירותים אישיים וחברתיים</t>
  </si>
  <si>
    <t>השירות לרווחת הפרט והמשפחה</t>
  </si>
  <si>
    <t xml:space="preserve"> נושמים לרווחה</t>
  </si>
  <si>
    <t xml:space="preserve"> משפחות ופרטים במצוקה בקהילה - סדנאות לשיפור תפקוד והעשרת חיי המשפחה</t>
  </si>
  <si>
    <t xml:space="preserve"> משפחות ופרטים במצוקה בקהילה - שירות סמך מקצועי</t>
  </si>
  <si>
    <t xml:space="preserve"> משפחות ופרטים במצוקה בקהילה - תכנית "יחדיו"</t>
  </si>
  <si>
    <t>משפחות ויחידים בקצה הרצף - דרי רחוב</t>
  </si>
  <si>
    <t>משפחות נפגעות אובדן פתאומי ושכול - אובדנות (תכנית הסיוע לאחר האירוע האובדני)</t>
  </si>
  <si>
    <t>משפחות נפגעות אובדן פתאומי ושכול - עבירות המתה</t>
  </si>
  <si>
    <t>משפחות נפגעות אובדן פתאומי ושכול - תאונות דרכים (מרכז הסיוע למשפחות נפגעי תאונות דרכים)</t>
  </si>
  <si>
    <t>ילד ונוער</t>
  </si>
  <si>
    <t>חוץ ביתי- אומנה</t>
  </si>
  <si>
    <t>פגיעות מיניות - מרכזי הגנה</t>
  </si>
  <si>
    <t>קהילה - מרכזי חירום אקסטרניים</t>
  </si>
  <si>
    <t>מוסדי - בתי אבות</t>
  </si>
  <si>
    <t>מוסדי - בתי אבות (פיקוח)</t>
  </si>
  <si>
    <t>קהילה - ניצולי שואה - שירות טלפוני - ערן</t>
  </si>
  <si>
    <t>חוץ ביתי - נופשונים</t>
  </si>
  <si>
    <t>שירות למען הילד</t>
  </si>
  <si>
    <t>אימוץ - מרכז רפואי לילדים המועמדים לאימוץ</t>
  </si>
  <si>
    <t>אימוץ- בתי מעבר לילדים הממתינים לאימוץ</t>
  </si>
  <si>
    <t>האגף לשירותי רווחה ושיקום</t>
  </si>
  <si>
    <t>מרכזי אבחון ושיקום</t>
  </si>
  <si>
    <t>קניית שירותי העסקת מוגבלים (משקם)</t>
  </si>
  <si>
    <t>תעסוקה מוגנת וסובסדיה</t>
  </si>
  <si>
    <t>תעסוקה נתמכת</t>
  </si>
  <si>
    <t>תוכניות מעבר מבי"ס לעולם העבודה</t>
  </si>
  <si>
    <t>תוכנית תנופה  - מופני הבטחת הכנסה</t>
  </si>
  <si>
    <t>השירות לעיוור</t>
  </si>
  <si>
    <t>מרכזי שיקום ואבחון</t>
  </si>
  <si>
    <t>מרכז מאגר + סדנאות לסטודנטים (עלה)</t>
  </si>
  <si>
    <t>שירותי חונכות לילדים עיוורים</t>
  </si>
  <si>
    <t>מועדונים חברתיים, מרכז רב שירותי לעיוור</t>
  </si>
  <si>
    <t>אוריינות מחשבים לחרשים עיוורים</t>
  </si>
  <si>
    <t>הדרכה שיקומית</t>
  </si>
  <si>
    <t>בתי תלמיד</t>
  </si>
  <si>
    <t>אחזקת כלבי נחיה לעיוור</t>
  </si>
  <si>
    <t>תחנות מידע למתעוורים חדשים</t>
  </si>
  <si>
    <t>נופש לעיוורים</t>
  </si>
  <si>
    <t>מכונים לראיה ירודה</t>
  </si>
  <si>
    <t>מאגר השאלת ציוד עזר</t>
  </si>
  <si>
    <t>היחידה לשירותי תמיכה בתקשורת לחרשים</t>
  </si>
  <si>
    <t>שירותי תמיכה בתקשורת ללקויי שמיעה וחירשים כולל רכישת אביזרי עזר (לפרט)</t>
  </si>
  <si>
    <t>פרויקטים בתחום השמיעה</t>
  </si>
  <si>
    <t>מרכז תקשורת (תיווך מרחוק לנותני שירותים)</t>
  </si>
  <si>
    <t>הפעלת תחנות מידע לליקויי שמיעה וחירשים</t>
  </si>
  <si>
    <t>מעונות יום שיקומיים</t>
  </si>
  <si>
    <t>קיטנות</t>
  </si>
  <si>
    <t>נופשונים</t>
  </si>
  <si>
    <t>מרכזי יום לנכים קשים ופגועי ראש</t>
  </si>
  <si>
    <t>אומנה לילדים ונוער עם נכויות</t>
  </si>
  <si>
    <t>אגף לשירותי תקון ונוער מנותק</t>
  </si>
  <si>
    <t>אוטיסטים חוץ ביתי</t>
  </si>
  <si>
    <t>חסות הנוער - חוץ ביתי</t>
  </si>
  <si>
    <t>אוטיסטים בקהילה</t>
  </si>
  <si>
    <t>שרות המבחן לנוער</t>
  </si>
  <si>
    <t>שיקום נוער - מפתנים ומיתרים</t>
  </si>
  <si>
    <t>נוער צעירים וצעירות - נפגעות סחר בנשים</t>
  </si>
  <si>
    <t>חקירות ילדים</t>
  </si>
  <si>
    <t>שירות המבחן למבוגרים - בקהילה</t>
  </si>
  <si>
    <t>נוער צעירים וצעירות - דירות לחסרי עורף משפחתי</t>
  </si>
  <si>
    <t>נוער צעירים וצעירות - מנטורינג והכשרה לצה"ל ותעסוקה</t>
  </si>
  <si>
    <t>נוער צעירים וצעירות- ידידים</t>
  </si>
  <si>
    <t>נוער צעירים וצעירות- חוזרים בשאלה</t>
  </si>
  <si>
    <t>נוער צעירים וצעירות - ניידת עלם איתור ואיבחון</t>
  </si>
  <si>
    <t>המחלקה לאבחון השמה וקידום</t>
  </si>
  <si>
    <t>אבחון - טיפול מיני</t>
  </si>
  <si>
    <t>דיור - פנימיה</t>
  </si>
  <si>
    <t>דיור בקהילה</t>
  </si>
  <si>
    <t>קהילה - מע"ש תעשייתי</t>
  </si>
  <si>
    <t>קהילה - נופש ארצי</t>
  </si>
  <si>
    <t>קהילה - קייטנות</t>
  </si>
  <si>
    <t>השירות לטיפול באדם עם אוטיזם</t>
  </si>
  <si>
    <t xml:space="preserve">שירות המבחן למבוגרים – מסגרות, תכניות טיפול, תכניות תומכות אבחון וטיפול. </t>
  </si>
  <si>
    <t>נפגעי התמכרויות – בקהילה נפגעי אלכוהול ונוער על רצף ההתמכרות</t>
  </si>
  <si>
    <t>נפגעי התמכרויות – מסגרות חוץ ביתיות</t>
  </si>
  <si>
    <t>אבחון, אבחונים חוזרים וועדות אבחון</t>
  </si>
  <si>
    <t>שירות דיור תומך</t>
  </si>
  <si>
    <t>שירותי בריאות</t>
  </si>
  <si>
    <t>יועצים חיצוניים- תחומי בריאות ופנאי</t>
  </si>
  <si>
    <t>שירות לקהילה</t>
  </si>
  <si>
    <t xml:space="preserve">רפואת שיניים  </t>
  </si>
  <si>
    <t>שירות לאזרח הותיק</t>
  </si>
  <si>
    <t>שירותי העתקת סימנים (לחירשים עיוורים) קבוצתיים</t>
  </si>
  <si>
    <t>רופאי עיניים לבדיקת זכאות לתעודת עיוור</t>
  </si>
  <si>
    <t xml:space="preserve">הארכת יום לימודים לילדים עיוורים עם נכויות נוספות </t>
  </si>
  <si>
    <t xml:space="preserve">מרכזי תעסוקה ייחודיים לעיוור </t>
  </si>
  <si>
    <t>רופאי ערר להשגה על אי קבלת תעודת עיוור</t>
  </si>
  <si>
    <t>השירות לשיקום וטיפול חוץ ביתי</t>
  </si>
  <si>
    <t>השירות לשיקום מקצועי תעסוקתי</t>
  </si>
  <si>
    <t>השירות לשיקום וטיפול בקהילה</t>
  </si>
  <si>
    <t>חוץ ביתי- טיפוליות, שיקומיות ופוסט אישפוזיות</t>
  </si>
  <si>
    <t>רשות חסות הנוער</t>
  </si>
  <si>
    <t>השירות לנוער, צעירות וצעירים</t>
  </si>
  <si>
    <t>השירות לשיקום נוער</t>
  </si>
  <si>
    <t>השירות לטיפול בהתמכרויות</t>
  </si>
  <si>
    <t>שירות המבחן למבוגרים</t>
  </si>
  <si>
    <t>שירות המבחן לנוער</t>
  </si>
  <si>
    <t>השירות לחקירת ילדים חקירות מיוחדות</t>
  </si>
  <si>
    <t>מספר סידורי</t>
  </si>
  <si>
    <t>מפעלות חינוך- פעילות ספורטיבית לנוער בסיכון</t>
  </si>
  <si>
    <t>נוער צעירים וצעירות - בתים חמים במכרז</t>
  </si>
  <si>
    <t>אגף מש"ה</t>
  </si>
  <si>
    <t>קהילה- נופשונים</t>
  </si>
  <si>
    <t>קהילה- תשלום למשפחות אומנה</t>
  </si>
  <si>
    <t>קהילה- עמותות טיפול במשפחות אומנה</t>
  </si>
  <si>
    <t xml:space="preserve">פגיעות מיניות - מרכזים לנפגעים </t>
  </si>
  <si>
    <t>מרכזי חירום אינטרניים</t>
  </si>
  <si>
    <t>מרכזי הורים ילדים</t>
  </si>
  <si>
    <t>הראל- ביטוח שיניים במסגרות חוץ ביתיות</t>
  </si>
  <si>
    <t>מרכזי עוצמה</t>
  </si>
  <si>
    <t xml:space="preserve"> משפחות ופרטים במצוקה בקהילה - תכניות לשיקום כלכלי – תעסוקה לרווחה</t>
  </si>
  <si>
    <t xml:space="preserve"> משפחות ופרטים במצוקה בקהילה - תכניות לשיקום כלכלי – תכנית "אשת חייל"</t>
  </si>
  <si>
    <t>תעוסקה מוגנת ונתמכת (כולל סבסוד)</t>
  </si>
  <si>
    <t>טיפול מיני חברתי</t>
  </si>
  <si>
    <t>מתן הנחות בשיחות טלפון לעיוורים ונכים</t>
  </si>
  <si>
    <t>מועדוניות שיקומיות לבני נוער עם נכויות (כולל חרשים)</t>
  </si>
  <si>
    <t>מסד נכויות - לכלל המוגבלויות</t>
  </si>
  <si>
    <t>מערכי דיור מוגן והוסטלים בקהילה (כולל פנאי)</t>
  </si>
  <si>
    <t xml:space="preserve">פיתוח ארגוני  - שירותי סיקור והערכת איכות </t>
  </si>
  <si>
    <t>משפחות נפגעות אלימות במשפחה - שירותי הגנה וטיפול חוץ ביתי- לנשים יוצאות מקלטים</t>
  </si>
  <si>
    <t>שירותי תרבות ופנאי</t>
  </si>
  <si>
    <t>אימוץ - יעוץ וליווי למשפחות מאמצות</t>
  </si>
  <si>
    <t> 50</t>
  </si>
  <si>
    <t>משפחות נפגעות אלימות במשפחה - שירותי הגנה וטיפול חוץ ביתי (מקלטים ודירות מעבר לנשים נפגעות אלימות וילדיהן)</t>
  </si>
  <si>
    <r>
      <t>780</t>
    </r>
    <r>
      <rPr>
        <sz val="12"/>
        <color rgb="FF000000"/>
        <rFont val="Arial"/>
        <family val="2"/>
        <charset val="177"/>
      </rPr>
      <t> </t>
    </r>
  </si>
  <si>
    <t>סה"כ תקציב באגף לטיפול באדם עם מוגבלות שכלית התפתחותית</t>
  </si>
  <si>
    <t xml:space="preserve">סה"כ תקציב באגף לשירותים אישיים וחברתיים </t>
  </si>
  <si>
    <t xml:space="preserve">סה"כ תקציב באגף לשירותי רווחה ושיקום </t>
  </si>
  <si>
    <t>סה"כ תקציב באגף לשירותי תיקון ונוער מנותק</t>
  </si>
  <si>
    <t>סה"כ תקציב רווחה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</si>
</sst>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₪&quot;\ * #,##0.00_ ;_ &quot;₪&quot;\ * \-#,##0.00_ ;_ &quot;₪&quot;\ * &quot;-&quot;??_ ;_ @_ "/>
    <numFmt numFmtId="43" formatCode="_ * #,##0.00_ ;_ * \-#,##0.00_ ;_ * &quot;-&quot;??_ ;_ @_ "/>
  </numFmts>
  <fonts count="26" x14ac:knownFonts="1">
    <font>
      <sz val="12"/>
      <color theme="1"/>
      <name val="Arial"/>
      <family val="2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2"/>
      <color theme="1"/>
      <name val="Arial"/>
      <family val="2"/>
      <charset val="177"/>
    </font>
    <font>
      <sz val="12"/>
      <color rgb="FF000000"/>
      <name val="Arial"/>
      <family val="2"/>
      <charset val="177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4"/>
      <color theme="1"/>
      <name val="Gisha"/>
      <family val="2"/>
    </font>
    <font>
      <sz val="12"/>
      <color theme="1"/>
      <name val="Arial"/>
      <family val="2"/>
      <scheme val="minor"/>
    </font>
    <font>
      <sz val="12"/>
      <name val="Arial"/>
      <family val="2"/>
      <scheme val="minor"/>
    </font>
    <font>
      <sz val="12"/>
      <color theme="1"/>
      <name val="Arial"/>
      <family val="2"/>
      <charset val="177"/>
    </font>
    <font>
      <b/>
      <sz val="14"/>
      <name val="Arial"/>
      <family val="2"/>
      <scheme val="minor"/>
    </font>
    <font>
      <sz val="14"/>
      <name val="David"/>
      <family val="2"/>
      <charset val="177"/>
    </font>
    <font>
      <sz val="12"/>
      <color theme="1"/>
      <name val="David"/>
      <family val="2"/>
      <charset val="177"/>
    </font>
    <font>
      <b/>
      <sz val="14"/>
      <color theme="0"/>
      <name val="Arial"/>
      <family val="2"/>
      <scheme val="minor"/>
    </font>
    <font>
      <sz val="12"/>
      <color theme="0"/>
      <name val="Arial"/>
      <family val="2"/>
      <scheme val="minor"/>
    </font>
    <font>
      <sz val="10"/>
      <name val="Gisha"/>
      <family val="2"/>
    </font>
    <font>
      <sz val="14"/>
      <name val="Gisha"/>
      <family val="2"/>
    </font>
    <font>
      <b/>
      <sz val="16"/>
      <name val="Arial"/>
      <family val="2"/>
      <scheme val="minor"/>
    </font>
    <font>
      <sz val="14"/>
      <color theme="1"/>
      <name val="Arial"/>
      <family val="2"/>
      <charset val="177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name val="Gisha"/>
      <family val="2"/>
    </font>
    <font>
      <b/>
      <sz val="18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22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5" fillId="0" borderId="0" xfId="0" applyFont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 readingOrder="1"/>
    </xf>
    <xf numFmtId="0" fontId="7" fillId="0" borderId="2" xfId="0" applyFont="1" applyBorder="1"/>
    <xf numFmtId="0" fontId="6" fillId="3" borderId="0" xfId="0" applyFont="1" applyFill="1" applyBorder="1" applyAlignment="1">
      <alignment horizontal="center" vertical="center" wrapText="1" readingOrder="1"/>
    </xf>
    <xf numFmtId="0" fontId="8" fillId="6" borderId="0" xfId="0" applyFont="1" applyFill="1" applyBorder="1" applyAlignment="1">
      <alignment horizontal="right" vertical="center" readingOrder="1"/>
    </xf>
    <xf numFmtId="0" fontId="9" fillId="4" borderId="2" xfId="0" applyFont="1" applyFill="1" applyBorder="1" applyAlignment="1">
      <alignment horizontal="right" vertical="center" wrapText="1" readingOrder="1"/>
    </xf>
    <xf numFmtId="3" fontId="9" fillId="4" borderId="2" xfId="1" applyNumberFormat="1" applyFont="1" applyFill="1" applyBorder="1" applyAlignment="1">
      <alignment horizontal="center" vertical="center" wrapText="1" readingOrder="1"/>
    </xf>
    <xf numFmtId="0" fontId="10" fillId="0" borderId="2" xfId="0" applyFont="1" applyBorder="1"/>
    <xf numFmtId="0" fontId="9" fillId="4" borderId="3" xfId="0" applyFont="1" applyFill="1" applyBorder="1" applyAlignment="1">
      <alignment horizontal="right" vertical="center" wrapText="1" readingOrder="1"/>
    </xf>
    <xf numFmtId="3" fontId="9" fillId="4" borderId="3" xfId="1" applyNumberFormat="1" applyFont="1" applyFill="1" applyBorder="1" applyAlignment="1">
      <alignment horizontal="center" vertical="center" wrapText="1" readingOrder="1"/>
    </xf>
    <xf numFmtId="0" fontId="8" fillId="0" borderId="0" xfId="0" applyFont="1" applyBorder="1" applyAlignment="1">
      <alignment horizontal="right" vertical="center" readingOrder="1"/>
    </xf>
    <xf numFmtId="0" fontId="9" fillId="7" borderId="2" xfId="0" applyFont="1" applyFill="1" applyBorder="1" applyAlignment="1">
      <alignment horizontal="right" vertical="center" wrapText="1" readingOrder="1"/>
    </xf>
    <xf numFmtId="3" fontId="9" fillId="7" borderId="2" xfId="1" applyNumberFormat="1" applyFont="1" applyFill="1" applyBorder="1" applyAlignment="1">
      <alignment horizontal="center" vertical="center" wrapText="1" readingOrder="1"/>
    </xf>
    <xf numFmtId="0" fontId="12" fillId="5" borderId="2" xfId="0" applyFont="1" applyFill="1" applyBorder="1" applyAlignment="1">
      <alignment horizontal="center" vertical="center" wrapText="1"/>
    </xf>
    <xf numFmtId="3" fontId="12" fillId="2" borderId="2" xfId="1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3" fontId="12" fillId="2" borderId="3" xfId="1" applyNumberFormat="1" applyFont="1" applyFill="1" applyBorder="1" applyAlignment="1">
      <alignment horizontal="center" vertical="center" wrapText="1"/>
    </xf>
    <xf numFmtId="3" fontId="9" fillId="7" borderId="2" xfId="0" applyNumberFormat="1" applyFont="1" applyFill="1" applyBorder="1" applyAlignment="1">
      <alignment horizontal="center" vertical="center" wrapText="1" readingOrder="1"/>
    </xf>
    <xf numFmtId="0" fontId="9" fillId="7" borderId="2" xfId="0" applyFont="1" applyFill="1" applyBorder="1" applyAlignment="1">
      <alignment horizontal="center" vertical="center" wrapText="1" readingOrder="1"/>
    </xf>
    <xf numFmtId="0" fontId="13" fillId="0" borderId="0" xfId="0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right" vertical="center" wrapText="1"/>
    </xf>
    <xf numFmtId="3" fontId="17" fillId="4" borderId="2" xfId="1" applyNumberFormat="1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right" vertical="center" wrapText="1" readingOrder="1"/>
    </xf>
    <xf numFmtId="3" fontId="9" fillId="6" borderId="2" xfId="1" applyNumberFormat="1" applyFont="1" applyFill="1" applyBorder="1" applyAlignment="1">
      <alignment horizontal="center" vertical="center" wrapText="1" readingOrder="1"/>
    </xf>
    <xf numFmtId="0" fontId="10" fillId="0" borderId="2" xfId="0" applyFont="1" applyFill="1" applyBorder="1"/>
    <xf numFmtId="0" fontId="9" fillId="6" borderId="2" xfId="0" applyFont="1" applyFill="1" applyBorder="1" applyAlignment="1">
      <alignment horizontal="center" vertical="center" wrapText="1" readingOrder="1"/>
    </xf>
    <xf numFmtId="0" fontId="8" fillId="0" borderId="0" xfId="0" applyFont="1" applyFill="1" applyBorder="1" applyAlignment="1">
      <alignment horizontal="center" vertical="center" readingOrder="1"/>
    </xf>
    <xf numFmtId="0" fontId="8" fillId="6" borderId="0" xfId="0" applyFont="1" applyFill="1" applyBorder="1" applyAlignment="1">
      <alignment horizontal="center" vertical="center" readingOrder="1"/>
    </xf>
    <xf numFmtId="0" fontId="19" fillId="0" borderId="2" xfId="0" applyFont="1" applyBorder="1" applyAlignment="1">
      <alignment horizontal="right" vertical="center" wrapText="1"/>
    </xf>
    <xf numFmtId="0" fontId="19" fillId="0" borderId="2" xfId="0" applyFont="1" applyBorder="1" applyAlignment="1">
      <alignment horizontal="center" vertical="center" wrapText="1"/>
    </xf>
    <xf numFmtId="0" fontId="20" fillId="6" borderId="0" xfId="0" applyFont="1" applyFill="1" applyBorder="1" applyAlignment="1">
      <alignment horizontal="right" vertical="center" readingOrder="1"/>
    </xf>
    <xf numFmtId="0" fontId="11" fillId="6" borderId="9" xfId="0" applyFont="1" applyFill="1" applyBorder="1" applyAlignment="1">
      <alignment horizontal="center" vertical="center" wrapText="1" readingOrder="1"/>
    </xf>
    <xf numFmtId="0" fontId="11" fillId="6" borderId="10" xfId="0" applyFont="1" applyFill="1" applyBorder="1" applyAlignment="1">
      <alignment horizontal="center" vertical="center" wrapText="1" readingOrder="1"/>
    </xf>
    <xf numFmtId="0" fontId="11" fillId="6" borderId="5" xfId="0" applyFont="1" applyFill="1" applyBorder="1" applyAlignment="1">
      <alignment horizontal="right" vertical="center" wrapText="1" readingOrder="1"/>
    </xf>
    <xf numFmtId="3" fontId="11" fillId="6" borderId="5" xfId="1" applyNumberFormat="1" applyFont="1" applyFill="1" applyBorder="1" applyAlignment="1">
      <alignment horizontal="center" vertical="center" wrapText="1" readingOrder="1"/>
    </xf>
    <xf numFmtId="3" fontId="11" fillId="6" borderId="6" xfId="1" applyNumberFormat="1" applyFont="1" applyFill="1" applyBorder="1" applyAlignment="1">
      <alignment horizontal="center" vertical="center" wrapText="1" readingOrder="1"/>
    </xf>
    <xf numFmtId="0" fontId="21" fillId="6" borderId="0" xfId="0" applyFont="1" applyFill="1" applyBorder="1" applyAlignment="1">
      <alignment horizontal="right" vertical="center" readingOrder="1"/>
    </xf>
    <xf numFmtId="0" fontId="18" fillId="6" borderId="9" xfId="0" applyFont="1" applyFill="1" applyBorder="1" applyAlignment="1">
      <alignment horizontal="center" vertical="center" wrapText="1" readingOrder="1"/>
    </xf>
    <xf numFmtId="0" fontId="18" fillId="6" borderId="10" xfId="0" applyFont="1" applyFill="1" applyBorder="1" applyAlignment="1">
      <alignment horizontal="center" vertical="center" wrapText="1" readingOrder="1"/>
    </xf>
    <xf numFmtId="0" fontId="18" fillId="6" borderId="5" xfId="0" applyFont="1" applyFill="1" applyBorder="1" applyAlignment="1">
      <alignment horizontal="right" vertical="center" wrapText="1" readingOrder="1"/>
    </xf>
    <xf numFmtId="3" fontId="18" fillId="6" borderId="5" xfId="1" applyNumberFormat="1" applyFont="1" applyFill="1" applyBorder="1" applyAlignment="1">
      <alignment horizontal="center" vertical="center" wrapText="1" readingOrder="1"/>
    </xf>
    <xf numFmtId="3" fontId="18" fillId="6" borderId="6" xfId="1" applyNumberFormat="1" applyFont="1" applyFill="1" applyBorder="1" applyAlignment="1">
      <alignment horizontal="center" vertical="center" wrapText="1" readingOrder="1"/>
    </xf>
    <xf numFmtId="0" fontId="22" fillId="6" borderId="10" xfId="0" applyFont="1" applyFill="1" applyBorder="1" applyAlignment="1">
      <alignment horizontal="center" vertical="center" wrapText="1"/>
    </xf>
    <xf numFmtId="0" fontId="22" fillId="6" borderId="5" xfId="0" applyFont="1" applyFill="1" applyBorder="1" applyAlignment="1">
      <alignment horizontal="right" vertical="center" wrapText="1"/>
    </xf>
    <xf numFmtId="3" fontId="22" fillId="6" borderId="5" xfId="1" applyNumberFormat="1" applyFont="1" applyFill="1" applyBorder="1" applyAlignment="1">
      <alignment horizontal="center" vertical="center" wrapText="1"/>
    </xf>
    <xf numFmtId="3" fontId="22" fillId="6" borderId="6" xfId="1" applyNumberFormat="1" applyFont="1" applyFill="1" applyBorder="1" applyAlignment="1">
      <alignment horizontal="center" vertical="center" wrapText="1"/>
    </xf>
    <xf numFmtId="0" fontId="22" fillId="6" borderId="9" xfId="0" applyFont="1" applyFill="1" applyBorder="1" applyAlignment="1">
      <alignment horizontal="center" vertical="center" wrapText="1"/>
    </xf>
    <xf numFmtId="0" fontId="23" fillId="6" borderId="9" xfId="0" applyFont="1" applyFill="1" applyBorder="1" applyAlignment="1">
      <alignment horizontal="center" vertical="center" wrapText="1" readingOrder="1"/>
    </xf>
    <xf numFmtId="0" fontId="23" fillId="6" borderId="5" xfId="0" applyFont="1" applyFill="1" applyBorder="1" applyAlignment="1">
      <alignment horizontal="right" vertical="center" wrapText="1" readingOrder="1"/>
    </xf>
    <xf numFmtId="3" fontId="23" fillId="6" borderId="5" xfId="0" applyNumberFormat="1" applyFont="1" applyFill="1" applyBorder="1" applyAlignment="1">
      <alignment horizontal="center" vertical="center" wrapText="1" readingOrder="1"/>
    </xf>
    <xf numFmtId="0" fontId="23" fillId="6" borderId="6" xfId="0" applyFont="1" applyFill="1" applyBorder="1" applyAlignment="1">
      <alignment horizontal="center" vertical="center" wrapText="1" readingOrder="1"/>
    </xf>
    <xf numFmtId="0" fontId="24" fillId="8" borderId="0" xfId="0" applyFont="1" applyFill="1" applyBorder="1" applyAlignment="1">
      <alignment horizontal="right" vertical="center" readingOrder="1"/>
    </xf>
    <xf numFmtId="0" fontId="25" fillId="8" borderId="2" xfId="0" applyFont="1" applyFill="1" applyBorder="1" applyAlignment="1">
      <alignment horizontal="right" vertical="center" wrapText="1" readingOrder="1"/>
    </xf>
    <xf numFmtId="3" fontId="25" fillId="8" borderId="2" xfId="0" applyNumberFormat="1" applyFont="1" applyFill="1" applyBorder="1" applyAlignment="1">
      <alignment horizontal="center" vertical="center" wrapText="1" readingOrder="1"/>
    </xf>
    <xf numFmtId="0" fontId="25" fillId="8" borderId="2" xfId="0" applyFont="1" applyFill="1" applyBorder="1" applyAlignment="1">
      <alignment horizontal="center" vertical="center" wrapText="1" readingOrder="1"/>
    </xf>
    <xf numFmtId="0" fontId="9" fillId="4" borderId="3" xfId="0" applyFont="1" applyFill="1" applyBorder="1" applyAlignment="1">
      <alignment horizontal="center" vertical="center" wrapText="1" readingOrder="1"/>
    </xf>
    <xf numFmtId="0" fontId="9" fillId="4" borderId="8" xfId="0" applyFont="1" applyFill="1" applyBorder="1" applyAlignment="1">
      <alignment horizontal="center" vertical="center" wrapText="1" readingOrder="1"/>
    </xf>
    <xf numFmtId="0" fontId="9" fillId="4" borderId="7" xfId="0" applyFont="1" applyFill="1" applyBorder="1" applyAlignment="1">
      <alignment horizontal="center" vertical="center" wrapText="1" readingOrder="1"/>
    </xf>
    <xf numFmtId="0" fontId="9" fillId="7" borderId="3" xfId="0" applyFont="1" applyFill="1" applyBorder="1" applyAlignment="1">
      <alignment horizontal="center" vertical="center" wrapText="1" readingOrder="1"/>
    </xf>
    <xf numFmtId="0" fontId="9" fillId="7" borderId="8" xfId="0" applyFont="1" applyFill="1" applyBorder="1" applyAlignment="1">
      <alignment horizontal="center" vertical="center" wrapText="1" readingOrder="1"/>
    </xf>
    <xf numFmtId="0" fontId="9" fillId="7" borderId="7" xfId="0" applyFont="1" applyFill="1" applyBorder="1" applyAlignment="1">
      <alignment horizontal="center" vertical="center" wrapText="1" readingOrder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 readingOrder="1"/>
    </xf>
    <xf numFmtId="0" fontId="9" fillId="6" borderId="8" xfId="0" applyFont="1" applyFill="1" applyBorder="1" applyAlignment="1">
      <alignment horizontal="center" vertical="center" wrapText="1" readingOrder="1"/>
    </xf>
    <xf numFmtId="0" fontId="9" fillId="6" borderId="7" xfId="0" applyFont="1" applyFill="1" applyBorder="1" applyAlignment="1">
      <alignment horizontal="center" vertical="center" wrapText="1" readingOrder="1"/>
    </xf>
    <xf numFmtId="0" fontId="11" fillId="6" borderId="4" xfId="0" applyFont="1" applyFill="1" applyBorder="1" applyAlignment="1">
      <alignment horizontal="center" vertical="center" wrapText="1" readingOrder="1"/>
    </xf>
    <xf numFmtId="0" fontId="11" fillId="6" borderId="5" xfId="0" applyFont="1" applyFill="1" applyBorder="1" applyAlignment="1">
      <alignment horizontal="center" vertical="center" wrapText="1" readingOrder="1"/>
    </xf>
    <xf numFmtId="0" fontId="11" fillId="6" borderId="6" xfId="0" applyFont="1" applyFill="1" applyBorder="1" applyAlignment="1">
      <alignment horizontal="center" vertical="center" wrapText="1" readingOrder="1"/>
    </xf>
    <xf numFmtId="0" fontId="14" fillId="0" borderId="4" xfId="0" applyFont="1" applyFill="1" applyBorder="1" applyAlignment="1">
      <alignment horizontal="center" vertical="center" wrapText="1" readingOrder="1"/>
    </xf>
    <xf numFmtId="0" fontId="15" fillId="0" borderId="5" xfId="0" applyFont="1" applyFill="1" applyBorder="1" applyAlignment="1">
      <alignment horizontal="center" vertical="center" wrapText="1" readingOrder="1"/>
    </xf>
    <xf numFmtId="0" fontId="15" fillId="0" borderId="6" xfId="0" applyFont="1" applyFill="1" applyBorder="1" applyAlignment="1">
      <alignment horizontal="center" vertical="center" wrapText="1" readingOrder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</cellXfs>
  <cellStyles count="6">
    <cellStyle name="Comma" xfId="1" builtinId="3"/>
    <cellStyle name="Comma 2" xfId="3"/>
    <cellStyle name="Currency 2" xfId="5"/>
    <cellStyle name="Normal" xfId="0" builtinId="0"/>
    <cellStyle name="Normal 2" xfId="4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7"/>
  <sheetViews>
    <sheetView rightToLeft="1" tabSelected="1" view="pageBreakPreview" zoomScale="90" zoomScaleNormal="60" zoomScaleSheetLayoutView="90" workbookViewId="0">
      <pane ySplit="1" topLeftCell="A17" activePane="bottomLeft" state="frozen"/>
      <selection pane="bottomLeft" activeCell="G63" sqref="G63"/>
    </sheetView>
  </sheetViews>
  <sheetFormatPr defaultColWidth="8.88671875" defaultRowHeight="18" x14ac:dyDescent="0.2"/>
  <cols>
    <col min="1" max="1" width="10.109375" style="8" customWidth="1"/>
    <col min="2" max="2" width="28.77734375" style="31" customWidth="1"/>
    <col min="3" max="3" width="31" style="31" customWidth="1"/>
    <col min="4" max="4" width="50.21875" style="31" customWidth="1"/>
    <col min="5" max="5" width="21.44140625" style="32" customWidth="1"/>
    <col min="6" max="6" width="24.5546875" style="32" customWidth="1"/>
    <col min="7" max="16384" width="8.88671875" style="8"/>
  </cols>
  <sheetData>
    <row r="1" spans="1:9" s="3" customFormat="1" ht="27.75" customHeight="1" x14ac:dyDescent="0.3">
      <c r="A1" s="1" t="s">
        <v>104</v>
      </c>
      <c r="B1" s="2" t="s">
        <v>1</v>
      </c>
      <c r="C1" s="2" t="s">
        <v>2</v>
      </c>
      <c r="D1" s="2" t="s">
        <v>3</v>
      </c>
      <c r="E1" s="2" t="s">
        <v>0</v>
      </c>
      <c r="F1" s="2" t="s">
        <v>4</v>
      </c>
    </row>
    <row r="2" spans="1:9" s="3" customFormat="1" ht="27.75" customHeight="1" x14ac:dyDescent="0.3">
      <c r="A2" s="1"/>
      <c r="B2" s="4"/>
      <c r="C2" s="4"/>
      <c r="D2" s="4"/>
      <c r="E2" s="4"/>
      <c r="F2" s="4"/>
    </row>
    <row r="3" spans="1:9" ht="27.75" customHeight="1" x14ac:dyDescent="0.2">
      <c r="A3" s="5">
        <v>1</v>
      </c>
      <c r="B3" s="58" t="s">
        <v>107</v>
      </c>
      <c r="C3" s="58" t="s">
        <v>82</v>
      </c>
      <c r="D3" s="6" t="s">
        <v>72</v>
      </c>
      <c r="E3" s="7">
        <v>1050000</v>
      </c>
      <c r="F3" s="7">
        <v>6970</v>
      </c>
    </row>
    <row r="4" spans="1:9" ht="56.25" customHeight="1" x14ac:dyDescent="0.2">
      <c r="A4" s="5">
        <v>2</v>
      </c>
      <c r="B4" s="59"/>
      <c r="C4" s="60"/>
      <c r="D4" s="6" t="s">
        <v>73</v>
      </c>
      <c r="E4" s="7">
        <v>380000</v>
      </c>
      <c r="F4" s="7">
        <v>3620</v>
      </c>
    </row>
    <row r="5" spans="1:9" ht="56.25" customHeight="1" x14ac:dyDescent="0.2">
      <c r="A5" s="5">
        <v>3</v>
      </c>
      <c r="B5" s="59"/>
      <c r="C5" s="58" t="s">
        <v>85</v>
      </c>
      <c r="D5" s="6" t="s">
        <v>109</v>
      </c>
      <c r="E5" s="7">
        <v>22700</v>
      </c>
      <c r="F5" s="7">
        <v>444</v>
      </c>
    </row>
    <row r="6" spans="1:9" ht="39.75" customHeight="1" x14ac:dyDescent="0.2">
      <c r="A6" s="5">
        <v>4</v>
      </c>
      <c r="B6" s="59"/>
      <c r="C6" s="59"/>
      <c r="D6" s="6" t="s">
        <v>108</v>
      </c>
      <c r="E6" s="7">
        <v>11000</v>
      </c>
      <c r="F6" s="7">
        <v>3100</v>
      </c>
    </row>
    <row r="7" spans="1:9" ht="56.25" customHeight="1" x14ac:dyDescent="0.2">
      <c r="A7" s="5">
        <v>5</v>
      </c>
      <c r="B7" s="59"/>
      <c r="C7" s="59"/>
      <c r="D7" s="6" t="s">
        <v>74</v>
      </c>
      <c r="E7" s="7">
        <v>3500</v>
      </c>
      <c r="F7" s="7">
        <v>200</v>
      </c>
    </row>
    <row r="8" spans="1:9" ht="56.25" customHeight="1" x14ac:dyDescent="0.2">
      <c r="A8" s="5">
        <v>6</v>
      </c>
      <c r="B8" s="59"/>
      <c r="C8" s="59"/>
      <c r="D8" s="6" t="s">
        <v>110</v>
      </c>
      <c r="E8" s="7">
        <v>3500</v>
      </c>
      <c r="F8" s="7">
        <v>444</v>
      </c>
    </row>
    <row r="9" spans="1:9" ht="56.25" customHeight="1" x14ac:dyDescent="0.2">
      <c r="A9" s="5">
        <v>7</v>
      </c>
      <c r="B9" s="59"/>
      <c r="C9" s="59"/>
      <c r="D9" s="6" t="s">
        <v>75</v>
      </c>
      <c r="E9" s="7">
        <v>1500</v>
      </c>
      <c r="F9" s="7">
        <v>800</v>
      </c>
    </row>
    <row r="10" spans="1:9" ht="56.25" customHeight="1" x14ac:dyDescent="0.2">
      <c r="A10" s="5">
        <v>8</v>
      </c>
      <c r="B10" s="59"/>
      <c r="C10" s="60"/>
      <c r="D10" s="6" t="s">
        <v>76</v>
      </c>
      <c r="E10" s="7">
        <v>300</v>
      </c>
      <c r="F10" s="7">
        <v>1000</v>
      </c>
    </row>
    <row r="11" spans="1:9" ht="56.25" customHeight="1" x14ac:dyDescent="0.2">
      <c r="A11" s="5">
        <v>9</v>
      </c>
      <c r="B11" s="59"/>
      <c r="C11" s="58" t="s">
        <v>70</v>
      </c>
      <c r="D11" s="6" t="s">
        <v>81</v>
      </c>
      <c r="E11" s="7">
        <v>23000</v>
      </c>
      <c r="F11" s="7">
        <v>5000</v>
      </c>
    </row>
    <row r="12" spans="1:9" ht="63.75" customHeight="1" x14ac:dyDescent="0.2">
      <c r="A12" s="5">
        <v>10</v>
      </c>
      <c r="B12" s="59"/>
      <c r="C12" s="60"/>
      <c r="D12" s="6" t="s">
        <v>71</v>
      </c>
      <c r="E12" s="7">
        <v>1700</v>
      </c>
      <c r="F12" s="7">
        <v>350</v>
      </c>
    </row>
    <row r="13" spans="1:9" ht="56.25" customHeight="1" x14ac:dyDescent="0.2">
      <c r="A13" s="5">
        <v>11</v>
      </c>
      <c r="B13" s="59"/>
      <c r="C13" s="58" t="s">
        <v>83</v>
      </c>
      <c r="D13" s="9" t="s">
        <v>86</v>
      </c>
      <c r="E13" s="10">
        <v>8000</v>
      </c>
      <c r="F13" s="10">
        <v>10000</v>
      </c>
    </row>
    <row r="14" spans="1:9" ht="56.25" customHeight="1" x14ac:dyDescent="0.2">
      <c r="A14" s="5">
        <v>12</v>
      </c>
      <c r="B14" s="60"/>
      <c r="C14" s="60"/>
      <c r="D14" s="6" t="s">
        <v>84</v>
      </c>
      <c r="E14" s="7">
        <v>3000</v>
      </c>
      <c r="F14" s="7">
        <v>10000</v>
      </c>
    </row>
    <row r="15" spans="1:9" ht="56.25" customHeight="1" x14ac:dyDescent="0.2">
      <c r="A15" s="33"/>
      <c r="B15" s="34"/>
      <c r="C15" s="35"/>
      <c r="D15" s="36" t="s">
        <v>131</v>
      </c>
      <c r="E15" s="37">
        <f>SUM(E3:E14)</f>
        <v>1508200</v>
      </c>
      <c r="F15" s="38"/>
    </row>
    <row r="16" spans="1:9" ht="45.75" customHeight="1" x14ac:dyDescent="0.2">
      <c r="A16" s="11">
        <v>13</v>
      </c>
      <c r="B16" s="61" t="s">
        <v>5</v>
      </c>
      <c r="C16" s="61" t="s">
        <v>15</v>
      </c>
      <c r="D16" s="12" t="s">
        <v>96</v>
      </c>
      <c r="E16" s="13">
        <v>496690</v>
      </c>
      <c r="F16" s="13">
        <v>7116</v>
      </c>
      <c r="G16" s="14"/>
      <c r="H16" s="15"/>
      <c r="I16" s="15"/>
    </row>
    <row r="17" spans="1:9" ht="45.75" customHeight="1" x14ac:dyDescent="0.2">
      <c r="A17" s="11">
        <v>14</v>
      </c>
      <c r="B17" s="62"/>
      <c r="C17" s="62"/>
      <c r="D17" s="12" t="s">
        <v>16</v>
      </c>
      <c r="E17" s="13">
        <v>115815</v>
      </c>
      <c r="F17" s="13">
        <v>2075</v>
      </c>
      <c r="G17" s="14"/>
      <c r="H17" s="15"/>
      <c r="I17" s="15"/>
    </row>
    <row r="18" spans="1:9" ht="45.75" customHeight="1" x14ac:dyDescent="0.2">
      <c r="A18" s="11">
        <v>15</v>
      </c>
      <c r="B18" s="62"/>
      <c r="C18" s="62"/>
      <c r="D18" s="12" t="s">
        <v>112</v>
      </c>
      <c r="E18" s="13">
        <v>43790</v>
      </c>
      <c r="F18" s="13">
        <v>712</v>
      </c>
      <c r="G18" s="14"/>
      <c r="H18" s="15"/>
      <c r="I18" s="15"/>
    </row>
    <row r="19" spans="1:9" ht="18.75" customHeight="1" x14ac:dyDescent="0.2">
      <c r="A19" s="11">
        <v>16</v>
      </c>
      <c r="B19" s="62"/>
      <c r="C19" s="62"/>
      <c r="D19" s="12" t="s">
        <v>111</v>
      </c>
      <c r="E19" s="13">
        <v>15800</v>
      </c>
      <c r="F19" s="13">
        <v>1724</v>
      </c>
      <c r="G19" s="16"/>
      <c r="H19" s="15"/>
      <c r="I19" s="15"/>
    </row>
    <row r="20" spans="1:9" ht="45.75" customHeight="1" x14ac:dyDescent="0.2">
      <c r="A20" s="11">
        <v>17</v>
      </c>
      <c r="B20" s="62"/>
      <c r="C20" s="62"/>
      <c r="D20" s="12" t="s">
        <v>17</v>
      </c>
      <c r="E20" s="13">
        <v>6266</v>
      </c>
      <c r="F20" s="13">
        <v>3681</v>
      </c>
      <c r="G20" s="16"/>
      <c r="H20" s="15"/>
      <c r="I20" s="15"/>
    </row>
    <row r="21" spans="1:9" ht="28.5" customHeight="1" x14ac:dyDescent="0.2">
      <c r="A21" s="11">
        <v>18</v>
      </c>
      <c r="B21" s="62"/>
      <c r="C21" s="62"/>
      <c r="D21" s="12" t="s">
        <v>18</v>
      </c>
      <c r="E21" s="13">
        <v>4997</v>
      </c>
      <c r="F21" s="13">
        <v>473</v>
      </c>
    </row>
    <row r="22" spans="1:9" ht="78.75" customHeight="1" x14ac:dyDescent="0.2">
      <c r="A22" s="11">
        <v>19</v>
      </c>
      <c r="B22" s="62"/>
      <c r="C22" s="62"/>
      <c r="D22" s="12" t="s">
        <v>114</v>
      </c>
      <c r="E22" s="13">
        <v>2410.1999999999998</v>
      </c>
      <c r="F22" s="13"/>
      <c r="G22" s="14"/>
      <c r="H22" s="15"/>
      <c r="I22" s="15"/>
    </row>
    <row r="23" spans="1:9" ht="78.75" customHeight="1" x14ac:dyDescent="0.2">
      <c r="A23" s="11">
        <v>20</v>
      </c>
      <c r="B23" s="62"/>
      <c r="C23" s="63"/>
      <c r="D23" s="12" t="s">
        <v>113</v>
      </c>
      <c r="E23" s="13">
        <v>1596</v>
      </c>
      <c r="F23" s="13">
        <v>2331</v>
      </c>
      <c r="G23" s="14"/>
      <c r="H23" s="15"/>
      <c r="I23" s="15"/>
    </row>
    <row r="24" spans="1:9" ht="78.75" customHeight="1" x14ac:dyDescent="0.2">
      <c r="A24" s="11">
        <v>21</v>
      </c>
      <c r="B24" s="62"/>
      <c r="C24" s="61" t="s">
        <v>87</v>
      </c>
      <c r="D24" s="12" t="s">
        <v>19</v>
      </c>
      <c r="E24" s="13">
        <v>285130</v>
      </c>
      <c r="F24" s="13">
        <v>2650</v>
      </c>
      <c r="G24" s="16"/>
      <c r="H24" s="15"/>
      <c r="I24" s="15"/>
    </row>
    <row r="25" spans="1:9" ht="78.75" customHeight="1" x14ac:dyDescent="0.2">
      <c r="A25" s="11">
        <v>22</v>
      </c>
      <c r="B25" s="62"/>
      <c r="C25" s="62"/>
      <c r="D25" s="12" t="s">
        <v>22</v>
      </c>
      <c r="E25" s="13">
        <v>2597</v>
      </c>
      <c r="F25" s="13">
        <v>925</v>
      </c>
      <c r="G25" s="14"/>
      <c r="H25" s="15"/>
      <c r="I25" s="15"/>
    </row>
    <row r="26" spans="1:9" ht="57" customHeight="1" x14ac:dyDescent="0.2">
      <c r="A26" s="11">
        <v>23</v>
      </c>
      <c r="B26" s="62"/>
      <c r="C26" s="62"/>
      <c r="D26" s="12" t="s">
        <v>20</v>
      </c>
      <c r="E26" s="13">
        <v>480</v>
      </c>
      <c r="F26" s="13">
        <v>2500</v>
      </c>
      <c r="G26" s="17"/>
      <c r="H26" s="18"/>
      <c r="I26" s="18"/>
    </row>
    <row r="27" spans="1:9" ht="59.25" customHeight="1" x14ac:dyDescent="0.2">
      <c r="A27" s="11">
        <v>24</v>
      </c>
      <c r="B27" s="62"/>
      <c r="C27" s="63"/>
      <c r="D27" s="12" t="s">
        <v>21</v>
      </c>
      <c r="E27" s="13">
        <v>400</v>
      </c>
      <c r="F27" s="13"/>
      <c r="G27" s="14"/>
      <c r="H27" s="15"/>
      <c r="I27" s="15"/>
    </row>
    <row r="28" spans="1:9" ht="41.25" customHeight="1" x14ac:dyDescent="0.2">
      <c r="A28" s="11">
        <v>25</v>
      </c>
      <c r="B28" s="62"/>
      <c r="C28" s="61" t="s">
        <v>6</v>
      </c>
      <c r="D28" s="12" t="s">
        <v>9</v>
      </c>
      <c r="E28" s="19">
        <v>96000</v>
      </c>
      <c r="F28" s="19">
        <v>14200</v>
      </c>
    </row>
    <row r="29" spans="1:9" ht="56.25" customHeight="1" x14ac:dyDescent="0.2">
      <c r="A29" s="11">
        <v>26</v>
      </c>
      <c r="B29" s="62"/>
      <c r="C29" s="62"/>
      <c r="D29" s="12" t="s">
        <v>7</v>
      </c>
      <c r="E29" s="19">
        <v>50200</v>
      </c>
      <c r="F29" s="19">
        <v>2920</v>
      </c>
    </row>
    <row r="30" spans="1:9" ht="48.75" customHeight="1" x14ac:dyDescent="0.2">
      <c r="A30" s="11">
        <v>27</v>
      </c>
      <c r="B30" s="62"/>
      <c r="C30" s="62"/>
      <c r="D30" s="12" t="s">
        <v>115</v>
      </c>
      <c r="E30" s="19">
        <v>30000</v>
      </c>
      <c r="F30" s="19">
        <v>12000</v>
      </c>
    </row>
    <row r="31" spans="1:9" ht="58.5" customHeight="1" x14ac:dyDescent="0.2">
      <c r="A31" s="11">
        <v>28</v>
      </c>
      <c r="B31" s="62"/>
      <c r="C31" s="62"/>
      <c r="D31" s="12" t="s">
        <v>129</v>
      </c>
      <c r="E31" s="19">
        <v>19000</v>
      </c>
      <c r="F31" s="19">
        <v>1800</v>
      </c>
    </row>
    <row r="32" spans="1:9" ht="48.75" customHeight="1" x14ac:dyDescent="0.2">
      <c r="A32" s="11">
        <v>29</v>
      </c>
      <c r="B32" s="62"/>
      <c r="C32" s="62"/>
      <c r="D32" s="12" t="s">
        <v>11</v>
      </c>
      <c r="E32" s="13">
        <v>13463</v>
      </c>
      <c r="F32" s="13">
        <v>1872</v>
      </c>
    </row>
    <row r="33" spans="1:9" ht="41.25" customHeight="1" x14ac:dyDescent="0.2">
      <c r="A33" s="11">
        <v>30</v>
      </c>
      <c r="B33" s="62"/>
      <c r="C33" s="62"/>
      <c r="D33" s="12" t="s">
        <v>117</v>
      </c>
      <c r="E33" s="19">
        <v>11000</v>
      </c>
      <c r="F33" s="19">
        <v>2300</v>
      </c>
    </row>
    <row r="34" spans="1:9" ht="35.25" customHeight="1" x14ac:dyDescent="0.2">
      <c r="A34" s="11">
        <v>31</v>
      </c>
      <c r="B34" s="62"/>
      <c r="C34" s="62"/>
      <c r="D34" s="12" t="s">
        <v>116</v>
      </c>
      <c r="E34" s="19">
        <v>8000</v>
      </c>
      <c r="F34" s="20">
        <v>420</v>
      </c>
    </row>
    <row r="35" spans="1:9" ht="29.25" customHeight="1" x14ac:dyDescent="0.2">
      <c r="A35" s="11">
        <v>32</v>
      </c>
      <c r="B35" s="62"/>
      <c r="C35" s="62"/>
      <c r="D35" s="12" t="s">
        <v>13</v>
      </c>
      <c r="E35" s="13">
        <v>6000</v>
      </c>
      <c r="F35" s="13">
        <v>380</v>
      </c>
    </row>
    <row r="36" spans="1:9" ht="35.25" customHeight="1" x14ac:dyDescent="0.2">
      <c r="A36" s="11">
        <v>33</v>
      </c>
      <c r="B36" s="62"/>
      <c r="C36" s="62"/>
      <c r="D36" s="12" t="s">
        <v>12</v>
      </c>
      <c r="E36" s="13">
        <v>3000</v>
      </c>
      <c r="F36" s="13">
        <v>200</v>
      </c>
    </row>
    <row r="37" spans="1:9" ht="48.75" customHeight="1" x14ac:dyDescent="0.2">
      <c r="A37" s="11">
        <v>34</v>
      </c>
      <c r="B37" s="62"/>
      <c r="C37" s="62"/>
      <c r="D37" s="12" t="s">
        <v>14</v>
      </c>
      <c r="E37" s="13">
        <v>1600</v>
      </c>
      <c r="F37" s="13">
        <v>330</v>
      </c>
      <c r="G37" s="14"/>
      <c r="H37" s="15"/>
      <c r="I37" s="15"/>
    </row>
    <row r="38" spans="1:9" ht="57.75" customHeight="1" x14ac:dyDescent="0.2">
      <c r="A38" s="11">
        <v>35</v>
      </c>
      <c r="B38" s="62"/>
      <c r="C38" s="62"/>
      <c r="D38" s="12" t="s">
        <v>125</v>
      </c>
      <c r="E38" s="19">
        <v>1320</v>
      </c>
      <c r="F38" s="20">
        <v>150</v>
      </c>
      <c r="G38" s="14"/>
      <c r="H38" s="15"/>
      <c r="I38" s="15"/>
    </row>
    <row r="39" spans="1:9" ht="37.5" customHeight="1" x14ac:dyDescent="0.2">
      <c r="A39" s="11">
        <v>36</v>
      </c>
      <c r="B39" s="62"/>
      <c r="C39" s="62"/>
      <c r="D39" s="12" t="s">
        <v>8</v>
      </c>
      <c r="E39" s="13">
        <v>1244</v>
      </c>
      <c r="F39" s="13">
        <v>1200</v>
      </c>
      <c r="G39" s="14"/>
      <c r="H39" s="15"/>
      <c r="I39" s="15"/>
    </row>
    <row r="40" spans="1:9" ht="45.75" customHeight="1" x14ac:dyDescent="0.2">
      <c r="A40" s="11">
        <v>37</v>
      </c>
      <c r="B40" s="62"/>
      <c r="C40" s="63"/>
      <c r="D40" s="12" t="s">
        <v>10</v>
      </c>
      <c r="E40" s="13">
        <v>650</v>
      </c>
      <c r="F40" s="13">
        <v>1200</v>
      </c>
      <c r="G40" s="14"/>
      <c r="H40" s="15"/>
      <c r="I40" s="15"/>
    </row>
    <row r="41" spans="1:9" ht="78.75" customHeight="1" x14ac:dyDescent="0.2">
      <c r="A41" s="11">
        <v>38</v>
      </c>
      <c r="B41" s="62"/>
      <c r="C41" s="61" t="s">
        <v>23</v>
      </c>
      <c r="D41" s="12" t="s">
        <v>25</v>
      </c>
      <c r="E41" s="13">
        <v>6028</v>
      </c>
      <c r="F41" s="13">
        <v>41</v>
      </c>
      <c r="G41" s="21"/>
      <c r="H41" s="22"/>
      <c r="I41" s="22"/>
    </row>
    <row r="42" spans="1:9" ht="35.25" customHeight="1" x14ac:dyDescent="0.2">
      <c r="A42" s="11">
        <v>39</v>
      </c>
      <c r="B42" s="62"/>
      <c r="C42" s="62"/>
      <c r="D42" s="12" t="s">
        <v>127</v>
      </c>
      <c r="E42" s="13">
        <v>620</v>
      </c>
      <c r="F42" s="13">
        <v>70</v>
      </c>
    </row>
    <row r="43" spans="1:9" ht="78.75" customHeight="1" x14ac:dyDescent="0.2">
      <c r="A43" s="11">
        <v>40</v>
      </c>
      <c r="B43" s="63"/>
      <c r="C43" s="63"/>
      <c r="D43" s="12" t="s">
        <v>24</v>
      </c>
      <c r="E43" s="13">
        <v>130</v>
      </c>
      <c r="F43" s="13">
        <v>47</v>
      </c>
    </row>
    <row r="44" spans="1:9" ht="78.75" customHeight="1" x14ac:dyDescent="0.2">
      <c r="A44" s="39"/>
      <c r="B44" s="40"/>
      <c r="C44" s="41"/>
      <c r="D44" s="42" t="s">
        <v>132</v>
      </c>
      <c r="E44" s="43">
        <f>SUM(E16:E43)</f>
        <v>1224226.2</v>
      </c>
      <c r="F44" s="44"/>
    </row>
    <row r="45" spans="1:9" ht="33.75" customHeight="1" x14ac:dyDescent="0.2">
      <c r="A45" s="11">
        <v>41</v>
      </c>
      <c r="B45" s="64" t="s">
        <v>26</v>
      </c>
      <c r="C45" s="76" t="s">
        <v>93</v>
      </c>
      <c r="D45" s="23" t="s">
        <v>123</v>
      </c>
      <c r="E45" s="24">
        <f>ROUND((331/0.75+22)*1000,-3)</f>
        <v>463000</v>
      </c>
      <c r="F45" s="24">
        <v>3300</v>
      </c>
    </row>
    <row r="46" spans="1:9" ht="33.75" customHeight="1" x14ac:dyDescent="0.2">
      <c r="A46" s="11">
        <v>42</v>
      </c>
      <c r="B46" s="65"/>
      <c r="C46" s="77"/>
      <c r="D46" s="23" t="s">
        <v>55</v>
      </c>
      <c r="E46" s="24">
        <v>22000</v>
      </c>
      <c r="F46" s="24">
        <v>330</v>
      </c>
    </row>
    <row r="47" spans="1:9" ht="36" customHeight="1" x14ac:dyDescent="0.2">
      <c r="A47" s="11">
        <v>43</v>
      </c>
      <c r="B47" s="65"/>
      <c r="C47" s="76" t="s">
        <v>95</v>
      </c>
      <c r="D47" s="23" t="s">
        <v>51</v>
      </c>
      <c r="E47" s="24">
        <v>136000</v>
      </c>
      <c r="F47" s="24">
        <v>2200</v>
      </c>
    </row>
    <row r="48" spans="1:9" ht="36" customHeight="1" x14ac:dyDescent="0.2">
      <c r="A48" s="11">
        <v>44</v>
      </c>
      <c r="B48" s="65"/>
      <c r="C48" s="78"/>
      <c r="D48" s="23" t="s">
        <v>120</v>
      </c>
      <c r="E48" s="24">
        <v>35000</v>
      </c>
      <c r="F48" s="24">
        <v>30000</v>
      </c>
    </row>
    <row r="49" spans="1:6" ht="36" customHeight="1" x14ac:dyDescent="0.2">
      <c r="A49" s="11">
        <v>45</v>
      </c>
      <c r="B49" s="65"/>
      <c r="C49" s="78"/>
      <c r="D49" s="23" t="s">
        <v>126</v>
      </c>
      <c r="E49" s="24">
        <v>22025</v>
      </c>
      <c r="F49" s="24"/>
    </row>
    <row r="50" spans="1:6" ht="36" customHeight="1" x14ac:dyDescent="0.2">
      <c r="A50" s="11">
        <v>46</v>
      </c>
      <c r="B50" s="65"/>
      <c r="C50" s="78"/>
      <c r="D50" s="23" t="s">
        <v>54</v>
      </c>
      <c r="E50" s="24">
        <v>17300</v>
      </c>
      <c r="F50" s="24">
        <v>300</v>
      </c>
    </row>
    <row r="51" spans="1:6" ht="36" customHeight="1" x14ac:dyDescent="0.2">
      <c r="A51" s="11">
        <v>47</v>
      </c>
      <c r="B51" s="65"/>
      <c r="C51" s="78"/>
      <c r="D51" s="23" t="s">
        <v>121</v>
      </c>
      <c r="E51" s="24">
        <f>14000/(0.75*3)</f>
        <v>6222.2222222222226</v>
      </c>
      <c r="F51" s="24">
        <f>1500/3</f>
        <v>500</v>
      </c>
    </row>
    <row r="52" spans="1:6" ht="36" customHeight="1" x14ac:dyDescent="0.2">
      <c r="A52" s="11">
        <v>48</v>
      </c>
      <c r="B52" s="65"/>
      <c r="C52" s="78"/>
      <c r="D52" s="23" t="s">
        <v>122</v>
      </c>
      <c r="E52" s="24">
        <v>1900</v>
      </c>
      <c r="F52" s="24"/>
    </row>
    <row r="53" spans="1:6" ht="36" customHeight="1" x14ac:dyDescent="0.2">
      <c r="A53" s="11">
        <v>49</v>
      </c>
      <c r="B53" s="65"/>
      <c r="C53" s="78"/>
      <c r="D53" s="23" t="s">
        <v>53</v>
      </c>
      <c r="E53" s="24">
        <v>1600</v>
      </c>
      <c r="F53" s="24">
        <v>750</v>
      </c>
    </row>
    <row r="54" spans="1:6" ht="36" customHeight="1" x14ac:dyDescent="0.2">
      <c r="A54" s="11">
        <v>50</v>
      </c>
      <c r="B54" s="65"/>
      <c r="C54" s="78"/>
      <c r="D54" s="23" t="s">
        <v>52</v>
      </c>
      <c r="E54" s="24">
        <v>1500</v>
      </c>
      <c r="F54" s="24">
        <v>3000</v>
      </c>
    </row>
    <row r="55" spans="1:6" ht="36" customHeight="1" x14ac:dyDescent="0.2">
      <c r="A55" s="11">
        <v>51</v>
      </c>
      <c r="B55" s="65"/>
      <c r="C55" s="78"/>
      <c r="D55" s="23" t="s">
        <v>119</v>
      </c>
      <c r="E55" s="24">
        <v>800</v>
      </c>
      <c r="F55" s="24"/>
    </row>
    <row r="56" spans="1:6" ht="36" customHeight="1" x14ac:dyDescent="0.2">
      <c r="A56" s="11">
        <v>52</v>
      </c>
      <c r="B56" s="65"/>
      <c r="C56" s="78"/>
      <c r="D56" s="23" t="s">
        <v>48</v>
      </c>
      <c r="E56" s="24">
        <v>700</v>
      </c>
      <c r="F56" s="24"/>
    </row>
    <row r="57" spans="1:6" ht="28.5" customHeight="1" x14ac:dyDescent="0.2">
      <c r="A57" s="11">
        <v>53</v>
      </c>
      <c r="B57" s="65"/>
      <c r="C57" s="77"/>
      <c r="D57" s="23" t="s">
        <v>50</v>
      </c>
      <c r="E57" s="24">
        <v>470</v>
      </c>
      <c r="F57" s="24">
        <v>2000</v>
      </c>
    </row>
    <row r="58" spans="1:6" ht="33.75" customHeight="1" x14ac:dyDescent="0.2">
      <c r="A58" s="11">
        <v>54</v>
      </c>
      <c r="B58" s="65"/>
      <c r="C58" s="76" t="s">
        <v>94</v>
      </c>
      <c r="D58" s="23" t="s">
        <v>28</v>
      </c>
      <c r="E58" s="24">
        <v>67000</v>
      </c>
      <c r="F58" s="24">
        <v>2600</v>
      </c>
    </row>
    <row r="59" spans="1:6" ht="33.75" customHeight="1" x14ac:dyDescent="0.2">
      <c r="A59" s="11">
        <v>55</v>
      </c>
      <c r="B59" s="65"/>
      <c r="C59" s="78"/>
      <c r="D59" s="23" t="s">
        <v>29</v>
      </c>
      <c r="E59" s="24">
        <v>45000</v>
      </c>
      <c r="F59" s="24">
        <v>2300</v>
      </c>
    </row>
    <row r="60" spans="1:6" ht="33.75" customHeight="1" x14ac:dyDescent="0.2">
      <c r="A60" s="11">
        <v>56</v>
      </c>
      <c r="B60" s="65"/>
      <c r="C60" s="78"/>
      <c r="D60" s="23" t="s">
        <v>30</v>
      </c>
      <c r="E60" s="24">
        <v>12000</v>
      </c>
      <c r="F60" s="24">
        <v>1000</v>
      </c>
    </row>
    <row r="61" spans="1:6" ht="33.75" customHeight="1" x14ac:dyDescent="0.2">
      <c r="A61" s="11">
        <v>57</v>
      </c>
      <c r="B61" s="65"/>
      <c r="C61" s="78"/>
      <c r="D61" s="23" t="s">
        <v>27</v>
      </c>
      <c r="E61" s="24">
        <v>4000</v>
      </c>
      <c r="F61" s="24">
        <v>150</v>
      </c>
    </row>
    <row r="62" spans="1:6" ht="33.75" customHeight="1" x14ac:dyDescent="0.2">
      <c r="A62" s="11">
        <v>58</v>
      </c>
      <c r="B62" s="65"/>
      <c r="C62" s="78"/>
      <c r="D62" s="23" t="s">
        <v>31</v>
      </c>
      <c r="E62" s="24">
        <v>3000</v>
      </c>
      <c r="F62" s="24">
        <v>500</v>
      </c>
    </row>
    <row r="63" spans="1:6" ht="33.75" customHeight="1" x14ac:dyDescent="0.2">
      <c r="A63" s="11">
        <v>59</v>
      </c>
      <c r="B63" s="65"/>
      <c r="C63" s="78"/>
      <c r="D63" s="23" t="s">
        <v>32</v>
      </c>
      <c r="E63" s="24">
        <v>2200</v>
      </c>
      <c r="F63" s="24">
        <v>200</v>
      </c>
    </row>
    <row r="64" spans="1:6" ht="33.75" customHeight="1" x14ac:dyDescent="0.2">
      <c r="A64" s="11">
        <v>60</v>
      </c>
      <c r="B64" s="65"/>
      <c r="C64" s="77"/>
      <c r="D64" s="23" t="s">
        <v>124</v>
      </c>
      <c r="E64" s="24">
        <v>1130</v>
      </c>
      <c r="F64" s="24"/>
    </row>
    <row r="65" spans="1:6" ht="36" customHeight="1" x14ac:dyDescent="0.2">
      <c r="A65" s="11">
        <v>61</v>
      </c>
      <c r="B65" s="65"/>
      <c r="C65" s="76" t="s">
        <v>33</v>
      </c>
      <c r="D65" s="23" t="s">
        <v>118</v>
      </c>
      <c r="E65" s="24">
        <v>15000</v>
      </c>
      <c r="F65" s="24">
        <v>800</v>
      </c>
    </row>
    <row r="66" spans="1:6" ht="36" customHeight="1" x14ac:dyDescent="0.2">
      <c r="A66" s="11">
        <v>62</v>
      </c>
      <c r="B66" s="65"/>
      <c r="C66" s="78"/>
      <c r="D66" s="23" t="s">
        <v>34</v>
      </c>
      <c r="E66" s="24">
        <v>5000</v>
      </c>
      <c r="F66" s="24"/>
    </row>
    <row r="67" spans="1:6" ht="36" customHeight="1" x14ac:dyDescent="0.2">
      <c r="A67" s="11">
        <v>63</v>
      </c>
      <c r="B67" s="65"/>
      <c r="C67" s="78"/>
      <c r="D67" s="23" t="s">
        <v>39</v>
      </c>
      <c r="E67" s="24">
        <v>4500</v>
      </c>
      <c r="F67" s="24">
        <v>2500</v>
      </c>
    </row>
    <row r="68" spans="1:6" ht="36" customHeight="1" x14ac:dyDescent="0.2">
      <c r="A68" s="11">
        <v>64</v>
      </c>
      <c r="B68" s="65"/>
      <c r="C68" s="78"/>
      <c r="D68" s="23" t="s">
        <v>44</v>
      </c>
      <c r="E68" s="24">
        <v>1820</v>
      </c>
      <c r="F68" s="24">
        <v>5000</v>
      </c>
    </row>
    <row r="69" spans="1:6" ht="36" customHeight="1" x14ac:dyDescent="0.2">
      <c r="A69" s="11">
        <v>65</v>
      </c>
      <c r="B69" s="65"/>
      <c r="C69" s="78"/>
      <c r="D69" s="23" t="s">
        <v>42</v>
      </c>
      <c r="E69" s="24">
        <v>1250</v>
      </c>
      <c r="F69" s="24">
        <v>3000</v>
      </c>
    </row>
    <row r="70" spans="1:6" ht="36" customHeight="1" x14ac:dyDescent="0.2">
      <c r="A70" s="11">
        <v>66</v>
      </c>
      <c r="B70" s="65"/>
      <c r="C70" s="78"/>
      <c r="D70" s="23" t="s">
        <v>41</v>
      </c>
      <c r="E70" s="24">
        <v>752</v>
      </c>
      <c r="F70" s="24">
        <v>50</v>
      </c>
    </row>
    <row r="71" spans="1:6" ht="36" customHeight="1" x14ac:dyDescent="0.2">
      <c r="A71" s="11">
        <v>67</v>
      </c>
      <c r="B71" s="65"/>
      <c r="C71" s="78"/>
      <c r="D71" s="23" t="s">
        <v>89</v>
      </c>
      <c r="E71" s="24">
        <v>700</v>
      </c>
      <c r="F71" s="24">
        <v>2000</v>
      </c>
    </row>
    <row r="72" spans="1:6" ht="36" customHeight="1" x14ac:dyDescent="0.2">
      <c r="A72" s="11">
        <v>68</v>
      </c>
      <c r="B72" s="65"/>
      <c r="C72" s="78"/>
      <c r="D72" s="23" t="s">
        <v>40</v>
      </c>
      <c r="E72" s="24">
        <v>640</v>
      </c>
      <c r="F72" s="24">
        <v>300</v>
      </c>
    </row>
    <row r="73" spans="1:6" ht="36" customHeight="1" x14ac:dyDescent="0.2">
      <c r="A73" s="11">
        <v>69</v>
      </c>
      <c r="B73" s="65"/>
      <c r="C73" s="78"/>
      <c r="D73" s="23" t="s">
        <v>45</v>
      </c>
      <c r="E73" s="24">
        <v>550</v>
      </c>
      <c r="F73" s="24">
        <v>250</v>
      </c>
    </row>
    <row r="74" spans="1:6" ht="36" customHeight="1" x14ac:dyDescent="0.2">
      <c r="A74" s="11">
        <v>70</v>
      </c>
      <c r="B74" s="65"/>
      <c r="C74" s="78"/>
      <c r="D74" s="23" t="s">
        <v>91</v>
      </c>
      <c r="E74" s="24">
        <v>500</v>
      </c>
      <c r="F74" s="24">
        <v>75</v>
      </c>
    </row>
    <row r="75" spans="1:6" ht="36" customHeight="1" x14ac:dyDescent="0.2">
      <c r="A75" s="11">
        <v>71</v>
      </c>
      <c r="B75" s="65"/>
      <c r="C75" s="78"/>
      <c r="D75" s="23" t="s">
        <v>90</v>
      </c>
      <c r="E75" s="24">
        <v>500</v>
      </c>
      <c r="F75" s="24">
        <v>90</v>
      </c>
    </row>
    <row r="76" spans="1:6" ht="36" customHeight="1" x14ac:dyDescent="0.2">
      <c r="A76" s="11">
        <v>72</v>
      </c>
      <c r="B76" s="65"/>
      <c r="C76" s="78"/>
      <c r="D76" s="23" t="s">
        <v>37</v>
      </c>
      <c r="E76" s="24">
        <v>350</v>
      </c>
      <c r="F76" s="24">
        <v>320</v>
      </c>
    </row>
    <row r="77" spans="1:6" ht="36" customHeight="1" x14ac:dyDescent="0.2">
      <c r="A77" s="11">
        <v>73</v>
      </c>
      <c r="B77" s="65"/>
      <c r="C77" s="78"/>
      <c r="D77" s="23" t="s">
        <v>43</v>
      </c>
      <c r="E77" s="24">
        <v>300</v>
      </c>
      <c r="F77" s="24">
        <v>150</v>
      </c>
    </row>
    <row r="78" spans="1:6" ht="36" customHeight="1" x14ac:dyDescent="0.2">
      <c r="A78" s="11">
        <v>74</v>
      </c>
      <c r="B78" s="65"/>
      <c r="C78" s="78"/>
      <c r="D78" s="23" t="s">
        <v>35</v>
      </c>
      <c r="E78" s="24">
        <v>300</v>
      </c>
      <c r="F78" s="24"/>
    </row>
    <row r="79" spans="1:6" ht="36" customHeight="1" x14ac:dyDescent="0.2">
      <c r="A79" s="11">
        <v>75</v>
      </c>
      <c r="B79" s="65"/>
      <c r="C79" s="78"/>
      <c r="D79" s="23" t="s">
        <v>38</v>
      </c>
      <c r="E79" s="24">
        <v>250</v>
      </c>
      <c r="F79" s="24">
        <v>25</v>
      </c>
    </row>
    <row r="80" spans="1:6" ht="36" customHeight="1" x14ac:dyDescent="0.2">
      <c r="A80" s="11">
        <v>76</v>
      </c>
      <c r="B80" s="65"/>
      <c r="C80" s="78"/>
      <c r="D80" s="23" t="s">
        <v>36</v>
      </c>
      <c r="E80" s="24">
        <v>210</v>
      </c>
      <c r="F80" s="24">
        <v>300</v>
      </c>
    </row>
    <row r="81" spans="1:9" ht="36" customHeight="1" x14ac:dyDescent="0.2">
      <c r="A81" s="11">
        <v>77</v>
      </c>
      <c r="B81" s="65"/>
      <c r="C81" s="77"/>
      <c r="D81" s="23" t="s">
        <v>92</v>
      </c>
      <c r="E81" s="24">
        <v>100</v>
      </c>
      <c r="F81" s="24">
        <v>150</v>
      </c>
    </row>
    <row r="82" spans="1:9" ht="36" customHeight="1" x14ac:dyDescent="0.2">
      <c r="A82" s="11">
        <v>78</v>
      </c>
      <c r="B82" s="65"/>
      <c r="C82" s="76" t="s">
        <v>46</v>
      </c>
      <c r="D82" s="23" t="s">
        <v>47</v>
      </c>
      <c r="E82" s="24">
        <v>13000</v>
      </c>
      <c r="F82" s="24">
        <v>8000</v>
      </c>
    </row>
    <row r="83" spans="1:9" ht="36" customHeight="1" x14ac:dyDescent="0.2">
      <c r="A83" s="11">
        <v>79</v>
      </c>
      <c r="B83" s="65"/>
      <c r="C83" s="78"/>
      <c r="D83" s="23" t="s">
        <v>88</v>
      </c>
      <c r="E83" s="24">
        <v>336</v>
      </c>
      <c r="F83" s="24">
        <v>280</v>
      </c>
    </row>
    <row r="84" spans="1:9" ht="36" customHeight="1" x14ac:dyDescent="0.2">
      <c r="A84" s="11">
        <v>80</v>
      </c>
      <c r="B84" s="66"/>
      <c r="C84" s="77"/>
      <c r="D84" s="23" t="s">
        <v>49</v>
      </c>
      <c r="E84" s="24">
        <v>140</v>
      </c>
      <c r="F84" s="24">
        <v>3000</v>
      </c>
    </row>
    <row r="85" spans="1:9" ht="36" customHeight="1" x14ac:dyDescent="0.2">
      <c r="A85" s="33"/>
      <c r="B85" s="49"/>
      <c r="C85" s="45"/>
      <c r="D85" s="46" t="s">
        <v>133</v>
      </c>
      <c r="E85" s="47">
        <f>SUM(E45:E84)</f>
        <v>889045.22222222225</v>
      </c>
      <c r="F85" s="48"/>
    </row>
    <row r="86" spans="1:9" ht="32.25" customHeight="1" x14ac:dyDescent="0.2">
      <c r="A86" s="11">
        <v>81</v>
      </c>
      <c r="B86" s="67" t="s">
        <v>56</v>
      </c>
      <c r="C86" s="67" t="s">
        <v>77</v>
      </c>
      <c r="D86" s="25" t="s">
        <v>57</v>
      </c>
      <c r="E86" s="26">
        <v>194491</v>
      </c>
      <c r="F86" s="26">
        <v>1353</v>
      </c>
    </row>
    <row r="87" spans="1:9" ht="48.75" customHeight="1" x14ac:dyDescent="0.2">
      <c r="A87" s="11">
        <v>82</v>
      </c>
      <c r="B87" s="68"/>
      <c r="C87" s="69"/>
      <c r="D87" s="25" t="s">
        <v>59</v>
      </c>
      <c r="E87" s="26">
        <f>35545/0.75</f>
        <v>47393.333333333336</v>
      </c>
      <c r="F87" s="26">
        <v>4200</v>
      </c>
      <c r="G87" s="14"/>
      <c r="H87" s="15"/>
      <c r="I87" s="15"/>
    </row>
    <row r="88" spans="1:9" ht="15" x14ac:dyDescent="0.2">
      <c r="A88" s="11">
        <v>83</v>
      </c>
      <c r="B88" s="68"/>
      <c r="C88" s="25" t="s">
        <v>97</v>
      </c>
      <c r="D88" s="25" t="s">
        <v>58</v>
      </c>
      <c r="E88" s="26">
        <v>168330</v>
      </c>
      <c r="F88" s="26">
        <v>2992</v>
      </c>
    </row>
    <row r="89" spans="1:9" ht="57.75" customHeight="1" x14ac:dyDescent="0.2">
      <c r="A89" s="11">
        <v>84</v>
      </c>
      <c r="B89" s="68"/>
      <c r="C89" s="67" t="s">
        <v>100</v>
      </c>
      <c r="D89" s="25" t="s">
        <v>80</v>
      </c>
      <c r="E89" s="26">
        <v>46819</v>
      </c>
      <c r="F89" s="26">
        <v>1700</v>
      </c>
      <c r="G89" s="14"/>
      <c r="H89" s="15"/>
      <c r="I89" s="15"/>
    </row>
    <row r="90" spans="1:9" ht="18.75" customHeight="1" x14ac:dyDescent="0.2">
      <c r="A90" s="11">
        <v>85</v>
      </c>
      <c r="B90" s="68"/>
      <c r="C90" s="69"/>
      <c r="D90" s="25" t="s">
        <v>79</v>
      </c>
      <c r="E90" s="26">
        <f>+F90*800*12/1000</f>
        <v>6336</v>
      </c>
      <c r="F90" s="26">
        <v>660</v>
      </c>
      <c r="G90" s="14"/>
      <c r="H90" s="15"/>
      <c r="I90" s="15"/>
    </row>
    <row r="91" spans="1:9" ht="45.75" customHeight="1" x14ac:dyDescent="0.2">
      <c r="A91" s="11">
        <v>86</v>
      </c>
      <c r="B91" s="68"/>
      <c r="C91" s="67" t="s">
        <v>98</v>
      </c>
      <c r="D91" s="25" t="s">
        <v>106</v>
      </c>
      <c r="E91" s="26">
        <f>58*15*900*12/1000</f>
        <v>9396</v>
      </c>
      <c r="F91" s="26">
        <f>15*58</f>
        <v>870</v>
      </c>
      <c r="G91" s="14"/>
      <c r="H91" s="15"/>
      <c r="I91" s="15"/>
    </row>
    <row r="92" spans="1:9" ht="45.75" customHeight="1" x14ac:dyDescent="0.2">
      <c r="A92" s="11">
        <v>87</v>
      </c>
      <c r="B92" s="68"/>
      <c r="C92" s="68"/>
      <c r="D92" s="25" t="s">
        <v>62</v>
      </c>
      <c r="E92" s="26">
        <v>8451</v>
      </c>
      <c r="F92" s="26">
        <v>60</v>
      </c>
      <c r="G92" s="14"/>
      <c r="H92" s="15"/>
      <c r="I92" s="15"/>
    </row>
    <row r="93" spans="1:9" ht="45.75" customHeight="1" x14ac:dyDescent="0.2">
      <c r="A93" s="11">
        <v>88</v>
      </c>
      <c r="B93" s="68"/>
      <c r="C93" s="68"/>
      <c r="D93" s="25" t="s">
        <v>65</v>
      </c>
      <c r="E93" s="26">
        <v>3124</v>
      </c>
      <c r="F93" s="26">
        <v>162</v>
      </c>
      <c r="G93" s="14"/>
      <c r="H93" s="15"/>
      <c r="I93" s="15"/>
    </row>
    <row r="94" spans="1:9" ht="18.75" customHeight="1" x14ac:dyDescent="0.2">
      <c r="A94" s="11">
        <v>89</v>
      </c>
      <c r="B94" s="68"/>
      <c r="C94" s="68"/>
      <c r="D94" s="25" t="s">
        <v>105</v>
      </c>
      <c r="E94" s="26">
        <v>2151</v>
      </c>
      <c r="F94" s="26">
        <f>15*65</f>
        <v>975</v>
      </c>
      <c r="G94" s="16"/>
      <c r="H94" s="15"/>
      <c r="I94" s="15"/>
    </row>
    <row r="95" spans="1:9" ht="45.75" customHeight="1" x14ac:dyDescent="0.2">
      <c r="A95" s="11">
        <v>90</v>
      </c>
      <c r="B95" s="68"/>
      <c r="C95" s="68"/>
      <c r="D95" s="25" t="s">
        <v>66</v>
      </c>
      <c r="E95" s="26">
        <v>1960</v>
      </c>
      <c r="F95" s="26">
        <v>510</v>
      </c>
      <c r="G95" s="16"/>
      <c r="H95" s="15"/>
      <c r="I95" s="15"/>
    </row>
    <row r="96" spans="1:9" ht="28.5" customHeight="1" x14ac:dyDescent="0.2">
      <c r="A96" s="11">
        <v>91</v>
      </c>
      <c r="B96" s="68"/>
      <c r="C96" s="68"/>
      <c r="D96" s="25" t="s">
        <v>68</v>
      </c>
      <c r="E96" s="26">
        <v>1960</v>
      </c>
      <c r="F96" s="26"/>
    </row>
    <row r="97" spans="1:9" ht="15" x14ac:dyDescent="0.2">
      <c r="A97" s="11">
        <v>92</v>
      </c>
      <c r="B97" s="68"/>
      <c r="C97" s="68"/>
      <c r="D97" s="25" t="s">
        <v>67</v>
      </c>
      <c r="E97" s="26">
        <v>1738</v>
      </c>
      <c r="F97" s="26">
        <v>200</v>
      </c>
    </row>
    <row r="98" spans="1:9" ht="15" x14ac:dyDescent="0.2">
      <c r="A98" s="11">
        <v>93</v>
      </c>
      <c r="B98" s="68"/>
      <c r="C98" s="69"/>
      <c r="D98" s="25" t="s">
        <v>69</v>
      </c>
      <c r="E98" s="26">
        <v>1200</v>
      </c>
      <c r="F98" s="26">
        <v>200</v>
      </c>
    </row>
    <row r="99" spans="1:9" ht="30" x14ac:dyDescent="0.2">
      <c r="A99" s="11">
        <v>94</v>
      </c>
      <c r="B99" s="68"/>
      <c r="C99" s="67" t="s">
        <v>101</v>
      </c>
      <c r="D99" s="25" t="s">
        <v>78</v>
      </c>
      <c r="E99" s="26">
        <v>14796</v>
      </c>
      <c r="F99" s="26">
        <v>5000</v>
      </c>
    </row>
    <row r="100" spans="1:9" ht="15" x14ac:dyDescent="0.2">
      <c r="A100" s="11">
        <v>95</v>
      </c>
      <c r="B100" s="68"/>
      <c r="C100" s="69"/>
      <c r="D100" s="25" t="s">
        <v>64</v>
      </c>
      <c r="E100" s="26">
        <v>3000</v>
      </c>
      <c r="F100" s="26">
        <v>100</v>
      </c>
    </row>
    <row r="101" spans="1:9" s="27" customFormat="1" ht="15" x14ac:dyDescent="0.2">
      <c r="A101" s="11">
        <v>96</v>
      </c>
      <c r="B101" s="68"/>
      <c r="C101" s="25" t="s">
        <v>102</v>
      </c>
      <c r="D101" s="25" t="s">
        <v>60</v>
      </c>
      <c r="E101" s="26">
        <v>4969</v>
      </c>
      <c r="F101" s="26">
        <v>7000</v>
      </c>
    </row>
    <row r="102" spans="1:9" ht="45.75" customHeight="1" x14ac:dyDescent="0.2">
      <c r="A102" s="11">
        <v>97</v>
      </c>
      <c r="B102" s="68"/>
      <c r="C102" s="25" t="s">
        <v>103</v>
      </c>
      <c r="D102" s="25" t="s">
        <v>63</v>
      </c>
      <c r="E102" s="26">
        <v>2881</v>
      </c>
      <c r="F102" s="26">
        <v>12000</v>
      </c>
      <c r="G102" s="14"/>
      <c r="H102" s="15"/>
      <c r="I102" s="15"/>
    </row>
    <row r="103" spans="1:9" ht="15" x14ac:dyDescent="0.2">
      <c r="A103" s="11">
        <v>98</v>
      </c>
      <c r="B103" s="69"/>
      <c r="C103" s="25" t="s">
        <v>99</v>
      </c>
      <c r="D103" s="25" t="s">
        <v>61</v>
      </c>
      <c r="E103" s="28" t="s">
        <v>130</v>
      </c>
      <c r="F103" s="28" t="s">
        <v>128</v>
      </c>
    </row>
    <row r="104" spans="1:9" ht="46.5" x14ac:dyDescent="0.2">
      <c r="A104" s="11"/>
      <c r="B104" s="50"/>
      <c r="C104" s="51"/>
      <c r="D104" s="51" t="s">
        <v>134</v>
      </c>
      <c r="E104" s="52">
        <f>SUM(E86:E103)</f>
        <v>518995.33333333337</v>
      </c>
      <c r="F104" s="53"/>
    </row>
    <row r="105" spans="1:9" s="27" customFormat="1" ht="27.75" x14ac:dyDescent="0.2">
      <c r="A105" s="54"/>
      <c r="B105" s="55"/>
      <c r="C105" s="55"/>
      <c r="D105" s="55" t="s">
        <v>135</v>
      </c>
      <c r="E105" s="56">
        <f>SUM(E104,E85,E44,E15)</f>
        <v>4140466.7555555552</v>
      </c>
      <c r="F105" s="57"/>
    </row>
    <row r="106" spans="1:9" x14ac:dyDescent="0.2">
      <c r="A106" s="29"/>
      <c r="B106" s="73"/>
      <c r="C106" s="74"/>
      <c r="D106" s="74"/>
      <c r="E106" s="74"/>
      <c r="F106" s="75"/>
    </row>
    <row r="109" spans="1:9" ht="15" x14ac:dyDescent="0.2">
      <c r="A109" s="30"/>
      <c r="B109" s="28"/>
      <c r="C109" s="28"/>
      <c r="D109" s="28"/>
      <c r="E109" s="26"/>
      <c r="F109" s="26"/>
    </row>
    <row r="110" spans="1:9" ht="15" x14ac:dyDescent="0.2">
      <c r="A110" s="30"/>
      <c r="B110" s="28"/>
      <c r="C110" s="28"/>
      <c r="D110" s="28"/>
      <c r="E110" s="26"/>
      <c r="F110" s="26"/>
    </row>
    <row r="111" spans="1:9" ht="15" x14ac:dyDescent="0.2">
      <c r="A111" s="30"/>
      <c r="B111" s="28"/>
      <c r="C111" s="28"/>
      <c r="D111" s="28"/>
      <c r="E111" s="26"/>
      <c r="F111" s="26"/>
    </row>
    <row r="112" spans="1:9" ht="15" x14ac:dyDescent="0.2">
      <c r="A112" s="30"/>
      <c r="B112" s="28"/>
      <c r="C112" s="28"/>
      <c r="D112" s="28"/>
      <c r="E112" s="26"/>
      <c r="F112" s="26"/>
    </row>
    <row r="113" spans="1:6" ht="15" x14ac:dyDescent="0.2">
      <c r="A113" s="30"/>
      <c r="B113" s="28"/>
      <c r="C113" s="28"/>
      <c r="D113" s="28"/>
      <c r="E113" s="26"/>
      <c r="F113" s="26"/>
    </row>
    <row r="114" spans="1:6" ht="15" x14ac:dyDescent="0.2">
      <c r="A114" s="30"/>
      <c r="B114" s="28"/>
      <c r="C114" s="28"/>
      <c r="D114" s="28"/>
      <c r="E114" s="26"/>
      <c r="F114" s="26"/>
    </row>
    <row r="115" spans="1:6" ht="15" x14ac:dyDescent="0.2">
      <c r="A115" s="30"/>
      <c r="B115" s="28"/>
      <c r="C115" s="28"/>
      <c r="D115" s="28"/>
      <c r="E115" s="26"/>
      <c r="F115" s="26"/>
    </row>
    <row r="116" spans="1:6" ht="15" x14ac:dyDescent="0.2">
      <c r="A116" s="30"/>
      <c r="B116" s="28"/>
      <c r="C116" s="28"/>
      <c r="D116" s="28"/>
      <c r="E116" s="26"/>
      <c r="F116" s="26"/>
    </row>
    <row r="117" spans="1:6" ht="15" x14ac:dyDescent="0.2">
      <c r="A117" s="30"/>
      <c r="B117" s="28"/>
      <c r="C117" s="28"/>
      <c r="D117" s="28"/>
      <c r="E117" s="26"/>
      <c r="F117" s="26"/>
    </row>
    <row r="118" spans="1:6" ht="15" x14ac:dyDescent="0.2">
      <c r="A118" s="30"/>
      <c r="B118" s="28"/>
      <c r="C118" s="28"/>
      <c r="D118" s="28"/>
      <c r="E118" s="26"/>
      <c r="F118" s="26"/>
    </row>
    <row r="119" spans="1:6" ht="15" x14ac:dyDescent="0.2">
      <c r="A119" s="30"/>
      <c r="B119" s="28"/>
      <c r="C119" s="28"/>
      <c r="D119" s="28"/>
      <c r="E119" s="26"/>
      <c r="F119" s="26"/>
    </row>
    <row r="120" spans="1:6" ht="15" x14ac:dyDescent="0.2">
      <c r="A120" s="30"/>
      <c r="B120" s="28"/>
      <c r="C120" s="28"/>
      <c r="D120" s="28"/>
      <c r="E120" s="26"/>
      <c r="F120" s="26"/>
    </row>
    <row r="121" spans="1:6" ht="15" x14ac:dyDescent="0.2">
      <c r="A121" s="30"/>
      <c r="B121" s="28"/>
      <c r="C121" s="28"/>
      <c r="D121" s="28"/>
      <c r="E121" s="26"/>
      <c r="F121" s="26"/>
    </row>
    <row r="122" spans="1:6" ht="15" x14ac:dyDescent="0.2">
      <c r="A122" s="30"/>
      <c r="B122" s="28"/>
      <c r="C122" s="28"/>
      <c r="D122" s="28"/>
      <c r="E122" s="28"/>
      <c r="F122" s="28"/>
    </row>
    <row r="123" spans="1:6" ht="15" x14ac:dyDescent="0.2">
      <c r="A123" s="30"/>
      <c r="B123" s="28"/>
      <c r="C123" s="28"/>
      <c r="D123" s="28"/>
      <c r="E123" s="26"/>
      <c r="F123" s="26"/>
    </row>
    <row r="124" spans="1:6" ht="15" x14ac:dyDescent="0.2">
      <c r="A124" s="30"/>
      <c r="B124" s="28"/>
      <c r="C124" s="28"/>
      <c r="D124" s="28"/>
      <c r="E124" s="26"/>
      <c r="F124" s="26"/>
    </row>
    <row r="125" spans="1:6" ht="15" customHeight="1" x14ac:dyDescent="0.2">
      <c r="A125" s="30"/>
      <c r="B125" s="28"/>
      <c r="C125" s="28"/>
      <c r="D125" s="28"/>
      <c r="E125" s="26"/>
      <c r="F125" s="26"/>
    </row>
    <row r="126" spans="1:6" ht="15" x14ac:dyDescent="0.2">
      <c r="A126" s="30"/>
      <c r="B126" s="28"/>
      <c r="C126" s="28"/>
      <c r="D126" s="28"/>
      <c r="E126" s="26"/>
      <c r="F126" s="26"/>
    </row>
    <row r="127" spans="1:6" x14ac:dyDescent="0.2">
      <c r="A127" s="30"/>
      <c r="B127" s="70"/>
      <c r="C127" s="71"/>
      <c r="D127" s="71"/>
      <c r="E127" s="71"/>
      <c r="F127" s="72"/>
    </row>
  </sheetData>
  <autoFilter ref="B1:F105">
    <sortState ref="B2:F99">
      <sortCondition ref="B2:B99"/>
      <sortCondition ref="C2:C99"/>
      <sortCondition descending="1" ref="E2:E99"/>
    </sortState>
  </autoFilter>
  <sortState ref="B2:F19">
    <sortCondition ref="C136:C267"/>
    <sortCondition descending="1" ref="E136:E267"/>
    <sortCondition ref="D136:D267"/>
  </sortState>
  <mergeCells count="23">
    <mergeCell ref="B127:F127"/>
    <mergeCell ref="B106:F106"/>
    <mergeCell ref="C24:C27"/>
    <mergeCell ref="C28:C40"/>
    <mergeCell ref="C41:C43"/>
    <mergeCell ref="C45:C46"/>
    <mergeCell ref="C47:C57"/>
    <mergeCell ref="C58:C64"/>
    <mergeCell ref="C65:C81"/>
    <mergeCell ref="C82:C84"/>
    <mergeCell ref="C86:C87"/>
    <mergeCell ref="C89:C90"/>
    <mergeCell ref="C91:C98"/>
    <mergeCell ref="C99:C100"/>
    <mergeCell ref="B3:B14"/>
    <mergeCell ref="B16:B43"/>
    <mergeCell ref="B45:B84"/>
    <mergeCell ref="B86:B103"/>
    <mergeCell ref="C16:C23"/>
    <mergeCell ref="C3:C4"/>
    <mergeCell ref="C5:C10"/>
    <mergeCell ref="C11:C12"/>
    <mergeCell ref="C13:C14"/>
  </mergeCells>
  <pageMargins left="0.25" right="0.25" top="0.75" bottom="0.75" header="0.3" footer="0.3"/>
  <pageSetup paperSize="9" scale="4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1</vt:i4>
      </vt:variant>
    </vt:vector>
  </HeadingPairs>
  <TitlesOfParts>
    <vt:vector size="3" baseType="lpstr">
      <vt:lpstr>רווחה</vt:lpstr>
      <vt:lpstr>גיליון1</vt:lpstr>
      <vt:lpstr>רווחה!WPrint_Area_W</vt:lpstr>
    </vt:vector>
  </TitlesOfParts>
  <Company>PMO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hilat</dc:creator>
  <cp:lastModifiedBy>אנצ'ינאלו סלומון</cp:lastModifiedBy>
  <cp:lastPrinted>2017-08-02T15:06:36Z</cp:lastPrinted>
  <dcterms:created xsi:type="dcterms:W3CDTF">2014-12-24T12:57:18Z</dcterms:created>
  <dcterms:modified xsi:type="dcterms:W3CDTF">2017-11-08T07:36:25Z</dcterms:modified>
</cp:coreProperties>
</file>