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בריאות 2017" sheetId="1" r:id="rId4"/>
    <sheet state="visible" name="רווחה 2017 " sheetId="2" r:id="rId5"/>
    <sheet state="visible" name="חינוך 2017" sheetId="3" r:id="rId6"/>
    <sheet state="visible" name="עלייה וקליטה 2017" sheetId="4" r:id="rId7"/>
  </sheets>
  <externalReferences>
    <externalReference r:id="rId8"/>
    <externalReference r:id="rId9"/>
  </externalReferences>
  <definedNames/>
  <calcPr/>
  <extLst>
    <ext uri="GoogleSheetsCustomDataVersion1">
      <go:sheetsCustomData xmlns:go="http://customooxmlschemas.google.com/" r:id="rId10" roundtripDataSignature="AMtx7mhkvVH79NIC8vWXr7hnetJqYRA9AA=="/>
    </ext>
  </extLst>
</workbook>
</file>

<file path=xl/sharedStrings.xml><?xml version="1.0" encoding="utf-8"?>
<sst xmlns="http://schemas.openxmlformats.org/spreadsheetml/2006/main" count="332" uniqueCount="319">
  <si>
    <t xml:space="preserve">מנהל / אגף </t>
  </si>
  <si>
    <t xml:space="preserve">אגף / מחלקה </t>
  </si>
  <si>
    <t xml:space="preserve"> שם השירות  חברתי</t>
  </si>
  <si>
    <t>תקציב 2017 אלפי ₪</t>
  </si>
  <si>
    <t>מספר מקבלי שירות</t>
  </si>
  <si>
    <t xml:space="preserve">מנהל רפואה </t>
  </si>
  <si>
    <t>גריאטריה</t>
  </si>
  <si>
    <t>רכישת קודים גריאטריים</t>
  </si>
  <si>
    <t>התקשרות עם הג'וינט אשל לפיתוח תוכנית ושירותים לזקנים בישראל לשנים 2019-2021</t>
  </si>
  <si>
    <t xml:space="preserve">שירותי ביצוע בדיקות הערכה תפקודית לקשישים </t>
  </si>
  <si>
    <t>בריאות הנפש</t>
  </si>
  <si>
    <t>שיקום נכי נפש בקהילה- שירותי שיקום בדיור (הוסטלים)</t>
  </si>
  <si>
    <t>שיקום נכי נפש בקהילה- שרותי פנאי וחברה  (מועדונים חברתיים)</t>
  </si>
  <si>
    <t>שיקום נכי נפש בקהילה - שירותי שיקום תעסוקה (מפעל מוגן)</t>
  </si>
  <si>
    <t>שיקום נכי נפש בקהילה- שירותי שיקום תעסוקה (תעסוקה נתמכת ומעברית)</t>
  </si>
  <si>
    <t>מגורים טיפוליים</t>
  </si>
  <si>
    <t xml:space="preserve">שיקום נכי נפש בקהילה- השכלה </t>
  </si>
  <si>
    <t>טיפול בריאותי מקדם לילדים אוטיסטים</t>
  </si>
  <si>
    <t>מרכזים לטיפול תרופתי ממושך</t>
  </si>
  <si>
    <t>אשפוזיות גמילה מסמים, אלכוהול וחומרים פסיכואקטיביים</t>
  </si>
  <si>
    <t>שיקום נכי נפש בקהילה- סומכות</t>
  </si>
  <si>
    <t xml:space="preserve">הפעלת התכנית הלאומית להערכת מדדי תוצאה </t>
  </si>
  <si>
    <t>שעת חירום- מרכזי חוסן</t>
  </si>
  <si>
    <t>שיקום נכי נפש בקהילה-מרכזי ייעוץ למשפחות</t>
  </si>
  <si>
    <t xml:space="preserve">שירותי העברה וליווי בכפייה של חולי נפש </t>
  </si>
  <si>
    <t xml:space="preserve">מכינה והכשרה לקראת לימודים גבוהים ותעסוקה </t>
  </si>
  <si>
    <t>תכנית סוקרי איכות</t>
  </si>
  <si>
    <t>צרכנים נותני שירות-ליווי מעסיקים</t>
  </si>
  <si>
    <t>מאות</t>
  </si>
  <si>
    <t>אגף שיקום</t>
  </si>
  <si>
    <t>מכשירי שיקום וניידות – אספקה, התאמה, תיקון וחלוקת מכשירי שיקום וניידות</t>
  </si>
  <si>
    <t>מתן שירותי תותבות, סדים ונעליים עבור נכי גפיים</t>
  </si>
  <si>
    <t>ייעוץ וניהול אספקת שירותים עבור נכי גפיים</t>
  </si>
  <si>
    <t xml:space="preserve">רפואה כללית </t>
  </si>
  <si>
    <t>הסדר ביטוח רפואי לקטינים חסרי מעמד השוהים בישראל</t>
  </si>
  <si>
    <t>מרפאה לרפואה ראשונית בת"א לחסרי מעמד</t>
  </si>
  <si>
    <t>שירותי בריאות הנפש לאוכלוסיית חסרי המעמד</t>
  </si>
  <si>
    <t>עבודה סוציאלית</t>
  </si>
  <si>
    <t>תוכנית למניעת אלימות במשפחה</t>
  </si>
  <si>
    <t>מרכזים אקוטיים לטיפול בנפגעות תקיפה מינית</t>
  </si>
  <si>
    <t>מרכז לוטם לטיפול בנפגעות תקיפה מינית</t>
  </si>
  <si>
    <t>האגף לבריאות השן</t>
  </si>
  <si>
    <t xml:space="preserve">בריאות השן לתלמיד ברשויות מקומיות </t>
  </si>
  <si>
    <t>רשויות מקומיות</t>
  </si>
  <si>
    <t>טיפולי שיניים לזכאי סל שיקום</t>
  </si>
  <si>
    <t>רפואה קהילתית</t>
  </si>
  <si>
    <t xml:space="preserve"> 8 רשויות מקומיות </t>
  </si>
  <si>
    <t>שירותי בריאות הציבור</t>
  </si>
  <si>
    <t>חינוך לבריאות</t>
  </si>
  <si>
    <t>גנטיקה קהילתית</t>
  </si>
  <si>
    <t>בדיקות גנטיות</t>
  </si>
  <si>
    <t>תזונה</t>
  </si>
  <si>
    <t>דיאטניות למעונות יום שיקומיים</t>
  </si>
  <si>
    <t>90 מעונות</t>
  </si>
  <si>
    <t>מחלקה לאם לילד ולמתבגר</t>
  </si>
  <si>
    <t>שירותי טיפת חלב בכפר עקב</t>
  </si>
  <si>
    <t>שחפת ואיידס</t>
  </si>
  <si>
    <t>הפעלת מרכזים למזעור נזקים למשתמשי סמים</t>
  </si>
  <si>
    <t>מנהל/ אגף</t>
  </si>
  <si>
    <t>אגף/ מחלקה</t>
  </si>
  <si>
    <t xml:space="preserve">שם השירות החברתי </t>
  </si>
  <si>
    <t xml:space="preserve">מספר מקבלי שירות </t>
  </si>
  <si>
    <t>מנהל מוגבלויות               (איחוד של אגף מש"ה ושל אגף לשירותי רווחה ושיקום)</t>
  </si>
  <si>
    <t>שירות דיור תומך</t>
  </si>
  <si>
    <t>דיור - פנימיה</t>
  </si>
  <si>
    <t>דיור בקהילה</t>
  </si>
  <si>
    <t>השירות לשיקום וטיפול חוץ ביתי</t>
  </si>
  <si>
    <t>מערכי דיור מוגן והוסטלים בקהילה (כולל פנאי)</t>
  </si>
  <si>
    <t>אומנה לילדים ונוער עם נכויות</t>
  </si>
  <si>
    <t>השירות לשיקום מקצועי תעסוקתי</t>
  </si>
  <si>
    <t>קניית שירותי העסקת מוגבלים (משקם)</t>
  </si>
  <si>
    <t>תעסוקה נתמכת</t>
  </si>
  <si>
    <t>תוכניות מעבר מבי"ס לעולם העבודה</t>
  </si>
  <si>
    <t>מרכזי אבחון ושיקום</t>
  </si>
  <si>
    <t xml:space="preserve">פיתוח ארגוני  - שירותי סיקור והערכת איכות </t>
  </si>
  <si>
    <t>לא רלוונטי</t>
  </si>
  <si>
    <t>השירות לטיפול באדם עם אוטיזם</t>
  </si>
  <si>
    <t>אוטיסטים חוץ ביתי</t>
  </si>
  <si>
    <t>השירות לשיקום וטיפול בקהילה</t>
  </si>
  <si>
    <t>מעונות יום שיקומיים</t>
  </si>
  <si>
    <t>מתן הנחות בשיחות טלפון לעיוורים ונכים</t>
  </si>
  <si>
    <r>
      <rPr>
        <rFont val="Calibri"/>
        <color theme="1"/>
        <sz val="16.0"/>
      </rPr>
      <t xml:space="preserve">שירותי תרבות ופנאי </t>
    </r>
    <r>
      <rPr>
        <rFont val="Calibri"/>
        <color theme="1"/>
        <sz val="14.0"/>
      </rPr>
      <t>נכנס בשורה 56</t>
    </r>
  </si>
  <si>
    <t>מרכזי יום לנכים קשים ופגועי ראש</t>
  </si>
  <si>
    <t>נופשונים</t>
  </si>
  <si>
    <t>כ- 1,000 לינות</t>
  </si>
  <si>
    <t>מסד נכויות - לכלל המוגבלויות</t>
  </si>
  <si>
    <t>מועדוניות שיקומיות לבני נוער עם נכויות (כולל חרשים)</t>
  </si>
  <si>
    <t>טיפול מיני חברתי</t>
  </si>
  <si>
    <t>הפעלת תחנות מידע לליקויי שמיעה וחירשים</t>
  </si>
  <si>
    <t>קיטנות</t>
  </si>
  <si>
    <t>פרויקטים בתחום השמיעה</t>
  </si>
  <si>
    <t>המחלקה לאבחון השמה וקידום</t>
  </si>
  <si>
    <t>אבחון, אבחונים חוזרים וועדות אבחון</t>
  </si>
  <si>
    <t>אבחון - טיפול מיני</t>
  </si>
  <si>
    <t>שירות לקהילה</t>
  </si>
  <si>
    <t>קהילה- תשלום למשפחות אומנה</t>
  </si>
  <si>
    <t>קהילה- נופשונים</t>
  </si>
  <si>
    <t>קהילה - מע"ש תעשייתי</t>
  </si>
  <si>
    <t>קהילה- עמותות טיפול במשפחות אומנה</t>
  </si>
  <si>
    <t>קהילה - נופש ארצי</t>
  </si>
  <si>
    <t>קהילה - קייטנות</t>
  </si>
  <si>
    <t>השירות לעיוור</t>
  </si>
  <si>
    <t>תעסוקה מוגנת</t>
  </si>
  <si>
    <t>הדרכה שיקומית</t>
  </si>
  <si>
    <t>מועדונים חברתיים, מרכז רב שירותי לעיוור</t>
  </si>
  <si>
    <t>מרכזי שיקום ואבחון</t>
  </si>
  <si>
    <t>מכונים לראיה ירודה</t>
  </si>
  <si>
    <t>תחנות מידע למתעוורים חדשים</t>
  </si>
  <si>
    <t>רופאי עיניים לבדיקת זכאות לתעודת עיוור</t>
  </si>
  <si>
    <t>אחזקת כלבי נחיה לעיוור</t>
  </si>
  <si>
    <t xml:space="preserve">הארכת יום + בתי תלמיד לעיוורים </t>
  </si>
  <si>
    <t>מאגר השאלת ציוד עזר</t>
  </si>
  <si>
    <t xml:space="preserve">מרכזי תעסוקה ייחודיים לעיוור </t>
  </si>
  <si>
    <t>שירותי חונכות לילדים עיוורים</t>
  </si>
  <si>
    <t>נופש לעיוורים</t>
  </si>
  <si>
    <t>מרכז מאגר + סדנאות לסטודנטים (עלה)</t>
  </si>
  <si>
    <t>משתנה</t>
  </si>
  <si>
    <t>רופאי ערר להשגה על אי קבלת תעודת עיוור</t>
  </si>
  <si>
    <t>אוריינות מחשבים לחרשים עיוורים</t>
  </si>
  <si>
    <t>היחידה לשירותי תמיכה בתקשורת לחרשים</t>
  </si>
  <si>
    <t>שירותי תמיכה בתקשורת ללקויי שמיעה וחירשים כולל רכישת אביזרי עזר (לפרט)</t>
  </si>
  <si>
    <t>שירותי העתקת סימנים (לחירשים עיוורים) קבוצתיים</t>
  </si>
  <si>
    <t>מרכז תקשורת (תיווך מרחוק לנותני שירותים)</t>
  </si>
  <si>
    <t>שירותי בריאות</t>
  </si>
  <si>
    <t xml:space="preserve">רפואת שיניים  </t>
  </si>
  <si>
    <t>יועצים חיצוניים- תחומי בריאות ופנאי</t>
  </si>
  <si>
    <t>מנהל שירותים אישיים וחברתיים</t>
  </si>
  <si>
    <t>ילד ונוער</t>
  </si>
  <si>
    <t>חוץ ביתי- טיפוליות, שיקומיות ופוסט אישפוזיות</t>
  </si>
  <si>
    <t>חוץ ביתי- אומנה</t>
  </si>
  <si>
    <t>מרכזי חירום אינטרניים</t>
  </si>
  <si>
    <t>פנימיות יום</t>
  </si>
  <si>
    <t xml:space="preserve">פגיעות מיניות - מרכזים לנפגעים </t>
  </si>
  <si>
    <t>פגיעות מיניות - מרכזי הגנה</t>
  </si>
  <si>
    <t>קהילה - מרכזי חירום אקסטרניים</t>
  </si>
  <si>
    <t>הראל- ביטוח שיניים במסגרות חוץ ביתיות</t>
  </si>
  <si>
    <t>כ- 11,000 בחודש</t>
  </si>
  <si>
    <t>בתי מעבר</t>
  </si>
  <si>
    <t>מרכזי הורים ילדים</t>
  </si>
  <si>
    <t>השירות לרווחת הפרט והמשפחה</t>
  </si>
  <si>
    <t xml:space="preserve"> משפחות ופרטים במצוקה בקהילה - שירות סמך מקצועי</t>
  </si>
  <si>
    <t xml:space="preserve"> נושמים לרווחה</t>
  </si>
  <si>
    <t>מרכזי עוצמה</t>
  </si>
  <si>
    <t>משפחות נפגעות אלימות במשפחה - שירותי הגנה וטיפול חוץ ביתי - (מקלטים ודירות מעבר לנשים נפגעות אלימות וילדיהן)</t>
  </si>
  <si>
    <t xml:space="preserve"> 686 נשים945 ילדים</t>
  </si>
  <si>
    <t>משפחות ויחידים בקצה הרצף - דרי רחוב</t>
  </si>
  <si>
    <t xml:space="preserve"> משפחות ופרטים במצוקה בקהילה - תכניות לשיקום כלכלי – תעסוקה לרווחה</t>
  </si>
  <si>
    <t xml:space="preserve"> משפחות ופרטים במצוקה בקהילה - תכניות לשיקום כלכלי – תכנית "אשת חייל"</t>
  </si>
  <si>
    <t>משפחות נפגעות אובדן פתאומי ושכול - עבירות המתה</t>
  </si>
  <si>
    <t>551 משפחות</t>
  </si>
  <si>
    <t>משפחות נפגעות אלימות במשפחה - שירותי הגנה וטיפול חוץ ביתי- לנשים יוצאות מקלטים</t>
  </si>
  <si>
    <t>משפחות נפגעות אובדן פתאומי ושכול - אובדנות (תכנית הסיוע לאחר האירוע האובדני)</t>
  </si>
  <si>
    <t>200 משפחות</t>
  </si>
  <si>
    <t>משפחות נפגעות אובדן פתאומי ושכול - תאונות דרכים (מרכז הסיוע למשפחות נפגעי תאונות דרכים)</t>
  </si>
  <si>
    <t>166 משפחות</t>
  </si>
  <si>
    <t xml:space="preserve"> משפחות ופרטים במצוקה בקהילה - סדנאות לשיפור תפקוד והעשרת חיי המשפחה</t>
  </si>
  <si>
    <t xml:space="preserve"> משפחות ופרטים במצוקה בקהילה - תכנית "יחדיו"</t>
  </si>
  <si>
    <t>שירות למען הילד</t>
  </si>
  <si>
    <t>אימוץ- בתי מעבר לילדים הממתינים לאימוץ</t>
  </si>
  <si>
    <t>אימוץ - יעוץ וליווי למשפחות מאמצות</t>
  </si>
  <si>
    <t>אימוץ - מרכז רפואי לילדים המועמדים לאימוץ</t>
  </si>
  <si>
    <t>אגף לשירותי תקון ונוער מנותק</t>
  </si>
  <si>
    <t>רשות חסות הנוער</t>
  </si>
  <si>
    <t>חסות הנוער - חוץ ביתי</t>
  </si>
  <si>
    <t>השירות לטיפול בהתמכרויות</t>
  </si>
  <si>
    <t>נפגעי התמכרויות – מסגרות חוץ ביתיות</t>
  </si>
  <si>
    <t>נפגעי התמכרויות – בקהילה נפגעי אלכוהול ונוער על רצף ההתמכרות</t>
  </si>
  <si>
    <t>השירות לנוער, צעירות וצעירים</t>
  </si>
  <si>
    <t>נוער צעירים וצעירות - בתים חמים במכרז</t>
  </si>
  <si>
    <t>נוער צעירים וצעירות - נפגעות סחר בנשים</t>
  </si>
  <si>
    <t>נוער צעירים וצעירות - דירות לחסרי עורף משפחתי</t>
  </si>
  <si>
    <t>נוער צעירים וצעירות- חוזרים בשאלה</t>
  </si>
  <si>
    <t>נוער צעירים וצעירות- ידידים</t>
  </si>
  <si>
    <t>נוער צעירים וצעירות - ניידת עלם איתור ואיבחון</t>
  </si>
  <si>
    <t>נוער צעירים וצעירות - מנטורינג והכשרה לצה"ל ותעסוקה</t>
  </si>
  <si>
    <t>מפעלות חינוך- פעילות ספורטיבית לנוער בסיכון</t>
  </si>
  <si>
    <t>שירות המבחן למבוגרים</t>
  </si>
  <si>
    <t xml:space="preserve">שירות המבחן למבוגרים – מסגרות, תכניות טיפול, תכניות תומכות אבחון וטיפול. </t>
  </si>
  <si>
    <t>שירות המבחן למבוגרים - בקהילה</t>
  </si>
  <si>
    <t>שירות המבחן לנוער</t>
  </si>
  <si>
    <t>שרות המבחן לנוער</t>
  </si>
  <si>
    <t>השירות לחקירת ילדים חקירות מיוחדות</t>
  </si>
  <si>
    <t>חקירות ילדים</t>
  </si>
  <si>
    <t xml:space="preserve">אגף בכיר אזרחים ותיקים </t>
  </si>
  <si>
    <t>מוסדי - בתי אבות</t>
  </si>
  <si>
    <t>חוץ ביתי - נופשונים</t>
  </si>
  <si>
    <t>קהילה - ניצולי שואה - שירות טלפוני - ערן</t>
  </si>
  <si>
    <t>מוסדי - בתי אבות (פיקוח)</t>
  </si>
  <si>
    <t>מינהל פדגוגי</t>
  </si>
  <si>
    <t xml:space="preserve">תוכניות למידה משלימה </t>
  </si>
  <si>
    <t>הפעלת מערך כולל של מסגרות יום לימודיות ותוכניות תוספתיות (מיל"ת)</t>
  </si>
  <si>
    <t>מינהלת לניהול רכישת ספרי לימוד</t>
  </si>
  <si>
    <t>מתן שירותים מינהליים להפעלת תוכניות הזנה של משרד החינוך</t>
  </si>
  <si>
    <t xml:space="preserve">שירות למטה </t>
  </si>
  <si>
    <t>הפעלת סל תרבות ארצי</t>
  </si>
  <si>
    <t>הפעלת תוכניות לאורח חיים בריא</t>
  </si>
  <si>
    <t>חינוך יסודי</t>
  </si>
  <si>
    <t>מתן שירותי ניהול ותפעול של תכניות העשרה (קרב)</t>
  </si>
  <si>
    <t>הפעלת תוכניות בנושא מגדר</t>
  </si>
  <si>
    <t>אגף א' לחינוך תלמידים ונוער בסיכון</t>
  </si>
  <si>
    <t>הפעלת שירותי חינוך והשכלה לנוער מנותק</t>
  </si>
  <si>
    <t>תכנון הנחייה ליווי מעקב והפעלת תוכניות אגף שח"ר</t>
  </si>
  <si>
    <t>500 מוסדות</t>
  </si>
  <si>
    <t>תוכנית אסכולה לשיפור ההישגים והעלאת שיעור הזכאים לתעודת בגרות בכיתות אתגר בבתי ספר מקיפים</t>
  </si>
  <si>
    <t xml:space="preserve">12 בתי ספר </t>
  </si>
  <si>
    <t>תוכנית פותחים עתיד לבני נוער בסיכון</t>
  </si>
  <si>
    <t xml:space="preserve">6 רשויות </t>
  </si>
  <si>
    <t>הפעלת תוכניות להעצמה</t>
  </si>
  <si>
    <t>חינוך מיוחד</t>
  </si>
  <si>
    <t>אספקת שירותים רפואיים לתלמידים במסגרות החינוך המיוחד</t>
  </si>
  <si>
    <t>הפעלת שירותי חינוך לתלמידים חולים בביתם</t>
  </si>
  <si>
    <t xml:space="preserve"> ביצוע תכניות חוויתיות לתלמידי החינוך המיוחד הלומדים במסגרות החנ"מ</t>
  </si>
  <si>
    <t>אספקת סדרות של הפוגה חינוך והעשרה לתלמידים חולים במחלות כרונייות ומסכנות חיים</t>
  </si>
  <si>
    <t>הפעלת שירותי חינוך לילדים חולים בבתי חולים</t>
  </si>
  <si>
    <t xml:space="preserve">מטה המינהל </t>
  </si>
  <si>
    <t>מינהלת תפעול תכניות פדגוגיות במגזר הערבי הדרוזי והבדואי</t>
  </si>
  <si>
    <t xml:space="preserve">1293 בתי ספר </t>
  </si>
  <si>
    <t>טיפול רפואי ראשוני לתלמידים שנפצעו במוסדות חינוך</t>
  </si>
  <si>
    <t>תוכנית הדרכה בעזרה ראשונה לתלמידי כתות י</t>
  </si>
  <si>
    <t>תוכנית מפרש-תכנית לקידום יוזמות חדשניות של מנהלים וצוותיהם המיושמות בבתי הספר</t>
  </si>
  <si>
    <t>מיזם משותף לעידוד יוזמות חינוכיות -פיתוח יוזמות חינוכיות של מורים וגננות</t>
  </si>
  <si>
    <t>חינוך על יסודי</t>
  </si>
  <si>
    <t>הפעלת תוכנית לשיפור זכאות לבגרות- לב"ם</t>
  </si>
  <si>
    <t>המחצית השלישית-סמסטר קיץ</t>
  </si>
  <si>
    <t>שפ"י</t>
  </si>
  <si>
    <t>שירותי הפעלת וועדות מומחים יעוץ והדרכה ושירותים פסיכולוגיים</t>
  </si>
  <si>
    <t>מחוננים</t>
  </si>
  <si>
    <t>תכנית קדם עתידים</t>
  </si>
  <si>
    <t>מיזם משותף- חינוך לפסגות</t>
  </si>
  <si>
    <t>מיזם משותף- מצויינות 2000</t>
  </si>
  <si>
    <t>תוכנית אלפא</t>
  </si>
  <si>
    <t>עריכת מבחני קבלה לתלמידים מחוננים</t>
  </si>
  <si>
    <t>פרוייקט מנחים עמיתים</t>
  </si>
  <si>
    <t>תכנית אודיסיאה</t>
  </si>
  <si>
    <t>אגף זה"ב, נגישות ואורח חיים בטוח</t>
  </si>
  <si>
    <t>הפעלת תוכניות בנושא זהירות בדרכים</t>
  </si>
  <si>
    <t>פרוייקט אור ירוק-סינמה דרייב לתלמידי כיתות  י"א המפגיש אותם  עם סיטואציות מעולם הנהיגה כגון אלכוהול ונהיגה , לחץ חברתי ועוד</t>
  </si>
  <si>
    <t>זה"ב בחברה הבדואית ובחברה היהודית</t>
  </si>
  <si>
    <t>זה"ב בגן - העברה בן דורית</t>
  </si>
  <si>
    <t xml:space="preserve">קליטת תלמידים עולים </t>
  </si>
  <si>
    <t>תכנית להפעלת מגשרים לתלמידים בני הקהילה האתיופית</t>
  </si>
  <si>
    <t>יישומי חוק ומדיניות</t>
  </si>
  <si>
    <t>רכישת מארזי ספרים והפצתם</t>
  </si>
  <si>
    <t>הפקה ואספקת ספרי קריאה בגנ"י (ספריית פיג'מה)</t>
  </si>
  <si>
    <t>מנהל חברה ונוער</t>
  </si>
  <si>
    <t>הפעלת המתנס"ים</t>
  </si>
  <si>
    <t>151 מתנ"סים</t>
  </si>
  <si>
    <t>הפעלת תוכנית חינוכית להעמקת הזהות האזרחית והזהות היהודית ציונית</t>
  </si>
  <si>
    <t>ארגון וביצוע של שירותי הטסה וקרקע של משלחות תלמידים לפולין</t>
  </si>
  <si>
    <t>הפעלת סמינרים ומחנות בתנאי פנימיה לתלמידים למדריכים ולרכזי טיולים</t>
  </si>
  <si>
    <t>הפעלת תהליך הכנה והכוונה לשירות משמעותי בצה"ל בקרב בני נוער מהפריפריה</t>
  </si>
  <si>
    <t>עמ"ן- עיר מתנדבת נוער</t>
  </si>
  <si>
    <t>הפעלת תוכניות פנאי לבעלי מוגבלויות</t>
  </si>
  <si>
    <t xml:space="preserve">מנהל הכשרה והתפתחות מקצועית לעובדי הוראה </t>
  </si>
  <si>
    <t>פיתוח מקצועי לעובדי הוראה</t>
  </si>
  <si>
    <t>הפעלת מרכז להשתלמויות בתחומי יהדות ודמוקרטיה</t>
  </si>
  <si>
    <t>הפעלת מרכז ארצי להשתלמויות מורים במדעים וטכנולוגיה</t>
  </si>
  <si>
    <t>תוכנית להכשרת מצטיינים מקרב יוצאי יחידות שדה בצה"ל להוראה</t>
  </si>
  <si>
    <t>התמחות וכניסה להוראה</t>
  </si>
  <si>
    <t>ליווי קליטתם של 100 מורים ערבים מצטיינים</t>
  </si>
  <si>
    <t>מינהל מדע וטכנולוגיה</t>
  </si>
  <si>
    <t>ארגון והפעלת תוכניות לשילוב וחשיפת תלמידים בתעשיה</t>
  </si>
  <si>
    <t xml:space="preserve">800 בתי ספר וגנים </t>
  </si>
  <si>
    <t>תוכנית ביוטק</t>
  </si>
  <si>
    <t>מזכירות פדגוגית</t>
  </si>
  <si>
    <t xml:space="preserve">אגף מורשת </t>
  </si>
  <si>
    <t>פרוייקט התנ"ך- הסיפור של כולנו</t>
  </si>
  <si>
    <t>הציבור הרחב</t>
  </si>
  <si>
    <t>מיזם משותף- תרבות ישראל במערכת החינוך הממלכתית</t>
  </si>
  <si>
    <t>מיזם משותף להפעלת תוכנית מארג לקידום מצויינות בחינוך יהודי ציוני ואזרחי במערכת החינוך הממלכתית</t>
  </si>
  <si>
    <t xml:space="preserve">תוכנית בארי </t>
  </si>
  <si>
    <t>מיזם משותף הפעלת תוכנית יצירת תרבות יהודית במוסדות תל"י</t>
  </si>
  <si>
    <t xml:space="preserve">אגף מדעים </t>
  </si>
  <si>
    <t>הפעלה של מרכזי מורים ארציים במקצועות מדעיים</t>
  </si>
  <si>
    <t>600 בתי ספר</t>
  </si>
  <si>
    <t xml:space="preserve">אגף רוח וחברה </t>
  </si>
  <si>
    <t>סופר אורח- תוכנית של בתי ספר מארחים מפגשים עם סופר כיתות:ד'-יב'.</t>
  </si>
  <si>
    <t>250 בתי ספר</t>
  </si>
  <si>
    <t>הדרכות תלמידים בבתי משפט</t>
  </si>
  <si>
    <t>אגף א נכסים ולוגיסטיקה</t>
  </si>
  <si>
    <t>טיפולי שיניים לתלמידים שנפגעו בתאונה</t>
  </si>
  <si>
    <t>כלל בתי הספר</t>
  </si>
  <si>
    <t>מינהל תיאום ובקרה</t>
  </si>
  <si>
    <t>אגף לחינוך מבוגרים</t>
  </si>
  <si>
    <t xml:space="preserve">מאגר יוזמי ומפעילי פעילות למבוגרים </t>
  </si>
  <si>
    <t xml:space="preserve">47 כתות </t>
  </si>
  <si>
    <t>מערך מבחנים למבוגרים בהשלמת השכלה ובאולפנים</t>
  </si>
  <si>
    <t>דיור</t>
  </si>
  <si>
    <t>הפעלת מרכזי קליטה (טיפול בעולים, ללא שכירות)</t>
  </si>
  <si>
    <t>אולפני עברית - ציוד והפעלה (יחד עם משרד החינוך)</t>
  </si>
  <si>
    <t>חטיבת פרט</t>
  </si>
  <si>
    <t>אגף תעסוקה</t>
  </si>
  <si>
    <t>הפעלת מרכזי תעסוקה לעולים ותושבים חוזרים בארץ ובחו"ל</t>
  </si>
  <si>
    <t>ארגון, הפעלה ומימון קורסי הכנה לרישוי</t>
  </si>
  <si>
    <t>מנהל הסטודנטים</t>
  </si>
  <si>
    <t>שירותי מעטפ"ת- ליווי חברתי אקדמי סוציאלי ואישי לסטודנטים עולים</t>
  </si>
  <si>
    <t>ייעוץ והכוון לבחירת מסלול לימודים</t>
  </si>
  <si>
    <t>צעירים</t>
  </si>
  <si>
    <t>הפעלת תוכניות לצעירים במרכז העלייה וקליטה בית ברודצקי בת"א</t>
  </si>
  <si>
    <t>מרכז צעירים תלפיות מזרח - ירושלים</t>
  </si>
  <si>
    <t>מרכזי צעירים חיפה</t>
  </si>
  <si>
    <t>תוכנית ליווי ומנטורינג לחיילים עולים בודדים לאחר שחרור</t>
  </si>
  <si>
    <t>מרכז צעירים רעננה</t>
  </si>
  <si>
    <t>קליטה במדע ואגף היזמות</t>
  </si>
  <si>
    <t>מעלו"ת :סיוע לעולים בפתיחת עסק</t>
  </si>
  <si>
    <t>ביזנס IL: עידוד עולים ליזמות</t>
  </si>
  <si>
    <t>ייעוץ הכוונה וליווי תעסוקתי למדענים עולים ותושבים חוזרים</t>
  </si>
  <si>
    <t xml:space="preserve">שמירה על קשר עם מדענים ישראלים השוהים בחו"ל </t>
  </si>
  <si>
    <t>חטיבת רשויות, ארגונים וקהילה</t>
  </si>
  <si>
    <t>קליטה בקהילה</t>
  </si>
  <si>
    <t>הפעלת פרויקט פלא – תגבור לימודי לתלמידי כיתות ז'-י"ב</t>
  </si>
  <si>
    <t>פרויקט יע"ל תגבור לימודי לגילאי הייסודי</t>
  </si>
  <si>
    <t>פרויקט "עולים לתאטרון"</t>
  </si>
  <si>
    <t xml:space="preserve">תוכנית גישור ויישוב סכסוכים בעדה האתיופית </t>
  </si>
  <si>
    <t>פנימיות עם מגמת לימודי משטרה</t>
  </si>
  <si>
    <t>שרות הרווחה</t>
  </si>
  <si>
    <t>עידוד עלייה</t>
  </si>
  <si>
    <t>תכנית הכנה לצה"ל - תכנית לחיילים בודדים</t>
  </si>
  <si>
    <t>גרעין "צבר" - ליווי עולים צעירים המתגייסים לצה"ל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</si>
</sst>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??_ ;_ @_ "/>
    <numFmt numFmtId="165" formatCode="_ * #,##0.00_ ;_ * \-#,##0.00_ ;_ * &quot;-&quot;??_ ;_ @_ "/>
    <numFmt numFmtId="166" formatCode="_ &quot;₪&quot;\ * #,##0.00_ ;_ &quot;₪&quot;\ * \-#,##0.00_ ;_ &quot;₪&quot;\ * &quot;-&quot;??_ ;_ @_ "/>
  </numFmts>
  <fonts count="17">
    <font>
      <sz val="12.0"/>
      <color theme="1"/>
      <name val="Arial"/>
    </font>
    <font>
      <b/>
      <sz val="16.0"/>
      <color theme="1"/>
      <name val="Calibri"/>
    </font>
    <font>
      <b/>
      <sz val="16.0"/>
      <color theme="0"/>
      <name val="Calibri"/>
    </font>
    <font>
      <b/>
      <sz val="16.0"/>
      <color theme="0"/>
      <name val="Gisha"/>
    </font>
    <font>
      <sz val="11.0"/>
      <color theme="1"/>
      <name val="Calibri"/>
    </font>
    <font>
      <b/>
      <sz val="11.0"/>
      <color theme="1"/>
      <name val="Calibri"/>
    </font>
    <font>
      <sz val="16.0"/>
      <color theme="1"/>
      <name val="Calibri"/>
    </font>
    <font>
      <sz val="11.0"/>
      <color theme="1"/>
    </font>
    <font/>
    <font>
      <sz val="16.0"/>
    </font>
    <font>
      <b/>
      <sz val="16.0"/>
      <color theme="1"/>
      <name val="Gisha"/>
    </font>
    <font>
      <sz val="16.0"/>
      <color rgb="FF000000"/>
      <name val="Calibri"/>
    </font>
    <font>
      <sz val="16.0"/>
      <color theme="1"/>
      <name val="Gisha"/>
    </font>
    <font>
      <sz val="16.0"/>
      <name val="Calibri"/>
    </font>
    <font>
      <sz val="14.0"/>
      <color theme="1"/>
      <name val="Calibri"/>
    </font>
    <font>
      <sz val="12.0"/>
      <color theme="1"/>
      <name val="Calibri"/>
    </font>
    <font>
      <sz val="12.0"/>
      <color rgb="FF953734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CE5CD"/>
        <bgColor rgb="FFFCE5CD"/>
      </patternFill>
    </fill>
  </fills>
  <borders count="2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164" xfId="0" applyAlignment="1" applyBorder="1" applyFont="1" applyNumberFormat="1">
      <alignment horizontal="center" readingOrder="0" shrinkToFit="0" vertical="center" wrapText="1"/>
    </xf>
    <xf borderId="2" fillId="2" fontId="2" numFmtId="3" xfId="0" applyAlignment="1" applyBorder="1" applyFont="1" applyNumberFormat="1">
      <alignment horizontal="center" readingOrder="0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/>
    </xf>
    <xf borderId="0" fillId="0" fontId="0" numFmtId="0" xfId="0" applyFont="1"/>
    <xf borderId="0" fillId="0" fontId="4" numFmtId="0" xfId="0" applyFont="1"/>
    <xf borderId="4" fillId="0" fontId="0" numFmtId="0" xfId="0" applyBorder="1" applyFont="1"/>
    <xf borderId="0" fillId="0" fontId="5" numFmtId="0" xfId="0" applyFont="1"/>
    <xf borderId="5" fillId="3" fontId="1" numFmtId="0" xfId="0" applyAlignment="1" applyBorder="1" applyFill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right" readingOrder="0" shrinkToFit="0" vertical="center" wrapText="1"/>
    </xf>
    <xf borderId="2" fillId="3" fontId="6" numFmtId="164" xfId="0" applyAlignment="1" applyBorder="1" applyFont="1" applyNumberFormat="1">
      <alignment vertical="center"/>
    </xf>
    <xf borderId="2" fillId="3" fontId="6" numFmtId="3" xfId="0" applyAlignment="1" applyBorder="1" applyFont="1" applyNumberFormat="1">
      <alignment horizontal="center" shrinkToFit="0" vertical="center" wrapText="1"/>
    </xf>
    <xf borderId="2" fillId="0" fontId="6" numFmtId="164" xfId="0" applyBorder="1" applyFont="1" applyNumberFormat="1"/>
    <xf borderId="6" fillId="0" fontId="8" numFmtId="0" xfId="0" applyBorder="1" applyFont="1"/>
    <xf borderId="2" fillId="0" fontId="9" numFmtId="0" xfId="0" applyAlignment="1" applyBorder="1" applyFont="1">
      <alignment readingOrder="0" shrinkToFit="0" vertical="center" wrapText="1"/>
    </xf>
    <xf borderId="7" fillId="0" fontId="8" numFmtId="0" xfId="0" applyBorder="1" applyFont="1"/>
    <xf borderId="2" fillId="3" fontId="6" numFmtId="164" xfId="0" applyAlignment="1" applyBorder="1" applyFont="1" applyNumberFormat="1">
      <alignment shrinkToFit="0" vertical="center" wrapText="1"/>
    </xf>
    <xf borderId="2" fillId="0" fontId="6" numFmtId="3" xfId="0" applyBorder="1" applyFont="1" applyNumberFormat="1"/>
    <xf borderId="1" fillId="4" fontId="4" numFmtId="0" xfId="0" applyBorder="1" applyFill="1" applyFont="1"/>
    <xf borderId="0" fillId="0" fontId="4" numFmtId="164" xfId="0" applyFont="1" applyNumberFormat="1"/>
    <xf borderId="0" fillId="0" fontId="4" numFmtId="165" xfId="0" applyFont="1" applyNumberFormat="1"/>
    <xf borderId="2" fillId="0" fontId="7" numFmtId="0" xfId="0" applyAlignment="1" applyBorder="1" applyFont="1">
      <alignment horizontal="right" readingOrder="0" shrinkToFit="0" vertical="center" wrapText="1"/>
    </xf>
    <xf borderId="2" fillId="0" fontId="6" numFmtId="0" xfId="0" applyBorder="1" applyFont="1"/>
    <xf borderId="2" fillId="0" fontId="9" numFmtId="0" xfId="0" applyAlignment="1" applyBorder="1" applyFont="1">
      <alignment horizontal="right" readingOrder="0" shrinkToFit="0" vertical="center" wrapText="1"/>
    </xf>
    <xf borderId="2" fillId="3" fontId="6" numFmtId="3" xfId="0" applyAlignment="1" applyBorder="1" applyFont="1" applyNumberForma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2" fillId="3" fontId="6" numFmtId="3" xfId="0" applyAlignment="1" applyBorder="1" applyFont="1" applyNumberFormat="1">
      <alignment horizontal="center" readingOrder="2" shrinkToFit="0" vertical="top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5" fontId="6" numFmtId="164" xfId="0" applyBorder="1" applyFill="1" applyFont="1" applyNumberFormat="1"/>
    <xf borderId="8" fillId="0" fontId="7" numFmtId="0" xfId="0" applyAlignment="1" applyBorder="1" applyFont="1">
      <alignment horizontal="right" readingOrder="0" shrinkToFit="0" vertical="center" wrapText="1"/>
    </xf>
    <xf borderId="9" fillId="0" fontId="7" numFmtId="0" xfId="0" applyAlignment="1" applyBorder="1" applyFont="1">
      <alignment horizontal="right" readingOrder="0" shrinkToFit="0" vertical="center" wrapText="1"/>
    </xf>
    <xf borderId="2" fillId="5" fontId="6" numFmtId="3" xfId="0" applyBorder="1" applyFont="1" applyNumberFormat="1"/>
    <xf borderId="2" fillId="5" fontId="6" numFmtId="0" xfId="0" applyBorder="1" applyFont="1"/>
    <xf borderId="2" fillId="3" fontId="6" numFmtId="3" xfId="0" applyAlignment="1" applyBorder="1" applyFont="1" applyNumberFormat="1">
      <alignment horizontal="center" readingOrder="2" shrinkToFit="0" vertical="center" wrapText="1"/>
    </xf>
    <xf borderId="10" fillId="0" fontId="8" numFmtId="0" xfId="0" applyBorder="1" applyFont="1"/>
    <xf borderId="11" fillId="3" fontId="6" numFmtId="0" xfId="0" applyAlignment="1" applyBorder="1" applyFont="1">
      <alignment horizontal="center" readingOrder="0" shrinkToFit="0" vertical="center" wrapText="1"/>
    </xf>
    <xf borderId="11" fillId="3" fontId="6" numFmtId="164" xfId="0" applyAlignment="1" applyBorder="1" applyFont="1" applyNumberFormat="1">
      <alignment shrinkToFit="0" vertical="center" wrapText="1"/>
    </xf>
    <xf borderId="11" fillId="3" fontId="6" numFmtId="3" xfId="0" applyAlignment="1" applyBorder="1" applyFont="1" applyNumberFormat="1">
      <alignment horizontal="center" shrinkToFit="0" vertical="center" wrapText="1"/>
    </xf>
    <xf borderId="11" fillId="5" fontId="6" numFmtId="0" xfId="0" applyBorder="1" applyFont="1"/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6" numFmtId="164" xfId="0" applyFont="1" applyNumberFormat="1"/>
    <xf borderId="4" fillId="0" fontId="0" numFmtId="3" xfId="0" applyBorder="1" applyFont="1" applyNumberFormat="1"/>
    <xf borderId="12" fillId="2" fontId="10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13" fillId="2" fontId="10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6" numFmtId="3" xfId="0" applyAlignment="1" applyBorder="1" applyFont="1" applyNumberFormat="1">
      <alignment horizontal="center" readingOrder="0" shrinkToFit="0" vertical="center" wrapText="1"/>
    </xf>
    <xf borderId="2" fillId="0" fontId="6" numFmtId="3" xfId="0" applyAlignment="1" applyBorder="1" applyFont="1" applyNumberFormat="1">
      <alignment shrinkToFit="0" vertical="center" wrapText="1"/>
    </xf>
    <xf borderId="0" fillId="0" fontId="6" numFmtId="0" xfId="0" applyFont="1"/>
    <xf borderId="5" fillId="5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vertical="center"/>
    </xf>
    <xf borderId="1" fillId="2" fontId="1" numFmtId="0" xfId="0" applyBorder="1" applyFont="1"/>
    <xf borderId="5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wrapText="1"/>
    </xf>
    <xf borderId="2" fillId="0" fontId="11" numFmtId="164" xfId="0" applyAlignment="1" applyBorder="1" applyFont="1" applyNumberFormat="1">
      <alignment horizontal="center" readingOrder="0" shrinkToFit="0" vertical="bottom" wrapText="0"/>
    </xf>
    <xf borderId="2" fillId="0" fontId="11" numFmtId="0" xfId="0" applyAlignment="1" applyBorder="1" applyFont="1">
      <alignment horizontal="center" readingOrder="0" shrinkToFit="0" vertical="bottom" wrapText="0"/>
    </xf>
    <xf borderId="2" fillId="0" fontId="6" numFmtId="164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 readingOrder="0"/>
    </xf>
    <xf borderId="6" fillId="0" fontId="12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horizontal="right" readingOrder="0" shrinkToFit="0" vertical="bottom" wrapText="0"/>
    </xf>
    <xf borderId="6" fillId="0" fontId="12" numFmtId="0" xfId="0" applyAlignment="1" applyBorder="1" applyFont="1">
      <alignment shrinkToFit="0" vertical="center" wrapText="1"/>
    </xf>
    <xf borderId="2" fillId="0" fontId="13" numFmtId="3" xfId="0" applyAlignment="1" applyBorder="1" applyFont="1" applyNumberFormat="1">
      <alignment horizontal="right" readingOrder="0"/>
    </xf>
    <xf borderId="2" fillId="0" fontId="11" numFmtId="1" xfId="0" applyAlignment="1" applyBorder="1" applyFont="1" applyNumberFormat="1">
      <alignment horizontal="right" readingOrder="0" shrinkToFit="0" vertical="bottom" wrapText="0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6" xfId="0" applyAlignment="1" applyBorder="1" applyFont="1" applyNumberFormat="1">
      <alignment horizontal="center" readingOrder="0" shrinkToFit="0" vertical="center" wrapText="1"/>
    </xf>
    <xf borderId="2" fillId="0" fontId="13" numFmtId="164" xfId="0" applyAlignment="1" applyBorder="1" applyFont="1" applyNumberFormat="1">
      <alignment horizontal="left" readingOrder="0"/>
    </xf>
    <xf borderId="2" fillId="0" fontId="11" numFmtId="164" xfId="0" applyAlignment="1" applyBorder="1" applyFont="1" applyNumberFormat="1">
      <alignment horizontal="left" readingOrder="0" shrinkToFit="0" vertical="bottom" wrapText="0"/>
    </xf>
    <xf borderId="0" fillId="0" fontId="6" numFmtId="166" xfId="0" applyFont="1" applyNumberFormat="1"/>
    <xf borderId="14" fillId="0" fontId="6" numFmtId="0" xfId="0" applyAlignment="1" applyBorder="1" applyFont="1">
      <alignment horizontal="center"/>
    </xf>
    <xf borderId="4" fillId="0" fontId="8" numFmtId="0" xfId="0" applyBorder="1" applyFont="1"/>
    <xf borderId="15" fillId="0" fontId="8" numFmtId="0" xfId="0" applyBorder="1" applyFont="1"/>
    <xf borderId="2" fillId="0" fontId="14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2" fillId="2" fontId="14" numFmtId="0" xfId="0" applyAlignment="1" applyBorder="1" applyFont="1">
      <alignment horizontal="center" shrinkToFit="0" vertical="center" wrapText="1"/>
    </xf>
    <xf borderId="5" fillId="3" fontId="14" numFmtId="0" xfId="0" applyAlignment="1" applyBorder="1" applyFont="1">
      <alignment horizontal="center" readingOrder="0" shrinkToFit="0" vertical="center" wrapText="1"/>
    </xf>
    <xf borderId="2" fillId="3" fontId="14" numFmtId="3" xfId="0" applyAlignment="1" applyBorder="1" applyFont="1" applyNumberFormat="1">
      <alignment horizontal="center" shrinkToFit="0" vertical="center" wrapText="1"/>
    </xf>
    <xf borderId="2" fillId="3" fontId="14" numFmtId="3" xfId="0" applyAlignment="1" applyBorder="1" applyFont="1" applyNumberFormat="1">
      <alignment horizontal="center" readingOrder="2" shrinkToFit="0" vertical="center" wrapText="1"/>
    </xf>
    <xf borderId="2" fillId="4" fontId="1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right" shrinkToFit="0" wrapText="1"/>
    </xf>
    <xf borderId="2" fillId="3" fontId="14" numFmtId="3" xfId="0" applyAlignment="1" applyBorder="1" applyFont="1" applyNumberFormat="1">
      <alignment horizontal="center" vertical="center"/>
    </xf>
    <xf borderId="2" fillId="3" fontId="14" numFmtId="0" xfId="0" applyAlignment="1" applyBorder="1" applyFont="1">
      <alignment horizontal="center" readingOrder="2" vertical="center"/>
    </xf>
    <xf borderId="2" fillId="3" fontId="14" numFmtId="164" xfId="0" applyAlignment="1" applyBorder="1" applyFont="1" applyNumberFormat="1">
      <alignment shrinkToFit="0" vertical="center" wrapText="1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horizontal="right" shrinkToFit="0" wrapText="1"/>
    </xf>
    <xf borderId="2" fillId="3" fontId="14" numFmtId="0" xfId="0" applyAlignment="1" applyBorder="1" applyFont="1">
      <alignment horizontal="center" readingOrder="2" shrinkToFit="0" vertical="center" wrapText="1"/>
    </xf>
    <xf borderId="2" fillId="0" fontId="4" numFmtId="0" xfId="0" applyAlignment="1" applyBorder="1" applyFont="1">
      <alignment horizontal="right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3" fontId="14" numFmtId="3" xfId="0" applyAlignment="1" applyBorder="1" applyFont="1" applyNumberFormat="1">
      <alignment horizontal="center" readingOrder="2" vertical="center"/>
    </xf>
    <xf borderId="2" fillId="3" fontId="14" numFmtId="0" xfId="0" applyAlignment="1" applyBorder="1" applyFont="1">
      <alignment horizontal="center" readingOrder="0" shrinkToFit="0" vertical="center" wrapText="1"/>
    </xf>
    <xf borderId="11" fillId="3" fontId="14" numFmtId="0" xfId="0" applyAlignment="1" applyBorder="1" applyFont="1">
      <alignment horizontal="center" readingOrder="0" shrinkToFit="0" vertical="center" wrapText="1"/>
    </xf>
    <xf borderId="2" fillId="6" fontId="14" numFmtId="0" xfId="0" applyAlignment="1" applyBorder="1" applyFill="1" applyFont="1">
      <alignment horizontal="center" vertical="center"/>
    </xf>
    <xf borderId="16" fillId="3" fontId="14" numFmtId="0" xfId="0" applyAlignment="1" applyBorder="1" applyFont="1">
      <alignment horizontal="center" shrinkToFit="0" vertical="center" wrapText="1"/>
    </xf>
    <xf borderId="17" fillId="3" fontId="14" numFmtId="0" xfId="0" applyAlignment="1" applyBorder="1" applyFont="1">
      <alignment horizontal="center" shrinkToFit="0" vertical="center" wrapText="1"/>
    </xf>
    <xf borderId="0" fillId="0" fontId="4" numFmtId="3" xfId="0" applyAlignment="1" applyFont="1" applyNumberFormat="1">
      <alignment horizontal="right" shrinkToFit="0" wrapText="1"/>
    </xf>
    <xf borderId="18" fillId="3" fontId="14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9" fillId="0" fontId="4" numFmtId="0" xfId="0" applyAlignment="1" applyBorder="1" applyFont="1">
      <alignment horizontal="right" readingOrder="0" shrinkToFit="0" vertical="center" wrapText="1"/>
    </xf>
    <xf borderId="19" fillId="0" fontId="8" numFmtId="0" xfId="0" applyBorder="1" applyFont="1"/>
    <xf borderId="2" fillId="3" fontId="14" numFmtId="164" xfId="0" applyAlignment="1" applyBorder="1" applyFont="1" applyNumberFormat="1">
      <alignment horizontal="center" readingOrder="2" vertical="center"/>
    </xf>
    <xf borderId="20" fillId="0" fontId="8" numFmtId="0" xfId="0" applyBorder="1" applyFont="1"/>
    <xf borderId="8" fillId="0" fontId="4" numFmtId="0" xfId="0" applyAlignment="1" applyBorder="1" applyFont="1">
      <alignment horizontal="right" readingOrder="0" shrinkToFit="0" vertical="center" wrapText="1"/>
    </xf>
    <xf borderId="0" fillId="0" fontId="15" numFmtId="3" xfId="0" applyAlignment="1" applyFont="1" applyNumberFormat="1">
      <alignment horizontal="center" vertical="center"/>
    </xf>
    <xf borderId="21" fillId="3" fontId="14" numFmtId="0" xfId="0" applyAlignment="1" applyBorder="1" applyFont="1">
      <alignment horizontal="center" readingOrder="0" shrinkToFit="0" vertical="center" wrapText="1"/>
    </xf>
    <xf borderId="22" fillId="0" fontId="8" numFmtId="0" xfId="0" applyBorder="1" applyFont="1"/>
    <xf borderId="23" fillId="0" fontId="4" numFmtId="0" xfId="0" applyAlignment="1" applyBorder="1" applyFont="1">
      <alignment horizontal="right" readingOrder="0" shrinkToFit="0" vertical="center" wrapText="1"/>
    </xf>
    <xf borderId="1" fillId="2" fontId="15" numFmtId="0" xfId="0" applyAlignment="1" applyBorder="1" applyFont="1">
      <alignment horizontal="center" vertical="center"/>
    </xf>
    <xf borderId="0" fillId="0" fontId="16" numFmtId="0" xfId="0" applyAlignment="1" applyFont="1">
      <alignment horizontal="center" shrinkToFit="0" vertical="center" wrapText="1"/>
    </xf>
    <xf borderId="0" fillId="0" fontId="14" numFmtId="3" xfId="0" applyAlignment="1" applyFont="1" applyNumberFormat="1">
      <alignment horizontal="center" vertical="center"/>
    </xf>
    <xf borderId="0" fillId="0" fontId="14" numFmtId="0" xfId="0" applyAlignment="1" applyFont="1">
      <alignment horizontal="center" readingOrder="2"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readingOrder="2" vertical="center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9" fillId="7" fontId="4" numFmtId="0" xfId="0" applyAlignment="1" applyBorder="1" applyFill="1" applyFont="1">
      <alignment horizontal="center" readingOrder="0" shrinkToFit="0" vertical="center" wrapText="1"/>
    </xf>
    <xf borderId="2" fillId="0" fontId="6" numFmtId="3" xfId="0" applyAlignment="1" applyBorder="1" applyFont="1" applyNumberFormat="1">
      <alignment horizontal="center" shrinkToFit="0" vertical="center" wrapText="1"/>
    </xf>
    <xf borderId="5" fillId="7" fontId="4" numFmtId="0" xfId="0" applyAlignment="1" applyBorder="1" applyFont="1">
      <alignment horizontal="center" readingOrder="0" shrinkToFit="0" vertical="center" wrapText="1"/>
    </xf>
    <xf borderId="2" fillId="7" fontId="6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4" fillId="5" fontId="6" numFmtId="0" xfId="0" applyAlignment="1" applyBorder="1" applyFont="1">
      <alignment horizontal="center" readingOrder="0" vertical="center"/>
    </xf>
    <xf borderId="25" fillId="0" fontId="8" numFmtId="0" xfId="0" applyBorder="1" applyFont="1"/>
    <xf borderId="2" fillId="7" fontId="4" numFmtId="0" xfId="0" applyAlignment="1" applyBorder="1" applyFont="1">
      <alignment horizontal="center" readingOrder="2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2" fillId="7" fontId="4" numFmtId="0" xfId="0" applyAlignment="1" applyBorder="1" applyFont="1">
      <alignment horizontal="center" readingOrder="0" shrinkToFit="0" vertical="center" wrapText="1"/>
    </xf>
    <xf borderId="8" fillId="7" fontId="4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horizontal="center" readingOrder="0" shrinkToFit="0" vertical="center" wrapText="1"/>
    </xf>
    <xf borderId="2" fillId="7" fontId="4" numFmtId="0" xfId="0" applyAlignment="1" applyBorder="1" applyFont="1">
      <alignment horizontal="center" shrinkToFit="0" wrapText="1"/>
    </xf>
    <xf borderId="2" fillId="0" fontId="6" numFmtId="164" xfId="0" applyAlignment="1" applyBorder="1" applyFont="1" applyNumberFormat="1">
      <alignment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0" fillId="0" fontId="6" numFmtId="3" xfId="0" applyFont="1" applyNumberFormat="1"/>
    <xf borderId="0" fillId="7" fontId="6" numFmtId="0" xfId="0" applyFont="1"/>
    <xf borderId="21" fillId="0" fontId="1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adik/AppData/Local/Microsoft/Windows/Temporary%20Internet%20Files/Content.Outlook/9OO8DRSA/&#1508;&#1504;&#1497;&#1502;&#1497;&#1493;&#1514;%20&#1500;&#1506;&#1491;&#1497;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ravitn/AppData/Local/Microsoft/Windows/Temporary%20Internet%20Files/Content.Outlook/81QDP6ZQ/&#1502;&#1497;&#1508;&#1493;&#1497;%20&#1502;&#1499;&#1512;&#1494;&#1497;&#1501;%20-%20&#1492;&#1499;&#1504;&#1492;%20&#1500;2017-%20&#1514;&#1511;&#1493;&#1503;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17"/>
      <sheetName val="2016"/>
      <sheetName val="גיליון1"/>
      <sheetName val="גיליון2"/>
      <sheetName val="גיליון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חדש ללא רשויות מקומיות"/>
      <sheetName val="גיליון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1.22" defaultRowHeight="15.0"/>
  <cols>
    <col customWidth="1" min="1" max="1" width="4.33"/>
    <col customWidth="1" min="2" max="2" width="16.33"/>
    <col customWidth="1" min="3" max="3" width="20.33"/>
    <col customWidth="1" min="4" max="4" width="50.11"/>
    <col customWidth="1" min="5" max="5" width="20.56"/>
    <col customWidth="1" min="6" max="6" width="21.67"/>
    <col customWidth="1" min="7" max="7" width="16.89"/>
    <col customWidth="1" min="8" max="8" width="20.67"/>
    <col customWidth="1" hidden="1" min="9" max="9" width="7.67"/>
    <col customWidth="1" hidden="1" min="10" max="10" width="12.67"/>
    <col customWidth="1" hidden="1" min="11" max="11" width="14.67"/>
    <col customWidth="1" hidden="1" min="12" max="12" width="7.67"/>
    <col customWidth="1" min="13" max="26" width="7.67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/>
      <c r="H1" s="6"/>
      <c r="I1" s="7"/>
      <c r="J1" s="8"/>
      <c r="K1" s="7"/>
      <c r="L1" s="7"/>
      <c r="M1" s="7"/>
      <c r="N1" s="7"/>
      <c r="O1" s="7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">
        <v>1.0</v>
      </c>
      <c r="B2" s="11" t="s">
        <v>5</v>
      </c>
      <c r="C2" s="12" t="s">
        <v>6</v>
      </c>
      <c r="D2" s="13" t="s">
        <v>7</v>
      </c>
      <c r="E2" s="14">
        <v>2140000.0</v>
      </c>
      <c r="F2" s="15">
        <v>13600.0</v>
      </c>
      <c r="G2" s="16"/>
      <c r="H2" s="1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>
        <v>2.0</v>
      </c>
      <c r="B3" s="17"/>
      <c r="C3" s="17"/>
      <c r="D3" s="13" t="s">
        <v>8</v>
      </c>
      <c r="E3" s="14">
        <v>36800.0</v>
      </c>
      <c r="F3" s="15">
        <v>70000.0</v>
      </c>
      <c r="G3" s="16"/>
      <c r="H3" s="1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>
        <v>3.0</v>
      </c>
      <c r="B4" s="17"/>
      <c r="C4" s="17"/>
      <c r="D4" s="18"/>
      <c r="E4" s="14">
        <v>4000.0</v>
      </c>
      <c r="F4" s="15">
        <v>24096.0</v>
      </c>
      <c r="G4" s="16"/>
      <c r="H4" s="1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>
        <v>4.0</v>
      </c>
      <c r="B5" s="17"/>
      <c r="C5" s="19"/>
      <c r="D5" s="13" t="s">
        <v>9</v>
      </c>
      <c r="E5" s="14">
        <v>1200.0</v>
      </c>
      <c r="F5" s="15">
        <v>15000.0</v>
      </c>
      <c r="G5" s="16"/>
      <c r="H5" s="1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>
        <v>5.0</v>
      </c>
      <c r="B6" s="17"/>
      <c r="C6" s="12" t="s">
        <v>10</v>
      </c>
      <c r="D6" s="13" t="s">
        <v>11</v>
      </c>
      <c r="E6" s="20">
        <v>235621.0</v>
      </c>
      <c r="F6" s="15">
        <v>3665.0</v>
      </c>
      <c r="G6" s="16"/>
      <c r="H6" s="1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>
        <v>6.0</v>
      </c>
      <c r="B7" s="17"/>
      <c r="C7" s="17"/>
      <c r="D7" s="18"/>
      <c r="E7" s="20">
        <v>235621.0</v>
      </c>
      <c r="F7" s="15">
        <v>5500.0</v>
      </c>
      <c r="G7" s="16"/>
      <c r="H7" s="16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">
        <v>7.0</v>
      </c>
      <c r="B8" s="17"/>
      <c r="C8" s="17"/>
      <c r="D8" s="13" t="s">
        <v>12</v>
      </c>
      <c r="E8" s="20">
        <v>170485.0</v>
      </c>
      <c r="F8" s="15">
        <v>2161.0</v>
      </c>
      <c r="G8" s="16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">
        <v>8.0</v>
      </c>
      <c r="B9" s="17"/>
      <c r="C9" s="17"/>
      <c r="D9" s="13" t="s">
        <v>13</v>
      </c>
      <c r="E9" s="20">
        <v>120000.0</v>
      </c>
      <c r="F9" s="15">
        <v>10577.0</v>
      </c>
      <c r="G9" s="16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">
        <v>9.0</v>
      </c>
      <c r="B10" s="17"/>
      <c r="C10" s="17"/>
      <c r="D10" s="13" t="s">
        <v>14</v>
      </c>
      <c r="E10" s="20">
        <v>83000.0</v>
      </c>
      <c r="F10" s="15">
        <v>6732.0</v>
      </c>
      <c r="G10" s="16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">
        <v>10.0</v>
      </c>
      <c r="B11" s="17"/>
      <c r="C11" s="17"/>
      <c r="D11" s="13" t="s">
        <v>15</v>
      </c>
      <c r="E11" s="20">
        <v>78000.0</v>
      </c>
      <c r="F11" s="15">
        <v>360.0</v>
      </c>
      <c r="G11" s="16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">
        <v>11.0</v>
      </c>
      <c r="B12" s="17"/>
      <c r="C12" s="17"/>
      <c r="D12" s="13" t="s">
        <v>16</v>
      </c>
      <c r="E12" s="20">
        <v>34365.0</v>
      </c>
      <c r="F12" s="15">
        <v>1100.0</v>
      </c>
      <c r="G12" s="21"/>
      <c r="H12" s="21"/>
      <c r="I12" s="22"/>
      <c r="J12" s="2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">
        <v>12.0</v>
      </c>
      <c r="B13" s="17"/>
      <c r="C13" s="17"/>
      <c r="D13" s="13" t="s">
        <v>17</v>
      </c>
      <c r="E13" s="20">
        <v>33000.0</v>
      </c>
      <c r="F13" s="15">
        <v>2000.0</v>
      </c>
      <c r="G13" s="16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">
        <v>13.0</v>
      </c>
      <c r="B14" s="17"/>
      <c r="C14" s="17"/>
      <c r="D14" s="13" t="s">
        <v>18</v>
      </c>
      <c r="E14" s="20">
        <v>30000.0</v>
      </c>
      <c r="F14" s="15">
        <v>3500.0</v>
      </c>
      <c r="G14" s="16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">
        <v>14.0</v>
      </c>
      <c r="B15" s="17"/>
      <c r="C15" s="17"/>
      <c r="D15" s="13" t="s">
        <v>19</v>
      </c>
      <c r="E15" s="20">
        <v>20000.0</v>
      </c>
      <c r="F15" s="15">
        <v>2082.0</v>
      </c>
      <c r="G15" s="21"/>
      <c r="H15" s="21"/>
      <c r="I15" s="22"/>
      <c r="J15" s="2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">
        <v>15.0</v>
      </c>
      <c r="B16" s="17"/>
      <c r="C16" s="17"/>
      <c r="D16" s="18"/>
      <c r="E16" s="20">
        <v>19500.0</v>
      </c>
      <c r="F16" s="15">
        <v>27000.0</v>
      </c>
      <c r="G16" s="16"/>
      <c r="H16" s="1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">
        <v>16.0</v>
      </c>
      <c r="B17" s="17"/>
      <c r="C17" s="17"/>
      <c r="D17" s="13" t="s">
        <v>20</v>
      </c>
      <c r="E17" s="20">
        <v>18000.0</v>
      </c>
      <c r="F17" s="15">
        <v>1300.0</v>
      </c>
      <c r="G17" s="21"/>
      <c r="H17" s="21"/>
      <c r="I17" s="22"/>
      <c r="J17" s="2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">
        <v>17.0</v>
      </c>
      <c r="B18" s="17"/>
      <c r="C18" s="17"/>
      <c r="D18" s="13" t="s">
        <v>21</v>
      </c>
      <c r="E18" s="20">
        <v>13000.0</v>
      </c>
      <c r="F18" s="15">
        <v>20000.0</v>
      </c>
      <c r="G18" s="16"/>
      <c r="H18" s="1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">
        <v>18.0</v>
      </c>
      <c r="B19" s="17"/>
      <c r="C19" s="17"/>
      <c r="D19" s="13" t="s">
        <v>22</v>
      </c>
      <c r="E19" s="20">
        <v>13000.0</v>
      </c>
      <c r="F19" s="15">
        <v>23000.0</v>
      </c>
      <c r="G19" s="21"/>
      <c r="H19" s="21"/>
      <c r="I19" s="22"/>
      <c r="J19" s="2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">
        <v>19.0</v>
      </c>
      <c r="B20" s="17"/>
      <c r="C20" s="17"/>
      <c r="D20" s="13" t="s">
        <v>23</v>
      </c>
      <c r="E20" s="20">
        <v>12000.0</v>
      </c>
      <c r="F20" s="15">
        <v>5000.0</v>
      </c>
      <c r="G20" s="16"/>
      <c r="H20" s="1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">
        <v>20.0</v>
      </c>
      <c r="B21" s="17"/>
      <c r="C21" s="17"/>
      <c r="D21" s="25"/>
      <c r="E21" s="20">
        <v>8700.0</v>
      </c>
      <c r="F21" s="15">
        <v>1000.0</v>
      </c>
      <c r="G21" s="16"/>
      <c r="H21" s="1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">
        <v>21.0</v>
      </c>
      <c r="B22" s="17"/>
      <c r="C22" s="17"/>
      <c r="D22" s="13"/>
      <c r="E22" s="20"/>
      <c r="F22" s="15"/>
      <c r="G22" s="26"/>
      <c r="H22" s="2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">
        <v>22.0</v>
      </c>
      <c r="B23" s="17"/>
      <c r="C23" s="17"/>
      <c r="D23" s="13" t="s">
        <v>11</v>
      </c>
      <c r="E23" s="20">
        <v>7375.0</v>
      </c>
      <c r="F23" s="15">
        <v>7473.0</v>
      </c>
      <c r="G23" s="16"/>
      <c r="H23" s="1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">
        <v>23.0</v>
      </c>
      <c r="B24" s="17"/>
      <c r="C24" s="17"/>
      <c r="D24" s="13" t="s">
        <v>24</v>
      </c>
      <c r="E24" s="20">
        <v>5500.0</v>
      </c>
      <c r="F24" s="15">
        <v>5000.0</v>
      </c>
      <c r="G24" s="16"/>
      <c r="H24" s="1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">
        <v>24.0</v>
      </c>
      <c r="B25" s="17"/>
      <c r="C25" s="17"/>
      <c r="D25" s="13" t="s">
        <v>25</v>
      </c>
      <c r="E25" s="20">
        <v>3500.0</v>
      </c>
      <c r="F25" s="15">
        <v>300.0</v>
      </c>
      <c r="G25" s="16"/>
      <c r="H25" s="1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">
        <v>25.0</v>
      </c>
      <c r="B26" s="17"/>
      <c r="C26" s="17"/>
      <c r="D26" s="13" t="s">
        <v>26</v>
      </c>
      <c r="E26" s="20">
        <v>1500.0</v>
      </c>
      <c r="F26" s="15">
        <v>1000.0</v>
      </c>
      <c r="G26" s="16"/>
      <c r="H26" s="1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">
        <v>26.0</v>
      </c>
      <c r="B27" s="17"/>
      <c r="C27" s="17"/>
      <c r="D27" s="18"/>
      <c r="E27" s="20">
        <v>1000.0</v>
      </c>
      <c r="F27" s="15">
        <v>1100.0</v>
      </c>
      <c r="G27" s="21"/>
      <c r="H27" s="21"/>
      <c r="I27" s="22"/>
      <c r="J27" s="2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">
        <v>27.0</v>
      </c>
      <c r="B28" s="17"/>
      <c r="C28" s="17"/>
      <c r="D28" s="13" t="s">
        <v>27</v>
      </c>
      <c r="E28" s="20">
        <v>730.0</v>
      </c>
      <c r="F28" s="15">
        <v>260.0</v>
      </c>
      <c r="G28" s="16"/>
      <c r="H28" s="1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">
        <v>28.0</v>
      </c>
      <c r="B29" s="17"/>
      <c r="C29" s="17"/>
      <c r="D29" s="18"/>
      <c r="E29" s="20">
        <v>680.0</v>
      </c>
      <c r="F29" s="15">
        <v>213.0</v>
      </c>
      <c r="G29" s="16"/>
      <c r="H29" s="1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">
        <v>29.0</v>
      </c>
      <c r="B30" s="17"/>
      <c r="C30" s="17"/>
      <c r="D30" s="27"/>
      <c r="E30" s="20">
        <v>650.0</v>
      </c>
      <c r="F30" s="28" t="s">
        <v>28</v>
      </c>
      <c r="G30" s="16"/>
      <c r="H30" s="1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">
        <v>30.0</v>
      </c>
      <c r="B31" s="17"/>
      <c r="C31" s="19"/>
      <c r="D31" s="18"/>
      <c r="E31" s="20">
        <v>407.0</v>
      </c>
      <c r="F31" s="15">
        <v>20.0</v>
      </c>
      <c r="G31" s="16"/>
      <c r="H31" s="1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">
        <v>31.0</v>
      </c>
      <c r="B32" s="17"/>
      <c r="C32" s="12" t="s">
        <v>29</v>
      </c>
      <c r="D32" s="13" t="s">
        <v>30</v>
      </c>
      <c r="E32" s="20">
        <v>150000.0</v>
      </c>
      <c r="F32" s="15">
        <v>35000.0</v>
      </c>
      <c r="G32" s="21"/>
      <c r="H32" s="21"/>
      <c r="I32" s="22"/>
      <c r="J32" s="2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">
        <v>32.0</v>
      </c>
      <c r="B33" s="17"/>
      <c r="C33" s="17"/>
      <c r="D33" s="13" t="s">
        <v>31</v>
      </c>
      <c r="E33" s="20">
        <v>50000.0</v>
      </c>
      <c r="F33" s="15">
        <v>22000.0</v>
      </c>
      <c r="G33" s="21"/>
      <c r="H33" s="21"/>
      <c r="I33" s="2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">
        <v>33.0</v>
      </c>
      <c r="B34" s="17"/>
      <c r="C34" s="17"/>
      <c r="D34" s="18"/>
      <c r="E34" s="20">
        <v>18146.0</v>
      </c>
      <c r="F34" s="15">
        <v>400.0</v>
      </c>
      <c r="G34" s="21"/>
      <c r="H34" s="26"/>
      <c r="I34" s="2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">
        <v>34.0</v>
      </c>
      <c r="B35" s="17"/>
      <c r="C35" s="17"/>
      <c r="D35" s="13" t="s">
        <v>32</v>
      </c>
      <c r="E35" s="20">
        <v>2260.0</v>
      </c>
      <c r="F35" s="15">
        <v>22000.0</v>
      </c>
      <c r="G35" s="21"/>
      <c r="H35" s="21"/>
      <c r="I35" s="22"/>
      <c r="J35" s="2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">
        <v>35.0</v>
      </c>
      <c r="B36" s="17"/>
      <c r="C36" s="19"/>
      <c r="D36" s="18"/>
      <c r="E36" s="20">
        <v>350.0</v>
      </c>
      <c r="F36" s="15">
        <v>35000.0</v>
      </c>
      <c r="G36" s="16"/>
      <c r="H36" s="1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">
        <v>36.0</v>
      </c>
      <c r="B37" s="17"/>
      <c r="C37" s="29" t="s">
        <v>33</v>
      </c>
      <c r="D37" s="13" t="s">
        <v>34</v>
      </c>
      <c r="E37" s="20">
        <v>9500.0</v>
      </c>
      <c r="F37" s="15">
        <v>4000.0</v>
      </c>
      <c r="G37" s="21"/>
      <c r="H37" s="2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">
        <v>37.0</v>
      </c>
      <c r="B38" s="17"/>
      <c r="C38" s="17"/>
      <c r="D38" s="18"/>
      <c r="E38" s="20">
        <v>4000.0</v>
      </c>
      <c r="F38" s="15">
        <v>32000.0</v>
      </c>
      <c r="G38" s="21"/>
      <c r="H38" s="2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1">
        <v>38.0</v>
      </c>
      <c r="B39" s="17"/>
      <c r="C39" s="17"/>
      <c r="D39" s="13" t="s">
        <v>35</v>
      </c>
      <c r="E39" s="20">
        <v>4000.0</v>
      </c>
      <c r="F39" s="15">
        <v>32000.0</v>
      </c>
      <c r="G39" s="21"/>
      <c r="H39" s="2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1">
        <v>39.0</v>
      </c>
      <c r="B40" s="17"/>
      <c r="C40" s="17"/>
      <c r="D40" s="13"/>
      <c r="E40" s="20">
        <v>450.0</v>
      </c>
      <c r="F40" s="15">
        <v>180.0</v>
      </c>
      <c r="G40" s="26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1">
        <v>40.0</v>
      </c>
      <c r="B41" s="17"/>
      <c r="C41" s="19"/>
      <c r="D41" s="18"/>
      <c r="E41" s="20">
        <v>400.0</v>
      </c>
      <c r="F41" s="15">
        <v>70.0</v>
      </c>
      <c r="G41" s="26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1">
        <v>41.0</v>
      </c>
      <c r="B42" s="17"/>
      <c r="C42" s="30"/>
      <c r="D42" s="13" t="s">
        <v>36</v>
      </c>
      <c r="E42" s="20">
        <v>1000.0</v>
      </c>
      <c r="F42" s="15">
        <v>800.0</v>
      </c>
      <c r="G42" s="21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1">
        <v>42.0</v>
      </c>
      <c r="B43" s="17"/>
      <c r="C43" s="12" t="s">
        <v>37</v>
      </c>
      <c r="D43" s="13" t="s">
        <v>38</v>
      </c>
      <c r="E43" s="20">
        <v>3620.0</v>
      </c>
      <c r="F43" s="15">
        <v>6951.0</v>
      </c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1">
        <v>43.0</v>
      </c>
      <c r="B44" s="17"/>
      <c r="C44" s="17"/>
      <c r="D44" s="13" t="s">
        <v>39</v>
      </c>
      <c r="E44" s="20">
        <v>2000.0</v>
      </c>
      <c r="F44" s="15">
        <v>714.0</v>
      </c>
      <c r="G44" s="21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1">
        <v>44.0</v>
      </c>
      <c r="B45" s="17"/>
      <c r="C45" s="17"/>
      <c r="D45" s="13" t="s">
        <v>40</v>
      </c>
      <c r="E45" s="20">
        <v>1146.0</v>
      </c>
      <c r="F45" s="15">
        <v>180.0</v>
      </c>
      <c r="G45" s="21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">
        <v>45.0</v>
      </c>
      <c r="B46" s="17"/>
      <c r="C46" s="19"/>
      <c r="D46" s="18"/>
      <c r="E46" s="20">
        <v>500.0</v>
      </c>
      <c r="F46" s="28" t="s">
        <v>28</v>
      </c>
      <c r="G46" s="26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">
        <v>46.0</v>
      </c>
      <c r="B47" s="17"/>
      <c r="C47" s="12" t="s">
        <v>41</v>
      </c>
      <c r="D47" s="25" t="s">
        <v>42</v>
      </c>
      <c r="E47" s="20">
        <v>30000.0</v>
      </c>
      <c r="F47" s="31" t="s">
        <v>43</v>
      </c>
      <c r="G47" s="21"/>
      <c r="H47" s="26"/>
      <c r="I47" s="22"/>
      <c r="J47" s="2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">
        <v>47.0</v>
      </c>
      <c r="B48" s="17"/>
      <c r="C48" s="19"/>
      <c r="D48" s="13" t="s">
        <v>44</v>
      </c>
      <c r="E48" s="20">
        <v>1000.0</v>
      </c>
      <c r="F48" s="15">
        <v>20638.0</v>
      </c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">
        <v>48.0</v>
      </c>
      <c r="B49" s="17"/>
      <c r="C49" s="32" t="s">
        <v>45</v>
      </c>
      <c r="D49" s="18"/>
      <c r="E49" s="20">
        <v>3870.0</v>
      </c>
      <c r="F49" s="31" t="s">
        <v>46</v>
      </c>
      <c r="G49" s="33"/>
      <c r="H49" s="33"/>
      <c r="I49" s="8"/>
      <c r="J49" s="8"/>
      <c r="K49" s="23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8.0" customHeight="1">
      <c r="A50" s="1">
        <v>49.0</v>
      </c>
      <c r="B50" s="11" t="s">
        <v>47</v>
      </c>
      <c r="C50" s="32" t="s">
        <v>48</v>
      </c>
      <c r="D50" s="18"/>
      <c r="E50" s="20">
        <v>100000.0</v>
      </c>
      <c r="F50" s="15">
        <v>1100000.0</v>
      </c>
      <c r="G50" s="33"/>
      <c r="H50" s="33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">
        <v>50.0</v>
      </c>
      <c r="B51" s="17"/>
      <c r="C51" s="32" t="s">
        <v>49</v>
      </c>
      <c r="D51" s="34" t="s">
        <v>50</v>
      </c>
      <c r="E51" s="20">
        <v>80237.0</v>
      </c>
      <c r="F51" s="15">
        <v>75000.0</v>
      </c>
      <c r="G51" s="33"/>
      <c r="H51" s="33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">
        <v>51.0</v>
      </c>
      <c r="B52" s="17"/>
      <c r="C52" s="32" t="s">
        <v>51</v>
      </c>
      <c r="D52" s="35" t="s">
        <v>52</v>
      </c>
      <c r="E52" s="20">
        <v>3000.0</v>
      </c>
      <c r="F52" s="28" t="s">
        <v>53</v>
      </c>
      <c r="G52" s="36"/>
      <c r="H52" s="3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">
        <v>52.0</v>
      </c>
      <c r="B53" s="17"/>
      <c r="C53" s="32" t="s">
        <v>54</v>
      </c>
      <c r="D53" s="13" t="s">
        <v>55</v>
      </c>
      <c r="E53" s="20">
        <v>1500.0</v>
      </c>
      <c r="F53" s="38">
        <v>2000.0</v>
      </c>
      <c r="G53" s="36"/>
      <c r="H53" s="3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">
        <v>53.0</v>
      </c>
      <c r="B54" s="39"/>
      <c r="C54" s="40" t="s">
        <v>56</v>
      </c>
      <c r="D54" s="13" t="s">
        <v>57</v>
      </c>
      <c r="E54" s="41">
        <v>500.0</v>
      </c>
      <c r="F54" s="42">
        <v>752.0</v>
      </c>
      <c r="G54" s="43"/>
      <c r="H54" s="43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44"/>
      <c r="D55" s="8"/>
      <c r="E55" s="45"/>
      <c r="F55" s="4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44"/>
      <c r="D56" s="8"/>
      <c r="E56" s="45"/>
      <c r="F56" s="47"/>
      <c r="G56" s="8"/>
      <c r="H56" s="4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44"/>
      <c r="D57" s="49"/>
      <c r="E57" s="45"/>
      <c r="F57" s="4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44"/>
      <c r="D58" s="8"/>
      <c r="E58" s="45"/>
      <c r="F58" s="4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44"/>
      <c r="D59" s="8"/>
      <c r="E59" s="45"/>
      <c r="F59" s="4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44"/>
      <c r="D60" s="8"/>
      <c r="E60" s="45"/>
      <c r="F60" s="4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44"/>
      <c r="D61" s="8"/>
      <c r="E61" s="45"/>
      <c r="F61" s="4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44"/>
      <c r="D62" s="8"/>
      <c r="E62" s="45"/>
      <c r="F62" s="4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44"/>
      <c r="D63" s="8"/>
      <c r="E63" s="45"/>
      <c r="F63" s="4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44"/>
      <c r="D64" s="8"/>
      <c r="E64" s="45"/>
      <c r="F64" s="4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44"/>
      <c r="D65" s="8"/>
      <c r="E65" s="45"/>
      <c r="F65" s="4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44"/>
      <c r="D66" s="8"/>
      <c r="E66" s="45"/>
      <c r="F66" s="4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44"/>
      <c r="D67" s="8"/>
      <c r="E67" s="45"/>
      <c r="F67" s="4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44"/>
      <c r="D68" s="8"/>
      <c r="E68" s="45"/>
      <c r="F68" s="4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44"/>
      <c r="D69" s="8"/>
      <c r="E69" s="45"/>
      <c r="F69" s="4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44"/>
      <c r="D70" s="8"/>
      <c r="E70" s="45"/>
      <c r="F70" s="4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44"/>
      <c r="D71" s="8"/>
      <c r="E71" s="45"/>
      <c r="F71" s="4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44"/>
      <c r="D72" s="8"/>
      <c r="E72" s="45"/>
      <c r="F72" s="4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44"/>
      <c r="D73" s="8"/>
      <c r="E73" s="45"/>
      <c r="F73" s="4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44"/>
      <c r="D74" s="8"/>
      <c r="E74" s="45"/>
      <c r="F74" s="4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44"/>
      <c r="D75" s="8"/>
      <c r="E75" s="45"/>
      <c r="F75" s="4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44"/>
      <c r="D76" s="8"/>
      <c r="E76" s="45"/>
      <c r="F76" s="4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44"/>
      <c r="D77" s="8"/>
      <c r="E77" s="45"/>
      <c r="F77" s="4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44"/>
      <c r="D78" s="8"/>
      <c r="E78" s="45"/>
      <c r="F78" s="4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44"/>
      <c r="D79" s="8"/>
      <c r="E79" s="45"/>
      <c r="F79" s="4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44"/>
      <c r="D80" s="8"/>
      <c r="E80" s="45"/>
      <c r="F80" s="4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44"/>
      <c r="D81" s="8"/>
      <c r="E81" s="45"/>
      <c r="F81" s="4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44"/>
      <c r="D82" s="8"/>
      <c r="E82" s="45"/>
      <c r="F82" s="4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44"/>
      <c r="D83" s="8"/>
      <c r="E83" s="45"/>
      <c r="F83" s="4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44"/>
      <c r="D84" s="8"/>
      <c r="E84" s="45"/>
      <c r="F84" s="4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44"/>
      <c r="D85" s="8"/>
      <c r="E85" s="45"/>
      <c r="F85" s="4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44"/>
      <c r="D86" s="8"/>
      <c r="E86" s="45"/>
      <c r="F86" s="4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44"/>
      <c r="D87" s="8"/>
      <c r="E87" s="45"/>
      <c r="F87" s="4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44"/>
      <c r="D88" s="8"/>
      <c r="E88" s="45"/>
      <c r="F88" s="4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44"/>
      <c r="D89" s="8"/>
      <c r="E89" s="45"/>
      <c r="F89" s="4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44"/>
      <c r="D90" s="8"/>
      <c r="E90" s="45"/>
      <c r="F90" s="4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44"/>
      <c r="D91" s="8"/>
      <c r="E91" s="45"/>
      <c r="F91" s="4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44"/>
      <c r="D92" s="8"/>
      <c r="E92" s="45"/>
      <c r="F92" s="4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44"/>
      <c r="D93" s="8"/>
      <c r="E93" s="45"/>
      <c r="F93" s="4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44"/>
      <c r="D94" s="8"/>
      <c r="E94" s="45"/>
      <c r="F94" s="4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44"/>
      <c r="D95" s="8"/>
      <c r="E95" s="45"/>
      <c r="F95" s="4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44"/>
      <c r="D96" s="8"/>
      <c r="E96" s="45"/>
      <c r="F96" s="4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44"/>
      <c r="D97" s="8"/>
      <c r="E97" s="45"/>
      <c r="F97" s="4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44"/>
      <c r="D98" s="8"/>
      <c r="E98" s="45"/>
      <c r="F98" s="4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44"/>
      <c r="D99" s="8"/>
      <c r="E99" s="45"/>
      <c r="F99" s="4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44"/>
      <c r="D100" s="8"/>
      <c r="E100" s="45"/>
      <c r="F100" s="4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44"/>
      <c r="D101" s="8"/>
      <c r="E101" s="45"/>
      <c r="F101" s="4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44"/>
      <c r="D102" s="8"/>
      <c r="E102" s="45"/>
      <c r="F102" s="4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44"/>
      <c r="D103" s="8"/>
      <c r="E103" s="45"/>
      <c r="F103" s="4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44"/>
      <c r="D104" s="8"/>
      <c r="E104" s="45"/>
      <c r="F104" s="4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44"/>
      <c r="D105" s="8"/>
      <c r="E105" s="45"/>
      <c r="F105" s="4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44"/>
      <c r="D106" s="8"/>
      <c r="E106" s="45"/>
      <c r="F106" s="4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44"/>
      <c r="D107" s="8"/>
      <c r="E107" s="45"/>
      <c r="F107" s="4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44"/>
      <c r="D108" s="8"/>
      <c r="E108" s="45"/>
      <c r="F108" s="4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44"/>
      <c r="D109" s="8"/>
      <c r="E109" s="45"/>
      <c r="F109" s="4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44"/>
      <c r="D110" s="8"/>
      <c r="E110" s="45"/>
      <c r="F110" s="4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44"/>
      <c r="D111" s="8"/>
      <c r="E111" s="45"/>
      <c r="F111" s="4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44"/>
      <c r="D112" s="8"/>
      <c r="E112" s="45"/>
      <c r="F112" s="4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44"/>
      <c r="D113" s="8"/>
      <c r="E113" s="45"/>
      <c r="F113" s="4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44"/>
      <c r="D114" s="8"/>
      <c r="E114" s="45"/>
      <c r="F114" s="4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44"/>
      <c r="D115" s="8"/>
      <c r="E115" s="45"/>
      <c r="F115" s="4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44"/>
      <c r="D116" s="8"/>
      <c r="E116" s="45"/>
      <c r="F116" s="4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44"/>
      <c r="D117" s="8"/>
      <c r="E117" s="45"/>
      <c r="F117" s="4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44"/>
      <c r="D118" s="8"/>
      <c r="E118" s="45"/>
      <c r="F118" s="4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44"/>
      <c r="D119" s="8"/>
      <c r="E119" s="45"/>
      <c r="F119" s="4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44"/>
      <c r="D120" s="8"/>
      <c r="E120" s="45"/>
      <c r="F120" s="4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44"/>
      <c r="D121" s="8"/>
      <c r="E121" s="45"/>
      <c r="F121" s="4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44"/>
      <c r="D122" s="8"/>
      <c r="E122" s="45"/>
      <c r="F122" s="4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44"/>
      <c r="D123" s="8"/>
      <c r="E123" s="45"/>
      <c r="F123" s="4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44"/>
      <c r="D124" s="8"/>
      <c r="E124" s="45"/>
      <c r="F124" s="4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44"/>
      <c r="D125" s="8"/>
      <c r="E125" s="45"/>
      <c r="F125" s="4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44"/>
      <c r="D126" s="8"/>
      <c r="E126" s="45"/>
      <c r="F126" s="4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44"/>
      <c r="D127" s="8"/>
      <c r="E127" s="45"/>
      <c r="F127" s="4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44"/>
      <c r="D128" s="8"/>
      <c r="E128" s="45"/>
      <c r="F128" s="4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44"/>
      <c r="D129" s="8"/>
      <c r="E129" s="45"/>
      <c r="F129" s="4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44"/>
      <c r="D130" s="8"/>
      <c r="E130" s="45"/>
      <c r="F130" s="4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44"/>
      <c r="D131" s="8"/>
      <c r="E131" s="45"/>
      <c r="F131" s="4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44"/>
      <c r="D132" s="8"/>
      <c r="E132" s="45"/>
      <c r="F132" s="4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44"/>
      <c r="D133" s="8"/>
      <c r="E133" s="45"/>
      <c r="F133" s="4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44"/>
      <c r="D134" s="8"/>
      <c r="E134" s="45"/>
      <c r="F134" s="4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44"/>
      <c r="D135" s="8"/>
      <c r="E135" s="45"/>
      <c r="F135" s="4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44"/>
      <c r="D136" s="8"/>
      <c r="E136" s="45"/>
      <c r="F136" s="4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44"/>
      <c r="D137" s="8"/>
      <c r="E137" s="45"/>
      <c r="F137" s="4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44"/>
      <c r="D138" s="8"/>
      <c r="E138" s="45"/>
      <c r="F138" s="4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44"/>
      <c r="D139" s="8"/>
      <c r="E139" s="45"/>
      <c r="F139" s="4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44"/>
      <c r="D140" s="8"/>
      <c r="E140" s="45"/>
      <c r="F140" s="4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44"/>
      <c r="D141" s="8"/>
      <c r="E141" s="45"/>
      <c r="F141" s="4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44"/>
      <c r="D142" s="8"/>
      <c r="E142" s="45"/>
      <c r="F142" s="4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44"/>
      <c r="D143" s="8"/>
      <c r="E143" s="45"/>
      <c r="F143" s="4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44"/>
      <c r="D144" s="8"/>
      <c r="E144" s="45"/>
      <c r="F144" s="4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44"/>
      <c r="D145" s="8"/>
      <c r="E145" s="45"/>
      <c r="F145" s="4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44"/>
      <c r="D146" s="8"/>
      <c r="E146" s="45"/>
      <c r="F146" s="4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44"/>
      <c r="D147" s="8"/>
      <c r="E147" s="45"/>
      <c r="F147" s="4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44"/>
      <c r="D148" s="8"/>
      <c r="E148" s="45"/>
      <c r="F148" s="4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44"/>
      <c r="D149" s="8"/>
      <c r="E149" s="45"/>
      <c r="F149" s="4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44"/>
      <c r="D150" s="8"/>
      <c r="E150" s="45"/>
      <c r="F150" s="4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44"/>
      <c r="D151" s="8"/>
      <c r="E151" s="45"/>
      <c r="F151" s="4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44"/>
      <c r="D152" s="8"/>
      <c r="E152" s="45"/>
      <c r="F152" s="4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44"/>
      <c r="D153" s="8"/>
      <c r="E153" s="45"/>
      <c r="F153" s="4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44"/>
      <c r="D154" s="8"/>
      <c r="E154" s="45"/>
      <c r="F154" s="4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44"/>
      <c r="D155" s="8"/>
      <c r="E155" s="45"/>
      <c r="F155" s="4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44"/>
      <c r="D156" s="8"/>
      <c r="E156" s="45"/>
      <c r="F156" s="4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44"/>
      <c r="D157" s="8"/>
      <c r="E157" s="45"/>
      <c r="F157" s="4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44"/>
      <c r="D158" s="8"/>
      <c r="E158" s="45"/>
      <c r="F158" s="4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44"/>
      <c r="D159" s="8"/>
      <c r="E159" s="45"/>
      <c r="F159" s="4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44"/>
      <c r="D160" s="8"/>
      <c r="E160" s="45"/>
      <c r="F160" s="4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44"/>
      <c r="D161" s="8"/>
      <c r="E161" s="45"/>
      <c r="F161" s="4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44"/>
      <c r="D162" s="8"/>
      <c r="E162" s="45"/>
      <c r="F162" s="4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44"/>
      <c r="D163" s="8"/>
      <c r="E163" s="45"/>
      <c r="F163" s="4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44"/>
      <c r="D164" s="8"/>
      <c r="E164" s="45"/>
      <c r="F164" s="4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44"/>
      <c r="D165" s="8"/>
      <c r="E165" s="45"/>
      <c r="F165" s="4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44"/>
      <c r="D166" s="8"/>
      <c r="E166" s="45"/>
      <c r="F166" s="4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44"/>
      <c r="D167" s="8"/>
      <c r="E167" s="45"/>
      <c r="F167" s="4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44"/>
      <c r="D168" s="8"/>
      <c r="E168" s="45"/>
      <c r="F168" s="4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44"/>
      <c r="D169" s="8"/>
      <c r="E169" s="45"/>
      <c r="F169" s="4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44"/>
      <c r="D170" s="8"/>
      <c r="E170" s="45"/>
      <c r="F170" s="4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44"/>
      <c r="D171" s="8"/>
      <c r="E171" s="45"/>
      <c r="F171" s="4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44"/>
      <c r="D172" s="8"/>
      <c r="E172" s="45"/>
      <c r="F172" s="4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44"/>
      <c r="D173" s="8"/>
      <c r="E173" s="45"/>
      <c r="F173" s="4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44"/>
      <c r="D174" s="8"/>
      <c r="E174" s="45"/>
      <c r="F174" s="4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44"/>
      <c r="D175" s="8"/>
      <c r="E175" s="45"/>
      <c r="F175" s="4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44"/>
      <c r="D176" s="8"/>
      <c r="E176" s="45"/>
      <c r="F176" s="4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44"/>
      <c r="D177" s="8"/>
      <c r="E177" s="45"/>
      <c r="F177" s="4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44"/>
      <c r="D178" s="8"/>
      <c r="E178" s="45"/>
      <c r="F178" s="4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44"/>
      <c r="D179" s="8"/>
      <c r="E179" s="45"/>
      <c r="F179" s="4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44"/>
      <c r="D180" s="8"/>
      <c r="E180" s="45"/>
      <c r="F180" s="4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44"/>
      <c r="D181" s="8"/>
      <c r="E181" s="45"/>
      <c r="F181" s="4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44"/>
      <c r="D182" s="8"/>
      <c r="E182" s="45"/>
      <c r="F182" s="4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44"/>
      <c r="D183" s="8"/>
      <c r="E183" s="45"/>
      <c r="F183" s="4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44"/>
      <c r="D184" s="8"/>
      <c r="E184" s="45"/>
      <c r="F184" s="4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44"/>
      <c r="D185" s="8"/>
      <c r="E185" s="45"/>
      <c r="F185" s="4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44"/>
      <c r="D186" s="8"/>
      <c r="E186" s="45"/>
      <c r="F186" s="4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44"/>
      <c r="D187" s="8"/>
      <c r="E187" s="45"/>
      <c r="F187" s="4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44"/>
      <c r="D188" s="8"/>
      <c r="E188" s="45"/>
      <c r="F188" s="4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44"/>
      <c r="D189" s="8"/>
      <c r="E189" s="45"/>
      <c r="F189" s="4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44"/>
      <c r="D190" s="8"/>
      <c r="E190" s="45"/>
      <c r="F190" s="4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44"/>
      <c r="D191" s="8"/>
      <c r="E191" s="45"/>
      <c r="F191" s="4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44"/>
      <c r="D192" s="8"/>
      <c r="E192" s="45"/>
      <c r="F192" s="4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44"/>
      <c r="D193" s="8"/>
      <c r="E193" s="45"/>
      <c r="F193" s="4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44"/>
      <c r="D194" s="8"/>
      <c r="E194" s="45"/>
      <c r="F194" s="4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44"/>
      <c r="D195" s="8"/>
      <c r="E195" s="45"/>
      <c r="F195" s="4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44"/>
      <c r="D196" s="8"/>
      <c r="E196" s="45"/>
      <c r="F196" s="4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44"/>
      <c r="D197" s="8"/>
      <c r="E197" s="45"/>
      <c r="F197" s="4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44"/>
      <c r="D198" s="8"/>
      <c r="E198" s="45"/>
      <c r="F198" s="4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44"/>
      <c r="D199" s="8"/>
      <c r="E199" s="45"/>
      <c r="F199" s="4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44"/>
      <c r="D200" s="8"/>
      <c r="E200" s="45"/>
      <c r="F200" s="4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44"/>
      <c r="D201" s="8"/>
      <c r="E201" s="45"/>
      <c r="F201" s="4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44"/>
      <c r="D202" s="8"/>
      <c r="E202" s="45"/>
      <c r="F202" s="4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44"/>
      <c r="D203" s="8"/>
      <c r="E203" s="45"/>
      <c r="F203" s="4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44"/>
      <c r="D204" s="8"/>
      <c r="E204" s="45"/>
      <c r="F204" s="4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44"/>
      <c r="D205" s="8"/>
      <c r="E205" s="45"/>
      <c r="F205" s="4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44"/>
      <c r="D206" s="8"/>
      <c r="E206" s="45"/>
      <c r="F206" s="4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44"/>
      <c r="D207" s="8"/>
      <c r="E207" s="45"/>
      <c r="F207" s="4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44"/>
      <c r="D208" s="8"/>
      <c r="E208" s="45"/>
      <c r="F208" s="4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44"/>
      <c r="D209" s="8"/>
      <c r="E209" s="45"/>
      <c r="F209" s="4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44"/>
      <c r="D210" s="8"/>
      <c r="E210" s="45"/>
      <c r="F210" s="4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44"/>
      <c r="D211" s="8"/>
      <c r="E211" s="45"/>
      <c r="F211" s="4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44"/>
      <c r="D212" s="8"/>
      <c r="E212" s="45"/>
      <c r="F212" s="4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44"/>
      <c r="D213" s="8"/>
      <c r="E213" s="45"/>
      <c r="F213" s="4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44"/>
      <c r="D214" s="8"/>
      <c r="E214" s="45"/>
      <c r="F214" s="4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44"/>
      <c r="D215" s="8"/>
      <c r="E215" s="45"/>
      <c r="F215" s="4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44"/>
      <c r="D216" s="8"/>
      <c r="E216" s="45"/>
      <c r="F216" s="4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44"/>
      <c r="D217" s="8"/>
      <c r="E217" s="45"/>
      <c r="F217" s="4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44"/>
      <c r="D218" s="8"/>
      <c r="E218" s="45"/>
      <c r="F218" s="4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44"/>
      <c r="D219" s="8"/>
      <c r="E219" s="45"/>
      <c r="F219" s="4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44"/>
      <c r="D220" s="8"/>
      <c r="E220" s="45"/>
      <c r="F220" s="4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44"/>
      <c r="D221" s="8"/>
      <c r="E221" s="45"/>
      <c r="F221" s="4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44"/>
      <c r="D222" s="8"/>
      <c r="E222" s="45"/>
      <c r="F222" s="4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44"/>
      <c r="D223" s="8"/>
      <c r="E223" s="45"/>
      <c r="F223" s="4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44"/>
      <c r="D224" s="8"/>
      <c r="E224" s="45"/>
      <c r="F224" s="4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44"/>
      <c r="D225" s="8"/>
      <c r="E225" s="45"/>
      <c r="F225" s="4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44"/>
      <c r="D226" s="8"/>
      <c r="E226" s="45"/>
      <c r="F226" s="4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44"/>
      <c r="D227" s="8"/>
      <c r="E227" s="45"/>
      <c r="F227" s="4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44"/>
      <c r="D228" s="8"/>
      <c r="E228" s="45"/>
      <c r="F228" s="4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44"/>
      <c r="D229" s="8"/>
      <c r="E229" s="45"/>
      <c r="F229" s="4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44"/>
      <c r="D230" s="8"/>
      <c r="E230" s="45"/>
      <c r="F230" s="4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44"/>
      <c r="D231" s="8"/>
      <c r="E231" s="45"/>
      <c r="F231" s="4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44"/>
      <c r="D232" s="8"/>
      <c r="E232" s="45"/>
      <c r="F232" s="4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44"/>
      <c r="D233" s="8"/>
      <c r="E233" s="45"/>
      <c r="F233" s="4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44"/>
      <c r="D234" s="8"/>
      <c r="E234" s="45"/>
      <c r="F234" s="4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44"/>
      <c r="D235" s="8"/>
      <c r="E235" s="45"/>
      <c r="F235" s="4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44"/>
      <c r="D236" s="8"/>
      <c r="E236" s="45"/>
      <c r="F236" s="4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44"/>
      <c r="D237" s="8"/>
      <c r="E237" s="45"/>
      <c r="F237" s="4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44"/>
      <c r="D238" s="8"/>
      <c r="E238" s="45"/>
      <c r="F238" s="4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44"/>
      <c r="D239" s="8"/>
      <c r="E239" s="45"/>
      <c r="F239" s="4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44"/>
      <c r="D240" s="8"/>
      <c r="E240" s="45"/>
      <c r="F240" s="4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44"/>
      <c r="D241" s="8"/>
      <c r="E241" s="45"/>
      <c r="F241" s="4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44"/>
      <c r="D242" s="8"/>
      <c r="E242" s="45"/>
      <c r="F242" s="4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44"/>
      <c r="D243" s="8"/>
      <c r="E243" s="45"/>
      <c r="F243" s="4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44"/>
      <c r="D244" s="8"/>
      <c r="E244" s="45"/>
      <c r="F244" s="4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44"/>
      <c r="D245" s="8"/>
      <c r="E245" s="45"/>
      <c r="F245" s="4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44"/>
      <c r="D246" s="8"/>
      <c r="E246" s="45"/>
      <c r="F246" s="4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44"/>
      <c r="D247" s="8"/>
      <c r="E247" s="45"/>
      <c r="F247" s="4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44"/>
      <c r="D248" s="8"/>
      <c r="E248" s="45"/>
      <c r="F248" s="4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44"/>
      <c r="D249" s="8"/>
      <c r="E249" s="45"/>
      <c r="F249" s="4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44"/>
      <c r="D250" s="8"/>
      <c r="E250" s="45"/>
      <c r="F250" s="4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44"/>
      <c r="D251" s="8"/>
      <c r="E251" s="45"/>
      <c r="F251" s="4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44"/>
      <c r="D252" s="8"/>
      <c r="E252" s="45"/>
      <c r="F252" s="4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44"/>
      <c r="D253" s="8"/>
      <c r="E253" s="45"/>
      <c r="F253" s="4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44"/>
      <c r="D254" s="8"/>
      <c r="E254" s="45"/>
      <c r="F254" s="4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44"/>
      <c r="D255" s="8"/>
      <c r="E255" s="45"/>
      <c r="F255" s="4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44"/>
      <c r="D256" s="8"/>
      <c r="E256" s="45"/>
      <c r="F256" s="4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44"/>
      <c r="D257" s="8"/>
      <c r="E257" s="45"/>
      <c r="F257" s="4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44"/>
      <c r="D258" s="8"/>
      <c r="E258" s="45"/>
      <c r="F258" s="4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44"/>
      <c r="D259" s="8"/>
      <c r="E259" s="45"/>
      <c r="F259" s="4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44"/>
      <c r="D260" s="8"/>
      <c r="E260" s="45"/>
      <c r="F260" s="4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44"/>
      <c r="D261" s="8"/>
      <c r="E261" s="45"/>
      <c r="F261" s="4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44"/>
      <c r="D262" s="8"/>
      <c r="E262" s="45"/>
      <c r="F262" s="4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44"/>
      <c r="D263" s="8"/>
      <c r="E263" s="45"/>
      <c r="F263" s="4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44"/>
      <c r="D264" s="8"/>
      <c r="E264" s="45"/>
      <c r="F264" s="4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44"/>
      <c r="D265" s="8"/>
      <c r="E265" s="45"/>
      <c r="F265" s="4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44"/>
      <c r="D266" s="8"/>
      <c r="E266" s="45"/>
      <c r="F266" s="4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44"/>
      <c r="D267" s="8"/>
      <c r="E267" s="45"/>
      <c r="F267" s="4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44"/>
      <c r="D268" s="8"/>
      <c r="E268" s="45"/>
      <c r="F268" s="4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44"/>
      <c r="D269" s="8"/>
      <c r="E269" s="45"/>
      <c r="F269" s="4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44"/>
      <c r="D270" s="8"/>
      <c r="E270" s="45"/>
      <c r="F270" s="4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44"/>
      <c r="D271" s="8"/>
      <c r="E271" s="45"/>
      <c r="F271" s="4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44"/>
      <c r="D272" s="8"/>
      <c r="E272" s="45"/>
      <c r="F272" s="4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44"/>
      <c r="D273" s="8"/>
      <c r="E273" s="45"/>
      <c r="F273" s="4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44"/>
      <c r="D274" s="8"/>
      <c r="E274" s="45"/>
      <c r="F274" s="4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44"/>
      <c r="D275" s="8"/>
      <c r="E275" s="45"/>
      <c r="F275" s="4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44"/>
      <c r="D276" s="8"/>
      <c r="E276" s="45"/>
      <c r="F276" s="4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44"/>
      <c r="D277" s="8"/>
      <c r="E277" s="45"/>
      <c r="F277" s="4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44"/>
      <c r="D278" s="8"/>
      <c r="E278" s="45"/>
      <c r="F278" s="4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44"/>
      <c r="D279" s="8"/>
      <c r="E279" s="45"/>
      <c r="F279" s="4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44"/>
      <c r="D280" s="8"/>
      <c r="E280" s="45"/>
      <c r="F280" s="4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44"/>
      <c r="D281" s="8"/>
      <c r="E281" s="45"/>
      <c r="F281" s="4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44"/>
      <c r="D282" s="8"/>
      <c r="E282" s="45"/>
      <c r="F282" s="4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44"/>
      <c r="D283" s="8"/>
      <c r="E283" s="45"/>
      <c r="F283" s="4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44"/>
      <c r="D284" s="8"/>
      <c r="E284" s="45"/>
      <c r="F284" s="4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44"/>
      <c r="D285" s="8"/>
      <c r="E285" s="45"/>
      <c r="F285" s="4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44"/>
      <c r="D286" s="8"/>
      <c r="E286" s="45"/>
      <c r="F286" s="4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44"/>
      <c r="D287" s="8"/>
      <c r="E287" s="45"/>
      <c r="F287" s="4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44"/>
      <c r="D288" s="8"/>
      <c r="E288" s="45"/>
      <c r="F288" s="4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44"/>
      <c r="D289" s="8"/>
      <c r="E289" s="45"/>
      <c r="F289" s="4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44"/>
      <c r="D290" s="8"/>
      <c r="E290" s="45"/>
      <c r="F290" s="4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44"/>
      <c r="D291" s="8"/>
      <c r="E291" s="45"/>
      <c r="F291" s="4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44"/>
      <c r="D292" s="8"/>
      <c r="E292" s="45"/>
      <c r="F292" s="4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44"/>
      <c r="D293" s="8"/>
      <c r="E293" s="45"/>
      <c r="F293" s="4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44"/>
      <c r="D294" s="8"/>
      <c r="E294" s="45"/>
      <c r="F294" s="4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44"/>
      <c r="D295" s="8"/>
      <c r="E295" s="45"/>
      <c r="F295" s="46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44"/>
      <c r="D296" s="8"/>
      <c r="E296" s="45"/>
      <c r="F296" s="46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44"/>
      <c r="D297" s="8"/>
      <c r="E297" s="45"/>
      <c r="F297" s="4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44"/>
      <c r="D298" s="8"/>
      <c r="E298" s="45"/>
      <c r="F298" s="46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44"/>
      <c r="D299" s="8"/>
      <c r="E299" s="45"/>
      <c r="F299" s="46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44"/>
      <c r="D300" s="8"/>
      <c r="E300" s="45"/>
      <c r="F300" s="4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44"/>
      <c r="D301" s="8"/>
      <c r="E301" s="45"/>
      <c r="F301" s="46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44"/>
      <c r="D302" s="8"/>
      <c r="E302" s="45"/>
      <c r="F302" s="4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44"/>
      <c r="D303" s="8"/>
      <c r="E303" s="45"/>
      <c r="F303" s="4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44"/>
      <c r="D304" s="8"/>
      <c r="E304" s="45"/>
      <c r="F304" s="4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44"/>
      <c r="D305" s="8"/>
      <c r="E305" s="45"/>
      <c r="F305" s="4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44"/>
      <c r="D306" s="8"/>
      <c r="E306" s="45"/>
      <c r="F306" s="4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44"/>
      <c r="D307" s="8"/>
      <c r="E307" s="45"/>
      <c r="F307" s="4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44"/>
      <c r="D308" s="8"/>
      <c r="E308" s="45"/>
      <c r="F308" s="4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44"/>
      <c r="D309" s="8"/>
      <c r="E309" s="45"/>
      <c r="F309" s="4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44"/>
      <c r="D310" s="8"/>
      <c r="E310" s="45"/>
      <c r="F310" s="4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44"/>
      <c r="D311" s="8"/>
      <c r="E311" s="45"/>
      <c r="F311" s="46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44"/>
      <c r="D312" s="8"/>
      <c r="E312" s="45"/>
      <c r="F312" s="46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44"/>
      <c r="D313" s="8"/>
      <c r="E313" s="45"/>
      <c r="F313" s="46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44"/>
      <c r="D314" s="8"/>
      <c r="E314" s="45"/>
      <c r="F314" s="46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44"/>
      <c r="D315" s="8"/>
      <c r="E315" s="45"/>
      <c r="F315" s="46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44"/>
      <c r="D316" s="8"/>
      <c r="E316" s="45"/>
      <c r="F316" s="46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44"/>
      <c r="D317" s="8"/>
      <c r="E317" s="45"/>
      <c r="F317" s="46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44"/>
      <c r="D318" s="8"/>
      <c r="E318" s="45"/>
      <c r="F318" s="46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44"/>
      <c r="D319" s="8"/>
      <c r="E319" s="45"/>
      <c r="F319" s="46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44"/>
      <c r="D320" s="8"/>
      <c r="E320" s="45"/>
      <c r="F320" s="46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44"/>
      <c r="D321" s="8"/>
      <c r="E321" s="45"/>
      <c r="F321" s="46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44"/>
      <c r="D322" s="8"/>
      <c r="E322" s="45"/>
      <c r="F322" s="46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44"/>
      <c r="D323" s="8"/>
      <c r="E323" s="45"/>
      <c r="F323" s="46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44"/>
      <c r="D324" s="8"/>
      <c r="E324" s="45"/>
      <c r="F324" s="46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44"/>
      <c r="D325" s="8"/>
      <c r="E325" s="45"/>
      <c r="F325" s="46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44"/>
      <c r="D326" s="8"/>
      <c r="E326" s="45"/>
      <c r="F326" s="46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44"/>
      <c r="D327" s="8"/>
      <c r="E327" s="45"/>
      <c r="F327" s="46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44"/>
      <c r="D328" s="8"/>
      <c r="E328" s="45"/>
      <c r="F328" s="46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44"/>
      <c r="D329" s="8"/>
      <c r="E329" s="45"/>
      <c r="F329" s="46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44"/>
      <c r="D330" s="8"/>
      <c r="E330" s="45"/>
      <c r="F330" s="46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44"/>
      <c r="D331" s="8"/>
      <c r="E331" s="45"/>
      <c r="F331" s="46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44"/>
      <c r="D332" s="8"/>
      <c r="E332" s="45"/>
      <c r="F332" s="46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44"/>
      <c r="D333" s="8"/>
      <c r="E333" s="45"/>
      <c r="F333" s="46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44"/>
      <c r="D334" s="8"/>
      <c r="E334" s="45"/>
      <c r="F334" s="46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44"/>
      <c r="D335" s="8"/>
      <c r="E335" s="45"/>
      <c r="F335" s="46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44"/>
      <c r="D336" s="8"/>
      <c r="E336" s="45"/>
      <c r="F336" s="46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44"/>
      <c r="D337" s="8"/>
      <c r="E337" s="45"/>
      <c r="F337" s="46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44"/>
      <c r="D338" s="8"/>
      <c r="E338" s="45"/>
      <c r="F338" s="46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44"/>
      <c r="D339" s="8"/>
      <c r="E339" s="45"/>
      <c r="F339" s="46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44"/>
      <c r="D340" s="8"/>
      <c r="E340" s="45"/>
      <c r="F340" s="46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44"/>
      <c r="D341" s="8"/>
      <c r="E341" s="45"/>
      <c r="F341" s="4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44"/>
      <c r="D342" s="8"/>
      <c r="E342" s="45"/>
      <c r="F342" s="4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44"/>
      <c r="D343" s="8"/>
      <c r="E343" s="45"/>
      <c r="F343" s="46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44"/>
      <c r="D344" s="8"/>
      <c r="E344" s="45"/>
      <c r="F344" s="46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44"/>
      <c r="D345" s="8"/>
      <c r="E345" s="45"/>
      <c r="F345" s="46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44"/>
      <c r="D346" s="8"/>
      <c r="E346" s="45"/>
      <c r="F346" s="46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44"/>
      <c r="D347" s="8"/>
      <c r="E347" s="45"/>
      <c r="F347" s="46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44"/>
      <c r="D348" s="8"/>
      <c r="E348" s="45"/>
      <c r="F348" s="46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44"/>
      <c r="D349" s="8"/>
      <c r="E349" s="45"/>
      <c r="F349" s="46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44"/>
      <c r="D350" s="8"/>
      <c r="E350" s="45"/>
      <c r="F350" s="46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44"/>
      <c r="D351" s="8"/>
      <c r="E351" s="45"/>
      <c r="F351" s="46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44"/>
      <c r="D352" s="8"/>
      <c r="E352" s="45"/>
      <c r="F352" s="46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44"/>
      <c r="D353" s="8"/>
      <c r="E353" s="45"/>
      <c r="F353" s="46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44"/>
      <c r="D354" s="8"/>
      <c r="E354" s="45"/>
      <c r="F354" s="46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44"/>
      <c r="D355" s="8"/>
      <c r="E355" s="45"/>
      <c r="F355" s="46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44"/>
      <c r="D356" s="8"/>
      <c r="E356" s="45"/>
      <c r="F356" s="46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44"/>
      <c r="D357" s="8"/>
      <c r="E357" s="45"/>
      <c r="F357" s="46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44"/>
      <c r="D358" s="8"/>
      <c r="E358" s="45"/>
      <c r="F358" s="46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44"/>
      <c r="D359" s="8"/>
      <c r="E359" s="45"/>
      <c r="F359" s="46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44"/>
      <c r="D360" s="8"/>
      <c r="E360" s="45"/>
      <c r="F360" s="46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44"/>
      <c r="D361" s="8"/>
      <c r="E361" s="45"/>
      <c r="F361" s="46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44"/>
      <c r="D362" s="8"/>
      <c r="E362" s="45"/>
      <c r="F362" s="46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44"/>
      <c r="D363" s="8"/>
      <c r="E363" s="45"/>
      <c r="F363" s="46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44"/>
      <c r="D364" s="8"/>
      <c r="E364" s="45"/>
      <c r="F364" s="46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44"/>
      <c r="D365" s="8"/>
      <c r="E365" s="45"/>
      <c r="F365" s="46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44"/>
      <c r="D366" s="8"/>
      <c r="E366" s="45"/>
      <c r="F366" s="46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44"/>
      <c r="D367" s="8"/>
      <c r="E367" s="45"/>
      <c r="F367" s="46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44"/>
      <c r="D368" s="8"/>
      <c r="E368" s="45"/>
      <c r="F368" s="46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44"/>
      <c r="D369" s="8"/>
      <c r="E369" s="45"/>
      <c r="F369" s="46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44"/>
      <c r="D370" s="8"/>
      <c r="E370" s="45"/>
      <c r="F370" s="46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44"/>
      <c r="D371" s="8"/>
      <c r="E371" s="45"/>
      <c r="F371" s="46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44"/>
      <c r="D372" s="8"/>
      <c r="E372" s="45"/>
      <c r="F372" s="46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44"/>
      <c r="D373" s="8"/>
      <c r="E373" s="45"/>
      <c r="F373" s="46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44"/>
      <c r="D374" s="8"/>
      <c r="E374" s="45"/>
      <c r="F374" s="46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44"/>
      <c r="D375" s="8"/>
      <c r="E375" s="45"/>
      <c r="F375" s="46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44"/>
      <c r="D376" s="8"/>
      <c r="E376" s="45"/>
      <c r="F376" s="46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44"/>
      <c r="D377" s="8"/>
      <c r="E377" s="45"/>
      <c r="F377" s="46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44"/>
      <c r="D378" s="8"/>
      <c r="E378" s="45"/>
      <c r="F378" s="46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44"/>
      <c r="D379" s="8"/>
      <c r="E379" s="45"/>
      <c r="F379" s="46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44"/>
      <c r="D380" s="8"/>
      <c r="E380" s="45"/>
      <c r="F380" s="46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44"/>
      <c r="D381" s="8"/>
      <c r="E381" s="45"/>
      <c r="F381" s="46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44"/>
      <c r="D382" s="8"/>
      <c r="E382" s="45"/>
      <c r="F382" s="46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44"/>
      <c r="D383" s="8"/>
      <c r="E383" s="45"/>
      <c r="F383" s="4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44"/>
      <c r="D384" s="8"/>
      <c r="E384" s="45"/>
      <c r="F384" s="46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44"/>
      <c r="D385" s="8"/>
      <c r="E385" s="45"/>
      <c r="F385" s="46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44"/>
      <c r="D386" s="8"/>
      <c r="E386" s="45"/>
      <c r="F386" s="46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44"/>
      <c r="D387" s="8"/>
      <c r="E387" s="45"/>
      <c r="F387" s="46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44"/>
      <c r="D388" s="8"/>
      <c r="E388" s="45"/>
      <c r="F388" s="46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44"/>
      <c r="D389" s="8"/>
      <c r="E389" s="45"/>
      <c r="F389" s="46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44"/>
      <c r="D390" s="8"/>
      <c r="E390" s="45"/>
      <c r="F390" s="46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44"/>
      <c r="D391" s="8"/>
      <c r="E391" s="45"/>
      <c r="F391" s="46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44"/>
      <c r="D392" s="8"/>
      <c r="E392" s="45"/>
      <c r="F392" s="46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44"/>
      <c r="D393" s="8"/>
      <c r="E393" s="45"/>
      <c r="F393" s="46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44"/>
      <c r="D394" s="8"/>
      <c r="E394" s="45"/>
      <c r="F394" s="46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44"/>
      <c r="D395" s="8"/>
      <c r="E395" s="45"/>
      <c r="F395" s="46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44"/>
      <c r="D396" s="8"/>
      <c r="E396" s="45"/>
      <c r="F396" s="46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44"/>
      <c r="D397" s="8"/>
      <c r="E397" s="45"/>
      <c r="F397" s="46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44"/>
      <c r="D398" s="8"/>
      <c r="E398" s="45"/>
      <c r="F398" s="46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44"/>
      <c r="D399" s="8"/>
      <c r="E399" s="45"/>
      <c r="F399" s="46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44"/>
      <c r="D400" s="8"/>
      <c r="E400" s="45"/>
      <c r="F400" s="46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44"/>
      <c r="D401" s="8"/>
      <c r="E401" s="45"/>
      <c r="F401" s="46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44"/>
      <c r="D402" s="8"/>
      <c r="E402" s="45"/>
      <c r="F402" s="46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44"/>
      <c r="D403" s="8"/>
      <c r="E403" s="45"/>
      <c r="F403" s="46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44"/>
      <c r="D404" s="8"/>
      <c r="E404" s="45"/>
      <c r="F404" s="46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44"/>
      <c r="D405" s="8"/>
      <c r="E405" s="45"/>
      <c r="F405" s="46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44"/>
      <c r="D406" s="8"/>
      <c r="E406" s="45"/>
      <c r="F406" s="46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44"/>
      <c r="D407" s="8"/>
      <c r="E407" s="45"/>
      <c r="F407" s="46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44"/>
      <c r="D408" s="8"/>
      <c r="E408" s="45"/>
      <c r="F408" s="46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44"/>
      <c r="D409" s="8"/>
      <c r="E409" s="45"/>
      <c r="F409" s="46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44"/>
      <c r="D410" s="8"/>
      <c r="E410" s="45"/>
      <c r="F410" s="46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44"/>
      <c r="D411" s="8"/>
      <c r="E411" s="45"/>
      <c r="F411" s="46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44"/>
      <c r="D412" s="8"/>
      <c r="E412" s="45"/>
      <c r="F412" s="46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44"/>
      <c r="D413" s="8"/>
      <c r="E413" s="45"/>
      <c r="F413" s="46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44"/>
      <c r="D414" s="8"/>
      <c r="E414" s="45"/>
      <c r="F414" s="46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44"/>
      <c r="D415" s="8"/>
      <c r="E415" s="45"/>
      <c r="F415" s="46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44"/>
      <c r="D416" s="8"/>
      <c r="E416" s="45"/>
      <c r="F416" s="46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44"/>
      <c r="D417" s="8"/>
      <c r="E417" s="45"/>
      <c r="F417" s="46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44"/>
      <c r="D418" s="8"/>
      <c r="E418" s="45"/>
      <c r="F418" s="46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44"/>
      <c r="D419" s="8"/>
      <c r="E419" s="45"/>
      <c r="F419" s="46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44"/>
      <c r="D420" s="8"/>
      <c r="E420" s="45"/>
      <c r="F420" s="46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44"/>
      <c r="D421" s="8"/>
      <c r="E421" s="45"/>
      <c r="F421" s="46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44"/>
      <c r="D422" s="8"/>
      <c r="E422" s="45"/>
      <c r="F422" s="46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44"/>
      <c r="D423" s="8"/>
      <c r="E423" s="45"/>
      <c r="F423" s="46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44"/>
      <c r="D424" s="8"/>
      <c r="E424" s="45"/>
      <c r="F424" s="46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44"/>
      <c r="D425" s="8"/>
      <c r="E425" s="45"/>
      <c r="F425" s="46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44"/>
      <c r="D426" s="8"/>
      <c r="E426" s="45"/>
      <c r="F426" s="46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44"/>
      <c r="D427" s="8"/>
      <c r="E427" s="45"/>
      <c r="F427" s="46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44"/>
      <c r="D428" s="8"/>
      <c r="E428" s="45"/>
      <c r="F428" s="46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44"/>
      <c r="D429" s="8"/>
      <c r="E429" s="45"/>
      <c r="F429" s="46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44"/>
      <c r="D430" s="8"/>
      <c r="E430" s="45"/>
      <c r="F430" s="46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44"/>
      <c r="D431" s="8"/>
      <c r="E431" s="45"/>
      <c r="F431" s="46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44"/>
      <c r="D432" s="8"/>
      <c r="E432" s="45"/>
      <c r="F432" s="46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44"/>
      <c r="D433" s="8"/>
      <c r="E433" s="45"/>
      <c r="F433" s="46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44"/>
      <c r="D434" s="8"/>
      <c r="E434" s="45"/>
      <c r="F434" s="46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44"/>
      <c r="D435" s="8"/>
      <c r="E435" s="45"/>
      <c r="F435" s="46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44"/>
      <c r="D436" s="8"/>
      <c r="E436" s="45"/>
      <c r="F436" s="46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44"/>
      <c r="D437" s="8"/>
      <c r="E437" s="45"/>
      <c r="F437" s="46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44"/>
      <c r="D438" s="8"/>
      <c r="E438" s="45"/>
      <c r="F438" s="46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44"/>
      <c r="D439" s="8"/>
      <c r="E439" s="45"/>
      <c r="F439" s="46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44"/>
      <c r="D440" s="8"/>
      <c r="E440" s="45"/>
      <c r="F440" s="46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44"/>
      <c r="D441" s="8"/>
      <c r="E441" s="45"/>
      <c r="F441" s="46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44"/>
      <c r="D442" s="8"/>
      <c r="E442" s="45"/>
      <c r="F442" s="46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44"/>
      <c r="D443" s="8"/>
      <c r="E443" s="45"/>
      <c r="F443" s="46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44"/>
      <c r="D444" s="8"/>
      <c r="E444" s="45"/>
      <c r="F444" s="46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44"/>
      <c r="D445" s="8"/>
      <c r="E445" s="45"/>
      <c r="F445" s="46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44"/>
      <c r="D446" s="8"/>
      <c r="E446" s="45"/>
      <c r="F446" s="46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44"/>
      <c r="D447" s="8"/>
      <c r="E447" s="45"/>
      <c r="F447" s="4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44"/>
      <c r="D448" s="8"/>
      <c r="E448" s="45"/>
      <c r="F448" s="46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44"/>
      <c r="D449" s="8"/>
      <c r="E449" s="45"/>
      <c r="F449" s="46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44"/>
      <c r="D450" s="8"/>
      <c r="E450" s="45"/>
      <c r="F450" s="46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44"/>
      <c r="D451" s="8"/>
      <c r="E451" s="45"/>
      <c r="F451" s="4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44"/>
      <c r="D452" s="8"/>
      <c r="E452" s="45"/>
      <c r="F452" s="46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44"/>
      <c r="D453" s="8"/>
      <c r="E453" s="45"/>
      <c r="F453" s="46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44"/>
      <c r="D454" s="8"/>
      <c r="E454" s="45"/>
      <c r="F454" s="46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44"/>
      <c r="D455" s="8"/>
      <c r="E455" s="45"/>
      <c r="F455" s="46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44"/>
      <c r="D456" s="8"/>
      <c r="E456" s="45"/>
      <c r="F456" s="46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44"/>
      <c r="D457" s="8"/>
      <c r="E457" s="45"/>
      <c r="F457" s="46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44"/>
      <c r="D458" s="8"/>
      <c r="E458" s="45"/>
      <c r="F458" s="46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44"/>
      <c r="D459" s="8"/>
      <c r="E459" s="45"/>
      <c r="F459" s="46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44"/>
      <c r="D460" s="8"/>
      <c r="E460" s="45"/>
      <c r="F460" s="46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44"/>
      <c r="D461" s="8"/>
      <c r="E461" s="45"/>
      <c r="F461" s="46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44"/>
      <c r="D462" s="8"/>
      <c r="E462" s="45"/>
      <c r="F462" s="46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44"/>
      <c r="D463" s="8"/>
      <c r="E463" s="45"/>
      <c r="F463" s="46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44"/>
      <c r="D464" s="8"/>
      <c r="E464" s="45"/>
      <c r="F464" s="46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44"/>
      <c r="D465" s="8"/>
      <c r="E465" s="45"/>
      <c r="F465" s="46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44"/>
      <c r="D466" s="8"/>
      <c r="E466" s="45"/>
      <c r="F466" s="46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44"/>
      <c r="D467" s="8"/>
      <c r="E467" s="45"/>
      <c r="F467" s="46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44"/>
      <c r="D468" s="8"/>
      <c r="E468" s="45"/>
      <c r="F468" s="46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44"/>
      <c r="D469" s="8"/>
      <c r="E469" s="45"/>
      <c r="F469" s="46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44"/>
      <c r="D470" s="8"/>
      <c r="E470" s="45"/>
      <c r="F470" s="46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44"/>
      <c r="D471" s="8"/>
      <c r="E471" s="45"/>
      <c r="F471" s="46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44"/>
      <c r="D472" s="8"/>
      <c r="E472" s="45"/>
      <c r="F472" s="46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44"/>
      <c r="D473" s="8"/>
      <c r="E473" s="45"/>
      <c r="F473" s="46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44"/>
      <c r="D474" s="8"/>
      <c r="E474" s="45"/>
      <c r="F474" s="46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44"/>
      <c r="D475" s="8"/>
      <c r="E475" s="45"/>
      <c r="F475" s="46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44"/>
      <c r="D476" s="8"/>
      <c r="E476" s="45"/>
      <c r="F476" s="46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44"/>
      <c r="D477" s="8"/>
      <c r="E477" s="45"/>
      <c r="F477" s="46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44"/>
      <c r="D478" s="8"/>
      <c r="E478" s="45"/>
      <c r="F478" s="46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44"/>
      <c r="D479" s="8"/>
      <c r="E479" s="45"/>
      <c r="F479" s="46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44"/>
      <c r="D480" s="8"/>
      <c r="E480" s="45"/>
      <c r="F480" s="46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44"/>
      <c r="D481" s="8"/>
      <c r="E481" s="45"/>
      <c r="F481" s="46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44"/>
      <c r="D482" s="8"/>
      <c r="E482" s="45"/>
      <c r="F482" s="46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44"/>
      <c r="D483" s="8"/>
      <c r="E483" s="45"/>
      <c r="F483" s="46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44"/>
      <c r="D484" s="8"/>
      <c r="E484" s="45"/>
      <c r="F484" s="46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44"/>
      <c r="D485" s="8"/>
      <c r="E485" s="45"/>
      <c r="F485" s="46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44"/>
      <c r="D486" s="8"/>
      <c r="E486" s="45"/>
      <c r="F486" s="46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44"/>
      <c r="D487" s="8"/>
      <c r="E487" s="45"/>
      <c r="F487" s="46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44"/>
      <c r="D488" s="8"/>
      <c r="E488" s="45"/>
      <c r="F488" s="46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44"/>
      <c r="D489" s="8"/>
      <c r="E489" s="45"/>
      <c r="F489" s="46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44"/>
      <c r="D490" s="8"/>
      <c r="E490" s="45"/>
      <c r="F490" s="46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44"/>
      <c r="D491" s="8"/>
      <c r="E491" s="45"/>
      <c r="F491" s="46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44"/>
      <c r="D492" s="8"/>
      <c r="E492" s="45"/>
      <c r="F492" s="46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44"/>
      <c r="D493" s="8"/>
      <c r="E493" s="45"/>
      <c r="F493" s="46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44"/>
      <c r="D494" s="8"/>
      <c r="E494" s="45"/>
      <c r="F494" s="46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44"/>
      <c r="D495" s="8"/>
      <c r="E495" s="45"/>
      <c r="F495" s="46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44"/>
      <c r="D496" s="8"/>
      <c r="E496" s="45"/>
      <c r="F496" s="46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44"/>
      <c r="D497" s="8"/>
      <c r="E497" s="45"/>
      <c r="F497" s="46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44"/>
      <c r="D498" s="8"/>
      <c r="E498" s="45"/>
      <c r="F498" s="46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44"/>
      <c r="D499" s="8"/>
      <c r="E499" s="45"/>
      <c r="F499" s="46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44"/>
      <c r="D500" s="8"/>
      <c r="E500" s="45"/>
      <c r="F500" s="46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44"/>
      <c r="D501" s="8"/>
      <c r="E501" s="45"/>
      <c r="F501" s="46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44"/>
      <c r="D502" s="8"/>
      <c r="E502" s="45"/>
      <c r="F502" s="46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44"/>
      <c r="D503" s="8"/>
      <c r="E503" s="45"/>
      <c r="F503" s="46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44"/>
      <c r="D504" s="8"/>
      <c r="E504" s="45"/>
      <c r="F504" s="46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44"/>
      <c r="D505" s="8"/>
      <c r="E505" s="45"/>
      <c r="F505" s="46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44"/>
      <c r="D506" s="8"/>
      <c r="E506" s="45"/>
      <c r="F506" s="46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44"/>
      <c r="D507" s="8"/>
      <c r="E507" s="45"/>
      <c r="F507" s="46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44"/>
      <c r="D508" s="8"/>
      <c r="E508" s="45"/>
      <c r="F508" s="46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44"/>
      <c r="D509" s="8"/>
      <c r="E509" s="45"/>
      <c r="F509" s="46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44"/>
      <c r="D510" s="8"/>
      <c r="E510" s="45"/>
      <c r="F510" s="46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44"/>
      <c r="D511" s="8"/>
      <c r="E511" s="45"/>
      <c r="F511" s="46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44"/>
      <c r="D512" s="8"/>
      <c r="E512" s="45"/>
      <c r="F512" s="46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44"/>
      <c r="D513" s="8"/>
      <c r="E513" s="45"/>
      <c r="F513" s="46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44"/>
      <c r="D514" s="8"/>
      <c r="E514" s="45"/>
      <c r="F514" s="46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44"/>
      <c r="D515" s="8"/>
      <c r="E515" s="45"/>
      <c r="F515" s="46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44"/>
      <c r="D516" s="8"/>
      <c r="E516" s="45"/>
      <c r="F516" s="46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44"/>
      <c r="D517" s="8"/>
      <c r="E517" s="45"/>
      <c r="F517" s="46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44"/>
      <c r="D518" s="8"/>
      <c r="E518" s="45"/>
      <c r="F518" s="46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44"/>
      <c r="D519" s="8"/>
      <c r="E519" s="45"/>
      <c r="F519" s="46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44"/>
      <c r="D520" s="8"/>
      <c r="E520" s="45"/>
      <c r="F520" s="46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44"/>
      <c r="D521" s="8"/>
      <c r="E521" s="45"/>
      <c r="F521" s="46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44"/>
      <c r="D522" s="8"/>
      <c r="E522" s="45"/>
      <c r="F522" s="46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44"/>
      <c r="D523" s="8"/>
      <c r="E523" s="45"/>
      <c r="F523" s="46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44"/>
      <c r="D524" s="8"/>
      <c r="E524" s="45"/>
      <c r="F524" s="46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44"/>
      <c r="D525" s="8"/>
      <c r="E525" s="45"/>
      <c r="F525" s="46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44"/>
      <c r="D526" s="8"/>
      <c r="E526" s="45"/>
      <c r="F526" s="46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44"/>
      <c r="D527" s="8"/>
      <c r="E527" s="45"/>
      <c r="F527" s="46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44"/>
      <c r="D528" s="8"/>
      <c r="E528" s="45"/>
      <c r="F528" s="46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44"/>
      <c r="D529" s="8"/>
      <c r="E529" s="45"/>
      <c r="F529" s="46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44"/>
      <c r="D530" s="8"/>
      <c r="E530" s="45"/>
      <c r="F530" s="46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44"/>
      <c r="D531" s="8"/>
      <c r="E531" s="45"/>
      <c r="F531" s="46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44"/>
      <c r="D532" s="8"/>
      <c r="E532" s="45"/>
      <c r="F532" s="46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44"/>
      <c r="D533" s="8"/>
      <c r="E533" s="45"/>
      <c r="F533" s="46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44"/>
      <c r="D534" s="8"/>
      <c r="E534" s="45"/>
      <c r="F534" s="46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44"/>
      <c r="D535" s="8"/>
      <c r="E535" s="45"/>
      <c r="F535" s="46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44"/>
      <c r="D536" s="8"/>
      <c r="E536" s="45"/>
      <c r="F536" s="46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44"/>
      <c r="D537" s="8"/>
      <c r="E537" s="45"/>
      <c r="F537" s="46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44"/>
      <c r="D538" s="8"/>
      <c r="E538" s="45"/>
      <c r="F538" s="46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44"/>
      <c r="D539" s="8"/>
      <c r="E539" s="45"/>
      <c r="F539" s="46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44"/>
      <c r="D540" s="8"/>
      <c r="E540" s="45"/>
      <c r="F540" s="46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44"/>
      <c r="D541" s="8"/>
      <c r="E541" s="45"/>
      <c r="F541" s="46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44"/>
      <c r="D542" s="8"/>
      <c r="E542" s="45"/>
      <c r="F542" s="46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44"/>
      <c r="D543" s="8"/>
      <c r="E543" s="45"/>
      <c r="F543" s="46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44"/>
      <c r="D544" s="8"/>
      <c r="E544" s="45"/>
      <c r="F544" s="46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44"/>
      <c r="D545" s="8"/>
      <c r="E545" s="45"/>
      <c r="F545" s="46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44"/>
      <c r="D546" s="8"/>
      <c r="E546" s="45"/>
      <c r="F546" s="46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44"/>
      <c r="D547" s="8"/>
      <c r="E547" s="45"/>
      <c r="F547" s="46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44"/>
      <c r="D548" s="8"/>
      <c r="E548" s="45"/>
      <c r="F548" s="46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44"/>
      <c r="D549" s="8"/>
      <c r="E549" s="45"/>
      <c r="F549" s="46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44"/>
      <c r="D550" s="8"/>
      <c r="E550" s="45"/>
      <c r="F550" s="46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44"/>
      <c r="D551" s="8"/>
      <c r="E551" s="45"/>
      <c r="F551" s="46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44"/>
      <c r="D552" s="8"/>
      <c r="E552" s="45"/>
      <c r="F552" s="46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44"/>
      <c r="D553" s="8"/>
      <c r="E553" s="45"/>
      <c r="F553" s="46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44"/>
      <c r="D554" s="8"/>
      <c r="E554" s="45"/>
      <c r="F554" s="46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44"/>
      <c r="D555" s="8"/>
      <c r="E555" s="45"/>
      <c r="F555" s="46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44"/>
      <c r="D556" s="8"/>
      <c r="E556" s="45"/>
      <c r="F556" s="46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44"/>
      <c r="D557" s="8"/>
      <c r="E557" s="45"/>
      <c r="F557" s="46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44"/>
      <c r="D558" s="8"/>
      <c r="E558" s="45"/>
      <c r="F558" s="46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44"/>
      <c r="D559" s="8"/>
      <c r="E559" s="45"/>
      <c r="F559" s="46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44"/>
      <c r="D560" s="8"/>
      <c r="E560" s="45"/>
      <c r="F560" s="46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44"/>
      <c r="D561" s="8"/>
      <c r="E561" s="45"/>
      <c r="F561" s="46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44"/>
      <c r="D562" s="8"/>
      <c r="E562" s="45"/>
      <c r="F562" s="46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44"/>
      <c r="D563" s="8"/>
      <c r="E563" s="45"/>
      <c r="F563" s="46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44"/>
      <c r="D564" s="8"/>
      <c r="E564" s="45"/>
      <c r="F564" s="46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44"/>
      <c r="D565" s="8"/>
      <c r="E565" s="45"/>
      <c r="F565" s="46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44"/>
      <c r="D566" s="8"/>
      <c r="E566" s="45"/>
      <c r="F566" s="46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44"/>
      <c r="D567" s="8"/>
      <c r="E567" s="45"/>
      <c r="F567" s="46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44"/>
      <c r="D568" s="8"/>
      <c r="E568" s="45"/>
      <c r="F568" s="46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44"/>
      <c r="D569" s="8"/>
      <c r="E569" s="45"/>
      <c r="F569" s="46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44"/>
      <c r="D570" s="8"/>
      <c r="E570" s="45"/>
      <c r="F570" s="46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44"/>
      <c r="D571" s="8"/>
      <c r="E571" s="45"/>
      <c r="F571" s="46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44"/>
      <c r="D572" s="8"/>
      <c r="E572" s="45"/>
      <c r="F572" s="46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44"/>
      <c r="D573" s="8"/>
      <c r="E573" s="45"/>
      <c r="F573" s="46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44"/>
      <c r="D574" s="8"/>
      <c r="E574" s="45"/>
      <c r="F574" s="46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44"/>
      <c r="D575" s="8"/>
      <c r="E575" s="45"/>
      <c r="F575" s="46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44"/>
      <c r="D576" s="8"/>
      <c r="E576" s="45"/>
      <c r="F576" s="46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44"/>
      <c r="D577" s="8"/>
      <c r="E577" s="45"/>
      <c r="F577" s="46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44"/>
      <c r="D578" s="8"/>
      <c r="E578" s="45"/>
      <c r="F578" s="46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44"/>
      <c r="D579" s="8"/>
      <c r="E579" s="45"/>
      <c r="F579" s="46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44"/>
      <c r="D580" s="8"/>
      <c r="E580" s="45"/>
      <c r="F580" s="46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44"/>
      <c r="D581" s="8"/>
      <c r="E581" s="45"/>
      <c r="F581" s="46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44"/>
      <c r="D582" s="8"/>
      <c r="E582" s="45"/>
      <c r="F582" s="46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44"/>
      <c r="D583" s="8"/>
      <c r="E583" s="45"/>
      <c r="F583" s="46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44"/>
      <c r="D584" s="8"/>
      <c r="E584" s="45"/>
      <c r="F584" s="46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44"/>
      <c r="D585" s="8"/>
      <c r="E585" s="45"/>
      <c r="F585" s="46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44"/>
      <c r="D586" s="8"/>
      <c r="E586" s="45"/>
      <c r="F586" s="46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44"/>
      <c r="D587" s="8"/>
      <c r="E587" s="45"/>
      <c r="F587" s="46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44"/>
      <c r="D588" s="8"/>
      <c r="E588" s="45"/>
      <c r="F588" s="46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44"/>
      <c r="D589" s="8"/>
      <c r="E589" s="45"/>
      <c r="F589" s="46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44"/>
      <c r="D590" s="8"/>
      <c r="E590" s="45"/>
      <c r="F590" s="46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44"/>
      <c r="D591" s="8"/>
      <c r="E591" s="45"/>
      <c r="F591" s="46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44"/>
      <c r="D592" s="8"/>
      <c r="E592" s="45"/>
      <c r="F592" s="46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44"/>
      <c r="D593" s="8"/>
      <c r="E593" s="45"/>
      <c r="F593" s="46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44"/>
      <c r="D594" s="8"/>
      <c r="E594" s="45"/>
      <c r="F594" s="46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44"/>
      <c r="D595" s="8"/>
      <c r="E595" s="45"/>
      <c r="F595" s="46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44"/>
      <c r="D596" s="8"/>
      <c r="E596" s="45"/>
      <c r="F596" s="46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44"/>
      <c r="D597" s="8"/>
      <c r="E597" s="45"/>
      <c r="F597" s="46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44"/>
      <c r="D598" s="8"/>
      <c r="E598" s="45"/>
      <c r="F598" s="46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44"/>
      <c r="D599" s="8"/>
      <c r="E599" s="45"/>
      <c r="F599" s="46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44"/>
      <c r="D600" s="8"/>
      <c r="E600" s="45"/>
      <c r="F600" s="46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44"/>
      <c r="D601" s="8"/>
      <c r="E601" s="45"/>
      <c r="F601" s="46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44"/>
      <c r="D602" s="8"/>
      <c r="E602" s="45"/>
      <c r="F602" s="46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44"/>
      <c r="D603" s="8"/>
      <c r="E603" s="45"/>
      <c r="F603" s="46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44"/>
      <c r="D604" s="8"/>
      <c r="E604" s="45"/>
      <c r="F604" s="46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44"/>
      <c r="D605" s="8"/>
      <c r="E605" s="45"/>
      <c r="F605" s="46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44"/>
      <c r="D606" s="8"/>
      <c r="E606" s="45"/>
      <c r="F606" s="46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44"/>
      <c r="D607" s="8"/>
      <c r="E607" s="45"/>
      <c r="F607" s="46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44"/>
      <c r="D608" s="8"/>
      <c r="E608" s="45"/>
      <c r="F608" s="46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44"/>
      <c r="D609" s="8"/>
      <c r="E609" s="45"/>
      <c r="F609" s="46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44"/>
      <c r="D610" s="8"/>
      <c r="E610" s="45"/>
      <c r="F610" s="46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44"/>
      <c r="D611" s="8"/>
      <c r="E611" s="45"/>
      <c r="F611" s="46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44"/>
      <c r="D612" s="8"/>
      <c r="E612" s="45"/>
      <c r="F612" s="46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44"/>
      <c r="D613" s="8"/>
      <c r="E613" s="45"/>
      <c r="F613" s="46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44"/>
      <c r="D614" s="8"/>
      <c r="E614" s="45"/>
      <c r="F614" s="46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44"/>
      <c r="D615" s="8"/>
      <c r="E615" s="45"/>
      <c r="F615" s="46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44"/>
      <c r="D616" s="8"/>
      <c r="E616" s="45"/>
      <c r="F616" s="46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44"/>
      <c r="D617" s="8"/>
      <c r="E617" s="45"/>
      <c r="F617" s="46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44"/>
      <c r="D618" s="8"/>
      <c r="E618" s="45"/>
      <c r="F618" s="46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44"/>
      <c r="D619" s="8"/>
      <c r="E619" s="45"/>
      <c r="F619" s="46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44"/>
      <c r="D620" s="8"/>
      <c r="E620" s="45"/>
      <c r="F620" s="46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44"/>
      <c r="D621" s="8"/>
      <c r="E621" s="45"/>
      <c r="F621" s="46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44"/>
      <c r="D622" s="8"/>
      <c r="E622" s="45"/>
      <c r="F622" s="46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44"/>
      <c r="D623" s="8"/>
      <c r="E623" s="45"/>
      <c r="F623" s="46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44"/>
      <c r="D624" s="8"/>
      <c r="E624" s="45"/>
      <c r="F624" s="46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44"/>
      <c r="D625" s="8"/>
      <c r="E625" s="45"/>
      <c r="F625" s="46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44"/>
      <c r="D626" s="8"/>
      <c r="E626" s="45"/>
      <c r="F626" s="46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44"/>
      <c r="D627" s="8"/>
      <c r="E627" s="45"/>
      <c r="F627" s="46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44"/>
      <c r="D628" s="8"/>
      <c r="E628" s="45"/>
      <c r="F628" s="46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44"/>
      <c r="D629" s="8"/>
      <c r="E629" s="45"/>
      <c r="F629" s="46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44"/>
      <c r="D630" s="8"/>
      <c r="E630" s="45"/>
      <c r="F630" s="46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44"/>
      <c r="D631" s="8"/>
      <c r="E631" s="45"/>
      <c r="F631" s="46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44"/>
      <c r="D632" s="8"/>
      <c r="E632" s="45"/>
      <c r="F632" s="46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44"/>
      <c r="D633" s="8"/>
      <c r="E633" s="45"/>
      <c r="F633" s="46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44"/>
      <c r="D634" s="8"/>
      <c r="E634" s="45"/>
      <c r="F634" s="46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44"/>
      <c r="D635" s="8"/>
      <c r="E635" s="45"/>
      <c r="F635" s="46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44"/>
      <c r="D636" s="8"/>
      <c r="E636" s="45"/>
      <c r="F636" s="46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44"/>
      <c r="D637" s="8"/>
      <c r="E637" s="45"/>
      <c r="F637" s="46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44"/>
      <c r="D638" s="8"/>
      <c r="E638" s="45"/>
      <c r="F638" s="46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44"/>
      <c r="D639" s="8"/>
      <c r="E639" s="45"/>
      <c r="F639" s="46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44"/>
      <c r="D640" s="8"/>
      <c r="E640" s="45"/>
      <c r="F640" s="46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44"/>
      <c r="D641" s="8"/>
      <c r="E641" s="45"/>
      <c r="F641" s="46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44"/>
      <c r="D642" s="8"/>
      <c r="E642" s="45"/>
      <c r="F642" s="46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44"/>
      <c r="D643" s="8"/>
      <c r="E643" s="45"/>
      <c r="F643" s="46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44"/>
      <c r="D644" s="8"/>
      <c r="E644" s="45"/>
      <c r="F644" s="46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44"/>
      <c r="D645" s="8"/>
      <c r="E645" s="45"/>
      <c r="F645" s="46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44"/>
      <c r="D646" s="8"/>
      <c r="E646" s="45"/>
      <c r="F646" s="46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44"/>
      <c r="D647" s="8"/>
      <c r="E647" s="45"/>
      <c r="F647" s="46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44"/>
      <c r="D648" s="8"/>
      <c r="E648" s="45"/>
      <c r="F648" s="46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44"/>
      <c r="D649" s="8"/>
      <c r="E649" s="45"/>
      <c r="F649" s="46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44"/>
      <c r="D650" s="8"/>
      <c r="E650" s="45"/>
      <c r="F650" s="46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44"/>
      <c r="D651" s="8"/>
      <c r="E651" s="45"/>
      <c r="F651" s="46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44"/>
      <c r="D652" s="8"/>
      <c r="E652" s="45"/>
      <c r="F652" s="46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44"/>
      <c r="D653" s="8"/>
      <c r="E653" s="45"/>
      <c r="F653" s="46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44"/>
      <c r="D654" s="8"/>
      <c r="E654" s="45"/>
      <c r="F654" s="46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44"/>
      <c r="D655" s="8"/>
      <c r="E655" s="45"/>
      <c r="F655" s="46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44"/>
      <c r="D656" s="8"/>
      <c r="E656" s="45"/>
      <c r="F656" s="46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44"/>
      <c r="D657" s="8"/>
      <c r="E657" s="45"/>
      <c r="F657" s="46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44"/>
      <c r="D658" s="8"/>
      <c r="E658" s="45"/>
      <c r="F658" s="46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44"/>
      <c r="D659" s="8"/>
      <c r="E659" s="45"/>
      <c r="F659" s="46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44"/>
      <c r="D660" s="8"/>
      <c r="E660" s="45"/>
      <c r="F660" s="46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44"/>
      <c r="D661" s="8"/>
      <c r="E661" s="45"/>
      <c r="F661" s="46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44"/>
      <c r="D662" s="8"/>
      <c r="E662" s="45"/>
      <c r="F662" s="46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44"/>
      <c r="D663" s="8"/>
      <c r="E663" s="45"/>
      <c r="F663" s="46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44"/>
      <c r="D664" s="8"/>
      <c r="E664" s="45"/>
      <c r="F664" s="46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44"/>
      <c r="D665" s="8"/>
      <c r="E665" s="45"/>
      <c r="F665" s="46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44"/>
      <c r="D666" s="8"/>
      <c r="E666" s="45"/>
      <c r="F666" s="46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44"/>
      <c r="D667" s="8"/>
      <c r="E667" s="45"/>
      <c r="F667" s="46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44"/>
      <c r="D668" s="8"/>
      <c r="E668" s="45"/>
      <c r="F668" s="46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44"/>
      <c r="D669" s="8"/>
      <c r="E669" s="45"/>
      <c r="F669" s="46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44"/>
      <c r="D670" s="8"/>
      <c r="E670" s="45"/>
      <c r="F670" s="46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44"/>
      <c r="D671" s="8"/>
      <c r="E671" s="45"/>
      <c r="F671" s="46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44"/>
      <c r="D672" s="8"/>
      <c r="E672" s="45"/>
      <c r="F672" s="46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44"/>
      <c r="D673" s="8"/>
      <c r="E673" s="45"/>
      <c r="F673" s="46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44"/>
      <c r="D674" s="8"/>
      <c r="E674" s="45"/>
      <c r="F674" s="46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44"/>
      <c r="D675" s="8"/>
      <c r="E675" s="45"/>
      <c r="F675" s="46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44"/>
      <c r="D676" s="8"/>
      <c r="E676" s="45"/>
      <c r="F676" s="46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44"/>
      <c r="D677" s="8"/>
      <c r="E677" s="45"/>
      <c r="F677" s="46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44"/>
      <c r="D678" s="8"/>
      <c r="E678" s="45"/>
      <c r="F678" s="46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44"/>
      <c r="D679" s="8"/>
      <c r="E679" s="45"/>
      <c r="F679" s="46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44"/>
      <c r="D680" s="8"/>
      <c r="E680" s="45"/>
      <c r="F680" s="46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44"/>
      <c r="D681" s="8"/>
      <c r="E681" s="45"/>
      <c r="F681" s="46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44"/>
      <c r="D682" s="8"/>
      <c r="E682" s="45"/>
      <c r="F682" s="46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44"/>
      <c r="D683" s="8"/>
      <c r="E683" s="45"/>
      <c r="F683" s="46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44"/>
      <c r="D684" s="8"/>
      <c r="E684" s="45"/>
      <c r="F684" s="46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44"/>
      <c r="D685" s="8"/>
      <c r="E685" s="45"/>
      <c r="F685" s="46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44"/>
      <c r="D686" s="8"/>
      <c r="E686" s="45"/>
      <c r="F686" s="46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44"/>
      <c r="D687" s="8"/>
      <c r="E687" s="45"/>
      <c r="F687" s="46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44"/>
      <c r="D688" s="8"/>
      <c r="E688" s="45"/>
      <c r="F688" s="4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44"/>
      <c r="D689" s="8"/>
      <c r="E689" s="45"/>
      <c r="F689" s="46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44"/>
      <c r="D690" s="8"/>
      <c r="E690" s="45"/>
      <c r="F690" s="46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44"/>
      <c r="D691" s="8"/>
      <c r="E691" s="45"/>
      <c r="F691" s="46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44"/>
      <c r="D692" s="8"/>
      <c r="E692" s="45"/>
      <c r="F692" s="46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44"/>
      <c r="D693" s="8"/>
      <c r="E693" s="45"/>
      <c r="F693" s="46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44"/>
      <c r="D694" s="8"/>
      <c r="E694" s="45"/>
      <c r="F694" s="46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44"/>
      <c r="D695" s="8"/>
      <c r="E695" s="45"/>
      <c r="F695" s="46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44"/>
      <c r="D696" s="8"/>
      <c r="E696" s="45"/>
      <c r="F696" s="46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44"/>
      <c r="D697" s="8"/>
      <c r="E697" s="45"/>
      <c r="F697" s="46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44"/>
      <c r="D698" s="8"/>
      <c r="E698" s="45"/>
      <c r="F698" s="46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44"/>
      <c r="D699" s="8"/>
      <c r="E699" s="45"/>
      <c r="F699" s="46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44"/>
      <c r="D700" s="8"/>
      <c r="E700" s="45"/>
      <c r="F700" s="46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44"/>
      <c r="D701" s="8"/>
      <c r="E701" s="45"/>
      <c r="F701" s="46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44"/>
      <c r="D702" s="8"/>
      <c r="E702" s="45"/>
      <c r="F702" s="46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44"/>
      <c r="D703" s="8"/>
      <c r="E703" s="45"/>
      <c r="F703" s="46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44"/>
      <c r="D704" s="8"/>
      <c r="E704" s="45"/>
      <c r="F704" s="46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44"/>
      <c r="D705" s="8"/>
      <c r="E705" s="45"/>
      <c r="F705" s="46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44"/>
      <c r="D706" s="8"/>
      <c r="E706" s="45"/>
      <c r="F706" s="46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44"/>
      <c r="D707" s="8"/>
      <c r="E707" s="45"/>
      <c r="F707" s="46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44"/>
      <c r="D708" s="8"/>
      <c r="E708" s="45"/>
      <c r="F708" s="46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44"/>
      <c r="D709" s="8"/>
      <c r="E709" s="45"/>
      <c r="F709" s="46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44"/>
      <c r="D710" s="8"/>
      <c r="E710" s="45"/>
      <c r="F710" s="46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44"/>
      <c r="D711" s="8"/>
      <c r="E711" s="45"/>
      <c r="F711" s="46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44"/>
      <c r="D712" s="8"/>
      <c r="E712" s="45"/>
      <c r="F712" s="46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44"/>
      <c r="D713" s="8"/>
      <c r="E713" s="45"/>
      <c r="F713" s="46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44"/>
      <c r="D714" s="8"/>
      <c r="E714" s="45"/>
      <c r="F714" s="46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44"/>
      <c r="D715" s="8"/>
      <c r="E715" s="45"/>
      <c r="F715" s="46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44"/>
      <c r="D716" s="8"/>
      <c r="E716" s="45"/>
      <c r="F716" s="46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44"/>
      <c r="D717" s="8"/>
      <c r="E717" s="45"/>
      <c r="F717" s="46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44"/>
      <c r="D718" s="8"/>
      <c r="E718" s="45"/>
      <c r="F718" s="46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44"/>
      <c r="D719" s="8"/>
      <c r="E719" s="45"/>
      <c r="F719" s="46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44"/>
      <c r="D720" s="8"/>
      <c r="E720" s="45"/>
      <c r="F720" s="46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44"/>
      <c r="D721" s="8"/>
      <c r="E721" s="45"/>
      <c r="F721" s="46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44"/>
      <c r="D722" s="8"/>
      <c r="E722" s="45"/>
      <c r="F722" s="46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44"/>
      <c r="D723" s="8"/>
      <c r="E723" s="45"/>
      <c r="F723" s="46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44"/>
      <c r="D724" s="8"/>
      <c r="E724" s="45"/>
      <c r="F724" s="46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44"/>
      <c r="D725" s="8"/>
      <c r="E725" s="45"/>
      <c r="F725" s="46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44"/>
      <c r="D726" s="8"/>
      <c r="E726" s="45"/>
      <c r="F726" s="46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44"/>
      <c r="D727" s="8"/>
      <c r="E727" s="45"/>
      <c r="F727" s="46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44"/>
      <c r="D728" s="8"/>
      <c r="E728" s="45"/>
      <c r="F728" s="46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44"/>
      <c r="D729" s="8"/>
      <c r="E729" s="45"/>
      <c r="F729" s="46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44"/>
      <c r="D730" s="8"/>
      <c r="E730" s="45"/>
      <c r="F730" s="46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44"/>
      <c r="D731" s="8"/>
      <c r="E731" s="45"/>
      <c r="F731" s="46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44"/>
      <c r="D732" s="8"/>
      <c r="E732" s="45"/>
      <c r="F732" s="46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44"/>
      <c r="D733" s="8"/>
      <c r="E733" s="45"/>
      <c r="F733" s="46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44"/>
      <c r="D734" s="8"/>
      <c r="E734" s="45"/>
      <c r="F734" s="46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44"/>
      <c r="D735" s="8"/>
      <c r="E735" s="45"/>
      <c r="F735" s="46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44"/>
      <c r="D736" s="8"/>
      <c r="E736" s="45"/>
      <c r="F736" s="46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44"/>
      <c r="D737" s="8"/>
      <c r="E737" s="45"/>
      <c r="F737" s="46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44"/>
      <c r="D738" s="8"/>
      <c r="E738" s="45"/>
      <c r="F738" s="46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44"/>
      <c r="D739" s="8"/>
      <c r="E739" s="45"/>
      <c r="F739" s="46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44"/>
      <c r="D740" s="8"/>
      <c r="E740" s="45"/>
      <c r="F740" s="46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44"/>
      <c r="D741" s="8"/>
      <c r="E741" s="45"/>
      <c r="F741" s="46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44"/>
      <c r="D742" s="8"/>
      <c r="E742" s="45"/>
      <c r="F742" s="46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44"/>
      <c r="D743" s="8"/>
      <c r="E743" s="45"/>
      <c r="F743" s="46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44"/>
      <c r="D744" s="8"/>
      <c r="E744" s="45"/>
      <c r="F744" s="46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44"/>
      <c r="D745" s="8"/>
      <c r="E745" s="45"/>
      <c r="F745" s="46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44"/>
      <c r="D746" s="8"/>
      <c r="E746" s="45"/>
      <c r="F746" s="46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44"/>
      <c r="D747" s="8"/>
      <c r="E747" s="45"/>
      <c r="F747" s="46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44"/>
      <c r="D748" s="8"/>
      <c r="E748" s="45"/>
      <c r="F748" s="46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44"/>
      <c r="D749" s="8"/>
      <c r="E749" s="45"/>
      <c r="F749" s="46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44"/>
      <c r="D750" s="8"/>
      <c r="E750" s="45"/>
      <c r="F750" s="46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44"/>
      <c r="D751" s="8"/>
      <c r="E751" s="45"/>
      <c r="F751" s="46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44"/>
      <c r="D752" s="8"/>
      <c r="E752" s="45"/>
      <c r="F752" s="46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44"/>
      <c r="D753" s="8"/>
      <c r="E753" s="45"/>
      <c r="F753" s="46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44"/>
      <c r="D754" s="8"/>
      <c r="E754" s="45"/>
      <c r="F754" s="46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44"/>
      <c r="D755" s="8"/>
      <c r="E755" s="45"/>
      <c r="F755" s="46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44"/>
      <c r="D756" s="8"/>
      <c r="E756" s="45"/>
      <c r="F756" s="46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44"/>
      <c r="D757" s="8"/>
      <c r="E757" s="45"/>
      <c r="F757" s="46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44"/>
      <c r="D758" s="8"/>
      <c r="E758" s="45"/>
      <c r="F758" s="46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44"/>
      <c r="D759" s="8"/>
      <c r="E759" s="45"/>
      <c r="F759" s="46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44"/>
      <c r="D760" s="8"/>
      <c r="E760" s="45"/>
      <c r="F760" s="46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44"/>
      <c r="D761" s="8"/>
      <c r="E761" s="45"/>
      <c r="F761" s="46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44"/>
      <c r="D762" s="8"/>
      <c r="E762" s="45"/>
      <c r="F762" s="46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44"/>
      <c r="D763" s="8"/>
      <c r="E763" s="45"/>
      <c r="F763" s="46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44"/>
      <c r="D764" s="8"/>
      <c r="E764" s="45"/>
      <c r="F764" s="46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44"/>
      <c r="D765" s="8"/>
      <c r="E765" s="45"/>
      <c r="F765" s="46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44"/>
      <c r="D766" s="8"/>
      <c r="E766" s="45"/>
      <c r="F766" s="46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44"/>
      <c r="D767" s="8"/>
      <c r="E767" s="45"/>
      <c r="F767" s="46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44"/>
      <c r="D768" s="8"/>
      <c r="E768" s="45"/>
      <c r="F768" s="46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44"/>
      <c r="D769" s="8"/>
      <c r="E769" s="45"/>
      <c r="F769" s="46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44"/>
      <c r="D770" s="8"/>
      <c r="E770" s="45"/>
      <c r="F770" s="46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44"/>
      <c r="D771" s="8"/>
      <c r="E771" s="45"/>
      <c r="F771" s="46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44"/>
      <c r="D772" s="8"/>
      <c r="E772" s="45"/>
      <c r="F772" s="46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44"/>
      <c r="D773" s="8"/>
      <c r="E773" s="45"/>
      <c r="F773" s="46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44"/>
      <c r="D774" s="8"/>
      <c r="E774" s="45"/>
      <c r="F774" s="46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44"/>
      <c r="D775" s="8"/>
      <c r="E775" s="45"/>
      <c r="F775" s="46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44"/>
      <c r="D776" s="8"/>
      <c r="E776" s="45"/>
      <c r="F776" s="46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44"/>
      <c r="D777" s="8"/>
      <c r="E777" s="45"/>
      <c r="F777" s="46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44"/>
      <c r="D778" s="8"/>
      <c r="E778" s="45"/>
      <c r="F778" s="46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44"/>
      <c r="D779" s="8"/>
      <c r="E779" s="45"/>
      <c r="F779" s="46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44"/>
      <c r="D780" s="8"/>
      <c r="E780" s="45"/>
      <c r="F780" s="46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44"/>
      <c r="D781" s="8"/>
      <c r="E781" s="45"/>
      <c r="F781" s="46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44"/>
      <c r="D782" s="8"/>
      <c r="E782" s="45"/>
      <c r="F782" s="46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44"/>
      <c r="D783" s="8"/>
      <c r="E783" s="45"/>
      <c r="F783" s="46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44"/>
      <c r="D784" s="8"/>
      <c r="E784" s="45"/>
      <c r="F784" s="46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44"/>
      <c r="D785" s="8"/>
      <c r="E785" s="45"/>
      <c r="F785" s="46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44"/>
      <c r="D786" s="8"/>
      <c r="E786" s="45"/>
      <c r="F786" s="46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44"/>
      <c r="D787" s="8"/>
      <c r="E787" s="45"/>
      <c r="F787" s="46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44"/>
      <c r="D788" s="8"/>
      <c r="E788" s="45"/>
      <c r="F788" s="46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44"/>
      <c r="D789" s="8"/>
      <c r="E789" s="45"/>
      <c r="F789" s="46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44"/>
      <c r="D790" s="8"/>
      <c r="E790" s="45"/>
      <c r="F790" s="46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44"/>
      <c r="D791" s="8"/>
      <c r="E791" s="45"/>
      <c r="F791" s="46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44"/>
      <c r="D792" s="8"/>
      <c r="E792" s="45"/>
      <c r="F792" s="46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44"/>
      <c r="D793" s="8"/>
      <c r="E793" s="45"/>
      <c r="F793" s="46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44"/>
      <c r="D794" s="8"/>
      <c r="E794" s="45"/>
      <c r="F794" s="46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44"/>
      <c r="D795" s="8"/>
      <c r="E795" s="45"/>
      <c r="F795" s="46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44"/>
      <c r="D796" s="8"/>
      <c r="E796" s="45"/>
      <c r="F796" s="46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44"/>
      <c r="D797" s="8"/>
      <c r="E797" s="45"/>
      <c r="F797" s="46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44"/>
      <c r="D798" s="8"/>
      <c r="E798" s="45"/>
      <c r="F798" s="46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44"/>
      <c r="D799" s="8"/>
      <c r="E799" s="45"/>
      <c r="F799" s="46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44"/>
      <c r="D800" s="8"/>
      <c r="E800" s="45"/>
      <c r="F800" s="46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44"/>
      <c r="D801" s="8"/>
      <c r="E801" s="45"/>
      <c r="F801" s="46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44"/>
      <c r="D802" s="8"/>
      <c r="E802" s="45"/>
      <c r="F802" s="46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44"/>
      <c r="D803" s="8"/>
      <c r="E803" s="45"/>
      <c r="F803" s="46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44"/>
      <c r="D804" s="8"/>
      <c r="E804" s="45"/>
      <c r="F804" s="46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44"/>
      <c r="D805" s="8"/>
      <c r="E805" s="45"/>
      <c r="F805" s="46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44"/>
      <c r="D806" s="8"/>
      <c r="E806" s="45"/>
      <c r="F806" s="46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44"/>
      <c r="D807" s="8"/>
      <c r="E807" s="45"/>
      <c r="F807" s="46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44"/>
      <c r="D808" s="8"/>
      <c r="E808" s="45"/>
      <c r="F808" s="46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44"/>
      <c r="D809" s="8"/>
      <c r="E809" s="45"/>
      <c r="F809" s="46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44"/>
      <c r="D810" s="8"/>
      <c r="E810" s="45"/>
      <c r="F810" s="46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44"/>
      <c r="D811" s="8"/>
      <c r="E811" s="45"/>
      <c r="F811" s="46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44"/>
      <c r="D812" s="8"/>
      <c r="E812" s="45"/>
      <c r="F812" s="46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44"/>
      <c r="D813" s="8"/>
      <c r="E813" s="45"/>
      <c r="F813" s="46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44"/>
      <c r="D814" s="8"/>
      <c r="E814" s="45"/>
      <c r="F814" s="46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44"/>
      <c r="D815" s="8"/>
      <c r="E815" s="45"/>
      <c r="F815" s="46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44"/>
      <c r="D816" s="8"/>
      <c r="E816" s="45"/>
      <c r="F816" s="46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44"/>
      <c r="D817" s="8"/>
      <c r="E817" s="45"/>
      <c r="F817" s="46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44"/>
      <c r="D818" s="8"/>
      <c r="E818" s="45"/>
      <c r="F818" s="46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44"/>
      <c r="D819" s="8"/>
      <c r="E819" s="45"/>
      <c r="F819" s="46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44"/>
      <c r="D820" s="8"/>
      <c r="E820" s="45"/>
      <c r="F820" s="46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44"/>
      <c r="D821" s="8"/>
      <c r="E821" s="45"/>
      <c r="F821" s="46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44"/>
      <c r="D822" s="8"/>
      <c r="E822" s="45"/>
      <c r="F822" s="46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44"/>
      <c r="D823" s="8"/>
      <c r="E823" s="45"/>
      <c r="F823" s="4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44"/>
      <c r="D824" s="8"/>
      <c r="E824" s="45"/>
      <c r="F824" s="46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44"/>
      <c r="D825" s="8"/>
      <c r="E825" s="45"/>
      <c r="F825" s="46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44"/>
      <c r="D826" s="8"/>
      <c r="E826" s="45"/>
      <c r="F826" s="46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44"/>
      <c r="D827" s="8"/>
      <c r="E827" s="45"/>
      <c r="F827" s="4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44"/>
      <c r="D828" s="8"/>
      <c r="E828" s="45"/>
      <c r="F828" s="46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44"/>
      <c r="D829" s="8"/>
      <c r="E829" s="45"/>
      <c r="F829" s="46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44"/>
      <c r="D830" s="8"/>
      <c r="E830" s="45"/>
      <c r="F830" s="46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44"/>
      <c r="D831" s="8"/>
      <c r="E831" s="45"/>
      <c r="F831" s="46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44"/>
      <c r="D832" s="8"/>
      <c r="E832" s="45"/>
      <c r="F832" s="46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44"/>
      <c r="D833" s="8"/>
      <c r="E833" s="45"/>
      <c r="F833" s="46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44"/>
      <c r="D834" s="8"/>
      <c r="E834" s="45"/>
      <c r="F834" s="46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44"/>
      <c r="D835" s="8"/>
      <c r="E835" s="45"/>
      <c r="F835" s="46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44"/>
      <c r="D836" s="8"/>
      <c r="E836" s="45"/>
      <c r="F836" s="46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44"/>
      <c r="D837" s="8"/>
      <c r="E837" s="45"/>
      <c r="F837" s="46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44"/>
      <c r="D838" s="8"/>
      <c r="E838" s="45"/>
      <c r="F838" s="46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44"/>
      <c r="D839" s="8"/>
      <c r="E839" s="45"/>
      <c r="F839" s="46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44"/>
      <c r="D840" s="8"/>
      <c r="E840" s="45"/>
      <c r="F840" s="46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44"/>
      <c r="D841" s="8"/>
      <c r="E841" s="45"/>
      <c r="F841" s="46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44"/>
      <c r="D842" s="8"/>
      <c r="E842" s="45"/>
      <c r="F842" s="46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44"/>
      <c r="D843" s="8"/>
      <c r="E843" s="45"/>
      <c r="F843" s="46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44"/>
      <c r="D844" s="8"/>
      <c r="E844" s="45"/>
      <c r="F844" s="46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44"/>
      <c r="D845" s="8"/>
      <c r="E845" s="45"/>
      <c r="F845" s="46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44"/>
      <c r="D846" s="8"/>
      <c r="E846" s="45"/>
      <c r="F846" s="46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44"/>
      <c r="D847" s="8"/>
      <c r="E847" s="45"/>
      <c r="F847" s="46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44"/>
      <c r="D848" s="8"/>
      <c r="E848" s="45"/>
      <c r="F848" s="46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44"/>
      <c r="D849" s="8"/>
      <c r="E849" s="45"/>
      <c r="F849" s="46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44"/>
      <c r="D850" s="8"/>
      <c r="E850" s="45"/>
      <c r="F850" s="46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44"/>
      <c r="D851" s="8"/>
      <c r="E851" s="45"/>
      <c r="F851" s="46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44"/>
      <c r="D852" s="8"/>
      <c r="E852" s="45"/>
      <c r="F852" s="46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44"/>
      <c r="D853" s="8"/>
      <c r="E853" s="45"/>
      <c r="F853" s="46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44"/>
      <c r="D854" s="8"/>
      <c r="E854" s="45"/>
      <c r="F854" s="46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44"/>
      <c r="D855" s="8"/>
      <c r="E855" s="45"/>
      <c r="F855" s="46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44"/>
      <c r="D856" s="8"/>
      <c r="E856" s="45"/>
      <c r="F856" s="46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44"/>
      <c r="D857" s="8"/>
      <c r="E857" s="45"/>
      <c r="F857" s="46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44"/>
      <c r="D858" s="8"/>
      <c r="E858" s="45"/>
      <c r="F858" s="46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44"/>
      <c r="D859" s="8"/>
      <c r="E859" s="45"/>
      <c r="F859" s="46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44"/>
      <c r="D860" s="8"/>
      <c r="E860" s="45"/>
      <c r="F860" s="46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44"/>
      <c r="D861" s="8"/>
      <c r="E861" s="45"/>
      <c r="F861" s="46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44"/>
      <c r="D862" s="8"/>
      <c r="E862" s="45"/>
      <c r="F862" s="46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44"/>
      <c r="D863" s="8"/>
      <c r="E863" s="45"/>
      <c r="F863" s="46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44"/>
      <c r="D864" s="8"/>
      <c r="E864" s="45"/>
      <c r="F864" s="46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44"/>
      <c r="D865" s="8"/>
      <c r="E865" s="45"/>
      <c r="F865" s="46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44"/>
      <c r="D866" s="8"/>
      <c r="E866" s="45"/>
      <c r="F866" s="46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44"/>
      <c r="D867" s="8"/>
      <c r="E867" s="45"/>
      <c r="F867" s="46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44"/>
      <c r="D868" s="8"/>
      <c r="E868" s="45"/>
      <c r="F868" s="46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44"/>
      <c r="D869" s="8"/>
      <c r="E869" s="45"/>
      <c r="F869" s="46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44"/>
      <c r="D870" s="8"/>
      <c r="E870" s="45"/>
      <c r="F870" s="46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44"/>
      <c r="D871" s="8"/>
      <c r="E871" s="45"/>
      <c r="F871" s="46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44"/>
      <c r="D872" s="8"/>
      <c r="E872" s="45"/>
      <c r="F872" s="46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44"/>
      <c r="D873" s="8"/>
      <c r="E873" s="45"/>
      <c r="F873" s="46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44"/>
      <c r="D874" s="8"/>
      <c r="E874" s="45"/>
      <c r="F874" s="46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44"/>
      <c r="D875" s="8"/>
      <c r="E875" s="45"/>
      <c r="F875" s="46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44"/>
      <c r="D876" s="8"/>
      <c r="E876" s="45"/>
      <c r="F876" s="46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44"/>
      <c r="D877" s="8"/>
      <c r="E877" s="45"/>
      <c r="F877" s="46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44"/>
      <c r="D878" s="8"/>
      <c r="E878" s="45"/>
      <c r="F878" s="46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44"/>
      <c r="D879" s="8"/>
      <c r="E879" s="45"/>
      <c r="F879" s="46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44"/>
      <c r="D880" s="8"/>
      <c r="E880" s="45"/>
      <c r="F880" s="4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44"/>
      <c r="D881" s="8"/>
      <c r="E881" s="45"/>
      <c r="F881" s="46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44"/>
      <c r="D882" s="8"/>
      <c r="E882" s="45"/>
      <c r="F882" s="46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44"/>
      <c r="D883" s="8"/>
      <c r="E883" s="45"/>
      <c r="F883" s="46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44"/>
      <c r="D884" s="8"/>
      <c r="E884" s="45"/>
      <c r="F884" s="46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44"/>
      <c r="D885" s="8"/>
      <c r="E885" s="45"/>
      <c r="F885" s="46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44"/>
      <c r="D886" s="8"/>
      <c r="E886" s="45"/>
      <c r="F886" s="46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44"/>
      <c r="D887" s="8"/>
      <c r="E887" s="45"/>
      <c r="F887" s="46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44"/>
      <c r="D888" s="8"/>
      <c r="E888" s="45"/>
      <c r="F888" s="46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44"/>
      <c r="D889" s="8"/>
      <c r="E889" s="45"/>
      <c r="F889" s="46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44"/>
      <c r="D890" s="8"/>
      <c r="E890" s="45"/>
      <c r="F890" s="46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44"/>
      <c r="D891" s="8"/>
      <c r="E891" s="45"/>
      <c r="F891" s="46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44"/>
      <c r="D892" s="8"/>
      <c r="E892" s="45"/>
      <c r="F892" s="46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44"/>
      <c r="D893" s="8"/>
      <c r="E893" s="45"/>
      <c r="F893" s="46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44"/>
      <c r="D894" s="8"/>
      <c r="E894" s="45"/>
      <c r="F894" s="46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44"/>
      <c r="D895" s="8"/>
      <c r="E895" s="45"/>
      <c r="F895" s="46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44"/>
      <c r="D896" s="8"/>
      <c r="E896" s="45"/>
      <c r="F896" s="46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44"/>
      <c r="D897" s="8"/>
      <c r="E897" s="45"/>
      <c r="F897" s="46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44"/>
      <c r="D898" s="8"/>
      <c r="E898" s="45"/>
      <c r="F898" s="46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44"/>
      <c r="D899" s="8"/>
      <c r="E899" s="45"/>
      <c r="F899" s="46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44"/>
      <c r="D900" s="8"/>
      <c r="E900" s="45"/>
      <c r="F900" s="46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44"/>
      <c r="D901" s="8"/>
      <c r="E901" s="45"/>
      <c r="F901" s="4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44"/>
      <c r="D902" s="8"/>
      <c r="E902" s="45"/>
      <c r="F902" s="4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44"/>
      <c r="D903" s="8"/>
      <c r="E903" s="45"/>
      <c r="F903" s="4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44"/>
      <c r="D904" s="8"/>
      <c r="E904" s="45"/>
      <c r="F904" s="4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44"/>
      <c r="D905" s="8"/>
      <c r="E905" s="45"/>
      <c r="F905" s="4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44"/>
      <c r="D906" s="8"/>
      <c r="E906" s="45"/>
      <c r="F906" s="4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44"/>
      <c r="D907" s="8"/>
      <c r="E907" s="45"/>
      <c r="F907" s="4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44"/>
      <c r="D908" s="8"/>
      <c r="E908" s="45"/>
      <c r="F908" s="4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44"/>
      <c r="D909" s="8"/>
      <c r="E909" s="45"/>
      <c r="F909" s="4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44"/>
      <c r="D910" s="8"/>
      <c r="E910" s="45"/>
      <c r="F910" s="4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44"/>
      <c r="D911" s="8"/>
      <c r="E911" s="45"/>
      <c r="F911" s="4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44"/>
      <c r="D912" s="8"/>
      <c r="E912" s="45"/>
      <c r="F912" s="4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44"/>
      <c r="D913" s="8"/>
      <c r="E913" s="45"/>
      <c r="F913" s="4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44"/>
      <c r="D914" s="8"/>
      <c r="E914" s="45"/>
      <c r="F914" s="4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44"/>
      <c r="D915" s="8"/>
      <c r="E915" s="45"/>
      <c r="F915" s="4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44"/>
      <c r="D916" s="8"/>
      <c r="E916" s="45"/>
      <c r="F916" s="4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44"/>
      <c r="D917" s="8"/>
      <c r="E917" s="45"/>
      <c r="F917" s="4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44"/>
      <c r="D918" s="8"/>
      <c r="E918" s="45"/>
      <c r="F918" s="4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44"/>
      <c r="D919" s="8"/>
      <c r="E919" s="45"/>
      <c r="F919" s="4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44"/>
      <c r="D920" s="8"/>
      <c r="E920" s="45"/>
      <c r="F920" s="4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44"/>
      <c r="D921" s="8"/>
      <c r="E921" s="45"/>
      <c r="F921" s="4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44"/>
      <c r="D922" s="8"/>
      <c r="E922" s="45"/>
      <c r="F922" s="4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44"/>
      <c r="D923" s="8"/>
      <c r="E923" s="45"/>
      <c r="F923" s="4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44"/>
      <c r="D924" s="8"/>
      <c r="E924" s="45"/>
      <c r="F924" s="4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44"/>
      <c r="D925" s="8"/>
      <c r="E925" s="45"/>
      <c r="F925" s="4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44"/>
      <c r="D926" s="8"/>
      <c r="E926" s="45"/>
      <c r="F926" s="4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44"/>
      <c r="D927" s="8"/>
      <c r="E927" s="45"/>
      <c r="F927" s="4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44"/>
      <c r="D928" s="8"/>
      <c r="E928" s="45"/>
      <c r="F928" s="4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44"/>
      <c r="D929" s="8"/>
      <c r="E929" s="45"/>
      <c r="F929" s="4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44"/>
      <c r="D930" s="8"/>
      <c r="E930" s="45"/>
      <c r="F930" s="4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44"/>
      <c r="D931" s="8"/>
      <c r="E931" s="45"/>
      <c r="F931" s="4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44"/>
      <c r="D932" s="8"/>
      <c r="E932" s="45"/>
      <c r="F932" s="4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44"/>
      <c r="D933" s="8"/>
      <c r="E933" s="45"/>
      <c r="F933" s="4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44"/>
      <c r="D934" s="8"/>
      <c r="E934" s="45"/>
      <c r="F934" s="4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44"/>
      <c r="D935" s="8"/>
      <c r="E935" s="45"/>
      <c r="F935" s="4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44"/>
      <c r="D936" s="8"/>
      <c r="E936" s="45"/>
      <c r="F936" s="4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44"/>
      <c r="D937" s="8"/>
      <c r="E937" s="45"/>
      <c r="F937" s="4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44"/>
      <c r="D938" s="8"/>
      <c r="E938" s="45"/>
      <c r="F938" s="4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44"/>
      <c r="D939" s="8"/>
      <c r="E939" s="45"/>
      <c r="F939" s="4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44"/>
      <c r="D940" s="8"/>
      <c r="E940" s="45"/>
      <c r="F940" s="4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44"/>
      <c r="D941" s="8"/>
      <c r="E941" s="45"/>
      <c r="F941" s="4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44"/>
      <c r="D942" s="8"/>
      <c r="E942" s="45"/>
      <c r="F942" s="4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44"/>
      <c r="D943" s="8"/>
      <c r="E943" s="45"/>
      <c r="F943" s="4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44"/>
      <c r="D944" s="8"/>
      <c r="E944" s="45"/>
      <c r="F944" s="4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44"/>
      <c r="D945" s="8"/>
      <c r="E945" s="45"/>
      <c r="F945" s="4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44"/>
      <c r="D946" s="8"/>
      <c r="E946" s="45"/>
      <c r="F946" s="4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44"/>
      <c r="D947" s="8"/>
      <c r="E947" s="45"/>
      <c r="F947" s="4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44"/>
      <c r="D948" s="8"/>
      <c r="E948" s="45"/>
      <c r="F948" s="4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44"/>
      <c r="D949" s="8"/>
      <c r="E949" s="45"/>
      <c r="F949" s="4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44"/>
      <c r="D950" s="8"/>
      <c r="E950" s="45"/>
      <c r="F950" s="4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44"/>
      <c r="D951" s="8"/>
      <c r="E951" s="45"/>
      <c r="F951" s="4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44"/>
      <c r="D952" s="8"/>
      <c r="E952" s="45"/>
      <c r="F952" s="4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44"/>
      <c r="D953" s="8"/>
      <c r="E953" s="45"/>
      <c r="F953" s="4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44"/>
      <c r="D954" s="8"/>
      <c r="E954" s="45"/>
      <c r="F954" s="4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44"/>
      <c r="D955" s="8"/>
      <c r="E955" s="45"/>
      <c r="F955" s="4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44"/>
      <c r="D956" s="8"/>
      <c r="E956" s="45"/>
      <c r="F956" s="4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44"/>
      <c r="D957" s="8"/>
      <c r="E957" s="45"/>
      <c r="F957" s="4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44"/>
      <c r="D958" s="8"/>
      <c r="E958" s="45"/>
      <c r="F958" s="4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44"/>
      <c r="D959" s="8"/>
      <c r="E959" s="45"/>
      <c r="F959" s="4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44"/>
      <c r="D960" s="8"/>
      <c r="E960" s="45"/>
      <c r="F960" s="4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44"/>
      <c r="D961" s="8"/>
      <c r="E961" s="45"/>
      <c r="F961" s="4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44"/>
      <c r="D962" s="8"/>
      <c r="E962" s="45"/>
      <c r="F962" s="4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44"/>
      <c r="D963" s="8"/>
      <c r="E963" s="45"/>
      <c r="F963" s="4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44"/>
      <c r="D964" s="8"/>
      <c r="E964" s="45"/>
      <c r="F964" s="4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44"/>
      <c r="D965" s="8"/>
      <c r="E965" s="45"/>
      <c r="F965" s="4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44"/>
      <c r="D966" s="8"/>
      <c r="E966" s="45"/>
      <c r="F966" s="4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44"/>
      <c r="D967" s="8"/>
      <c r="E967" s="45"/>
      <c r="F967" s="4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44"/>
      <c r="D968" s="8"/>
      <c r="E968" s="45"/>
      <c r="F968" s="4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44"/>
      <c r="D969" s="8"/>
      <c r="E969" s="45"/>
      <c r="F969" s="4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44"/>
      <c r="D970" s="8"/>
      <c r="E970" s="45"/>
      <c r="F970" s="4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44"/>
      <c r="D971" s="8"/>
      <c r="E971" s="45"/>
      <c r="F971" s="4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44"/>
      <c r="D972" s="8"/>
      <c r="E972" s="45"/>
      <c r="F972" s="4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44"/>
      <c r="D973" s="8"/>
      <c r="E973" s="45"/>
      <c r="F973" s="4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44"/>
      <c r="D974" s="8"/>
      <c r="E974" s="45"/>
      <c r="F974" s="4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44"/>
      <c r="D975" s="8"/>
      <c r="E975" s="45"/>
      <c r="F975" s="4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44"/>
      <c r="D976" s="8"/>
      <c r="E976" s="45"/>
      <c r="F976" s="4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44"/>
      <c r="D977" s="8"/>
      <c r="E977" s="45"/>
      <c r="F977" s="4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44"/>
      <c r="D978" s="8"/>
      <c r="E978" s="45"/>
      <c r="F978" s="4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44"/>
      <c r="D979" s="8"/>
      <c r="E979" s="45"/>
      <c r="F979" s="4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44"/>
      <c r="D980" s="8"/>
      <c r="E980" s="45"/>
      <c r="F980" s="4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44"/>
      <c r="D981" s="8"/>
      <c r="E981" s="45"/>
      <c r="F981" s="4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44"/>
      <c r="D982" s="8"/>
      <c r="E982" s="45"/>
      <c r="F982" s="4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44"/>
      <c r="D983" s="8"/>
      <c r="E983" s="45"/>
      <c r="F983" s="4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44"/>
      <c r="D984" s="8"/>
      <c r="E984" s="45"/>
      <c r="F984" s="4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44"/>
      <c r="D985" s="8"/>
      <c r="E985" s="45"/>
      <c r="F985" s="4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44"/>
      <c r="D986" s="8"/>
      <c r="E986" s="45"/>
      <c r="F986" s="4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44"/>
      <c r="D987" s="8"/>
      <c r="E987" s="45"/>
      <c r="F987" s="46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44"/>
      <c r="D988" s="8"/>
      <c r="E988" s="45"/>
      <c r="F988" s="46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44"/>
      <c r="D989" s="8"/>
      <c r="E989" s="45"/>
      <c r="F989" s="46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44"/>
      <c r="D990" s="8"/>
      <c r="E990" s="45"/>
      <c r="F990" s="46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44"/>
      <c r="D991" s="8"/>
      <c r="E991" s="45"/>
      <c r="F991" s="46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44"/>
      <c r="D992" s="8"/>
      <c r="E992" s="45"/>
      <c r="F992" s="46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44"/>
      <c r="D993" s="8"/>
      <c r="E993" s="45"/>
      <c r="F993" s="46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44"/>
      <c r="D994" s="8"/>
      <c r="E994" s="45"/>
      <c r="F994" s="46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44"/>
      <c r="D995" s="8"/>
      <c r="E995" s="45"/>
      <c r="F995" s="46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44"/>
      <c r="D996" s="8"/>
      <c r="E996" s="45"/>
      <c r="F996" s="46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44"/>
      <c r="D997" s="8"/>
      <c r="E997" s="45"/>
      <c r="F997" s="46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44"/>
      <c r="D998" s="8"/>
      <c r="E998" s="45"/>
      <c r="F998" s="46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44"/>
      <c r="D999" s="8"/>
      <c r="E999" s="45"/>
      <c r="F999" s="46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44"/>
      <c r="D1000" s="8"/>
      <c r="E1000" s="45"/>
      <c r="F1000" s="46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B2:B49"/>
    <mergeCell ref="C2:C5"/>
    <mergeCell ref="C6:C31"/>
    <mergeCell ref="C32:C36"/>
    <mergeCell ref="C37:C41"/>
    <mergeCell ref="C43:C46"/>
    <mergeCell ref="C47:C48"/>
    <mergeCell ref="B50:B5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1.22" defaultRowHeight="15.0"/>
  <cols>
    <col customWidth="1" min="1" max="1" width="11.67"/>
    <col customWidth="1" min="2" max="2" width="27.89"/>
    <col customWidth="1" min="3" max="3" width="31.0"/>
    <col customWidth="1" min="4" max="4" width="65.0"/>
    <col customWidth="1" min="5" max="5" width="16.0"/>
    <col customWidth="1" min="6" max="6" width="24.67"/>
    <col customWidth="1" min="7" max="26" width="8.89"/>
  </cols>
  <sheetData>
    <row r="1" ht="41.25" customHeight="1">
      <c r="A1" s="50"/>
      <c r="B1" s="51" t="s">
        <v>58</v>
      </c>
      <c r="C1" s="51" t="s">
        <v>59</v>
      </c>
      <c r="D1" s="51" t="s">
        <v>60</v>
      </c>
      <c r="E1" s="51" t="s">
        <v>3</v>
      </c>
      <c r="F1" s="51" t="s">
        <v>61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20.25" customHeight="1">
      <c r="A2" s="53">
        <v>1.0</v>
      </c>
      <c r="B2" s="54" t="s">
        <v>62</v>
      </c>
      <c r="C2" s="55" t="s">
        <v>63</v>
      </c>
      <c r="D2" s="56" t="s">
        <v>64</v>
      </c>
      <c r="E2" s="57">
        <f>75000*12</f>
        <v>900000</v>
      </c>
      <c r="F2" s="26">
        <v>6000.0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21.0" customHeight="1">
      <c r="A3" s="53">
        <v>2.0</v>
      </c>
      <c r="B3" s="17"/>
      <c r="C3" s="19"/>
      <c r="D3" s="56" t="s">
        <v>65</v>
      </c>
      <c r="E3" s="57">
        <f>33500*12</f>
        <v>402000</v>
      </c>
      <c r="F3" s="26">
        <v>3600.0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40.5" customHeight="1">
      <c r="A4" s="53">
        <v>3.0</v>
      </c>
      <c r="B4" s="17"/>
      <c r="C4" s="59" t="s">
        <v>66</v>
      </c>
      <c r="D4" s="56" t="s">
        <v>67</v>
      </c>
      <c r="E4" s="57">
        <f>ROUND(335500/0.75+23000,-3)</f>
        <v>470000</v>
      </c>
      <c r="F4" s="26">
        <v>3500.0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40.5" customHeight="1">
      <c r="A5" s="53">
        <v>4.0</v>
      </c>
      <c r="B5" s="17"/>
      <c r="C5" s="19"/>
      <c r="D5" s="56" t="s">
        <v>68</v>
      </c>
      <c r="E5" s="57">
        <v>22000.0</v>
      </c>
      <c r="F5" s="26">
        <v>310.0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40.5" customHeight="1">
      <c r="A6" s="53">
        <v>5.0</v>
      </c>
      <c r="B6" s="17"/>
      <c r="C6" s="59" t="s">
        <v>69</v>
      </c>
      <c r="D6" s="56" t="s">
        <v>70</v>
      </c>
      <c r="E6" s="57">
        <v>73000.0</v>
      </c>
      <c r="F6" s="26">
        <v>2600.0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21.0" customHeight="1">
      <c r="A7" s="53">
        <v>6.0</v>
      </c>
      <c r="B7" s="17"/>
      <c r="C7" s="17"/>
      <c r="D7" s="56" t="s">
        <v>71</v>
      </c>
      <c r="E7" s="57">
        <f>10800/0.75</f>
        <v>14400</v>
      </c>
      <c r="F7" s="26">
        <v>1300.0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40.5" customHeight="1">
      <c r="A8" s="53">
        <v>7.0</v>
      </c>
      <c r="B8" s="17"/>
      <c r="C8" s="17"/>
      <c r="D8" s="56" t="s">
        <v>72</v>
      </c>
      <c r="E8" s="57">
        <v>3800.0</v>
      </c>
      <c r="F8" s="26">
        <v>600.0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40.5" customHeight="1">
      <c r="A9" s="53">
        <v>8.0</v>
      </c>
      <c r="B9" s="17"/>
      <c r="C9" s="17"/>
      <c r="D9" s="56" t="s">
        <v>73</v>
      </c>
      <c r="E9" s="57">
        <v>2400.0</v>
      </c>
      <c r="F9" s="26">
        <v>100.0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40.5" customHeight="1">
      <c r="A10" s="53">
        <v>9.0</v>
      </c>
      <c r="B10" s="17"/>
      <c r="C10" s="19"/>
      <c r="D10" s="56" t="s">
        <v>74</v>
      </c>
      <c r="E10" s="57">
        <v>1200.0</v>
      </c>
      <c r="F10" s="60" t="s">
        <v>75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40.5" customHeight="1">
      <c r="A11" s="53">
        <v>10.0</v>
      </c>
      <c r="B11" s="17"/>
      <c r="C11" s="61" t="s">
        <v>76</v>
      </c>
      <c r="D11" s="56" t="s">
        <v>77</v>
      </c>
      <c r="E11" s="57">
        <v>278000.0</v>
      </c>
      <c r="F11" s="26">
        <v>1551.0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21.0" customHeight="1">
      <c r="A12" s="53">
        <v>11.0</v>
      </c>
      <c r="B12" s="17"/>
      <c r="C12" s="59" t="s">
        <v>78</v>
      </c>
      <c r="D12" s="56" t="s">
        <v>79</v>
      </c>
      <c r="E12" s="57">
        <v>145000.0</v>
      </c>
      <c r="F12" s="26">
        <v>2460.0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21.0" customHeight="1">
      <c r="A13" s="53">
        <v>12.0</v>
      </c>
      <c r="B13" s="17"/>
      <c r="C13" s="17"/>
      <c r="D13" s="56" t="s">
        <v>80</v>
      </c>
      <c r="E13" s="57">
        <v>35000.0</v>
      </c>
      <c r="F13" s="26">
        <v>3200.0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40.5" customHeight="1">
      <c r="A14" s="53">
        <v>13.0</v>
      </c>
      <c r="B14" s="17"/>
      <c r="C14" s="17"/>
      <c r="D14" s="56" t="s">
        <v>81</v>
      </c>
      <c r="E14" s="57">
        <v>23000.0</v>
      </c>
      <c r="F14" s="26">
        <v>3500.0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21.0" customHeight="1">
      <c r="A15" s="53">
        <v>14.0</v>
      </c>
      <c r="B15" s="17"/>
      <c r="C15" s="17"/>
      <c r="D15" s="56" t="s">
        <v>82</v>
      </c>
      <c r="E15" s="57">
        <f>ROUND((12200+2000)/0.75,-2)</f>
        <v>18900</v>
      </c>
      <c r="F15" s="26">
        <v>300.0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21.0" customHeight="1">
      <c r="A16" s="53">
        <v>15.0</v>
      </c>
      <c r="B16" s="17"/>
      <c r="C16" s="17"/>
      <c r="D16" s="56" t="s">
        <v>83</v>
      </c>
      <c r="E16" s="57">
        <f>ROUND(2660/0.75,-2)</f>
        <v>3500</v>
      </c>
      <c r="F16" s="60" t="s">
        <v>84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21.0" customHeight="1">
      <c r="A17" s="53">
        <v>16.0</v>
      </c>
      <c r="B17" s="17"/>
      <c r="C17" s="17"/>
      <c r="D17" s="56" t="s">
        <v>85</v>
      </c>
      <c r="E17" s="57">
        <v>1800.0</v>
      </c>
      <c r="F17" s="26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21.0" customHeight="1">
      <c r="A18" s="53">
        <v>17.0</v>
      </c>
      <c r="B18" s="17"/>
      <c r="C18" s="17"/>
      <c r="D18" s="56" t="s">
        <v>86</v>
      </c>
      <c r="E18" s="57">
        <v>1400.0</v>
      </c>
      <c r="F18" s="26">
        <v>1800.0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21.0" customHeight="1">
      <c r="A19" s="53">
        <v>18.0</v>
      </c>
      <c r="B19" s="17"/>
      <c r="C19" s="17"/>
      <c r="D19" s="56" t="s">
        <v>87</v>
      </c>
      <c r="E19" s="57">
        <v>800.0</v>
      </c>
      <c r="F19" s="26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21.0" customHeight="1">
      <c r="A20" s="53">
        <v>19.0</v>
      </c>
      <c r="B20" s="17"/>
      <c r="C20" s="17"/>
      <c r="D20" s="56" t="s">
        <v>88</v>
      </c>
      <c r="E20" s="57">
        <v>500.0</v>
      </c>
      <c r="F20" s="26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21.0" customHeight="1">
      <c r="A21" s="53">
        <v>20.0</v>
      </c>
      <c r="B21" s="17"/>
      <c r="C21" s="17"/>
      <c r="D21" s="56" t="s">
        <v>89</v>
      </c>
      <c r="E21" s="57">
        <f>300+500</f>
        <v>800</v>
      </c>
      <c r="F21" s="26">
        <v>2000.0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21.0" customHeight="1">
      <c r="A22" s="53">
        <v>21.0</v>
      </c>
      <c r="B22" s="17"/>
      <c r="C22" s="19"/>
      <c r="D22" s="56" t="s">
        <v>90</v>
      </c>
      <c r="E22" s="57">
        <v>700.0</v>
      </c>
      <c r="F22" s="26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40.5" customHeight="1">
      <c r="A23" s="53">
        <v>22.0</v>
      </c>
      <c r="B23" s="17"/>
      <c r="C23" s="55" t="s">
        <v>91</v>
      </c>
      <c r="D23" s="56" t="s">
        <v>92</v>
      </c>
      <c r="E23" s="57">
        <v>24000.0</v>
      </c>
      <c r="F23" s="62">
        <v>5300.0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21.0" customHeight="1">
      <c r="A24" s="53">
        <v>23.0</v>
      </c>
      <c r="B24" s="17"/>
      <c r="C24" s="19"/>
      <c r="D24" s="56" t="s">
        <v>93</v>
      </c>
      <c r="E24" s="57">
        <v>1700.0</v>
      </c>
      <c r="F24" s="26">
        <v>350.0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30.75" customHeight="1">
      <c r="A25" s="53">
        <v>24.0</v>
      </c>
      <c r="B25" s="17"/>
      <c r="C25" s="55" t="s">
        <v>94</v>
      </c>
      <c r="D25" s="56" t="s">
        <v>95</v>
      </c>
      <c r="E25" s="57">
        <f>1800*12</f>
        <v>21600</v>
      </c>
      <c r="F25" s="26">
        <v>400.0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31.5" customHeight="1">
      <c r="A26" s="53">
        <v>25.0</v>
      </c>
      <c r="B26" s="17"/>
      <c r="C26" s="17"/>
      <c r="D26" s="56" t="s">
        <v>96</v>
      </c>
      <c r="E26" s="57">
        <v>9000.0</v>
      </c>
      <c r="F26" s="26">
        <v>2565.0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24.0" customHeight="1">
      <c r="A27" s="53">
        <v>26.0</v>
      </c>
      <c r="B27" s="17"/>
      <c r="C27" s="17"/>
      <c r="D27" s="56" t="s">
        <v>97</v>
      </c>
      <c r="E27" s="57">
        <v>4000.0</v>
      </c>
      <c r="F27" s="26">
        <v>232.0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30.75" customHeight="1">
      <c r="A28" s="53">
        <v>27.0</v>
      </c>
      <c r="B28" s="17"/>
      <c r="C28" s="17"/>
      <c r="D28" s="56" t="s">
        <v>98</v>
      </c>
      <c r="E28" s="57">
        <v>3500.0</v>
      </c>
      <c r="F28" s="26">
        <v>400.0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34.5" customHeight="1">
      <c r="A29" s="53">
        <v>28.0</v>
      </c>
      <c r="B29" s="17"/>
      <c r="C29" s="17"/>
      <c r="D29" s="56" t="s">
        <v>99</v>
      </c>
      <c r="E29" s="57">
        <v>1500.0</v>
      </c>
      <c r="F29" s="26">
        <v>800.0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45.0" customHeight="1">
      <c r="A30" s="53">
        <v>29.0</v>
      </c>
      <c r="B30" s="17"/>
      <c r="C30" s="19"/>
      <c r="D30" s="56" t="s">
        <v>100</v>
      </c>
      <c r="E30" s="57">
        <v>300.0</v>
      </c>
      <c r="F30" s="26">
        <v>1000.0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33.0" customHeight="1">
      <c r="A31" s="53">
        <v>30.0</v>
      </c>
      <c r="B31" s="17"/>
      <c r="C31" s="55" t="s">
        <v>101</v>
      </c>
      <c r="D31" s="56" t="s">
        <v>102</v>
      </c>
      <c r="E31" s="57">
        <f>8100/0.75+9500</f>
        <v>20300</v>
      </c>
      <c r="F31" s="26">
        <v>600.0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21.0" customHeight="1">
      <c r="A32" s="53">
        <v>31.0</v>
      </c>
      <c r="B32" s="17"/>
      <c r="C32" s="17"/>
      <c r="D32" s="56" t="s">
        <v>103</v>
      </c>
      <c r="E32" s="57">
        <f>9000+500</f>
        <v>9500</v>
      </c>
      <c r="F32" s="26">
        <v>2100.0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21.0" customHeight="1">
      <c r="A33" s="53">
        <v>32.0</v>
      </c>
      <c r="B33" s="17"/>
      <c r="C33" s="17"/>
      <c r="D33" s="56" t="s">
        <v>104</v>
      </c>
      <c r="E33" s="57">
        <v>3000.0</v>
      </c>
      <c r="F33" s="26">
        <v>500.0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21.0" customHeight="1">
      <c r="A34" s="53">
        <v>33.0</v>
      </c>
      <c r="B34" s="17"/>
      <c r="C34" s="17"/>
      <c r="D34" s="56" t="s">
        <v>105</v>
      </c>
      <c r="E34" s="57">
        <f>1800/0.75</f>
        <v>2400</v>
      </c>
      <c r="F34" s="26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21.0" customHeight="1">
      <c r="A35" s="53">
        <v>34.0</v>
      </c>
      <c r="B35" s="17"/>
      <c r="C35" s="17"/>
      <c r="D35" s="56" t="s">
        <v>106</v>
      </c>
      <c r="E35" s="57">
        <v>1800.0</v>
      </c>
      <c r="F35" s="26">
        <v>5000.0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36.0" customHeight="1">
      <c r="A36" s="53">
        <v>35.0</v>
      </c>
      <c r="B36" s="17"/>
      <c r="C36" s="17"/>
      <c r="D36" s="56" t="s">
        <v>107</v>
      </c>
      <c r="E36" s="57">
        <v>1500.0</v>
      </c>
      <c r="F36" s="26">
        <v>3000.0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21.0" customHeight="1">
      <c r="A37" s="53">
        <v>36.0</v>
      </c>
      <c r="B37" s="17"/>
      <c r="C37" s="17"/>
      <c r="D37" s="56" t="s">
        <v>108</v>
      </c>
      <c r="E37" s="57">
        <v>1000.0</v>
      </c>
      <c r="F37" s="26">
        <v>2100.0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21.0" customHeight="1">
      <c r="A38" s="53">
        <v>37.0</v>
      </c>
      <c r="B38" s="17"/>
      <c r="C38" s="17"/>
      <c r="D38" s="56" t="s">
        <v>109</v>
      </c>
      <c r="E38" s="57">
        <v>980.0</v>
      </c>
      <c r="F38" s="26">
        <v>60.0</v>
      </c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21.0" customHeight="1">
      <c r="A39" s="53">
        <v>38.0</v>
      </c>
      <c r="B39" s="17"/>
      <c r="C39" s="17"/>
      <c r="D39" s="56" t="s">
        <v>110</v>
      </c>
      <c r="E39" s="57">
        <v>800.0</v>
      </c>
      <c r="F39" s="26">
        <v>150.0</v>
      </c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21.0" customHeight="1">
      <c r="A40" s="53">
        <v>39.0</v>
      </c>
      <c r="B40" s="17"/>
      <c r="C40" s="17"/>
      <c r="D40" s="56" t="s">
        <v>111</v>
      </c>
      <c r="E40" s="57">
        <v>550.0</v>
      </c>
      <c r="F40" s="26">
        <v>250.0</v>
      </c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21.0" customHeight="1">
      <c r="A41" s="53">
        <v>40.0</v>
      </c>
      <c r="B41" s="17"/>
      <c r="C41" s="17"/>
      <c r="D41" s="56" t="s">
        <v>112</v>
      </c>
      <c r="E41" s="57">
        <v>500.0</v>
      </c>
      <c r="F41" s="26">
        <v>75.0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21.0" customHeight="1">
      <c r="A42" s="53">
        <v>41.0</v>
      </c>
      <c r="B42" s="17"/>
      <c r="C42" s="17"/>
      <c r="D42" s="56" t="s">
        <v>113</v>
      </c>
      <c r="E42" s="57">
        <v>400.0</v>
      </c>
      <c r="F42" s="26">
        <v>400.0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21.0" customHeight="1">
      <c r="A43" s="53">
        <v>42.0</v>
      </c>
      <c r="B43" s="17"/>
      <c r="C43" s="17"/>
      <c r="D43" s="56" t="s">
        <v>114</v>
      </c>
      <c r="E43" s="57">
        <f>700-400</f>
        <v>300</v>
      </c>
      <c r="F43" s="26">
        <v>150.0</v>
      </c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21.0" customHeight="1">
      <c r="A44" s="53">
        <v>43.0</v>
      </c>
      <c r="B44" s="17"/>
      <c r="C44" s="17"/>
      <c r="D44" s="56" t="s">
        <v>115</v>
      </c>
      <c r="E44" s="57">
        <v>300.0</v>
      </c>
      <c r="F44" s="60" t="s">
        <v>116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21.0" customHeight="1">
      <c r="A45" s="53">
        <v>44.0</v>
      </c>
      <c r="B45" s="17"/>
      <c r="C45" s="17"/>
      <c r="D45" s="56" t="s">
        <v>117</v>
      </c>
      <c r="E45" s="57">
        <v>200.0</v>
      </c>
      <c r="F45" s="26">
        <v>180.0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21.0" customHeight="1">
      <c r="A46" s="53">
        <v>45.0</v>
      </c>
      <c r="B46" s="17"/>
      <c r="C46" s="19"/>
      <c r="D46" s="56" t="s">
        <v>118</v>
      </c>
      <c r="E46" s="57">
        <v>250.0</v>
      </c>
      <c r="F46" s="26">
        <v>25.0</v>
      </c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21.0" customHeight="1">
      <c r="A47" s="53">
        <v>46.0</v>
      </c>
      <c r="B47" s="17"/>
      <c r="C47" s="55" t="s">
        <v>119</v>
      </c>
      <c r="D47" s="56" t="s">
        <v>120</v>
      </c>
      <c r="E47" s="57">
        <v>13000.0</v>
      </c>
      <c r="F47" s="26">
        <v>4500.0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40.5" customHeight="1">
      <c r="A48" s="53">
        <v>47.0</v>
      </c>
      <c r="B48" s="17"/>
      <c r="C48" s="17"/>
      <c r="D48" s="56" t="s">
        <v>121</v>
      </c>
      <c r="E48" s="57">
        <v>350.0</v>
      </c>
      <c r="F48" s="26">
        <v>280.0</v>
      </c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40.5" customHeight="1">
      <c r="A49" s="53">
        <v>48.0</v>
      </c>
      <c r="B49" s="17"/>
      <c r="C49" s="19"/>
      <c r="D49" s="56" t="s">
        <v>122</v>
      </c>
      <c r="E49" s="57">
        <v>180.0</v>
      </c>
      <c r="F49" s="26">
        <v>220.0</v>
      </c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21.0" customHeight="1">
      <c r="A50" s="53">
        <v>49.0</v>
      </c>
      <c r="B50" s="17"/>
      <c r="C50" s="55" t="s">
        <v>123</v>
      </c>
      <c r="D50" s="56" t="s">
        <v>124</v>
      </c>
      <c r="E50" s="57">
        <v>9500.0</v>
      </c>
      <c r="F50" s="26">
        <v>11500.0</v>
      </c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30.0" customHeight="1">
      <c r="A51" s="53">
        <v>50.0</v>
      </c>
      <c r="B51" s="19"/>
      <c r="C51" s="19"/>
      <c r="D51" s="56" t="s">
        <v>125</v>
      </c>
      <c r="E51" s="57">
        <v>1500.0</v>
      </c>
      <c r="F51" s="26">
        <v>10000.0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21.0" customHeight="1">
      <c r="A52" s="63">
        <v>51.0</v>
      </c>
      <c r="B52" s="55" t="s">
        <v>126</v>
      </c>
      <c r="C52" s="64" t="s">
        <v>127</v>
      </c>
      <c r="D52" s="65" t="s">
        <v>128</v>
      </c>
      <c r="E52" s="66">
        <v>618886.0</v>
      </c>
      <c r="F52" s="67">
        <v>7617.0</v>
      </c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21.0" customHeight="1">
      <c r="A53" s="63">
        <v>52.0</v>
      </c>
      <c r="B53" s="17"/>
      <c r="C53" s="17"/>
      <c r="D53" s="65" t="s">
        <v>129</v>
      </c>
      <c r="E53" s="68">
        <v>160646.0</v>
      </c>
      <c r="F53" s="69">
        <v>3074.0</v>
      </c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21.0" customHeight="1">
      <c r="A54" s="63">
        <v>53.0</v>
      </c>
      <c r="B54" s="17"/>
      <c r="C54" s="17"/>
      <c r="D54" s="65" t="s">
        <v>130</v>
      </c>
      <c r="E54" s="68">
        <v>33018.0</v>
      </c>
      <c r="F54" s="69">
        <v>466.0</v>
      </c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21.0" customHeight="1">
      <c r="A55" s="63">
        <v>54.0</v>
      </c>
      <c r="B55" s="17"/>
      <c r="C55" s="17"/>
      <c r="D55" s="65" t="s">
        <v>131</v>
      </c>
      <c r="E55" s="68">
        <v>29660.0</v>
      </c>
      <c r="F55" s="69">
        <v>877.0</v>
      </c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21.0" customHeight="1">
      <c r="A56" s="63">
        <v>55.0</v>
      </c>
      <c r="B56" s="17"/>
      <c r="C56" s="17"/>
      <c r="D56" s="65" t="s">
        <v>132</v>
      </c>
      <c r="E56" s="68">
        <v>18008.0</v>
      </c>
      <c r="F56" s="69">
        <v>1807.0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21.0" customHeight="1">
      <c r="A57" s="63">
        <v>56.0</v>
      </c>
      <c r="B57" s="17"/>
      <c r="C57" s="17"/>
      <c r="D57" s="65" t="s">
        <v>133</v>
      </c>
      <c r="E57" s="68">
        <v>7078.0</v>
      </c>
      <c r="F57" s="69">
        <v>4406.0</v>
      </c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21.0" customHeight="1">
      <c r="A58" s="63">
        <v>57.0</v>
      </c>
      <c r="B58" s="17"/>
      <c r="C58" s="17"/>
      <c r="D58" s="65" t="s">
        <v>134</v>
      </c>
      <c r="E58" s="68">
        <v>4341.0</v>
      </c>
      <c r="F58" s="69">
        <v>362.0</v>
      </c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21.0" customHeight="1">
      <c r="A59" s="63">
        <v>58.0</v>
      </c>
      <c r="B59" s="17"/>
      <c r="C59" s="17"/>
      <c r="D59" s="65" t="s">
        <v>135</v>
      </c>
      <c r="E59" s="68">
        <v>2410.0</v>
      </c>
      <c r="F59" s="70" t="s">
        <v>136</v>
      </c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21.0" customHeight="1">
      <c r="A60" s="63">
        <v>59.0</v>
      </c>
      <c r="B60" s="17"/>
      <c r="C60" s="17"/>
      <c r="D60" s="65" t="s">
        <v>137</v>
      </c>
      <c r="E60" s="68">
        <v>2650.0</v>
      </c>
      <c r="F60" s="69">
        <v>38.0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21.0" customHeight="1">
      <c r="A61" s="63">
        <v>60.0</v>
      </c>
      <c r="B61" s="17"/>
      <c r="C61" s="19"/>
      <c r="D61" s="65" t="s">
        <v>138</v>
      </c>
      <c r="E61" s="68">
        <v>1671.0</v>
      </c>
      <c r="F61" s="69">
        <v>371.0</v>
      </c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21.0" customHeight="1">
      <c r="A62" s="63">
        <v>61.0</v>
      </c>
      <c r="B62" s="17"/>
      <c r="C62" s="55" t="s">
        <v>139</v>
      </c>
      <c r="D62" s="65" t="s">
        <v>140</v>
      </c>
      <c r="E62" s="68">
        <v>107382.132</v>
      </c>
      <c r="F62" s="69">
        <v>13400.0</v>
      </c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21.0" customHeight="1">
      <c r="A63" s="63">
        <v>62.0</v>
      </c>
      <c r="B63" s="17"/>
      <c r="C63" s="17"/>
      <c r="D63" s="65" t="s">
        <v>141</v>
      </c>
      <c r="E63" s="68">
        <v>51382.107</v>
      </c>
      <c r="F63" s="69">
        <v>3000.0</v>
      </c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21.0" customHeight="1">
      <c r="A64" s="63">
        <v>63.0</v>
      </c>
      <c r="B64" s="17"/>
      <c r="C64" s="17"/>
      <c r="D64" s="65" t="s">
        <v>142</v>
      </c>
      <c r="E64" s="68">
        <v>39133.936</v>
      </c>
      <c r="F64" s="69">
        <v>12000.0</v>
      </c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21.0" customHeight="1">
      <c r="A65" s="63">
        <v>64.0</v>
      </c>
      <c r="B65" s="17"/>
      <c r="C65" s="17"/>
      <c r="D65" s="65" t="s">
        <v>143</v>
      </c>
      <c r="E65" s="68">
        <v>24431.776</v>
      </c>
      <c r="F65" s="70" t="s">
        <v>144</v>
      </c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21.0" customHeight="1">
      <c r="A66" s="63">
        <v>65.0</v>
      </c>
      <c r="B66" s="17"/>
      <c r="C66" s="17"/>
      <c r="D66" s="65" t="s">
        <v>145</v>
      </c>
      <c r="E66" s="68">
        <v>18030.628</v>
      </c>
      <c r="F66" s="69">
        <v>1900.0</v>
      </c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21.0" customHeight="1">
      <c r="A67" s="63">
        <v>66.0</v>
      </c>
      <c r="B67" s="17"/>
      <c r="C67" s="17"/>
      <c r="D67" s="65" t="s">
        <v>146</v>
      </c>
      <c r="E67" s="68">
        <v>11388.253</v>
      </c>
      <c r="F67" s="69">
        <v>608.0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21.0" customHeight="1">
      <c r="A68" s="63">
        <v>67.0</v>
      </c>
      <c r="B68" s="17"/>
      <c r="C68" s="17"/>
      <c r="D68" s="65" t="s">
        <v>147</v>
      </c>
      <c r="E68" s="68">
        <v>12003.379</v>
      </c>
      <c r="F68" s="69">
        <v>2700.0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21.0" customHeight="1">
      <c r="A69" s="63">
        <v>68.0</v>
      </c>
      <c r="B69" s="17"/>
      <c r="C69" s="17"/>
      <c r="D69" s="65" t="s">
        <v>148</v>
      </c>
      <c r="E69" s="68">
        <v>7811.087</v>
      </c>
      <c r="F69" s="70" t="s">
        <v>149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21.0" customHeight="1">
      <c r="A70" s="63">
        <v>69.0</v>
      </c>
      <c r="B70" s="17"/>
      <c r="C70" s="17"/>
      <c r="D70" s="65" t="s">
        <v>150</v>
      </c>
      <c r="E70" s="68">
        <v>2500.0</v>
      </c>
      <c r="F70" s="69">
        <v>144.0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21.0" customHeight="1">
      <c r="A71" s="63">
        <v>70.0</v>
      </c>
      <c r="B71" s="17"/>
      <c r="C71" s="17"/>
      <c r="D71" s="65" t="s">
        <v>151</v>
      </c>
      <c r="E71" s="68">
        <v>1672.637</v>
      </c>
      <c r="F71" s="70" t="s">
        <v>152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21.0" customHeight="1">
      <c r="A72" s="63">
        <v>71.0</v>
      </c>
      <c r="B72" s="17"/>
      <c r="C72" s="17"/>
      <c r="D72" s="65" t="s">
        <v>153</v>
      </c>
      <c r="E72" s="68">
        <v>1459.84</v>
      </c>
      <c r="F72" s="70" t="s">
        <v>154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21.0" customHeight="1">
      <c r="A73" s="63">
        <v>72.0</v>
      </c>
      <c r="B73" s="17"/>
      <c r="C73" s="17"/>
      <c r="D73" s="65" t="s">
        <v>155</v>
      </c>
      <c r="E73" s="68">
        <v>1259.632</v>
      </c>
      <c r="F73" s="69">
        <v>915.0</v>
      </c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21.0" customHeight="1">
      <c r="A74" s="63">
        <v>73.0</v>
      </c>
      <c r="B74" s="17"/>
      <c r="C74" s="19"/>
      <c r="D74" s="65" t="s">
        <v>156</v>
      </c>
      <c r="E74" s="68">
        <v>452.557</v>
      </c>
      <c r="F74" s="69">
        <v>240.0</v>
      </c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21.0" customHeight="1">
      <c r="A75" s="63">
        <v>74.0</v>
      </c>
      <c r="B75" s="17"/>
      <c r="C75" s="64" t="s">
        <v>157</v>
      </c>
      <c r="D75" s="65" t="s">
        <v>158</v>
      </c>
      <c r="E75" s="68">
        <v>6500.0</v>
      </c>
      <c r="F75" s="69">
        <v>34.0</v>
      </c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21.0" customHeight="1">
      <c r="A76" s="63">
        <v>75.0</v>
      </c>
      <c r="B76" s="17"/>
      <c r="C76" s="17"/>
      <c r="D76" s="65" t="s">
        <v>159</v>
      </c>
      <c r="E76" s="68">
        <v>650.0</v>
      </c>
      <c r="F76" s="69">
        <v>80.0</v>
      </c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21.0" customHeight="1">
      <c r="A77" s="63">
        <v>76.0</v>
      </c>
      <c r="B77" s="17"/>
      <c r="C77" s="19"/>
      <c r="D77" s="65" t="s">
        <v>160</v>
      </c>
      <c r="E77" s="68">
        <v>250.0</v>
      </c>
      <c r="F77" s="69">
        <v>65.0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40.5" customHeight="1">
      <c r="A78" s="53">
        <v>77.0</v>
      </c>
      <c r="B78" s="71" t="s">
        <v>161</v>
      </c>
      <c r="C78" s="61" t="s">
        <v>162</v>
      </c>
      <c r="D78" s="56" t="s">
        <v>163</v>
      </c>
      <c r="E78" s="57">
        <v>170000.0</v>
      </c>
      <c r="F78" s="72">
        <v>2879.0</v>
      </c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8.75" customHeight="1">
      <c r="A79" s="53">
        <v>78.0</v>
      </c>
      <c r="B79" s="73"/>
      <c r="C79" s="55" t="s">
        <v>164</v>
      </c>
      <c r="D79" s="56" t="s">
        <v>165</v>
      </c>
      <c r="E79" s="74">
        <v>37127.0</v>
      </c>
      <c r="F79" s="72">
        <v>650.0</v>
      </c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8.75" customHeight="1">
      <c r="A80" s="53">
        <v>79.0</v>
      </c>
      <c r="B80" s="73"/>
      <c r="C80" s="19"/>
      <c r="D80" s="56" t="s">
        <v>166</v>
      </c>
      <c r="E80" s="74">
        <v>9050.0</v>
      </c>
      <c r="F80" s="72">
        <v>960.0</v>
      </c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28.5" customHeight="1">
      <c r="A81" s="53">
        <v>80.0</v>
      </c>
      <c r="B81" s="73"/>
      <c r="C81" s="55" t="s">
        <v>167</v>
      </c>
      <c r="D81" s="56" t="s">
        <v>168</v>
      </c>
      <c r="E81" s="74">
        <v>10423.0</v>
      </c>
      <c r="F81" s="75">
        <v>976.0</v>
      </c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8.75" customHeight="1">
      <c r="A82" s="53">
        <v>81.0</v>
      </c>
      <c r="B82" s="73"/>
      <c r="C82" s="17"/>
      <c r="D82" s="56" t="s">
        <v>169</v>
      </c>
      <c r="E82" s="74">
        <v>8340.0</v>
      </c>
      <c r="F82" s="72">
        <v>280.0</v>
      </c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37.5" customHeight="1">
      <c r="A83" s="53">
        <v>82.0</v>
      </c>
      <c r="B83" s="73"/>
      <c r="C83" s="17"/>
      <c r="D83" s="56" t="s">
        <v>170</v>
      </c>
      <c r="E83" s="74">
        <v>4493.0</v>
      </c>
      <c r="F83" s="72">
        <v>226.0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60.75" customHeight="1">
      <c r="A84" s="53">
        <v>83.0</v>
      </c>
      <c r="B84" s="73"/>
      <c r="C84" s="17"/>
      <c r="D84" s="56" t="s">
        <v>171</v>
      </c>
      <c r="E84" s="74">
        <v>3920.0</v>
      </c>
      <c r="F84" s="72">
        <v>336.0</v>
      </c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60.75" customHeight="1">
      <c r="A85" s="53">
        <v>84.0</v>
      </c>
      <c r="B85" s="73"/>
      <c r="C85" s="17"/>
      <c r="D85" s="56" t="s">
        <v>172</v>
      </c>
      <c r="E85" s="74">
        <v>3476.0</v>
      </c>
      <c r="F85" s="72">
        <v>300.0</v>
      </c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20.25" customHeight="1">
      <c r="A86" s="53">
        <v>85.0</v>
      </c>
      <c r="B86" s="73"/>
      <c r="C86" s="17"/>
      <c r="D86" s="76" t="s">
        <v>173</v>
      </c>
      <c r="E86" s="74">
        <v>3090.0</v>
      </c>
      <c r="F86" s="72">
        <v>2270.0</v>
      </c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21.5" customHeight="1">
      <c r="A87" s="53">
        <v>86.0</v>
      </c>
      <c r="B87" s="73"/>
      <c r="C87" s="17"/>
      <c r="D87" s="76" t="s">
        <v>174</v>
      </c>
      <c r="E87" s="74">
        <v>1480.0</v>
      </c>
      <c r="F87" s="72">
        <v>510.0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81.0" customHeight="1">
      <c r="A88" s="53">
        <v>87.0</v>
      </c>
      <c r="B88" s="73"/>
      <c r="C88" s="19"/>
      <c r="D88" s="56" t="s">
        <v>175</v>
      </c>
      <c r="E88" s="74">
        <v>991.0</v>
      </c>
      <c r="F88" s="72">
        <v>974.0</v>
      </c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82.5" customHeight="1">
      <c r="A89" s="53">
        <v>88.0</v>
      </c>
      <c r="B89" s="73"/>
      <c r="C89" s="55" t="s">
        <v>176</v>
      </c>
      <c r="D89" s="56" t="s">
        <v>177</v>
      </c>
      <c r="E89" s="74">
        <v>8304.0</v>
      </c>
      <c r="F89" s="72">
        <v>250.0</v>
      </c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31.5" customHeight="1">
      <c r="A90" s="53">
        <v>89.0</v>
      </c>
      <c r="B90" s="73"/>
      <c r="C90" s="19"/>
      <c r="D90" s="77" t="s">
        <v>178</v>
      </c>
      <c r="E90" s="78">
        <v>8200.0</v>
      </c>
      <c r="F90" s="79">
        <v>6000.0</v>
      </c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55.5" customHeight="1">
      <c r="A91" s="53">
        <v>90.0</v>
      </c>
      <c r="B91" s="73"/>
      <c r="C91" s="61" t="s">
        <v>179</v>
      </c>
      <c r="D91" s="56" t="s">
        <v>180</v>
      </c>
      <c r="E91" s="74">
        <v>4092.0</v>
      </c>
      <c r="F91" s="72">
        <v>6382.0</v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20.25" customHeight="1">
      <c r="A92" s="53">
        <v>91.0</v>
      </c>
      <c r="B92" s="73"/>
      <c r="C92" s="61" t="s">
        <v>181</v>
      </c>
      <c r="D92" s="56" t="s">
        <v>182</v>
      </c>
      <c r="E92" s="74">
        <v>2605.0</v>
      </c>
      <c r="F92" s="72">
        <v>14577.0</v>
      </c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21.0" customHeight="1">
      <c r="A93" s="63">
        <v>92.0</v>
      </c>
      <c r="B93" s="81"/>
      <c r="C93" s="55" t="s">
        <v>183</v>
      </c>
      <c r="D93" s="65" t="s">
        <v>184</v>
      </c>
      <c r="E93" s="68">
        <v>208000.0</v>
      </c>
      <c r="F93" s="69">
        <v>2600.0</v>
      </c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21.0" customHeight="1">
      <c r="A94" s="63">
        <v>93.0</v>
      </c>
      <c r="B94" s="82"/>
      <c r="C94" s="17"/>
      <c r="D94" s="65" t="s">
        <v>185</v>
      </c>
      <c r="E94" s="68">
        <v>1864.0</v>
      </c>
      <c r="F94" s="69">
        <v>900.0</v>
      </c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21.0" customHeight="1">
      <c r="A95" s="63">
        <v>94.0</v>
      </c>
      <c r="B95" s="82"/>
      <c r="C95" s="17"/>
      <c r="D95" s="65" t="s">
        <v>186</v>
      </c>
      <c r="E95" s="68">
        <v>400.0</v>
      </c>
      <c r="F95" s="69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21.0" customHeight="1">
      <c r="A96" s="63">
        <v>95.0</v>
      </c>
      <c r="B96" s="83"/>
      <c r="C96" s="19"/>
      <c r="D96" s="65" t="s">
        <v>187</v>
      </c>
      <c r="E96" s="68">
        <v>480.0</v>
      </c>
      <c r="F96" s="69">
        <v>2500.0</v>
      </c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21.0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21.0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21.0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21.0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21.0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21.0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21.0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21.0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21.0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21.0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21.0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21.0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21.0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21.0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21.0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21.0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21.0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21.0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21.0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21.0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21.0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21.0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21.0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21.0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21.0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21.0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21.0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21.0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21.0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21.0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21.0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21.0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21.0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21.0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21.0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21.0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21.0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21.0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21.0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21.0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21.0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21.0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21.0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21.0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21.0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21.0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21.0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21.0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21.0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21.0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21.0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21.0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21.0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21.0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21.0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21.0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21.0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21.0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21.0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21.0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21.0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21.0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21.0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21.0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21.0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21.0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21.0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21.0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21.0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21.0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21.0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21.0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21.0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21.0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21.0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21.0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21.0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21.0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21.0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21.0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21.0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21.0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21.0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21.0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21.0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21.0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21.0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21.0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21.0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21.0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21.0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21.0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21.0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21.0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21.0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21.0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21.0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21.0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21.0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21.0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21.0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21.0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21.0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21.0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21.0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21.0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21.0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21.0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21.0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21.0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21.0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21.0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21.0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21.0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21.0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21.0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21.0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21.0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21.0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21.0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21.0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21.0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21.0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21.0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21.0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21.0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21.0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21.0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21.0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21.0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21.0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21.0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21.0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21.0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21.0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21.0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21.0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21.0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21.0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21.0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21.0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21.0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21.0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21.0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21.0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21.0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21.0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21.0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21.0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21.0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21.0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21.0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21.0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21.0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21.0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21.0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21.0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21.0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21.0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21.0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21.0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21.0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21.0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21.0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21.0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21.0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21.0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21.0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21.0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21.0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21.0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21.0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21.0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21.0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21.0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21.0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21.0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21.0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21.0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21.0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21.0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21.0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21.0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21.0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21.0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21.0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21.0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21.0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21.0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21.0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21.0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21.0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21.0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21.0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21.0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21.0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21.0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21.0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21.0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21.0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21.0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21.0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21.0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21.0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21.0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21.0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21.0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21.0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21.0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21.0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21.0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21.0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21.0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21.0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21.0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21.0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21.0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21.0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21.0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21.0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21.0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21.0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21.0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21.0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21.0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21.0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21.0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21.0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21.0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21.0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21.0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21.0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21.0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21.0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21.0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21.0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21.0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21.0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21.0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21.0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21.0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21.0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21.0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21.0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21.0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21.0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21.0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21.0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21.0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21.0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21.0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21.0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21.0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21.0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21.0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21.0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21.0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21.0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21.0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21.0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21.0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21.0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21.0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21.0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21.0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21.0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21.0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21.0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21.0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21.0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21.0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21.0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21.0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21.0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21.0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21.0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21.0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21.0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21.0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21.0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21.0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21.0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21.0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21.0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21.0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21.0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21.0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21.0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21.0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21.0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21.0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21.0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21.0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21.0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21.0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21.0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21.0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21.0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21.0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21.0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21.0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21.0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21.0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21.0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21.0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21.0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21.0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21.0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21.0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21.0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21.0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21.0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21.0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21.0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21.0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21.0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21.0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21.0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21.0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21.0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21.0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21.0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21.0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21.0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21.0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21.0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21.0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21.0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21.0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21.0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21.0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21.0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21.0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21.0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21.0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21.0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21.0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21.0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21.0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21.0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21.0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21.0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21.0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21.0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21.0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21.0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21.0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21.0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21.0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21.0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21.0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21.0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21.0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21.0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21.0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21.0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21.0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21.0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21.0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21.0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21.0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21.0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21.0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21.0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21.0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21.0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21.0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21.0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21.0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21.0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21.0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21.0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21.0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21.0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21.0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21.0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21.0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21.0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21.0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21.0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21.0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21.0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21.0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21.0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21.0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21.0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21.0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21.0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21.0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21.0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21.0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21.0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21.0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21.0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21.0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21.0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21.0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21.0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21.0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21.0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21.0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21.0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21.0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21.0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21.0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21.0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21.0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21.0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21.0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21.0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21.0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21.0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21.0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21.0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21.0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21.0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21.0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21.0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21.0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21.0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21.0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21.0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21.0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21.0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21.0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21.0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21.0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21.0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21.0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21.0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21.0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21.0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21.0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21.0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21.0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21.0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21.0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21.0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21.0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21.0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21.0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21.0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21.0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21.0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21.0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21.0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21.0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21.0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21.0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21.0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21.0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21.0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21.0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21.0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21.0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21.0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21.0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21.0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21.0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21.0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21.0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21.0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21.0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21.0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21.0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21.0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21.0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21.0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21.0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21.0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21.0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21.0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21.0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21.0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21.0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21.0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21.0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21.0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21.0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21.0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21.0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21.0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21.0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21.0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21.0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21.0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21.0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21.0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21.0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21.0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21.0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21.0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21.0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21.0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21.0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21.0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21.0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21.0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21.0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21.0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21.0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21.0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21.0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21.0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21.0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21.0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21.0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21.0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21.0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21.0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21.0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21.0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21.0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21.0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21.0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21.0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21.0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21.0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21.0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21.0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21.0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21.0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21.0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21.0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21.0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21.0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21.0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21.0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21.0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21.0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21.0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21.0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21.0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21.0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21.0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21.0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21.0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21.0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21.0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21.0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21.0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21.0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21.0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21.0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21.0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21.0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21.0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21.0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21.0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21.0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21.0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21.0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21.0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21.0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21.0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21.0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21.0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21.0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21.0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21.0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21.0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21.0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21.0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21.0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21.0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21.0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21.0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21.0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21.0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21.0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21.0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21.0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21.0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21.0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21.0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21.0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21.0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21.0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21.0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21.0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21.0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21.0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21.0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21.0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21.0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21.0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21.0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21.0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21.0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21.0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21.0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21.0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21.0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21.0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21.0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21.0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21.0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21.0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21.0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21.0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21.0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21.0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21.0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21.0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21.0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21.0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21.0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21.0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21.0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21.0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21.0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21.0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21.0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21.0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21.0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21.0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21.0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21.0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21.0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21.0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21.0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21.0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21.0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21.0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21.0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21.0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21.0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21.0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21.0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21.0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21.0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21.0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21.0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21.0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21.0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21.0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21.0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21.0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21.0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21.0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21.0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21.0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21.0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21.0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21.0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21.0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21.0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21.0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21.0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21.0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21.0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21.0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21.0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21.0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21.0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21.0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21.0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21.0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21.0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21.0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21.0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21.0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21.0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21.0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21.0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21.0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21.0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21.0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21.0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21.0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21.0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21.0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21.0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21.0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21.0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21.0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21.0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21.0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21.0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21.0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21.0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21.0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21.0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21.0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21.0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21.0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21.0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21.0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21.0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21.0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21.0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21.0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21.0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21.0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21.0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21.0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21.0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21.0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21.0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21.0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21.0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21.0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21.0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21.0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21.0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21.0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21.0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21.0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21.0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21.0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21.0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21.0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21.0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21.0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21.0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21.0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21.0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21.0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21.0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21.0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21.0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21.0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21.0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21.0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21.0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21.0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21.0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21.0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21.0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21.0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21.0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21.0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21.0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21.0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21.0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21.0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21.0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21.0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21.0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21.0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21.0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21.0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21.0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21.0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21.0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21.0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21.0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21.0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21.0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21.0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21.0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21.0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21.0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21.0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21.0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21.0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21.0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21.0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21.0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21.0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21.0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21.0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21.0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21.0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21.0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21.0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21.0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21.0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21.0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21.0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21.0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21.0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21.0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21.0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21.0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21.0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21.0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21.0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21.0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21.0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21.0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21.0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21.0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21.0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21.0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21.0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21.0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21.0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21.0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21.0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21.0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21.0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21.0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21.0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21.0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21.0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21.0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21.0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21.0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21.0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21.0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21.0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21.0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21.0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21.0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21.0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21.0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21.0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21.0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21.0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21.0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21.0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21.0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21.0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21.0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21.0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21.0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21.0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21.0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21.0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21.0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21.0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21.0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21.0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21.0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21.0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21.0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21.0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21.0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21.0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21.0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21.0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21.0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21.0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21.0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21.0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21.0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21.0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21.0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21.0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21.0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21.0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21.0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21.0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21.0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21.0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21.0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21.0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21.0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21.0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21.0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21.0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21.0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21.0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21.0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21.0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21.0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21.0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21.0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21.0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21.0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21.0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21.0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21.0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21.0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21.0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21.0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21.0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21.0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21.0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21.0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21.0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21.0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21.0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21.0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21.0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21.0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21.0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21.0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21.0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21.0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21.0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21.0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21.0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21.0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21.0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21.0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21.0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21.0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21.0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21.0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21.0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21.0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21.0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21.0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21.0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21.0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21.0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21.0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21.0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21.0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21.0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21.0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21.0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mergeCells count="19">
    <mergeCell ref="C31:C46"/>
    <mergeCell ref="C47:C49"/>
    <mergeCell ref="B2:B51"/>
    <mergeCell ref="B52:B77"/>
    <mergeCell ref="B93:B96"/>
    <mergeCell ref="C52:C61"/>
    <mergeCell ref="C62:C74"/>
    <mergeCell ref="C75:C77"/>
    <mergeCell ref="C79:C80"/>
    <mergeCell ref="C81:C88"/>
    <mergeCell ref="C89:C90"/>
    <mergeCell ref="C93:C96"/>
    <mergeCell ref="C2:C3"/>
    <mergeCell ref="C4:C5"/>
    <mergeCell ref="C6:C10"/>
    <mergeCell ref="C12:C22"/>
    <mergeCell ref="C23:C24"/>
    <mergeCell ref="C25:C30"/>
    <mergeCell ref="C50:C5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1.22" defaultRowHeight="15.0"/>
  <cols>
    <col customWidth="1" min="1" max="1" width="5.11"/>
    <col customWidth="1" min="2" max="2" width="16.56"/>
    <col customWidth="1" min="3" max="3" width="15.89"/>
    <col customWidth="1" min="4" max="4" width="75.89"/>
    <col customWidth="1" min="5" max="5" width="24.56"/>
    <col customWidth="1" min="6" max="6" width="18.67"/>
    <col customWidth="1" hidden="1" min="7" max="8" width="7.67"/>
    <col customWidth="1" hidden="1" min="9" max="10" width="12.33"/>
    <col customWidth="1" min="11" max="26" width="7.67"/>
  </cols>
  <sheetData>
    <row r="1" ht="56.25" customHeight="1">
      <c r="A1" s="50"/>
      <c r="B1" s="51" t="s">
        <v>58</v>
      </c>
      <c r="C1" s="51" t="s">
        <v>59</v>
      </c>
      <c r="D1" s="51" t="s">
        <v>60</v>
      </c>
      <c r="E1" s="51" t="s">
        <v>3</v>
      </c>
      <c r="F1" s="51" t="s">
        <v>61</v>
      </c>
      <c r="G1" s="84"/>
      <c r="H1" s="84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56.25" customHeight="1">
      <c r="A2" s="86">
        <v>1.0</v>
      </c>
      <c r="B2" s="87" t="s">
        <v>188</v>
      </c>
      <c r="C2" s="87" t="s">
        <v>189</v>
      </c>
      <c r="E2" s="88">
        <v>950000.0</v>
      </c>
      <c r="F2" s="89">
        <v>315571.0</v>
      </c>
      <c r="G2" s="90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56.25" customHeight="1">
      <c r="A3" s="86">
        <v>2.0</v>
      </c>
      <c r="B3" s="17"/>
      <c r="C3" s="17"/>
      <c r="D3" s="91" t="s">
        <v>190</v>
      </c>
      <c r="E3" s="88">
        <v>50062.0</v>
      </c>
      <c r="F3" s="89">
        <v>27027.0</v>
      </c>
      <c r="G3" s="90"/>
      <c r="H3" s="84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56.25" customHeight="1">
      <c r="A4" s="86">
        <v>3.0</v>
      </c>
      <c r="B4" s="17"/>
      <c r="C4" s="17"/>
      <c r="D4" s="91" t="s">
        <v>191</v>
      </c>
      <c r="E4" s="88">
        <v>28379.0</v>
      </c>
      <c r="F4" s="89">
        <v>528569.0</v>
      </c>
      <c r="G4" s="84"/>
      <c r="H4" s="84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56.25" customHeight="1">
      <c r="A5" s="86">
        <v>4.0</v>
      </c>
      <c r="B5" s="17"/>
      <c r="C5" s="17"/>
      <c r="D5" s="91" t="s">
        <v>192</v>
      </c>
      <c r="E5" s="92">
        <v>25000.0</v>
      </c>
      <c r="F5" s="93" t="s">
        <v>193</v>
      </c>
      <c r="G5" s="84"/>
      <c r="H5" s="84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56.25" customHeight="1">
      <c r="A6" s="86">
        <v>5.0</v>
      </c>
      <c r="B6" s="17"/>
      <c r="C6" s="17"/>
      <c r="D6" s="91" t="s">
        <v>194</v>
      </c>
      <c r="E6" s="88">
        <v>22875.0</v>
      </c>
      <c r="F6" s="94">
        <v>998958.0</v>
      </c>
      <c r="G6" s="90"/>
      <c r="H6" s="84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ht="56.25" customHeight="1">
      <c r="A7" s="86">
        <v>6.0</v>
      </c>
      <c r="B7" s="17"/>
      <c r="C7" s="19"/>
      <c r="D7" s="91" t="s">
        <v>195</v>
      </c>
      <c r="E7" s="88">
        <v>4493.0</v>
      </c>
      <c r="F7" s="89">
        <v>21600.0</v>
      </c>
      <c r="G7" s="90"/>
      <c r="H7" s="84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ht="56.25" customHeight="1">
      <c r="A8" s="86">
        <v>7.0</v>
      </c>
      <c r="B8" s="17"/>
      <c r="C8" s="87" t="s">
        <v>196</v>
      </c>
      <c r="D8" s="95" t="s">
        <v>197</v>
      </c>
      <c r="E8" s="88">
        <v>265000.0</v>
      </c>
      <c r="F8" s="89">
        <v>260000.0</v>
      </c>
      <c r="G8" s="90"/>
      <c r="H8" s="84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ht="56.25" customHeight="1">
      <c r="A9" s="86">
        <v>8.0</v>
      </c>
      <c r="B9" s="17"/>
      <c r="C9" s="19"/>
      <c r="D9" s="91" t="s">
        <v>198</v>
      </c>
      <c r="E9" s="88">
        <v>349.0</v>
      </c>
      <c r="F9" s="89">
        <v>9100.0</v>
      </c>
      <c r="G9" s="84"/>
      <c r="H9" s="84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56.25" customHeight="1">
      <c r="A10" s="86">
        <v>9.0</v>
      </c>
      <c r="B10" s="17"/>
      <c r="C10" s="87" t="s">
        <v>199</v>
      </c>
      <c r="D10" s="96" t="s">
        <v>200</v>
      </c>
      <c r="E10" s="88">
        <v>158201.0</v>
      </c>
      <c r="F10" s="97">
        <v>6250.0</v>
      </c>
      <c r="G10" s="84"/>
      <c r="H10" s="84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ht="56.25" customHeight="1">
      <c r="A11" s="86">
        <v>10.0</v>
      </c>
      <c r="B11" s="17"/>
      <c r="C11" s="17"/>
      <c r="D11" s="91" t="s">
        <v>201</v>
      </c>
      <c r="E11" s="88">
        <v>29559.0</v>
      </c>
      <c r="F11" s="97" t="s">
        <v>202</v>
      </c>
      <c r="G11" s="84"/>
      <c r="H11" s="84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ht="56.25" customHeight="1">
      <c r="A12" s="86">
        <v>11.0</v>
      </c>
      <c r="B12" s="17"/>
      <c r="C12" s="17"/>
      <c r="D12" s="91" t="s">
        <v>203</v>
      </c>
      <c r="E12" s="88">
        <v>5800.0</v>
      </c>
      <c r="F12" s="97" t="s">
        <v>204</v>
      </c>
      <c r="G12" s="90"/>
      <c r="H12" s="84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ht="56.25" customHeight="1">
      <c r="A13" s="86">
        <v>12.0</v>
      </c>
      <c r="B13" s="17"/>
      <c r="C13" s="17"/>
      <c r="D13" s="91" t="s">
        <v>205</v>
      </c>
      <c r="E13" s="88">
        <v>3200.0</v>
      </c>
      <c r="F13" s="93" t="s">
        <v>206</v>
      </c>
      <c r="G13" s="84"/>
      <c r="H13" s="84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ht="56.25" customHeight="1">
      <c r="A14" s="86">
        <v>13.0</v>
      </c>
      <c r="B14" s="17"/>
      <c r="C14" s="19"/>
      <c r="D14" s="91" t="s">
        <v>207</v>
      </c>
      <c r="E14" s="88">
        <v>570.0</v>
      </c>
      <c r="F14" s="93">
        <v>330.0</v>
      </c>
      <c r="G14" s="90"/>
      <c r="H14" s="84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ht="56.25" customHeight="1">
      <c r="A15" s="86">
        <v>14.0</v>
      </c>
      <c r="B15" s="17"/>
      <c r="C15" s="87" t="s">
        <v>208</v>
      </c>
      <c r="D15" s="91" t="s">
        <v>209</v>
      </c>
      <c r="E15" s="88">
        <v>42000.0</v>
      </c>
      <c r="F15" s="89">
        <v>30000.0</v>
      </c>
      <c r="G15" s="90"/>
      <c r="H15" s="84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ht="56.25" customHeight="1">
      <c r="A16" s="86">
        <v>15.0</v>
      </c>
      <c r="B16" s="17"/>
      <c r="C16" s="17"/>
      <c r="D16" s="95" t="s">
        <v>210</v>
      </c>
      <c r="E16" s="88">
        <v>49000.0</v>
      </c>
      <c r="F16" s="89">
        <v>3500.0</v>
      </c>
      <c r="G16" s="90"/>
      <c r="H16" s="84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ht="56.25" customHeight="1">
      <c r="A17" s="86">
        <v>16.0</v>
      </c>
      <c r="B17" s="17"/>
      <c r="C17" s="17"/>
      <c r="D17" s="91" t="s">
        <v>211</v>
      </c>
      <c r="E17" s="88">
        <v>4000.0</v>
      </c>
      <c r="F17" s="89">
        <v>3500.0</v>
      </c>
      <c r="G17" s="90"/>
      <c r="H17" s="84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ht="56.25" customHeight="1">
      <c r="A18" s="86">
        <v>17.0</v>
      </c>
      <c r="B18" s="17"/>
      <c r="C18" s="17"/>
      <c r="D18" s="91" t="s">
        <v>212</v>
      </c>
      <c r="E18" s="88">
        <v>2673.0</v>
      </c>
      <c r="F18" s="89">
        <v>1568.0</v>
      </c>
      <c r="G18" s="90"/>
      <c r="H18" s="84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ht="56.25" customHeight="1">
      <c r="A19" s="86">
        <v>18.0</v>
      </c>
      <c r="B19" s="17"/>
      <c r="C19" s="19"/>
      <c r="D19" s="91" t="s">
        <v>213</v>
      </c>
      <c r="E19" s="88">
        <v>4000.0</v>
      </c>
      <c r="F19" s="89">
        <v>24.0</v>
      </c>
      <c r="G19" s="90"/>
      <c r="H19" s="84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ht="56.25" customHeight="1">
      <c r="A20" s="86">
        <v>19.0</v>
      </c>
      <c r="B20" s="17"/>
      <c r="C20" s="87" t="s">
        <v>214</v>
      </c>
      <c r="D20" s="98" t="s">
        <v>215</v>
      </c>
      <c r="E20" s="88">
        <v>50649.0</v>
      </c>
      <c r="F20" s="89" t="s">
        <v>216</v>
      </c>
      <c r="G20" s="90"/>
      <c r="H20" s="84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ht="56.25" customHeight="1">
      <c r="A21" s="86">
        <v>20.0</v>
      </c>
      <c r="B21" s="17"/>
      <c r="C21" s="17"/>
      <c r="D21" s="99"/>
      <c r="E21" s="88">
        <v>10246.0</v>
      </c>
      <c r="F21" s="100">
        <v>23000.0</v>
      </c>
      <c r="G21" s="84"/>
      <c r="H21" s="84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ht="56.25" customHeight="1">
      <c r="A22" s="86">
        <v>21.0</v>
      </c>
      <c r="B22" s="17"/>
      <c r="C22" s="17"/>
      <c r="D22" s="98" t="s">
        <v>217</v>
      </c>
      <c r="E22" s="88">
        <v>9120.0</v>
      </c>
      <c r="F22" s="100">
        <v>10932.0</v>
      </c>
      <c r="G22" s="84"/>
      <c r="H22" s="84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56.25" customHeight="1">
      <c r="A23" s="86">
        <v>22.0</v>
      </c>
      <c r="B23" s="17"/>
      <c r="C23" s="17"/>
      <c r="D23" s="98" t="s">
        <v>218</v>
      </c>
      <c r="E23" s="88">
        <v>3006.0</v>
      </c>
      <c r="F23" s="89">
        <v>3924.0</v>
      </c>
      <c r="G23" s="90"/>
      <c r="H23" s="84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56.25" customHeight="1">
      <c r="A24" s="86">
        <v>23.0</v>
      </c>
      <c r="B24" s="17"/>
      <c r="C24" s="17"/>
      <c r="D24" s="98" t="s">
        <v>219</v>
      </c>
      <c r="E24" s="88">
        <v>3482.0</v>
      </c>
      <c r="F24" s="93">
        <v>60.0</v>
      </c>
      <c r="G24" s="84"/>
      <c r="H24" s="84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56.25" customHeight="1">
      <c r="A25" s="86">
        <v>24.0</v>
      </c>
      <c r="B25" s="17"/>
      <c r="C25" s="19"/>
      <c r="D25" s="98" t="s">
        <v>220</v>
      </c>
      <c r="E25" s="88">
        <v>2121.0</v>
      </c>
      <c r="F25" s="89">
        <v>120.0</v>
      </c>
      <c r="G25" s="90"/>
      <c r="H25" s="84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56.25" customHeight="1">
      <c r="A26" s="86">
        <v>25.0</v>
      </c>
      <c r="B26" s="17"/>
      <c r="C26" s="87" t="s">
        <v>221</v>
      </c>
      <c r="D26" s="98" t="s">
        <v>222</v>
      </c>
      <c r="E26" s="88">
        <v>15999.0</v>
      </c>
      <c r="F26" s="89">
        <v>18000.0</v>
      </c>
      <c r="G26" s="84"/>
      <c r="H26" s="84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56.25" customHeight="1">
      <c r="A27" s="86">
        <v>26.0</v>
      </c>
      <c r="B27" s="17"/>
      <c r="C27" s="19"/>
      <c r="D27" s="98" t="s">
        <v>223</v>
      </c>
      <c r="E27" s="88">
        <v>7171.0</v>
      </c>
      <c r="F27" s="89">
        <v>10000.0</v>
      </c>
      <c r="G27" s="90"/>
      <c r="H27" s="84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56.25" customHeight="1">
      <c r="A28" s="86">
        <v>27.0</v>
      </c>
      <c r="B28" s="17"/>
      <c r="C28" s="101" t="s">
        <v>224</v>
      </c>
      <c r="D28" s="98" t="s">
        <v>225</v>
      </c>
      <c r="E28" s="88">
        <v>21639.0</v>
      </c>
      <c r="F28" s="100">
        <v>88000.0</v>
      </c>
      <c r="G28" s="84"/>
      <c r="H28" s="84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56.25" customHeight="1">
      <c r="A29" s="86">
        <v>28.0</v>
      </c>
      <c r="B29" s="17"/>
      <c r="C29" s="102" t="s">
        <v>226</v>
      </c>
      <c r="D29" s="98" t="s">
        <v>227</v>
      </c>
      <c r="E29" s="88">
        <v>30000.0</v>
      </c>
      <c r="F29" s="89">
        <v>15800.0</v>
      </c>
      <c r="G29" s="103"/>
      <c r="H29" s="103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56.25" customHeight="1">
      <c r="A30" s="86">
        <v>29.0</v>
      </c>
      <c r="B30" s="17"/>
      <c r="C30" s="104"/>
      <c r="D30" s="98" t="s">
        <v>228</v>
      </c>
      <c r="E30" s="88">
        <v>6134.0</v>
      </c>
      <c r="F30" s="89">
        <v>1702.0</v>
      </c>
      <c r="G30" s="90"/>
      <c r="H30" s="84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56.25" customHeight="1">
      <c r="A31" s="86">
        <v>30.0</v>
      </c>
      <c r="B31" s="17"/>
      <c r="C31" s="104"/>
      <c r="D31" s="98" t="s">
        <v>229</v>
      </c>
      <c r="E31" s="88">
        <v>2674.0</v>
      </c>
      <c r="F31" s="89">
        <v>210.0</v>
      </c>
      <c r="G31" s="90"/>
      <c r="H31" s="84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56.25" customHeight="1">
      <c r="A32" s="86">
        <v>31.0</v>
      </c>
      <c r="B32" s="17"/>
      <c r="C32" s="104"/>
      <c r="D32" s="98" t="s">
        <v>230</v>
      </c>
      <c r="E32" s="88">
        <v>6204.0</v>
      </c>
      <c r="F32" s="89">
        <v>430.0</v>
      </c>
      <c r="G32" s="90"/>
      <c r="H32" s="84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56.25" customHeight="1">
      <c r="A33" s="86">
        <v>32.0</v>
      </c>
      <c r="B33" s="17"/>
      <c r="C33" s="104"/>
      <c r="D33" s="98" t="s">
        <v>231</v>
      </c>
      <c r="E33" s="88">
        <v>1923.0</v>
      </c>
      <c r="F33" s="89">
        <v>140000.0</v>
      </c>
      <c r="G33" s="90"/>
      <c r="H33" s="84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56.25" customHeight="1">
      <c r="A34" s="86">
        <v>33.0</v>
      </c>
      <c r="B34" s="17"/>
      <c r="C34" s="104"/>
      <c r="D34" s="98" t="s">
        <v>232</v>
      </c>
      <c r="E34" s="88">
        <v>565.0</v>
      </c>
      <c r="F34" s="89">
        <v>15.0</v>
      </c>
      <c r="G34" s="84"/>
      <c r="H34" s="84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56.25" customHeight="1">
      <c r="A35" s="86">
        <v>34.0</v>
      </c>
      <c r="B35" s="17"/>
      <c r="C35" s="105"/>
      <c r="D35" s="98" t="s">
        <v>233</v>
      </c>
      <c r="E35" s="88">
        <v>4579.0</v>
      </c>
      <c r="F35" s="89">
        <v>649.0</v>
      </c>
      <c r="G35" s="84"/>
      <c r="H35" s="84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56.25" customHeight="1">
      <c r="A36" s="86">
        <v>35.0</v>
      </c>
      <c r="B36" s="17"/>
      <c r="C36" s="87" t="s">
        <v>234</v>
      </c>
      <c r="D36" s="98" t="s">
        <v>235</v>
      </c>
      <c r="E36" s="88">
        <v>7744.0</v>
      </c>
      <c r="F36" s="89">
        <v>537000.0</v>
      </c>
      <c r="G36" s="84"/>
      <c r="H36" s="84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56.25" customHeight="1">
      <c r="A37" s="86">
        <v>36.0</v>
      </c>
      <c r="B37" s="17"/>
      <c r="C37" s="17"/>
      <c r="D37" s="98" t="s">
        <v>236</v>
      </c>
      <c r="E37" s="88">
        <v>1500.0</v>
      </c>
      <c r="F37" s="89">
        <v>80000.0</v>
      </c>
      <c r="G37" s="84"/>
      <c r="H37" s="84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56.25" customHeight="1">
      <c r="A38" s="86">
        <v>37.0</v>
      </c>
      <c r="B38" s="17"/>
      <c r="C38" s="17"/>
      <c r="D38" s="96" t="s">
        <v>237</v>
      </c>
      <c r="E38" s="88">
        <v>800.0</v>
      </c>
      <c r="F38" s="89">
        <v>85000.0</v>
      </c>
      <c r="G38" s="84"/>
      <c r="H38" s="84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56.25" customHeight="1">
      <c r="A39" s="86">
        <v>38.0</v>
      </c>
      <c r="B39" s="17"/>
      <c r="C39" s="19"/>
      <c r="D39" s="91" t="s">
        <v>238</v>
      </c>
      <c r="E39" s="88">
        <v>500.0</v>
      </c>
      <c r="F39" s="89">
        <v>30000.0</v>
      </c>
      <c r="G39" s="84"/>
      <c r="H39" s="84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56.25" customHeight="1">
      <c r="A40" s="86">
        <v>39.0</v>
      </c>
      <c r="B40" s="17"/>
      <c r="C40" s="87" t="s">
        <v>239</v>
      </c>
      <c r="D40" s="106" t="s">
        <v>240</v>
      </c>
      <c r="E40" s="88">
        <v>5722.0</v>
      </c>
      <c r="F40" s="89">
        <v>10000.0</v>
      </c>
      <c r="G40" s="84"/>
      <c r="H40" s="84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56.25" customHeight="1">
      <c r="A41" s="86">
        <v>40.0</v>
      </c>
      <c r="B41" s="17"/>
      <c r="C41" s="19"/>
      <c r="D41" s="91"/>
      <c r="E41" s="88">
        <v>2348.0</v>
      </c>
      <c r="F41" s="89">
        <v>833.0</v>
      </c>
      <c r="G41" s="84"/>
      <c r="H41" s="84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56.25" customHeight="1">
      <c r="A42" s="86">
        <v>41.0</v>
      </c>
      <c r="B42" s="17"/>
      <c r="C42" s="87" t="s">
        <v>241</v>
      </c>
      <c r="D42" s="91" t="s">
        <v>242</v>
      </c>
      <c r="E42" s="88">
        <v>1231.0</v>
      </c>
      <c r="F42" s="89">
        <f>950*400</f>
        <v>380000</v>
      </c>
      <c r="G42" s="84"/>
      <c r="H42" s="84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56.25" customHeight="1">
      <c r="A43" s="86">
        <v>42.0</v>
      </c>
      <c r="B43" s="39"/>
      <c r="C43" s="19"/>
      <c r="D43" s="96" t="s">
        <v>243</v>
      </c>
      <c r="E43" s="92">
        <v>9575.0</v>
      </c>
      <c r="F43" s="100">
        <v>172580.0</v>
      </c>
      <c r="G43" s="84"/>
      <c r="H43" s="84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56.25" customHeight="1">
      <c r="A44" s="86">
        <v>39.0</v>
      </c>
      <c r="B44" s="107" t="s">
        <v>244</v>
      </c>
      <c r="C44" s="108"/>
      <c r="D44" s="109" t="s">
        <v>245</v>
      </c>
      <c r="E44" s="92">
        <v>162000.0</v>
      </c>
      <c r="F44" s="93" t="s">
        <v>246</v>
      </c>
      <c r="G44" s="90"/>
      <c r="H44" s="84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56.25" customHeight="1">
      <c r="A45" s="86">
        <v>40.0</v>
      </c>
      <c r="B45" s="110"/>
      <c r="C45" s="82"/>
      <c r="D45" s="96" t="s">
        <v>247</v>
      </c>
      <c r="E45" s="92">
        <v>18272.0</v>
      </c>
      <c r="F45" s="111">
        <v>9498.0</v>
      </c>
      <c r="G45" s="90"/>
      <c r="H45" s="84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56.25" customHeight="1">
      <c r="A46" s="86">
        <v>41.0</v>
      </c>
      <c r="B46" s="110"/>
      <c r="C46" s="82"/>
      <c r="D46" s="91" t="s">
        <v>248</v>
      </c>
      <c r="E46" s="92">
        <v>19000.0</v>
      </c>
      <c r="F46" s="100">
        <v>32000.0</v>
      </c>
      <c r="G46" s="90"/>
      <c r="H46" s="84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56.25" customHeight="1">
      <c r="A47" s="86">
        <v>42.0</v>
      </c>
      <c r="B47" s="110"/>
      <c r="C47" s="82"/>
      <c r="D47" s="91" t="s">
        <v>249</v>
      </c>
      <c r="E47" s="92">
        <v>6000.0</v>
      </c>
      <c r="F47" s="111">
        <v>3750.0</v>
      </c>
      <c r="G47" s="84"/>
      <c r="H47" s="84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56.25" customHeight="1">
      <c r="A48" s="86">
        <v>43.0</v>
      </c>
      <c r="B48" s="110"/>
      <c r="C48" s="82"/>
      <c r="D48" s="91" t="s">
        <v>250</v>
      </c>
      <c r="E48" s="92">
        <v>3500.0</v>
      </c>
      <c r="F48" s="111">
        <v>19319.0</v>
      </c>
      <c r="G48" s="90"/>
      <c r="H48" s="84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56.25" customHeight="1">
      <c r="A49" s="86">
        <v>44.0</v>
      </c>
      <c r="B49" s="110"/>
      <c r="C49" s="82"/>
      <c r="D49" s="91" t="s">
        <v>251</v>
      </c>
      <c r="E49" s="92">
        <v>360.0</v>
      </c>
      <c r="F49" s="93">
        <v>210.0</v>
      </c>
      <c r="G49" s="90"/>
      <c r="H49" s="84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56.25" customHeight="1">
      <c r="A50" s="86"/>
      <c r="B50" s="112"/>
      <c r="C50" s="83"/>
      <c r="D50" s="91" t="s">
        <v>252</v>
      </c>
      <c r="E50" s="92">
        <v>1700.0</v>
      </c>
      <c r="F50" s="100">
        <v>1600.0</v>
      </c>
      <c r="G50" s="90"/>
      <c r="H50" s="84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56.25" customHeight="1">
      <c r="A51" s="86">
        <v>45.0</v>
      </c>
      <c r="B51" s="87" t="s">
        <v>253</v>
      </c>
      <c r="C51" s="87" t="s">
        <v>254</v>
      </c>
      <c r="E51" s="92">
        <v>75773.0</v>
      </c>
      <c r="F51" s="111">
        <v>180000.0</v>
      </c>
      <c r="G51" s="90"/>
      <c r="H51" s="84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56.25" customHeight="1">
      <c r="A52" s="86">
        <v>46.0</v>
      </c>
      <c r="B52" s="17"/>
      <c r="C52" s="17"/>
      <c r="D52" s="109" t="s">
        <v>255</v>
      </c>
      <c r="E52" s="88">
        <v>6641.0</v>
      </c>
      <c r="F52" s="111">
        <v>5000.0</v>
      </c>
      <c r="G52" s="84"/>
      <c r="H52" s="84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56.25" customHeight="1">
      <c r="A53" s="86">
        <v>47.0</v>
      </c>
      <c r="B53" s="17"/>
      <c r="C53" s="17"/>
      <c r="D53" s="98" t="s">
        <v>256</v>
      </c>
      <c r="E53" s="92">
        <v>2586.0</v>
      </c>
      <c r="F53" s="111">
        <v>5100.0</v>
      </c>
      <c r="G53" s="84"/>
      <c r="H53" s="84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56.25" customHeight="1">
      <c r="A54" s="86">
        <v>48.0</v>
      </c>
      <c r="B54" s="17"/>
      <c r="C54" s="19"/>
      <c r="D54" s="98" t="s">
        <v>257</v>
      </c>
      <c r="E54" s="88">
        <v>894.0</v>
      </c>
      <c r="F54" s="97">
        <v>30.0</v>
      </c>
      <c r="G54" s="84"/>
      <c r="H54" s="84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56.25" customHeight="1">
      <c r="A55" s="86">
        <v>49.0</v>
      </c>
      <c r="B55" s="19"/>
      <c r="C55" s="101" t="s">
        <v>258</v>
      </c>
      <c r="D55" s="113" t="s">
        <v>259</v>
      </c>
      <c r="E55" s="88">
        <v>500.0</v>
      </c>
      <c r="F55" s="93">
        <v>100.0</v>
      </c>
      <c r="G55" s="84"/>
      <c r="H55" s="84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56.25" customHeight="1">
      <c r="A56" s="86">
        <v>50.0</v>
      </c>
      <c r="B56" s="107" t="s">
        <v>260</v>
      </c>
      <c r="C56" s="108"/>
      <c r="D56" s="109" t="s">
        <v>261</v>
      </c>
      <c r="E56" s="88">
        <v>25136.0</v>
      </c>
      <c r="F56" s="100">
        <v>8892.0</v>
      </c>
      <c r="G56" s="90"/>
      <c r="H56" s="84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56.25" customHeight="1">
      <c r="A57" s="86">
        <v>51.0</v>
      </c>
      <c r="B57" s="110"/>
      <c r="C57" s="82"/>
      <c r="D57" s="99"/>
      <c r="E57" s="88">
        <v>8715.0</v>
      </c>
      <c r="F57" s="93" t="s">
        <v>262</v>
      </c>
      <c r="G57" s="90"/>
      <c r="H57" s="84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56.25" customHeight="1">
      <c r="A58" s="86"/>
      <c r="B58" s="112"/>
      <c r="C58" s="83"/>
      <c r="D58" s="113" t="s">
        <v>263</v>
      </c>
      <c r="E58" s="92">
        <v>704.0</v>
      </c>
      <c r="F58" s="93">
        <v>500.0</v>
      </c>
      <c r="G58" s="90"/>
      <c r="H58" s="84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56.25" customHeight="1">
      <c r="A59" s="86">
        <v>52.0</v>
      </c>
      <c r="B59" s="87" t="s">
        <v>264</v>
      </c>
      <c r="C59" s="87" t="s">
        <v>265</v>
      </c>
      <c r="D59" s="109" t="s">
        <v>266</v>
      </c>
      <c r="E59" s="88">
        <v>5000.0</v>
      </c>
      <c r="F59" s="93" t="s">
        <v>267</v>
      </c>
      <c r="G59" s="84"/>
      <c r="H59" s="84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56.25" customHeight="1">
      <c r="A60" s="86">
        <v>53.0</v>
      </c>
      <c r="B60" s="17"/>
      <c r="C60" s="17"/>
      <c r="D60" s="98" t="s">
        <v>268</v>
      </c>
      <c r="E60" s="88">
        <v>4000.0</v>
      </c>
      <c r="F60" s="97">
        <v>35.0</v>
      </c>
      <c r="G60" s="84"/>
      <c r="H60" s="84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56.25" customHeight="1">
      <c r="A61" s="86">
        <v>54.0</v>
      </c>
      <c r="B61" s="17"/>
      <c r="C61" s="17"/>
      <c r="D61" s="98" t="s">
        <v>269</v>
      </c>
      <c r="E61" s="88">
        <v>2500.0</v>
      </c>
      <c r="F61" s="97">
        <v>125.0</v>
      </c>
      <c r="G61" s="84"/>
      <c r="H61" s="84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56.25" customHeight="1">
      <c r="A62" s="86">
        <v>55.0</v>
      </c>
      <c r="B62" s="17"/>
      <c r="C62" s="17"/>
      <c r="D62" s="98" t="s">
        <v>270</v>
      </c>
      <c r="E62" s="88">
        <v>3150.0</v>
      </c>
      <c r="F62" s="93">
        <v>100.0</v>
      </c>
      <c r="G62" s="90"/>
      <c r="H62" s="84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56.25" customHeight="1">
      <c r="A63" s="86">
        <v>56.0</v>
      </c>
      <c r="B63" s="17"/>
      <c r="C63" s="19"/>
      <c r="D63" s="98" t="s">
        <v>271</v>
      </c>
      <c r="E63" s="88">
        <v>1000.0</v>
      </c>
      <c r="F63" s="93">
        <v>98.0</v>
      </c>
      <c r="G63" s="84"/>
      <c r="H63" s="84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56.25" customHeight="1">
      <c r="A64" s="86">
        <v>57.0</v>
      </c>
      <c r="B64" s="17"/>
      <c r="C64" s="87" t="s">
        <v>272</v>
      </c>
      <c r="D64" s="98" t="s">
        <v>273</v>
      </c>
      <c r="E64" s="88">
        <v>8000.0</v>
      </c>
      <c r="F64" s="100">
        <v>60000.0</v>
      </c>
      <c r="G64" s="90"/>
      <c r="H64" s="84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56.25" customHeight="1">
      <c r="A65" s="86">
        <v>58.0</v>
      </c>
      <c r="B65" s="17"/>
      <c r="C65" s="19"/>
      <c r="D65" s="99"/>
      <c r="E65" s="88">
        <v>1703.0</v>
      </c>
      <c r="F65" s="93" t="s">
        <v>274</v>
      </c>
      <c r="G65" s="90"/>
      <c r="H65" s="84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56.25" customHeight="1">
      <c r="A66" s="86">
        <v>59.0</v>
      </c>
      <c r="B66" s="17"/>
      <c r="C66" s="87" t="s">
        <v>275</v>
      </c>
      <c r="D66" s="98" t="s">
        <v>276</v>
      </c>
      <c r="E66" s="88">
        <v>250.0</v>
      </c>
      <c r="F66" s="93" t="s">
        <v>277</v>
      </c>
      <c r="G66" s="90"/>
      <c r="H66" s="84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56.25" customHeight="1">
      <c r="A67" s="86"/>
      <c r="B67" s="39"/>
      <c r="C67" s="19"/>
      <c r="D67" s="98" t="s">
        <v>278</v>
      </c>
      <c r="E67" s="92">
        <v>2000.0</v>
      </c>
      <c r="F67" s="100">
        <v>45000.0</v>
      </c>
      <c r="G67" s="84"/>
      <c r="H67" s="84"/>
      <c r="I67" s="114">
        <f t="shared" ref="I67:J67" si="1">SUM(E59:E67)</f>
        <v>27603</v>
      </c>
      <c r="J67" s="114">
        <f t="shared" si="1"/>
        <v>105358</v>
      </c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56.25" customHeight="1">
      <c r="A68" s="86">
        <v>64.0</v>
      </c>
      <c r="B68" s="115" t="s">
        <v>279</v>
      </c>
      <c r="C68" s="116"/>
      <c r="D68" s="117" t="s">
        <v>280</v>
      </c>
      <c r="E68" s="92">
        <v>7796.0</v>
      </c>
      <c r="F68" s="93" t="s">
        <v>281</v>
      </c>
      <c r="G68" s="84"/>
      <c r="H68" s="84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56.25" customHeight="1">
      <c r="A69" s="86">
        <v>61.0</v>
      </c>
      <c r="B69" s="87" t="s">
        <v>282</v>
      </c>
      <c r="C69" s="87" t="s">
        <v>283</v>
      </c>
      <c r="D69" s="113" t="s">
        <v>284</v>
      </c>
      <c r="E69" s="88">
        <v>4000.0</v>
      </c>
      <c r="F69" s="93" t="s">
        <v>285</v>
      </c>
      <c r="G69" s="90"/>
      <c r="H69" s="84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56.25" customHeight="1">
      <c r="A70" s="86">
        <v>62.0</v>
      </c>
      <c r="B70" s="19"/>
      <c r="C70" s="19"/>
      <c r="D70" s="109" t="s">
        <v>286</v>
      </c>
      <c r="E70" s="88">
        <v>2500.0</v>
      </c>
      <c r="F70" s="100">
        <v>15000.0</v>
      </c>
      <c r="G70" s="84"/>
      <c r="H70" s="84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56.25" customHeight="1">
      <c r="A71" s="118"/>
      <c r="B71" s="85"/>
      <c r="C71" s="85"/>
      <c r="D71" s="119"/>
      <c r="E71" s="120"/>
      <c r="F71" s="121"/>
      <c r="G71" s="122"/>
      <c r="H71" s="122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56.25" customHeight="1">
      <c r="A72" s="118"/>
      <c r="B72" s="85"/>
      <c r="C72" s="85"/>
      <c r="D72" s="119"/>
      <c r="E72" s="120"/>
      <c r="F72" s="121"/>
      <c r="G72" s="122"/>
      <c r="H72" s="122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56.25" customHeight="1">
      <c r="A73" s="118"/>
      <c r="B73" s="85"/>
      <c r="C73" s="85"/>
      <c r="D73" s="119"/>
      <c r="E73" s="120"/>
      <c r="F73" s="121"/>
      <c r="G73" s="122"/>
      <c r="H73" s="122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56.25" customHeight="1">
      <c r="A74" s="118"/>
      <c r="B74" s="85"/>
      <c r="C74" s="85"/>
      <c r="D74" s="85"/>
      <c r="E74" s="120"/>
      <c r="F74" s="121"/>
      <c r="G74" s="122"/>
      <c r="H74" s="122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56.25" customHeight="1">
      <c r="A75" s="118"/>
      <c r="B75" s="85"/>
      <c r="C75" s="85"/>
      <c r="D75" s="85"/>
      <c r="E75" s="120"/>
      <c r="F75" s="121"/>
      <c r="G75" s="122"/>
      <c r="H75" s="122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56.25" customHeight="1">
      <c r="A76" s="118"/>
      <c r="B76" s="85"/>
      <c r="C76" s="85"/>
      <c r="D76" s="85"/>
      <c r="E76" s="120"/>
      <c r="F76" s="121"/>
      <c r="G76" s="122"/>
      <c r="H76" s="122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56.25" customHeight="1">
      <c r="A77" s="118"/>
      <c r="B77" s="85"/>
      <c r="C77" s="85"/>
      <c r="D77" s="85"/>
      <c r="E77" s="120"/>
      <c r="F77" s="121"/>
      <c r="G77" s="122"/>
      <c r="H77" s="122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56.25" customHeight="1">
      <c r="A78" s="118"/>
      <c r="B78" s="85"/>
      <c r="C78" s="85"/>
      <c r="D78" s="85"/>
      <c r="E78" s="120"/>
      <c r="F78" s="121"/>
      <c r="G78" s="122"/>
      <c r="H78" s="122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56.25" customHeight="1">
      <c r="A79" s="118"/>
      <c r="B79" s="85"/>
      <c r="C79" s="85"/>
      <c r="D79" s="85"/>
      <c r="E79" s="120"/>
      <c r="F79" s="121"/>
      <c r="G79" s="122"/>
      <c r="H79" s="122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56.25" customHeight="1">
      <c r="A80" s="118"/>
      <c r="B80" s="85"/>
      <c r="C80" s="85"/>
      <c r="D80" s="85"/>
      <c r="E80" s="120"/>
      <c r="F80" s="121"/>
      <c r="G80" s="122"/>
      <c r="H80" s="122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56.25" customHeight="1">
      <c r="A81" s="118"/>
      <c r="B81" s="85"/>
      <c r="C81" s="85"/>
      <c r="D81" s="85"/>
      <c r="E81" s="120"/>
      <c r="F81" s="121"/>
      <c r="G81" s="122"/>
      <c r="H81" s="122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56.25" customHeight="1">
      <c r="A82" s="118"/>
      <c r="B82" s="85"/>
      <c r="C82" s="85"/>
      <c r="D82" s="85"/>
      <c r="E82" s="120"/>
      <c r="F82" s="121"/>
      <c r="G82" s="122"/>
      <c r="H82" s="122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56.25" customHeight="1">
      <c r="A83" s="118"/>
      <c r="B83" s="85"/>
      <c r="C83" s="85"/>
      <c r="D83" s="85"/>
      <c r="E83" s="120"/>
      <c r="F83" s="121"/>
      <c r="G83" s="122"/>
      <c r="H83" s="122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56.25" customHeight="1">
      <c r="A84" s="118"/>
      <c r="B84" s="85"/>
      <c r="C84" s="85"/>
      <c r="D84" s="85"/>
      <c r="E84" s="85"/>
      <c r="F84" s="123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56.25" customHeight="1">
      <c r="A85" s="118"/>
      <c r="B85" s="85"/>
      <c r="C85" s="85"/>
      <c r="D85" s="85"/>
      <c r="E85" s="85"/>
      <c r="F85" s="123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56.25" customHeight="1">
      <c r="A86" s="118"/>
      <c r="B86" s="85"/>
      <c r="C86" s="85"/>
      <c r="D86" s="85"/>
      <c r="E86" s="85"/>
      <c r="F86" s="123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56.25" customHeight="1">
      <c r="A87" s="118"/>
      <c r="B87" s="85"/>
      <c r="C87" s="85"/>
      <c r="D87" s="85"/>
      <c r="E87" s="85"/>
      <c r="F87" s="123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56.25" customHeight="1">
      <c r="A88" s="118"/>
      <c r="B88" s="85"/>
      <c r="C88" s="85"/>
      <c r="D88" s="85"/>
      <c r="E88" s="85"/>
      <c r="F88" s="123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56.25" customHeight="1">
      <c r="A89" s="118"/>
      <c r="B89" s="85"/>
      <c r="C89" s="85"/>
      <c r="D89" s="85"/>
      <c r="E89" s="85"/>
      <c r="F89" s="123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56.25" customHeight="1">
      <c r="A90" s="118"/>
      <c r="B90" s="85"/>
      <c r="C90" s="85"/>
      <c r="D90" s="85"/>
      <c r="E90" s="85"/>
      <c r="F90" s="123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56.25" customHeight="1">
      <c r="A91" s="118"/>
      <c r="B91" s="85"/>
      <c r="C91" s="85"/>
      <c r="D91" s="85"/>
      <c r="E91" s="85"/>
      <c r="F91" s="123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56.25" customHeight="1">
      <c r="A92" s="118"/>
      <c r="B92" s="85"/>
      <c r="C92" s="85"/>
      <c r="D92" s="85"/>
      <c r="E92" s="85"/>
      <c r="F92" s="123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56.25" customHeight="1">
      <c r="A93" s="118"/>
      <c r="B93" s="85"/>
      <c r="C93" s="85"/>
      <c r="D93" s="85"/>
      <c r="E93" s="85"/>
      <c r="F93" s="123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56.25" customHeight="1">
      <c r="A94" s="118"/>
      <c r="B94" s="85"/>
      <c r="C94" s="85"/>
      <c r="D94" s="85"/>
      <c r="E94" s="85"/>
      <c r="F94" s="123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56.25" customHeight="1">
      <c r="A95" s="118"/>
      <c r="B95" s="85"/>
      <c r="C95" s="85"/>
      <c r="D95" s="85"/>
      <c r="E95" s="85"/>
      <c r="F95" s="123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56.25" customHeight="1">
      <c r="A96" s="118"/>
      <c r="B96" s="85"/>
      <c r="C96" s="85"/>
      <c r="D96" s="85"/>
      <c r="E96" s="85"/>
      <c r="F96" s="123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56.25" customHeight="1">
      <c r="A97" s="118"/>
      <c r="B97" s="85"/>
      <c r="C97" s="85"/>
      <c r="D97" s="85"/>
      <c r="E97" s="85"/>
      <c r="F97" s="123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56.25" customHeight="1">
      <c r="A98" s="118"/>
      <c r="B98" s="85"/>
      <c r="C98" s="85"/>
      <c r="D98" s="85"/>
      <c r="E98" s="85"/>
      <c r="F98" s="123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56.25" customHeight="1">
      <c r="A99" s="118"/>
      <c r="B99" s="85"/>
      <c r="C99" s="85"/>
      <c r="D99" s="85"/>
      <c r="E99" s="85"/>
      <c r="F99" s="123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56.25" customHeight="1">
      <c r="A100" s="118"/>
      <c r="B100" s="85"/>
      <c r="C100" s="85"/>
      <c r="D100" s="85"/>
      <c r="E100" s="85"/>
      <c r="F100" s="123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56.25" customHeight="1">
      <c r="A101" s="118"/>
      <c r="B101" s="85"/>
      <c r="C101" s="85"/>
      <c r="D101" s="85"/>
      <c r="E101" s="85"/>
      <c r="F101" s="123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56.25" customHeight="1">
      <c r="A102" s="118"/>
      <c r="B102" s="85"/>
      <c r="C102" s="85"/>
      <c r="D102" s="85"/>
      <c r="E102" s="85"/>
      <c r="F102" s="123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56.25" customHeight="1">
      <c r="A103" s="118"/>
      <c r="B103" s="85"/>
      <c r="C103" s="85"/>
      <c r="D103" s="85"/>
      <c r="E103" s="85"/>
      <c r="F103" s="123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56.25" customHeight="1">
      <c r="A104" s="118"/>
      <c r="B104" s="85"/>
      <c r="C104" s="85"/>
      <c r="D104" s="85"/>
      <c r="E104" s="85"/>
      <c r="F104" s="123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56.25" customHeight="1">
      <c r="A105" s="118"/>
      <c r="B105" s="85"/>
      <c r="C105" s="85"/>
      <c r="D105" s="85"/>
      <c r="E105" s="85"/>
      <c r="F105" s="123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56.25" customHeight="1">
      <c r="A106" s="118"/>
      <c r="B106" s="85"/>
      <c r="C106" s="85"/>
      <c r="D106" s="85"/>
      <c r="E106" s="85"/>
      <c r="F106" s="123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56.25" customHeight="1">
      <c r="A107" s="118"/>
      <c r="B107" s="85"/>
      <c r="C107" s="85"/>
      <c r="D107" s="85"/>
      <c r="E107" s="85"/>
      <c r="F107" s="123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56.25" customHeight="1">
      <c r="A108" s="118"/>
      <c r="B108" s="85"/>
      <c r="C108" s="85"/>
      <c r="D108" s="85"/>
      <c r="E108" s="85"/>
      <c r="F108" s="123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56.25" customHeight="1">
      <c r="A109" s="118"/>
      <c r="B109" s="85"/>
      <c r="C109" s="85"/>
      <c r="D109" s="85"/>
      <c r="E109" s="85"/>
      <c r="F109" s="123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56.25" customHeight="1">
      <c r="A110" s="118"/>
      <c r="B110" s="85"/>
      <c r="C110" s="85"/>
      <c r="D110" s="85"/>
      <c r="E110" s="85"/>
      <c r="F110" s="123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56.25" customHeight="1">
      <c r="A111" s="118"/>
      <c r="B111" s="85"/>
      <c r="C111" s="85"/>
      <c r="D111" s="85"/>
      <c r="E111" s="85"/>
      <c r="F111" s="123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56.25" customHeight="1">
      <c r="A112" s="118"/>
      <c r="B112" s="85"/>
      <c r="C112" s="85"/>
      <c r="D112" s="85"/>
      <c r="E112" s="85"/>
      <c r="F112" s="123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56.25" customHeight="1">
      <c r="A113" s="118"/>
      <c r="B113" s="85"/>
      <c r="C113" s="85"/>
      <c r="D113" s="85"/>
      <c r="E113" s="85"/>
      <c r="F113" s="123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56.25" customHeight="1">
      <c r="A114" s="118"/>
      <c r="B114" s="85"/>
      <c r="C114" s="85"/>
      <c r="D114" s="85"/>
      <c r="E114" s="85"/>
      <c r="F114" s="123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56.25" customHeight="1">
      <c r="A115" s="118"/>
      <c r="B115" s="85"/>
      <c r="C115" s="85"/>
      <c r="D115" s="85"/>
      <c r="E115" s="85"/>
      <c r="F115" s="123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56.25" customHeight="1">
      <c r="A116" s="118"/>
      <c r="B116" s="85"/>
      <c r="C116" s="85"/>
      <c r="D116" s="85"/>
      <c r="E116" s="85"/>
      <c r="F116" s="123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56.25" customHeight="1">
      <c r="A117" s="118"/>
      <c r="B117" s="85"/>
      <c r="C117" s="85"/>
      <c r="D117" s="85"/>
      <c r="E117" s="85"/>
      <c r="F117" s="123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56.25" customHeight="1">
      <c r="A118" s="118"/>
      <c r="B118" s="85"/>
      <c r="C118" s="85"/>
      <c r="D118" s="85"/>
      <c r="E118" s="85"/>
      <c r="F118" s="123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56.25" customHeight="1">
      <c r="A119" s="118"/>
      <c r="B119" s="85"/>
      <c r="C119" s="85"/>
      <c r="D119" s="85"/>
      <c r="E119" s="85"/>
      <c r="F119" s="123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56.25" customHeight="1">
      <c r="A120" s="118"/>
      <c r="B120" s="85"/>
      <c r="C120" s="85"/>
      <c r="D120" s="85"/>
      <c r="E120" s="85"/>
      <c r="F120" s="123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56.25" customHeight="1">
      <c r="A121" s="118"/>
      <c r="B121" s="85"/>
      <c r="C121" s="85"/>
      <c r="D121" s="85"/>
      <c r="E121" s="85"/>
      <c r="F121" s="123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56.25" customHeight="1">
      <c r="A122" s="118"/>
      <c r="B122" s="85"/>
      <c r="C122" s="85"/>
      <c r="D122" s="85"/>
      <c r="E122" s="85"/>
      <c r="F122" s="123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56.25" customHeight="1">
      <c r="A123" s="118"/>
      <c r="B123" s="85"/>
      <c r="C123" s="85"/>
      <c r="D123" s="85"/>
      <c r="E123" s="85"/>
      <c r="F123" s="123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56.25" customHeight="1">
      <c r="A124" s="118"/>
      <c r="B124" s="85"/>
      <c r="C124" s="85"/>
      <c r="D124" s="85"/>
      <c r="E124" s="85"/>
      <c r="F124" s="123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56.25" customHeight="1">
      <c r="A125" s="118"/>
      <c r="B125" s="85"/>
      <c r="C125" s="85"/>
      <c r="D125" s="85"/>
      <c r="E125" s="85"/>
      <c r="F125" s="123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56.25" customHeight="1">
      <c r="A126" s="118"/>
      <c r="B126" s="85"/>
      <c r="C126" s="85"/>
      <c r="D126" s="85"/>
      <c r="E126" s="85"/>
      <c r="F126" s="123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56.25" customHeight="1">
      <c r="A127" s="118"/>
      <c r="B127" s="85"/>
      <c r="C127" s="85"/>
      <c r="D127" s="85"/>
      <c r="E127" s="85"/>
      <c r="F127" s="123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56.25" customHeight="1">
      <c r="A128" s="118"/>
      <c r="B128" s="85"/>
      <c r="C128" s="85"/>
      <c r="D128" s="85"/>
      <c r="E128" s="85"/>
      <c r="F128" s="123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56.25" customHeight="1">
      <c r="A129" s="118"/>
      <c r="B129" s="85"/>
      <c r="C129" s="85"/>
      <c r="D129" s="85"/>
      <c r="E129" s="85"/>
      <c r="F129" s="123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56.25" customHeight="1">
      <c r="A130" s="118"/>
      <c r="B130" s="85"/>
      <c r="C130" s="85"/>
      <c r="D130" s="85"/>
      <c r="E130" s="85"/>
      <c r="F130" s="123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56.25" customHeight="1">
      <c r="A131" s="118"/>
      <c r="B131" s="85"/>
      <c r="C131" s="85"/>
      <c r="D131" s="85"/>
      <c r="E131" s="85"/>
      <c r="F131" s="123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56.25" customHeight="1">
      <c r="A132" s="118"/>
      <c r="B132" s="85"/>
      <c r="C132" s="85"/>
      <c r="D132" s="85"/>
      <c r="E132" s="85"/>
      <c r="F132" s="123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56.25" customHeight="1">
      <c r="A133" s="118"/>
      <c r="B133" s="85"/>
      <c r="C133" s="85"/>
      <c r="D133" s="85"/>
      <c r="E133" s="85"/>
      <c r="F133" s="123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56.25" customHeight="1">
      <c r="A134" s="118"/>
      <c r="B134" s="85"/>
      <c r="C134" s="85"/>
      <c r="D134" s="85"/>
      <c r="E134" s="85"/>
      <c r="F134" s="123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56.25" customHeight="1">
      <c r="A135" s="118"/>
      <c r="B135" s="85"/>
      <c r="C135" s="85"/>
      <c r="D135" s="85"/>
      <c r="E135" s="85"/>
      <c r="F135" s="123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56.25" customHeight="1">
      <c r="A136" s="118"/>
      <c r="B136" s="85"/>
      <c r="C136" s="85"/>
      <c r="D136" s="85"/>
      <c r="E136" s="85"/>
      <c r="F136" s="123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56.25" customHeight="1">
      <c r="A137" s="118"/>
      <c r="B137" s="85"/>
      <c r="C137" s="85"/>
      <c r="D137" s="85"/>
      <c r="E137" s="85"/>
      <c r="F137" s="123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56.25" customHeight="1">
      <c r="A138" s="118"/>
      <c r="B138" s="85"/>
      <c r="C138" s="85"/>
      <c r="D138" s="85"/>
      <c r="E138" s="85"/>
      <c r="F138" s="123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56.25" customHeight="1">
      <c r="A139" s="118"/>
      <c r="B139" s="85"/>
      <c r="C139" s="85"/>
      <c r="D139" s="85"/>
      <c r="E139" s="85"/>
      <c r="F139" s="123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56.25" customHeight="1">
      <c r="A140" s="118"/>
      <c r="B140" s="85"/>
      <c r="C140" s="85"/>
      <c r="D140" s="85"/>
      <c r="E140" s="85"/>
      <c r="F140" s="123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56.25" customHeight="1">
      <c r="A141" s="118"/>
      <c r="B141" s="85"/>
      <c r="C141" s="85"/>
      <c r="D141" s="85"/>
      <c r="E141" s="85"/>
      <c r="F141" s="123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56.25" customHeight="1">
      <c r="A142" s="118"/>
      <c r="B142" s="85"/>
      <c r="C142" s="85"/>
      <c r="D142" s="85"/>
      <c r="E142" s="85"/>
      <c r="F142" s="123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56.25" customHeight="1">
      <c r="A143" s="118"/>
      <c r="B143" s="85"/>
      <c r="C143" s="85"/>
      <c r="D143" s="85"/>
      <c r="E143" s="85"/>
      <c r="F143" s="123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56.25" customHeight="1">
      <c r="A144" s="118"/>
      <c r="B144" s="85"/>
      <c r="C144" s="85"/>
      <c r="D144" s="85"/>
      <c r="E144" s="85"/>
      <c r="F144" s="123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56.25" customHeight="1">
      <c r="A145" s="118"/>
      <c r="B145" s="85"/>
      <c r="C145" s="85"/>
      <c r="D145" s="85"/>
      <c r="E145" s="85"/>
      <c r="F145" s="123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56.25" customHeight="1">
      <c r="A146" s="118"/>
      <c r="B146" s="85"/>
      <c r="C146" s="85"/>
      <c r="D146" s="85"/>
      <c r="E146" s="85"/>
      <c r="F146" s="123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56.25" customHeight="1">
      <c r="A147" s="118"/>
      <c r="B147" s="85"/>
      <c r="C147" s="85"/>
      <c r="D147" s="85"/>
      <c r="E147" s="85"/>
      <c r="F147" s="123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56.25" customHeight="1">
      <c r="A148" s="118"/>
      <c r="B148" s="85"/>
      <c r="C148" s="85"/>
      <c r="D148" s="85"/>
      <c r="E148" s="85"/>
      <c r="F148" s="123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56.25" customHeight="1">
      <c r="A149" s="118"/>
      <c r="B149" s="85"/>
      <c r="C149" s="85"/>
      <c r="D149" s="85"/>
      <c r="E149" s="85"/>
      <c r="F149" s="123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56.25" customHeight="1">
      <c r="A150" s="118"/>
      <c r="B150" s="85"/>
      <c r="C150" s="85"/>
      <c r="D150" s="85"/>
      <c r="E150" s="85"/>
      <c r="F150" s="123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56.25" customHeight="1">
      <c r="A151" s="118"/>
      <c r="B151" s="85"/>
      <c r="C151" s="85"/>
      <c r="D151" s="85"/>
      <c r="E151" s="85"/>
      <c r="F151" s="123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56.25" customHeight="1">
      <c r="A152" s="118"/>
      <c r="B152" s="85"/>
      <c r="C152" s="85"/>
      <c r="D152" s="85"/>
      <c r="E152" s="85"/>
      <c r="F152" s="123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56.25" customHeight="1">
      <c r="A153" s="118"/>
      <c r="B153" s="85"/>
      <c r="C153" s="85"/>
      <c r="D153" s="85"/>
      <c r="E153" s="85"/>
      <c r="F153" s="123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56.25" customHeight="1">
      <c r="A154" s="118"/>
      <c r="B154" s="85"/>
      <c r="C154" s="85"/>
      <c r="D154" s="85"/>
      <c r="E154" s="85"/>
      <c r="F154" s="123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56.25" customHeight="1">
      <c r="A155" s="118"/>
      <c r="B155" s="85"/>
      <c r="C155" s="85"/>
      <c r="D155" s="85"/>
      <c r="E155" s="85"/>
      <c r="F155" s="123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56.25" customHeight="1">
      <c r="A156" s="118"/>
      <c r="B156" s="85"/>
      <c r="C156" s="85"/>
      <c r="D156" s="85"/>
      <c r="E156" s="85"/>
      <c r="F156" s="123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56.25" customHeight="1">
      <c r="A157" s="118"/>
      <c r="B157" s="85"/>
      <c r="C157" s="85"/>
      <c r="D157" s="85"/>
      <c r="E157" s="85"/>
      <c r="F157" s="123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56.25" customHeight="1">
      <c r="A158" s="118"/>
      <c r="B158" s="85"/>
      <c r="C158" s="85"/>
      <c r="D158" s="85"/>
      <c r="E158" s="85"/>
      <c r="F158" s="123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56.25" customHeight="1">
      <c r="A159" s="118"/>
      <c r="B159" s="85"/>
      <c r="C159" s="85"/>
      <c r="D159" s="85"/>
      <c r="E159" s="85"/>
      <c r="F159" s="123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56.25" customHeight="1">
      <c r="A160" s="118"/>
      <c r="B160" s="85"/>
      <c r="C160" s="85"/>
      <c r="D160" s="85"/>
      <c r="E160" s="85"/>
      <c r="F160" s="123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56.25" customHeight="1">
      <c r="A161" s="118"/>
      <c r="B161" s="85"/>
      <c r="C161" s="85"/>
      <c r="D161" s="85"/>
      <c r="E161" s="85"/>
      <c r="F161" s="123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56.25" customHeight="1">
      <c r="A162" s="118"/>
      <c r="B162" s="85"/>
      <c r="C162" s="85"/>
      <c r="D162" s="85"/>
      <c r="E162" s="85"/>
      <c r="F162" s="123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56.25" customHeight="1">
      <c r="A163" s="118"/>
      <c r="B163" s="85"/>
      <c r="C163" s="85"/>
      <c r="D163" s="85"/>
      <c r="E163" s="85"/>
      <c r="F163" s="123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56.25" customHeight="1">
      <c r="A164" s="118"/>
      <c r="B164" s="85"/>
      <c r="C164" s="85"/>
      <c r="D164" s="85"/>
      <c r="E164" s="85"/>
      <c r="F164" s="123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56.25" customHeight="1">
      <c r="A165" s="118"/>
      <c r="B165" s="85"/>
      <c r="C165" s="85"/>
      <c r="D165" s="85"/>
      <c r="E165" s="85"/>
      <c r="F165" s="123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56.25" customHeight="1">
      <c r="A166" s="118"/>
      <c r="B166" s="85"/>
      <c r="C166" s="85"/>
      <c r="D166" s="85"/>
      <c r="E166" s="85"/>
      <c r="F166" s="123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56.25" customHeight="1">
      <c r="A167" s="118"/>
      <c r="B167" s="85"/>
      <c r="C167" s="85"/>
      <c r="D167" s="85"/>
      <c r="E167" s="85"/>
      <c r="F167" s="123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56.25" customHeight="1">
      <c r="A168" s="118"/>
      <c r="B168" s="85"/>
      <c r="C168" s="85"/>
      <c r="D168" s="85"/>
      <c r="E168" s="85"/>
      <c r="F168" s="123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56.25" customHeight="1">
      <c r="A169" s="118"/>
      <c r="B169" s="85"/>
      <c r="C169" s="85"/>
      <c r="D169" s="85"/>
      <c r="E169" s="85"/>
      <c r="F169" s="123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56.25" customHeight="1">
      <c r="A170" s="118"/>
      <c r="B170" s="85"/>
      <c r="C170" s="85"/>
      <c r="D170" s="85"/>
      <c r="E170" s="85"/>
      <c r="F170" s="123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56.25" customHeight="1">
      <c r="A171" s="118"/>
      <c r="B171" s="85"/>
      <c r="C171" s="85"/>
      <c r="D171" s="85"/>
      <c r="E171" s="85"/>
      <c r="F171" s="123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56.25" customHeight="1">
      <c r="A172" s="118"/>
      <c r="B172" s="85"/>
      <c r="C172" s="85"/>
      <c r="D172" s="85"/>
      <c r="E172" s="85"/>
      <c r="F172" s="123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56.25" customHeight="1">
      <c r="A173" s="118"/>
      <c r="B173" s="85"/>
      <c r="C173" s="85"/>
      <c r="D173" s="85"/>
      <c r="E173" s="85"/>
      <c r="F173" s="123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56.25" customHeight="1">
      <c r="A174" s="118"/>
      <c r="B174" s="85"/>
      <c r="C174" s="85"/>
      <c r="D174" s="85"/>
      <c r="E174" s="85"/>
      <c r="F174" s="123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56.25" customHeight="1">
      <c r="A175" s="118"/>
      <c r="B175" s="85"/>
      <c r="C175" s="85"/>
      <c r="D175" s="85"/>
      <c r="E175" s="85"/>
      <c r="F175" s="123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56.25" customHeight="1">
      <c r="A176" s="118"/>
      <c r="B176" s="85"/>
      <c r="C176" s="85"/>
      <c r="D176" s="85"/>
      <c r="E176" s="85"/>
      <c r="F176" s="123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56.25" customHeight="1">
      <c r="A177" s="118"/>
      <c r="B177" s="85"/>
      <c r="C177" s="85"/>
      <c r="D177" s="85"/>
      <c r="E177" s="85"/>
      <c r="F177" s="123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56.25" customHeight="1">
      <c r="A178" s="118"/>
      <c r="B178" s="85"/>
      <c r="C178" s="85"/>
      <c r="D178" s="85"/>
      <c r="E178" s="85"/>
      <c r="F178" s="123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56.25" customHeight="1">
      <c r="A179" s="118"/>
      <c r="B179" s="85"/>
      <c r="C179" s="85"/>
      <c r="D179" s="85"/>
      <c r="E179" s="85"/>
      <c r="F179" s="123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56.25" customHeight="1">
      <c r="A180" s="118"/>
      <c r="B180" s="85"/>
      <c r="C180" s="85"/>
      <c r="D180" s="85"/>
      <c r="E180" s="85"/>
      <c r="F180" s="123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56.25" customHeight="1">
      <c r="A181" s="118"/>
      <c r="B181" s="85"/>
      <c r="C181" s="85"/>
      <c r="D181" s="85"/>
      <c r="E181" s="85"/>
      <c r="F181" s="123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56.25" customHeight="1">
      <c r="A182" s="118"/>
      <c r="B182" s="85"/>
      <c r="C182" s="85"/>
      <c r="D182" s="85"/>
      <c r="E182" s="85"/>
      <c r="F182" s="123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56.25" customHeight="1">
      <c r="A183" s="118"/>
      <c r="B183" s="85"/>
      <c r="C183" s="85"/>
      <c r="D183" s="85"/>
      <c r="E183" s="85"/>
      <c r="F183" s="123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56.25" customHeight="1">
      <c r="A184" s="118"/>
      <c r="B184" s="85"/>
      <c r="C184" s="85"/>
      <c r="D184" s="85"/>
      <c r="E184" s="85"/>
      <c r="F184" s="123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56.25" customHeight="1">
      <c r="A185" s="118"/>
      <c r="B185" s="85"/>
      <c r="C185" s="85"/>
      <c r="D185" s="85"/>
      <c r="E185" s="85"/>
      <c r="F185" s="123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56.25" customHeight="1">
      <c r="A186" s="118"/>
      <c r="B186" s="85"/>
      <c r="C186" s="85"/>
      <c r="D186" s="85"/>
      <c r="E186" s="85"/>
      <c r="F186" s="123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56.25" customHeight="1">
      <c r="A187" s="118"/>
      <c r="B187" s="85"/>
      <c r="C187" s="85"/>
      <c r="D187" s="85"/>
      <c r="E187" s="85"/>
      <c r="F187" s="123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56.25" customHeight="1">
      <c r="A188" s="118"/>
      <c r="B188" s="85"/>
      <c r="C188" s="85"/>
      <c r="D188" s="85"/>
      <c r="E188" s="85"/>
      <c r="F188" s="123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56.25" customHeight="1">
      <c r="A189" s="118"/>
      <c r="B189" s="85"/>
      <c r="C189" s="85"/>
      <c r="D189" s="85"/>
      <c r="E189" s="85"/>
      <c r="F189" s="123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56.25" customHeight="1">
      <c r="A190" s="118"/>
      <c r="B190" s="85"/>
      <c r="C190" s="85"/>
      <c r="D190" s="85"/>
      <c r="E190" s="85"/>
      <c r="F190" s="123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56.25" customHeight="1">
      <c r="A191" s="118"/>
      <c r="B191" s="85"/>
      <c r="C191" s="85"/>
      <c r="D191" s="85"/>
      <c r="E191" s="85"/>
      <c r="F191" s="123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56.25" customHeight="1">
      <c r="A192" s="118"/>
      <c r="B192" s="85"/>
      <c r="C192" s="85"/>
      <c r="D192" s="85"/>
      <c r="E192" s="85"/>
      <c r="F192" s="123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56.25" customHeight="1">
      <c r="A193" s="118"/>
      <c r="B193" s="85"/>
      <c r="C193" s="85"/>
      <c r="D193" s="85"/>
      <c r="E193" s="85"/>
      <c r="F193" s="123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56.25" customHeight="1">
      <c r="A194" s="118"/>
      <c r="B194" s="85"/>
      <c r="C194" s="85"/>
      <c r="D194" s="85"/>
      <c r="E194" s="85"/>
      <c r="F194" s="123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56.25" customHeight="1">
      <c r="A195" s="118"/>
      <c r="B195" s="85"/>
      <c r="C195" s="85"/>
      <c r="D195" s="85"/>
      <c r="E195" s="85"/>
      <c r="F195" s="123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56.25" customHeight="1">
      <c r="A196" s="118"/>
      <c r="B196" s="85"/>
      <c r="C196" s="85"/>
      <c r="D196" s="85"/>
      <c r="E196" s="85"/>
      <c r="F196" s="123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56.25" customHeight="1">
      <c r="A197" s="118"/>
      <c r="B197" s="85"/>
      <c r="C197" s="85"/>
      <c r="D197" s="85"/>
      <c r="E197" s="85"/>
      <c r="F197" s="123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56.25" customHeight="1">
      <c r="A198" s="118"/>
      <c r="B198" s="85"/>
      <c r="C198" s="85"/>
      <c r="D198" s="85"/>
      <c r="E198" s="85"/>
      <c r="F198" s="123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56.25" customHeight="1">
      <c r="A199" s="118"/>
      <c r="B199" s="85"/>
      <c r="C199" s="85"/>
      <c r="D199" s="85"/>
      <c r="E199" s="85"/>
      <c r="F199" s="123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56.25" customHeight="1">
      <c r="A200" s="118"/>
      <c r="B200" s="85"/>
      <c r="C200" s="85"/>
      <c r="D200" s="85"/>
      <c r="E200" s="85"/>
      <c r="F200" s="123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56.25" customHeight="1">
      <c r="A201" s="118"/>
      <c r="B201" s="85"/>
      <c r="C201" s="85"/>
      <c r="D201" s="85"/>
      <c r="E201" s="85"/>
      <c r="F201" s="123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56.25" customHeight="1">
      <c r="A202" s="118"/>
      <c r="B202" s="85"/>
      <c r="C202" s="85"/>
      <c r="D202" s="85"/>
      <c r="E202" s="85"/>
      <c r="F202" s="123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56.25" customHeight="1">
      <c r="A203" s="118"/>
      <c r="B203" s="85"/>
      <c r="C203" s="85"/>
      <c r="D203" s="85"/>
      <c r="E203" s="85"/>
      <c r="F203" s="123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56.25" customHeight="1">
      <c r="A204" s="118"/>
      <c r="B204" s="85"/>
      <c r="C204" s="85"/>
      <c r="D204" s="85"/>
      <c r="E204" s="85"/>
      <c r="F204" s="123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56.25" customHeight="1">
      <c r="A205" s="118"/>
      <c r="B205" s="85"/>
      <c r="C205" s="85"/>
      <c r="D205" s="85"/>
      <c r="E205" s="85"/>
      <c r="F205" s="123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56.25" customHeight="1">
      <c r="A206" s="118"/>
      <c r="B206" s="85"/>
      <c r="C206" s="85"/>
      <c r="D206" s="85"/>
      <c r="E206" s="85"/>
      <c r="F206" s="123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56.25" customHeight="1">
      <c r="A207" s="118"/>
      <c r="B207" s="85"/>
      <c r="C207" s="85"/>
      <c r="D207" s="85"/>
      <c r="E207" s="85"/>
      <c r="F207" s="123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56.25" customHeight="1">
      <c r="A208" s="118"/>
      <c r="B208" s="85"/>
      <c r="C208" s="85"/>
      <c r="D208" s="85"/>
      <c r="E208" s="85"/>
      <c r="F208" s="123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56.25" customHeight="1">
      <c r="A209" s="118"/>
      <c r="B209" s="85"/>
      <c r="C209" s="85"/>
      <c r="D209" s="85"/>
      <c r="E209" s="85"/>
      <c r="F209" s="123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56.25" customHeight="1">
      <c r="A210" s="118"/>
      <c r="B210" s="85"/>
      <c r="C210" s="85"/>
      <c r="D210" s="85"/>
      <c r="E210" s="85"/>
      <c r="F210" s="123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56.25" customHeight="1">
      <c r="A211" s="118"/>
      <c r="B211" s="85"/>
      <c r="C211" s="85"/>
      <c r="D211" s="85"/>
      <c r="E211" s="85"/>
      <c r="F211" s="123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56.25" customHeight="1">
      <c r="A212" s="118"/>
      <c r="B212" s="85"/>
      <c r="C212" s="85"/>
      <c r="D212" s="85"/>
      <c r="E212" s="85"/>
      <c r="F212" s="123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56.25" customHeight="1">
      <c r="A213" s="118"/>
      <c r="B213" s="85"/>
      <c r="C213" s="85"/>
      <c r="D213" s="85"/>
      <c r="E213" s="85"/>
      <c r="F213" s="123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56.25" customHeight="1">
      <c r="A214" s="118"/>
      <c r="B214" s="85"/>
      <c r="C214" s="85"/>
      <c r="D214" s="85"/>
      <c r="E214" s="85"/>
      <c r="F214" s="123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56.25" customHeight="1">
      <c r="A215" s="118"/>
      <c r="B215" s="85"/>
      <c r="C215" s="85"/>
      <c r="D215" s="85"/>
      <c r="E215" s="85"/>
      <c r="F215" s="123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56.25" customHeight="1">
      <c r="A216" s="118"/>
      <c r="B216" s="85"/>
      <c r="C216" s="85"/>
      <c r="D216" s="85"/>
      <c r="E216" s="85"/>
      <c r="F216" s="123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56.25" customHeight="1">
      <c r="A217" s="118"/>
      <c r="B217" s="85"/>
      <c r="C217" s="85"/>
      <c r="D217" s="85"/>
      <c r="E217" s="85"/>
      <c r="F217" s="123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56.25" customHeight="1">
      <c r="A218" s="118"/>
      <c r="B218" s="85"/>
      <c r="C218" s="85"/>
      <c r="D218" s="85"/>
      <c r="E218" s="85"/>
      <c r="F218" s="123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56.25" customHeight="1">
      <c r="A219" s="118"/>
      <c r="B219" s="85"/>
      <c r="C219" s="85"/>
      <c r="D219" s="85"/>
      <c r="E219" s="85"/>
      <c r="F219" s="123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56.25" customHeight="1">
      <c r="A220" s="118"/>
      <c r="B220" s="85"/>
      <c r="C220" s="85"/>
      <c r="D220" s="85"/>
      <c r="E220" s="85"/>
      <c r="F220" s="123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56.25" customHeight="1">
      <c r="A221" s="118"/>
      <c r="B221" s="85"/>
      <c r="C221" s="85"/>
      <c r="D221" s="85"/>
      <c r="E221" s="85"/>
      <c r="F221" s="123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56.25" customHeight="1">
      <c r="A222" s="118"/>
      <c r="B222" s="85"/>
      <c r="C222" s="85"/>
      <c r="D222" s="85"/>
      <c r="E222" s="85"/>
      <c r="F222" s="123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56.25" customHeight="1">
      <c r="A223" s="118"/>
      <c r="B223" s="85"/>
      <c r="C223" s="85"/>
      <c r="D223" s="85"/>
      <c r="E223" s="85"/>
      <c r="F223" s="123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56.25" customHeight="1">
      <c r="A224" s="118"/>
      <c r="B224" s="85"/>
      <c r="C224" s="85"/>
      <c r="D224" s="85"/>
      <c r="E224" s="85"/>
      <c r="F224" s="123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56.25" customHeight="1">
      <c r="A225" s="118"/>
      <c r="B225" s="85"/>
      <c r="C225" s="85"/>
      <c r="D225" s="85"/>
      <c r="E225" s="85"/>
      <c r="F225" s="123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56.25" customHeight="1">
      <c r="A226" s="118"/>
      <c r="B226" s="85"/>
      <c r="C226" s="85"/>
      <c r="D226" s="85"/>
      <c r="E226" s="85"/>
      <c r="F226" s="123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56.25" customHeight="1">
      <c r="A227" s="118"/>
      <c r="B227" s="85"/>
      <c r="C227" s="85"/>
      <c r="D227" s="85"/>
      <c r="E227" s="85"/>
      <c r="F227" s="123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56.25" customHeight="1">
      <c r="A228" s="118"/>
      <c r="B228" s="85"/>
      <c r="C228" s="85"/>
      <c r="D228" s="85"/>
      <c r="E228" s="85"/>
      <c r="F228" s="123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56.25" customHeight="1">
      <c r="A229" s="118"/>
      <c r="B229" s="85"/>
      <c r="C229" s="85"/>
      <c r="D229" s="85"/>
      <c r="E229" s="85"/>
      <c r="F229" s="123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56.25" customHeight="1">
      <c r="A230" s="118"/>
      <c r="B230" s="85"/>
      <c r="C230" s="85"/>
      <c r="D230" s="85"/>
      <c r="E230" s="85"/>
      <c r="F230" s="123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56.25" customHeight="1">
      <c r="A231" s="118"/>
      <c r="B231" s="85"/>
      <c r="C231" s="85"/>
      <c r="D231" s="85"/>
      <c r="E231" s="85"/>
      <c r="F231" s="123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56.25" customHeight="1">
      <c r="A232" s="118"/>
      <c r="B232" s="85"/>
      <c r="C232" s="85"/>
      <c r="D232" s="85"/>
      <c r="E232" s="85"/>
      <c r="F232" s="123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56.25" customHeight="1">
      <c r="A233" s="118"/>
      <c r="B233" s="85"/>
      <c r="C233" s="85"/>
      <c r="D233" s="85"/>
      <c r="E233" s="85"/>
      <c r="F233" s="123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56.25" customHeight="1">
      <c r="A234" s="118"/>
      <c r="B234" s="85"/>
      <c r="C234" s="85"/>
      <c r="D234" s="85"/>
      <c r="E234" s="85"/>
      <c r="F234" s="123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56.25" customHeight="1">
      <c r="A235" s="118"/>
      <c r="B235" s="85"/>
      <c r="C235" s="85"/>
      <c r="D235" s="85"/>
      <c r="E235" s="85"/>
      <c r="F235" s="123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56.25" customHeight="1">
      <c r="A236" s="118"/>
      <c r="B236" s="85"/>
      <c r="C236" s="85"/>
      <c r="D236" s="85"/>
      <c r="E236" s="85"/>
      <c r="F236" s="123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56.25" customHeight="1">
      <c r="A237" s="118"/>
      <c r="B237" s="85"/>
      <c r="C237" s="85"/>
      <c r="D237" s="85"/>
      <c r="E237" s="85"/>
      <c r="F237" s="123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56.25" customHeight="1">
      <c r="A238" s="118"/>
      <c r="B238" s="85"/>
      <c r="C238" s="85"/>
      <c r="D238" s="85"/>
      <c r="E238" s="85"/>
      <c r="F238" s="123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56.25" customHeight="1">
      <c r="A239" s="118"/>
      <c r="B239" s="85"/>
      <c r="C239" s="85"/>
      <c r="D239" s="85"/>
      <c r="E239" s="85"/>
      <c r="F239" s="123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56.25" customHeight="1">
      <c r="A240" s="118"/>
      <c r="B240" s="85"/>
      <c r="C240" s="85"/>
      <c r="D240" s="85"/>
      <c r="E240" s="85"/>
      <c r="F240" s="123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56.25" customHeight="1">
      <c r="A241" s="118"/>
      <c r="B241" s="85"/>
      <c r="C241" s="85"/>
      <c r="D241" s="85"/>
      <c r="E241" s="85"/>
      <c r="F241" s="123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ht="56.25" customHeight="1">
      <c r="A242" s="118"/>
      <c r="B242" s="85"/>
      <c r="C242" s="85"/>
      <c r="D242" s="85"/>
      <c r="E242" s="85"/>
      <c r="F242" s="123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ht="56.25" customHeight="1">
      <c r="A243" s="118"/>
      <c r="B243" s="85"/>
      <c r="C243" s="85"/>
      <c r="D243" s="85"/>
      <c r="E243" s="85"/>
      <c r="F243" s="123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ht="56.25" customHeight="1">
      <c r="A244" s="118"/>
      <c r="B244" s="85"/>
      <c r="C244" s="85"/>
      <c r="D244" s="85"/>
      <c r="E244" s="85"/>
      <c r="F244" s="123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ht="56.25" customHeight="1">
      <c r="A245" s="118"/>
      <c r="B245" s="85"/>
      <c r="C245" s="85"/>
      <c r="D245" s="85"/>
      <c r="E245" s="85"/>
      <c r="F245" s="123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ht="56.25" customHeight="1">
      <c r="A246" s="118"/>
      <c r="B246" s="85"/>
      <c r="C246" s="85"/>
      <c r="D246" s="85"/>
      <c r="E246" s="85"/>
      <c r="F246" s="123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ht="56.25" customHeight="1">
      <c r="A247" s="118"/>
      <c r="B247" s="85"/>
      <c r="C247" s="85"/>
      <c r="D247" s="85"/>
      <c r="E247" s="85"/>
      <c r="F247" s="123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ht="56.25" customHeight="1">
      <c r="A248" s="118"/>
      <c r="B248" s="85"/>
      <c r="C248" s="85"/>
      <c r="D248" s="85"/>
      <c r="E248" s="85"/>
      <c r="F248" s="123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ht="56.25" customHeight="1">
      <c r="A249" s="118"/>
      <c r="B249" s="85"/>
      <c r="C249" s="85"/>
      <c r="D249" s="85"/>
      <c r="E249" s="85"/>
      <c r="F249" s="123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ht="56.25" customHeight="1">
      <c r="A250" s="118"/>
      <c r="B250" s="85"/>
      <c r="C250" s="85"/>
      <c r="D250" s="85"/>
      <c r="E250" s="85"/>
      <c r="F250" s="123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ht="56.25" customHeight="1">
      <c r="A251" s="118"/>
      <c r="B251" s="85"/>
      <c r="C251" s="85"/>
      <c r="D251" s="85"/>
      <c r="E251" s="85"/>
      <c r="F251" s="123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ht="56.25" customHeight="1">
      <c r="A252" s="118"/>
      <c r="B252" s="85"/>
      <c r="C252" s="85"/>
      <c r="D252" s="85"/>
      <c r="E252" s="85"/>
      <c r="F252" s="123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ht="56.25" customHeight="1">
      <c r="A253" s="118"/>
      <c r="B253" s="85"/>
      <c r="C253" s="85"/>
      <c r="D253" s="85"/>
      <c r="E253" s="85"/>
      <c r="F253" s="123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ht="56.25" customHeight="1">
      <c r="A254" s="118"/>
      <c r="B254" s="85"/>
      <c r="C254" s="85"/>
      <c r="D254" s="85"/>
      <c r="E254" s="85"/>
      <c r="F254" s="123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ht="56.25" customHeight="1">
      <c r="A255" s="118"/>
      <c r="B255" s="85"/>
      <c r="C255" s="85"/>
      <c r="D255" s="85"/>
      <c r="E255" s="85"/>
      <c r="F255" s="123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ht="56.25" customHeight="1">
      <c r="A256" s="118"/>
      <c r="B256" s="85"/>
      <c r="C256" s="85"/>
      <c r="D256" s="85"/>
      <c r="E256" s="85"/>
      <c r="F256" s="123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ht="56.25" customHeight="1">
      <c r="A257" s="118"/>
      <c r="B257" s="85"/>
      <c r="C257" s="85"/>
      <c r="D257" s="85"/>
      <c r="E257" s="85"/>
      <c r="F257" s="123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ht="56.25" customHeight="1">
      <c r="A258" s="118"/>
      <c r="B258" s="85"/>
      <c r="C258" s="85"/>
      <c r="D258" s="85"/>
      <c r="E258" s="85"/>
      <c r="F258" s="123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ht="56.25" customHeight="1">
      <c r="A259" s="118"/>
      <c r="B259" s="85"/>
      <c r="C259" s="85"/>
      <c r="D259" s="85"/>
      <c r="E259" s="85"/>
      <c r="F259" s="123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ht="56.25" customHeight="1">
      <c r="A260" s="118"/>
      <c r="B260" s="85"/>
      <c r="C260" s="85"/>
      <c r="D260" s="85"/>
      <c r="E260" s="85"/>
      <c r="F260" s="123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ht="56.25" customHeight="1">
      <c r="A261" s="118"/>
      <c r="B261" s="85"/>
      <c r="C261" s="85"/>
      <c r="D261" s="85"/>
      <c r="E261" s="85"/>
      <c r="F261" s="123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ht="56.25" customHeight="1">
      <c r="A262" s="118"/>
      <c r="B262" s="85"/>
      <c r="C262" s="85"/>
      <c r="D262" s="85"/>
      <c r="E262" s="85"/>
      <c r="F262" s="123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ht="56.25" customHeight="1">
      <c r="A263" s="118"/>
      <c r="B263" s="85"/>
      <c r="C263" s="85"/>
      <c r="D263" s="85"/>
      <c r="E263" s="85"/>
      <c r="F263" s="123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ht="56.25" customHeight="1">
      <c r="A264" s="118"/>
      <c r="B264" s="85"/>
      <c r="C264" s="85"/>
      <c r="D264" s="85"/>
      <c r="E264" s="85"/>
      <c r="F264" s="123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ht="56.25" customHeight="1">
      <c r="A265" s="118"/>
      <c r="B265" s="85"/>
      <c r="C265" s="85"/>
      <c r="D265" s="85"/>
      <c r="E265" s="85"/>
      <c r="F265" s="123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ht="56.25" customHeight="1">
      <c r="A266" s="118"/>
      <c r="B266" s="85"/>
      <c r="C266" s="85"/>
      <c r="D266" s="85"/>
      <c r="E266" s="85"/>
      <c r="F266" s="123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ht="56.25" customHeight="1">
      <c r="A267" s="118"/>
      <c r="B267" s="85"/>
      <c r="C267" s="85"/>
      <c r="D267" s="85"/>
      <c r="E267" s="85"/>
      <c r="F267" s="123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ht="56.25" customHeight="1">
      <c r="A268" s="118"/>
      <c r="B268" s="85"/>
      <c r="C268" s="85"/>
      <c r="D268" s="85"/>
      <c r="E268" s="85"/>
      <c r="F268" s="123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ht="56.25" customHeight="1">
      <c r="A269" s="118"/>
      <c r="B269" s="85"/>
      <c r="C269" s="85"/>
      <c r="D269" s="85"/>
      <c r="E269" s="85"/>
      <c r="F269" s="123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ht="56.25" customHeight="1">
      <c r="A270" s="118"/>
      <c r="B270" s="85"/>
      <c r="C270" s="85"/>
      <c r="D270" s="85"/>
      <c r="E270" s="85"/>
      <c r="F270" s="123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ht="18.75" customHeight="1">
      <c r="A271" s="118"/>
      <c r="B271" s="85"/>
      <c r="C271" s="85"/>
      <c r="D271" s="85"/>
      <c r="E271" s="120"/>
      <c r="F271" s="121"/>
      <c r="G271" s="122"/>
      <c r="H271" s="122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ht="18.75" customHeight="1">
      <c r="A272" s="118"/>
      <c r="B272" s="85"/>
      <c r="C272" s="85"/>
      <c r="D272" s="85"/>
      <c r="E272" s="120"/>
      <c r="F272" s="121"/>
      <c r="G272" s="122"/>
      <c r="H272" s="122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ht="18.75" customHeight="1">
      <c r="A273" s="118"/>
      <c r="B273" s="85"/>
      <c r="C273" s="85"/>
      <c r="D273" s="85"/>
      <c r="E273" s="120"/>
      <c r="F273" s="121"/>
      <c r="G273" s="122"/>
      <c r="H273" s="122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ht="18.75" customHeight="1">
      <c r="A274" s="118"/>
      <c r="B274" s="85"/>
      <c r="C274" s="85"/>
      <c r="D274" s="85"/>
      <c r="E274" s="120"/>
      <c r="F274" s="121"/>
      <c r="G274" s="122"/>
      <c r="H274" s="122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ht="18.75" customHeight="1">
      <c r="A275" s="118"/>
      <c r="B275" s="85"/>
      <c r="C275" s="85"/>
      <c r="D275" s="85"/>
      <c r="E275" s="120"/>
      <c r="F275" s="121"/>
      <c r="G275" s="122"/>
      <c r="H275" s="122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ht="18.75" customHeight="1">
      <c r="A276" s="118"/>
      <c r="B276" s="85"/>
      <c r="C276" s="85"/>
      <c r="D276" s="85"/>
      <c r="E276" s="120"/>
      <c r="F276" s="121"/>
      <c r="G276" s="122"/>
      <c r="H276" s="122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ht="18.75" customHeight="1">
      <c r="A277" s="118"/>
      <c r="B277" s="85"/>
      <c r="C277" s="85"/>
      <c r="D277" s="85"/>
      <c r="E277" s="120"/>
      <c r="F277" s="121"/>
      <c r="G277" s="122"/>
      <c r="H277" s="122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ht="18.75" customHeight="1">
      <c r="A278" s="118"/>
      <c r="B278" s="85"/>
      <c r="C278" s="85"/>
      <c r="D278" s="85"/>
      <c r="E278" s="120"/>
      <c r="F278" s="121"/>
      <c r="G278" s="122"/>
      <c r="H278" s="122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ht="18.75" customHeight="1">
      <c r="A279" s="118"/>
      <c r="B279" s="85"/>
      <c r="C279" s="85"/>
      <c r="D279" s="85"/>
      <c r="E279" s="120"/>
      <c r="F279" s="121"/>
      <c r="G279" s="122"/>
      <c r="H279" s="122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ht="18.75" customHeight="1">
      <c r="A280" s="118"/>
      <c r="B280" s="85"/>
      <c r="C280" s="85"/>
      <c r="D280" s="85"/>
      <c r="E280" s="120"/>
      <c r="F280" s="121"/>
      <c r="G280" s="122"/>
      <c r="H280" s="122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ht="18.75" customHeight="1">
      <c r="A281" s="118"/>
      <c r="B281" s="85"/>
      <c r="C281" s="85"/>
      <c r="D281" s="85"/>
      <c r="E281" s="120"/>
      <c r="F281" s="121"/>
      <c r="G281" s="122"/>
      <c r="H281" s="122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ht="18.75" customHeight="1">
      <c r="A282" s="118"/>
      <c r="B282" s="85"/>
      <c r="C282" s="85"/>
      <c r="D282" s="85"/>
      <c r="E282" s="120"/>
      <c r="F282" s="121"/>
      <c r="G282" s="122"/>
      <c r="H282" s="122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ht="18.75" customHeight="1">
      <c r="A283" s="118"/>
      <c r="B283" s="85"/>
      <c r="C283" s="85"/>
      <c r="D283" s="85"/>
      <c r="E283" s="120"/>
      <c r="F283" s="121"/>
      <c r="G283" s="122"/>
      <c r="H283" s="122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ht="18.75" customHeight="1">
      <c r="A284" s="118"/>
      <c r="B284" s="85"/>
      <c r="C284" s="85"/>
      <c r="D284" s="85"/>
      <c r="E284" s="120"/>
      <c r="F284" s="121"/>
      <c r="G284" s="122"/>
      <c r="H284" s="122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ht="18.75" customHeight="1">
      <c r="A285" s="118"/>
      <c r="B285" s="85"/>
      <c r="C285" s="85"/>
      <c r="D285" s="85"/>
      <c r="E285" s="120"/>
      <c r="F285" s="121"/>
      <c r="G285" s="122"/>
      <c r="H285" s="122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ht="18.75" customHeight="1">
      <c r="A286" s="118"/>
      <c r="B286" s="85"/>
      <c r="C286" s="85"/>
      <c r="D286" s="85"/>
      <c r="E286" s="120"/>
      <c r="F286" s="121"/>
      <c r="G286" s="122"/>
      <c r="H286" s="122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ht="18.75" customHeight="1">
      <c r="A287" s="118"/>
      <c r="B287" s="85"/>
      <c r="C287" s="85"/>
      <c r="D287" s="85"/>
      <c r="E287" s="120"/>
      <c r="F287" s="121"/>
      <c r="G287" s="122"/>
      <c r="H287" s="122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ht="18.75" customHeight="1">
      <c r="A288" s="118"/>
      <c r="B288" s="85"/>
      <c r="C288" s="85"/>
      <c r="D288" s="85"/>
      <c r="E288" s="120"/>
      <c r="F288" s="121"/>
      <c r="G288" s="122"/>
      <c r="H288" s="122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ht="18.75" customHeight="1">
      <c r="A289" s="118"/>
      <c r="B289" s="85"/>
      <c r="C289" s="85"/>
      <c r="D289" s="85"/>
      <c r="E289" s="120"/>
      <c r="F289" s="121"/>
      <c r="G289" s="122"/>
      <c r="H289" s="122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ht="18.75" customHeight="1">
      <c r="A290" s="118"/>
      <c r="B290" s="85"/>
      <c r="C290" s="85"/>
      <c r="D290" s="85"/>
      <c r="E290" s="120"/>
      <c r="F290" s="121"/>
      <c r="G290" s="122"/>
      <c r="H290" s="122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ht="18.75" customHeight="1">
      <c r="A291" s="118"/>
      <c r="B291" s="85"/>
      <c r="C291" s="85"/>
      <c r="D291" s="85"/>
      <c r="E291" s="120"/>
      <c r="F291" s="121"/>
      <c r="G291" s="122"/>
      <c r="H291" s="122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ht="18.75" customHeight="1">
      <c r="A292" s="118"/>
      <c r="B292" s="85"/>
      <c r="C292" s="85"/>
      <c r="D292" s="85"/>
      <c r="E292" s="120"/>
      <c r="F292" s="121"/>
      <c r="G292" s="122"/>
      <c r="H292" s="122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ht="18.75" customHeight="1">
      <c r="A293" s="118"/>
      <c r="B293" s="85"/>
      <c r="C293" s="85"/>
      <c r="D293" s="85"/>
      <c r="E293" s="120"/>
      <c r="F293" s="121"/>
      <c r="G293" s="122"/>
      <c r="H293" s="122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ht="18.75" customHeight="1">
      <c r="A294" s="118"/>
      <c r="B294" s="85"/>
      <c r="C294" s="85"/>
      <c r="D294" s="85"/>
      <c r="E294" s="120"/>
      <c r="F294" s="121"/>
      <c r="G294" s="122"/>
      <c r="H294" s="122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ht="18.75" customHeight="1">
      <c r="A295" s="118"/>
      <c r="B295" s="85"/>
      <c r="C295" s="85"/>
      <c r="D295" s="85"/>
      <c r="E295" s="120"/>
      <c r="F295" s="121"/>
      <c r="G295" s="122"/>
      <c r="H295" s="122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ht="18.75" customHeight="1">
      <c r="A296" s="118"/>
      <c r="B296" s="85"/>
      <c r="C296" s="85"/>
      <c r="D296" s="85"/>
      <c r="E296" s="120"/>
      <c r="F296" s="121"/>
      <c r="G296" s="122"/>
      <c r="H296" s="122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ht="18.75" customHeight="1">
      <c r="A297" s="118"/>
      <c r="B297" s="85"/>
      <c r="C297" s="85"/>
      <c r="D297" s="85"/>
      <c r="E297" s="120"/>
      <c r="F297" s="121"/>
      <c r="G297" s="122"/>
      <c r="H297" s="122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ht="18.75" customHeight="1">
      <c r="A298" s="118"/>
      <c r="B298" s="85"/>
      <c r="C298" s="85"/>
      <c r="D298" s="85"/>
      <c r="E298" s="120"/>
      <c r="F298" s="121"/>
      <c r="G298" s="122"/>
      <c r="H298" s="122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ht="18.75" customHeight="1">
      <c r="A299" s="118"/>
      <c r="B299" s="85"/>
      <c r="C299" s="85"/>
      <c r="D299" s="85"/>
      <c r="E299" s="120"/>
      <c r="F299" s="121"/>
      <c r="G299" s="122"/>
      <c r="H299" s="122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ht="18.75" customHeight="1">
      <c r="A300" s="118"/>
      <c r="B300" s="85"/>
      <c r="C300" s="85"/>
      <c r="D300" s="85"/>
      <c r="E300" s="120"/>
      <c r="F300" s="121"/>
      <c r="G300" s="122"/>
      <c r="H300" s="122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ht="18.75" customHeight="1">
      <c r="A301" s="118"/>
      <c r="B301" s="85"/>
      <c r="C301" s="85"/>
      <c r="D301" s="85"/>
      <c r="E301" s="120"/>
      <c r="F301" s="121"/>
      <c r="G301" s="122"/>
      <c r="H301" s="122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ht="18.75" customHeight="1">
      <c r="A302" s="118"/>
      <c r="B302" s="85"/>
      <c r="C302" s="85"/>
      <c r="D302" s="85"/>
      <c r="E302" s="120"/>
      <c r="F302" s="121"/>
      <c r="G302" s="122"/>
      <c r="H302" s="122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ht="18.75" customHeight="1">
      <c r="A303" s="118"/>
      <c r="B303" s="85"/>
      <c r="C303" s="85"/>
      <c r="D303" s="85"/>
      <c r="E303" s="120"/>
      <c r="F303" s="121"/>
      <c r="G303" s="122"/>
      <c r="H303" s="122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ht="18.75" customHeight="1">
      <c r="A304" s="118"/>
      <c r="B304" s="85"/>
      <c r="C304" s="85"/>
      <c r="D304" s="85"/>
      <c r="E304" s="120"/>
      <c r="F304" s="121"/>
      <c r="G304" s="122"/>
      <c r="H304" s="122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ht="18.75" customHeight="1">
      <c r="A305" s="118"/>
      <c r="B305" s="85"/>
      <c r="C305" s="85"/>
      <c r="D305" s="85"/>
      <c r="E305" s="120"/>
      <c r="F305" s="121"/>
      <c r="G305" s="122"/>
      <c r="H305" s="122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ht="18.75" customHeight="1">
      <c r="A306" s="118"/>
      <c r="B306" s="85"/>
      <c r="C306" s="85"/>
      <c r="D306" s="85"/>
      <c r="E306" s="120"/>
      <c r="F306" s="121"/>
      <c r="G306" s="122"/>
      <c r="H306" s="122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ht="18.75" customHeight="1">
      <c r="A307" s="118"/>
      <c r="B307" s="85"/>
      <c r="C307" s="85"/>
      <c r="D307" s="85"/>
      <c r="E307" s="120"/>
      <c r="F307" s="121"/>
      <c r="G307" s="122"/>
      <c r="H307" s="122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ht="18.75" customHeight="1">
      <c r="A308" s="118"/>
      <c r="B308" s="85"/>
      <c r="C308" s="85"/>
      <c r="D308" s="85"/>
      <c r="E308" s="120"/>
      <c r="F308" s="121"/>
      <c r="G308" s="122"/>
      <c r="H308" s="122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ht="18.75" customHeight="1">
      <c r="A309" s="118"/>
      <c r="B309" s="85"/>
      <c r="C309" s="85"/>
      <c r="D309" s="85"/>
      <c r="E309" s="120"/>
      <c r="F309" s="121"/>
      <c r="G309" s="122"/>
      <c r="H309" s="122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ht="18.75" customHeight="1">
      <c r="A310" s="118"/>
      <c r="B310" s="85"/>
      <c r="C310" s="85"/>
      <c r="D310" s="85"/>
      <c r="E310" s="120"/>
      <c r="F310" s="121"/>
      <c r="G310" s="122"/>
      <c r="H310" s="122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ht="18.75" customHeight="1">
      <c r="A311" s="118"/>
      <c r="B311" s="85"/>
      <c r="C311" s="85"/>
      <c r="D311" s="85"/>
      <c r="E311" s="120"/>
      <c r="F311" s="121"/>
      <c r="G311" s="122"/>
      <c r="H311" s="122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ht="18.75" customHeight="1">
      <c r="A312" s="118"/>
      <c r="B312" s="85"/>
      <c r="C312" s="85"/>
      <c r="D312" s="85"/>
      <c r="E312" s="120"/>
      <c r="F312" s="121"/>
      <c r="G312" s="122"/>
      <c r="H312" s="122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ht="18.75" customHeight="1">
      <c r="A313" s="118"/>
      <c r="B313" s="85"/>
      <c r="C313" s="85"/>
      <c r="D313" s="85"/>
      <c r="E313" s="120"/>
      <c r="F313" s="121"/>
      <c r="G313" s="122"/>
      <c r="H313" s="122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ht="18.75" customHeight="1">
      <c r="A314" s="118"/>
      <c r="B314" s="85"/>
      <c r="C314" s="85"/>
      <c r="D314" s="85"/>
      <c r="E314" s="120"/>
      <c r="F314" s="121"/>
      <c r="G314" s="122"/>
      <c r="H314" s="122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ht="18.75" customHeight="1">
      <c r="A315" s="118"/>
      <c r="B315" s="85"/>
      <c r="C315" s="85"/>
      <c r="D315" s="85"/>
      <c r="E315" s="120"/>
      <c r="F315" s="121"/>
      <c r="G315" s="122"/>
      <c r="H315" s="122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ht="18.75" customHeight="1">
      <c r="A316" s="118"/>
      <c r="B316" s="85"/>
      <c r="C316" s="85"/>
      <c r="D316" s="85"/>
      <c r="E316" s="120"/>
      <c r="F316" s="121"/>
      <c r="G316" s="122"/>
      <c r="H316" s="122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ht="18.75" customHeight="1">
      <c r="A317" s="118"/>
      <c r="B317" s="85"/>
      <c r="C317" s="85"/>
      <c r="D317" s="85"/>
      <c r="E317" s="120"/>
      <c r="F317" s="121"/>
      <c r="G317" s="122"/>
      <c r="H317" s="122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ht="18.75" customHeight="1">
      <c r="A318" s="118"/>
      <c r="B318" s="85"/>
      <c r="C318" s="85"/>
      <c r="D318" s="85"/>
      <c r="E318" s="120"/>
      <c r="F318" s="121"/>
      <c r="G318" s="122"/>
      <c r="H318" s="122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ht="18.75" customHeight="1">
      <c r="A319" s="118"/>
      <c r="B319" s="85"/>
      <c r="C319" s="85"/>
      <c r="D319" s="85"/>
      <c r="E319" s="120"/>
      <c r="F319" s="121"/>
      <c r="G319" s="122"/>
      <c r="H319" s="122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ht="18.75" customHeight="1">
      <c r="A320" s="118"/>
      <c r="B320" s="85"/>
      <c r="C320" s="85"/>
      <c r="D320" s="85"/>
      <c r="E320" s="120"/>
      <c r="F320" s="121"/>
      <c r="G320" s="122"/>
      <c r="H320" s="122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ht="18.75" customHeight="1">
      <c r="A321" s="118"/>
      <c r="B321" s="85"/>
      <c r="C321" s="85"/>
      <c r="D321" s="85"/>
      <c r="E321" s="120"/>
      <c r="F321" s="121"/>
      <c r="G321" s="122"/>
      <c r="H321" s="122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ht="18.75" customHeight="1">
      <c r="A322" s="118"/>
      <c r="B322" s="85"/>
      <c r="C322" s="85"/>
      <c r="D322" s="85"/>
      <c r="E322" s="120"/>
      <c r="F322" s="121"/>
      <c r="G322" s="122"/>
      <c r="H322" s="122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ht="18.75" customHeight="1">
      <c r="A323" s="118"/>
      <c r="B323" s="85"/>
      <c r="C323" s="85"/>
      <c r="D323" s="85"/>
      <c r="E323" s="120"/>
      <c r="F323" s="121"/>
      <c r="G323" s="122"/>
      <c r="H323" s="122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ht="18.75" customHeight="1">
      <c r="A324" s="118"/>
      <c r="B324" s="85"/>
      <c r="C324" s="85"/>
      <c r="D324" s="85"/>
      <c r="E324" s="120"/>
      <c r="F324" s="121"/>
      <c r="G324" s="122"/>
      <c r="H324" s="122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ht="18.75" customHeight="1">
      <c r="A325" s="118"/>
      <c r="B325" s="85"/>
      <c r="C325" s="85"/>
      <c r="D325" s="85"/>
      <c r="E325" s="120"/>
      <c r="F325" s="121"/>
      <c r="G325" s="122"/>
      <c r="H325" s="122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ht="18.75" customHeight="1">
      <c r="A326" s="118"/>
      <c r="B326" s="85"/>
      <c r="C326" s="85"/>
      <c r="D326" s="85"/>
      <c r="E326" s="120"/>
      <c r="F326" s="121"/>
      <c r="G326" s="122"/>
      <c r="H326" s="122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ht="18.75" customHeight="1">
      <c r="A327" s="118"/>
      <c r="B327" s="85"/>
      <c r="C327" s="85"/>
      <c r="D327" s="85"/>
      <c r="E327" s="120"/>
      <c r="F327" s="121"/>
      <c r="G327" s="122"/>
      <c r="H327" s="122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ht="18.75" customHeight="1">
      <c r="A328" s="118"/>
      <c r="B328" s="85"/>
      <c r="C328" s="85"/>
      <c r="D328" s="85"/>
      <c r="E328" s="120"/>
      <c r="F328" s="121"/>
      <c r="G328" s="122"/>
      <c r="H328" s="122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ht="18.75" customHeight="1">
      <c r="A329" s="118"/>
      <c r="B329" s="85"/>
      <c r="C329" s="85"/>
      <c r="D329" s="85"/>
      <c r="E329" s="120"/>
      <c r="F329" s="121"/>
      <c r="G329" s="122"/>
      <c r="H329" s="122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ht="18.75" customHeight="1">
      <c r="A330" s="118"/>
      <c r="B330" s="85"/>
      <c r="C330" s="85"/>
      <c r="D330" s="85"/>
      <c r="E330" s="120"/>
      <c r="F330" s="121"/>
      <c r="G330" s="122"/>
      <c r="H330" s="122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ht="18.75" customHeight="1">
      <c r="A331" s="118"/>
      <c r="B331" s="85"/>
      <c r="C331" s="85"/>
      <c r="D331" s="85"/>
      <c r="E331" s="120"/>
      <c r="F331" s="121"/>
      <c r="G331" s="122"/>
      <c r="H331" s="122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ht="18.75" customHeight="1">
      <c r="A332" s="118"/>
      <c r="B332" s="85"/>
      <c r="C332" s="85"/>
      <c r="D332" s="85"/>
      <c r="E332" s="120"/>
      <c r="F332" s="121"/>
      <c r="G332" s="122"/>
      <c r="H332" s="122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ht="18.75" customHeight="1">
      <c r="A333" s="118"/>
      <c r="B333" s="85"/>
      <c r="C333" s="85"/>
      <c r="D333" s="85"/>
      <c r="E333" s="120"/>
      <c r="F333" s="121"/>
      <c r="G333" s="122"/>
      <c r="H333" s="122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ht="18.75" customHeight="1">
      <c r="A334" s="118"/>
      <c r="B334" s="85"/>
      <c r="C334" s="85"/>
      <c r="D334" s="85"/>
      <c r="E334" s="120"/>
      <c r="F334" s="121"/>
      <c r="G334" s="122"/>
      <c r="H334" s="122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ht="18.75" customHeight="1">
      <c r="A335" s="118"/>
      <c r="B335" s="85"/>
      <c r="C335" s="85"/>
      <c r="D335" s="85"/>
      <c r="E335" s="120"/>
      <c r="F335" s="121"/>
      <c r="G335" s="122"/>
      <c r="H335" s="122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ht="18.75" customHeight="1">
      <c r="A336" s="118"/>
      <c r="B336" s="85"/>
      <c r="C336" s="85"/>
      <c r="D336" s="85"/>
      <c r="E336" s="120"/>
      <c r="F336" s="121"/>
      <c r="G336" s="122"/>
      <c r="H336" s="122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ht="18.75" customHeight="1">
      <c r="A337" s="118"/>
      <c r="B337" s="85"/>
      <c r="C337" s="85"/>
      <c r="D337" s="85"/>
      <c r="E337" s="120"/>
      <c r="F337" s="121"/>
      <c r="G337" s="122"/>
      <c r="H337" s="122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ht="18.75" customHeight="1">
      <c r="A338" s="118"/>
      <c r="B338" s="85"/>
      <c r="C338" s="85"/>
      <c r="D338" s="85"/>
      <c r="E338" s="120"/>
      <c r="F338" s="121"/>
      <c r="G338" s="122"/>
      <c r="H338" s="122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ht="18.75" customHeight="1">
      <c r="A339" s="118"/>
      <c r="B339" s="85"/>
      <c r="C339" s="85"/>
      <c r="D339" s="85"/>
      <c r="E339" s="120"/>
      <c r="F339" s="121"/>
      <c r="G339" s="122"/>
      <c r="H339" s="122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ht="18.75" customHeight="1">
      <c r="A340" s="118"/>
      <c r="B340" s="85"/>
      <c r="C340" s="85"/>
      <c r="D340" s="85"/>
      <c r="E340" s="120"/>
      <c r="F340" s="121"/>
      <c r="G340" s="122"/>
      <c r="H340" s="122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ht="18.75" customHeight="1">
      <c r="A341" s="118"/>
      <c r="B341" s="85"/>
      <c r="C341" s="85"/>
      <c r="D341" s="85"/>
      <c r="E341" s="120"/>
      <c r="F341" s="121"/>
      <c r="G341" s="122"/>
      <c r="H341" s="122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ht="18.75" customHeight="1">
      <c r="A342" s="118"/>
      <c r="B342" s="85"/>
      <c r="C342" s="85"/>
      <c r="D342" s="85"/>
      <c r="E342" s="120"/>
      <c r="F342" s="121"/>
      <c r="G342" s="122"/>
      <c r="H342" s="122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ht="18.75" customHeight="1">
      <c r="A343" s="118"/>
      <c r="B343" s="85"/>
      <c r="C343" s="85"/>
      <c r="D343" s="85"/>
      <c r="E343" s="120"/>
      <c r="F343" s="121"/>
      <c r="G343" s="122"/>
      <c r="H343" s="122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ht="18.75" customHeight="1">
      <c r="A344" s="118"/>
      <c r="B344" s="85"/>
      <c r="C344" s="85"/>
      <c r="D344" s="85"/>
      <c r="E344" s="120"/>
      <c r="F344" s="121"/>
      <c r="G344" s="122"/>
      <c r="H344" s="122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ht="18.75" customHeight="1">
      <c r="A345" s="118"/>
      <c r="B345" s="85"/>
      <c r="C345" s="85"/>
      <c r="D345" s="85"/>
      <c r="E345" s="120"/>
      <c r="F345" s="121"/>
      <c r="G345" s="122"/>
      <c r="H345" s="122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ht="18.75" customHeight="1">
      <c r="A346" s="118"/>
      <c r="B346" s="85"/>
      <c r="C346" s="85"/>
      <c r="D346" s="85"/>
      <c r="E346" s="120"/>
      <c r="F346" s="121"/>
      <c r="G346" s="122"/>
      <c r="H346" s="122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ht="18.75" customHeight="1">
      <c r="A347" s="118"/>
      <c r="B347" s="85"/>
      <c r="C347" s="85"/>
      <c r="D347" s="85"/>
      <c r="E347" s="120"/>
      <c r="F347" s="121"/>
      <c r="G347" s="122"/>
      <c r="H347" s="122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ht="18.75" customHeight="1">
      <c r="A348" s="118"/>
      <c r="B348" s="85"/>
      <c r="C348" s="85"/>
      <c r="D348" s="85"/>
      <c r="E348" s="120"/>
      <c r="F348" s="121"/>
      <c r="G348" s="122"/>
      <c r="H348" s="122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ht="18.75" customHeight="1">
      <c r="A349" s="118"/>
      <c r="B349" s="85"/>
      <c r="C349" s="85"/>
      <c r="D349" s="85"/>
      <c r="E349" s="120"/>
      <c r="F349" s="121"/>
      <c r="G349" s="122"/>
      <c r="H349" s="122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ht="18.75" customHeight="1">
      <c r="A350" s="118"/>
      <c r="B350" s="85"/>
      <c r="C350" s="85"/>
      <c r="D350" s="85"/>
      <c r="E350" s="120"/>
      <c r="F350" s="121"/>
      <c r="G350" s="122"/>
      <c r="H350" s="122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ht="18.75" customHeight="1">
      <c r="A351" s="118"/>
      <c r="B351" s="85"/>
      <c r="C351" s="85"/>
      <c r="D351" s="85"/>
      <c r="E351" s="120"/>
      <c r="F351" s="121"/>
      <c r="G351" s="122"/>
      <c r="H351" s="122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ht="18.75" customHeight="1">
      <c r="A352" s="118"/>
      <c r="B352" s="85"/>
      <c r="C352" s="85"/>
      <c r="D352" s="85"/>
      <c r="E352" s="120"/>
      <c r="F352" s="121"/>
      <c r="G352" s="122"/>
      <c r="H352" s="122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ht="18.75" customHeight="1">
      <c r="A353" s="118"/>
      <c r="B353" s="85"/>
      <c r="C353" s="85"/>
      <c r="D353" s="85"/>
      <c r="E353" s="120"/>
      <c r="F353" s="121"/>
      <c r="G353" s="122"/>
      <c r="H353" s="122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ht="18.75" customHeight="1">
      <c r="A354" s="118"/>
      <c r="B354" s="85"/>
      <c r="C354" s="85"/>
      <c r="D354" s="85"/>
      <c r="E354" s="120"/>
      <c r="F354" s="121"/>
      <c r="G354" s="122"/>
      <c r="H354" s="122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ht="18.75" customHeight="1">
      <c r="A355" s="118"/>
      <c r="B355" s="85"/>
      <c r="C355" s="85"/>
      <c r="D355" s="85"/>
      <c r="E355" s="120"/>
      <c r="F355" s="121"/>
      <c r="G355" s="122"/>
      <c r="H355" s="122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ht="18.75" customHeight="1">
      <c r="A356" s="118"/>
      <c r="B356" s="85"/>
      <c r="C356" s="85"/>
      <c r="D356" s="85"/>
      <c r="E356" s="120"/>
      <c r="F356" s="121"/>
      <c r="G356" s="122"/>
      <c r="H356" s="122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ht="18.75" customHeight="1">
      <c r="A357" s="118"/>
      <c r="B357" s="85"/>
      <c r="C357" s="85"/>
      <c r="D357" s="85"/>
      <c r="E357" s="120"/>
      <c r="F357" s="121"/>
      <c r="G357" s="122"/>
      <c r="H357" s="122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ht="18.75" customHeight="1">
      <c r="A358" s="118"/>
      <c r="B358" s="85"/>
      <c r="C358" s="85"/>
      <c r="D358" s="85"/>
      <c r="E358" s="120"/>
      <c r="F358" s="121"/>
      <c r="G358" s="122"/>
      <c r="H358" s="122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ht="18.75" customHeight="1">
      <c r="A359" s="118"/>
      <c r="B359" s="85"/>
      <c r="C359" s="85"/>
      <c r="D359" s="85"/>
      <c r="E359" s="120"/>
      <c r="F359" s="121"/>
      <c r="G359" s="122"/>
      <c r="H359" s="122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ht="18.75" customHeight="1">
      <c r="A360" s="118"/>
      <c r="B360" s="85"/>
      <c r="C360" s="85"/>
      <c r="D360" s="85"/>
      <c r="E360" s="120"/>
      <c r="F360" s="121"/>
      <c r="G360" s="122"/>
      <c r="H360" s="122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ht="18.75" customHeight="1">
      <c r="A361" s="118"/>
      <c r="B361" s="85"/>
      <c r="C361" s="85"/>
      <c r="D361" s="85"/>
      <c r="E361" s="120"/>
      <c r="F361" s="121"/>
      <c r="G361" s="122"/>
      <c r="H361" s="122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ht="18.75" customHeight="1">
      <c r="A362" s="118"/>
      <c r="B362" s="85"/>
      <c r="C362" s="85"/>
      <c r="D362" s="85"/>
      <c r="E362" s="120"/>
      <c r="F362" s="121"/>
      <c r="G362" s="122"/>
      <c r="H362" s="122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ht="18.75" customHeight="1">
      <c r="A363" s="118"/>
      <c r="B363" s="85"/>
      <c r="C363" s="85"/>
      <c r="D363" s="85"/>
      <c r="E363" s="120"/>
      <c r="F363" s="121"/>
      <c r="G363" s="122"/>
      <c r="H363" s="122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ht="18.75" customHeight="1">
      <c r="A364" s="118"/>
      <c r="B364" s="85"/>
      <c r="C364" s="85"/>
      <c r="D364" s="85"/>
      <c r="E364" s="120"/>
      <c r="F364" s="121"/>
      <c r="G364" s="122"/>
      <c r="H364" s="122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ht="18.75" customHeight="1">
      <c r="A365" s="118"/>
      <c r="B365" s="85"/>
      <c r="C365" s="85"/>
      <c r="D365" s="85"/>
      <c r="E365" s="120"/>
      <c r="F365" s="121"/>
      <c r="G365" s="122"/>
      <c r="H365" s="122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ht="18.75" customHeight="1">
      <c r="A366" s="118"/>
      <c r="B366" s="85"/>
      <c r="C366" s="85"/>
      <c r="D366" s="85"/>
      <c r="E366" s="120"/>
      <c r="F366" s="121"/>
      <c r="G366" s="122"/>
      <c r="H366" s="122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ht="18.75" customHeight="1">
      <c r="A367" s="118"/>
      <c r="B367" s="85"/>
      <c r="C367" s="85"/>
      <c r="D367" s="85"/>
      <c r="E367" s="120"/>
      <c r="F367" s="121"/>
      <c r="G367" s="122"/>
      <c r="H367" s="122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ht="18.75" customHeight="1">
      <c r="A368" s="118"/>
      <c r="B368" s="85"/>
      <c r="C368" s="85"/>
      <c r="D368" s="85"/>
      <c r="E368" s="120"/>
      <c r="F368" s="121"/>
      <c r="G368" s="122"/>
      <c r="H368" s="122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ht="18.75" customHeight="1">
      <c r="A369" s="118"/>
      <c r="B369" s="85"/>
      <c r="C369" s="85"/>
      <c r="D369" s="85"/>
      <c r="E369" s="120"/>
      <c r="F369" s="121"/>
      <c r="G369" s="122"/>
      <c r="H369" s="122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ht="18.75" customHeight="1">
      <c r="A370" s="118"/>
      <c r="B370" s="85"/>
      <c r="C370" s="85"/>
      <c r="D370" s="85"/>
      <c r="E370" s="120"/>
      <c r="F370" s="121"/>
      <c r="G370" s="122"/>
      <c r="H370" s="122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ht="18.75" customHeight="1">
      <c r="A371" s="118"/>
      <c r="B371" s="85"/>
      <c r="C371" s="85"/>
      <c r="D371" s="85"/>
      <c r="E371" s="120"/>
      <c r="F371" s="121"/>
      <c r="G371" s="122"/>
      <c r="H371" s="122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ht="18.75" customHeight="1">
      <c r="A372" s="118"/>
      <c r="B372" s="85"/>
      <c r="C372" s="85"/>
      <c r="D372" s="85"/>
      <c r="E372" s="120"/>
      <c r="F372" s="121"/>
      <c r="G372" s="122"/>
      <c r="H372" s="122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ht="18.75" customHeight="1">
      <c r="A373" s="118"/>
      <c r="B373" s="85"/>
      <c r="C373" s="85"/>
      <c r="D373" s="85"/>
      <c r="E373" s="120"/>
      <c r="F373" s="121"/>
      <c r="G373" s="122"/>
      <c r="H373" s="122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ht="18.75" customHeight="1">
      <c r="A374" s="118"/>
      <c r="B374" s="85"/>
      <c r="C374" s="85"/>
      <c r="D374" s="85"/>
      <c r="E374" s="120"/>
      <c r="F374" s="121"/>
      <c r="G374" s="122"/>
      <c r="H374" s="122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ht="18.75" customHeight="1">
      <c r="A375" s="118"/>
      <c r="B375" s="85"/>
      <c r="C375" s="85"/>
      <c r="D375" s="85"/>
      <c r="E375" s="120"/>
      <c r="F375" s="121"/>
      <c r="G375" s="122"/>
      <c r="H375" s="122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ht="18.75" customHeight="1">
      <c r="A376" s="118"/>
      <c r="B376" s="85"/>
      <c r="C376" s="85"/>
      <c r="D376" s="85"/>
      <c r="E376" s="120"/>
      <c r="F376" s="121"/>
      <c r="G376" s="122"/>
      <c r="H376" s="122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ht="18.75" customHeight="1">
      <c r="A377" s="118"/>
      <c r="B377" s="85"/>
      <c r="C377" s="85"/>
      <c r="D377" s="85"/>
      <c r="E377" s="120"/>
      <c r="F377" s="121"/>
      <c r="G377" s="122"/>
      <c r="H377" s="122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ht="18.75" customHeight="1">
      <c r="A378" s="118"/>
      <c r="B378" s="85"/>
      <c r="C378" s="85"/>
      <c r="D378" s="85"/>
      <c r="E378" s="120"/>
      <c r="F378" s="121"/>
      <c r="G378" s="122"/>
      <c r="H378" s="122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ht="18.75" customHeight="1">
      <c r="A379" s="118"/>
      <c r="B379" s="85"/>
      <c r="C379" s="85"/>
      <c r="D379" s="85"/>
      <c r="E379" s="120"/>
      <c r="F379" s="121"/>
      <c r="G379" s="122"/>
      <c r="H379" s="122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ht="18.75" customHeight="1">
      <c r="A380" s="118"/>
      <c r="B380" s="85"/>
      <c r="C380" s="85"/>
      <c r="D380" s="85"/>
      <c r="E380" s="120"/>
      <c r="F380" s="121"/>
      <c r="G380" s="122"/>
      <c r="H380" s="122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ht="18.75" customHeight="1">
      <c r="A381" s="118"/>
      <c r="B381" s="85"/>
      <c r="C381" s="85"/>
      <c r="D381" s="85"/>
      <c r="E381" s="120"/>
      <c r="F381" s="121"/>
      <c r="G381" s="122"/>
      <c r="H381" s="122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ht="18.75" customHeight="1">
      <c r="A382" s="118"/>
      <c r="B382" s="85"/>
      <c r="C382" s="85"/>
      <c r="D382" s="85"/>
      <c r="E382" s="120"/>
      <c r="F382" s="121"/>
      <c r="G382" s="122"/>
      <c r="H382" s="122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ht="18.75" customHeight="1">
      <c r="A383" s="118"/>
      <c r="B383" s="85"/>
      <c r="C383" s="85"/>
      <c r="D383" s="85"/>
      <c r="E383" s="120"/>
      <c r="F383" s="121"/>
      <c r="G383" s="122"/>
      <c r="H383" s="122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ht="18.75" customHeight="1">
      <c r="A384" s="118"/>
      <c r="B384" s="85"/>
      <c r="C384" s="85"/>
      <c r="D384" s="85"/>
      <c r="E384" s="120"/>
      <c r="F384" s="121"/>
      <c r="G384" s="122"/>
      <c r="H384" s="122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ht="18.75" customHeight="1">
      <c r="A385" s="118"/>
      <c r="B385" s="85"/>
      <c r="C385" s="85"/>
      <c r="D385" s="85"/>
      <c r="E385" s="120"/>
      <c r="F385" s="121"/>
      <c r="G385" s="122"/>
      <c r="H385" s="122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ht="18.75" customHeight="1">
      <c r="A386" s="118"/>
      <c r="B386" s="85"/>
      <c r="C386" s="85"/>
      <c r="D386" s="85"/>
      <c r="E386" s="120"/>
      <c r="F386" s="121"/>
      <c r="G386" s="122"/>
      <c r="H386" s="122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ht="18.75" customHeight="1">
      <c r="A387" s="118"/>
      <c r="B387" s="85"/>
      <c r="C387" s="85"/>
      <c r="D387" s="85"/>
      <c r="E387" s="120"/>
      <c r="F387" s="121"/>
      <c r="G387" s="122"/>
      <c r="H387" s="122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ht="18.75" customHeight="1">
      <c r="A388" s="118"/>
      <c r="B388" s="85"/>
      <c r="C388" s="85"/>
      <c r="D388" s="85"/>
      <c r="E388" s="120"/>
      <c r="F388" s="121"/>
      <c r="G388" s="122"/>
      <c r="H388" s="122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ht="18.75" customHeight="1">
      <c r="A389" s="118"/>
      <c r="B389" s="85"/>
      <c r="C389" s="85"/>
      <c r="D389" s="85"/>
      <c r="E389" s="120"/>
      <c r="F389" s="121"/>
      <c r="G389" s="122"/>
      <c r="H389" s="122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ht="18.75" customHeight="1">
      <c r="A390" s="118"/>
      <c r="B390" s="85"/>
      <c r="C390" s="85"/>
      <c r="D390" s="85"/>
      <c r="E390" s="120"/>
      <c r="F390" s="121"/>
      <c r="G390" s="122"/>
      <c r="H390" s="122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ht="18.75" customHeight="1">
      <c r="A391" s="118"/>
      <c r="B391" s="85"/>
      <c r="C391" s="85"/>
      <c r="D391" s="85"/>
      <c r="E391" s="120"/>
      <c r="F391" s="121"/>
      <c r="G391" s="122"/>
      <c r="H391" s="122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ht="18.75" customHeight="1">
      <c r="A392" s="118"/>
      <c r="B392" s="85"/>
      <c r="C392" s="85"/>
      <c r="D392" s="85"/>
      <c r="E392" s="120"/>
      <c r="F392" s="121"/>
      <c r="G392" s="122"/>
      <c r="H392" s="122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ht="18.75" customHeight="1">
      <c r="A393" s="118"/>
      <c r="B393" s="85"/>
      <c r="C393" s="85"/>
      <c r="D393" s="85"/>
      <c r="E393" s="120"/>
      <c r="F393" s="121"/>
      <c r="G393" s="122"/>
      <c r="H393" s="122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ht="18.75" customHeight="1">
      <c r="A394" s="118"/>
      <c r="B394" s="85"/>
      <c r="C394" s="85"/>
      <c r="D394" s="85"/>
      <c r="E394" s="120"/>
      <c r="F394" s="121"/>
      <c r="G394" s="122"/>
      <c r="H394" s="122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ht="18.75" customHeight="1">
      <c r="A395" s="118"/>
      <c r="B395" s="85"/>
      <c r="C395" s="85"/>
      <c r="D395" s="85"/>
      <c r="E395" s="120"/>
      <c r="F395" s="121"/>
      <c r="G395" s="122"/>
      <c r="H395" s="122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ht="18.75" customHeight="1">
      <c r="A396" s="118"/>
      <c r="B396" s="85"/>
      <c r="C396" s="85"/>
      <c r="D396" s="85"/>
      <c r="E396" s="120"/>
      <c r="F396" s="121"/>
      <c r="G396" s="122"/>
      <c r="H396" s="122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ht="18.75" customHeight="1">
      <c r="A397" s="118"/>
      <c r="B397" s="85"/>
      <c r="C397" s="85"/>
      <c r="D397" s="85"/>
      <c r="E397" s="120"/>
      <c r="F397" s="121"/>
      <c r="G397" s="122"/>
      <c r="H397" s="122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ht="18.75" customHeight="1">
      <c r="A398" s="118"/>
      <c r="B398" s="85"/>
      <c r="C398" s="85"/>
      <c r="D398" s="85"/>
      <c r="E398" s="120"/>
      <c r="F398" s="121"/>
      <c r="G398" s="122"/>
      <c r="H398" s="122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ht="18.75" customHeight="1">
      <c r="A399" s="118"/>
      <c r="B399" s="85"/>
      <c r="C399" s="85"/>
      <c r="D399" s="85"/>
      <c r="E399" s="120"/>
      <c r="F399" s="121"/>
      <c r="G399" s="122"/>
      <c r="H399" s="122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ht="18.75" customHeight="1">
      <c r="A400" s="118"/>
      <c r="B400" s="85"/>
      <c r="C400" s="85"/>
      <c r="D400" s="85"/>
      <c r="E400" s="120"/>
      <c r="F400" s="121"/>
      <c r="G400" s="122"/>
      <c r="H400" s="122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ht="18.75" customHeight="1">
      <c r="A401" s="118"/>
      <c r="B401" s="85"/>
      <c r="C401" s="85"/>
      <c r="D401" s="85"/>
      <c r="E401" s="120"/>
      <c r="F401" s="121"/>
      <c r="G401" s="122"/>
      <c r="H401" s="122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ht="18.75" customHeight="1">
      <c r="A402" s="118"/>
      <c r="B402" s="85"/>
      <c r="C402" s="85"/>
      <c r="D402" s="85"/>
      <c r="E402" s="120"/>
      <c r="F402" s="121"/>
      <c r="G402" s="122"/>
      <c r="H402" s="122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ht="18.75" customHeight="1">
      <c r="A403" s="118"/>
      <c r="B403" s="85"/>
      <c r="C403" s="85"/>
      <c r="D403" s="85"/>
      <c r="E403" s="120"/>
      <c r="F403" s="121"/>
      <c r="G403" s="122"/>
      <c r="H403" s="122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ht="18.75" customHeight="1">
      <c r="A404" s="118"/>
      <c r="B404" s="85"/>
      <c r="C404" s="85"/>
      <c r="D404" s="85"/>
      <c r="E404" s="120"/>
      <c r="F404" s="121"/>
      <c r="G404" s="122"/>
      <c r="H404" s="122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ht="18.75" customHeight="1">
      <c r="A405" s="118"/>
      <c r="B405" s="85"/>
      <c r="C405" s="85"/>
      <c r="D405" s="85"/>
      <c r="E405" s="120"/>
      <c r="F405" s="121"/>
      <c r="G405" s="122"/>
      <c r="H405" s="122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ht="18.75" customHeight="1">
      <c r="A406" s="118"/>
      <c r="B406" s="85"/>
      <c r="C406" s="85"/>
      <c r="D406" s="85"/>
      <c r="E406" s="120"/>
      <c r="F406" s="121"/>
      <c r="G406" s="122"/>
      <c r="H406" s="122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ht="18.75" customHeight="1">
      <c r="A407" s="118"/>
      <c r="B407" s="85"/>
      <c r="C407" s="85"/>
      <c r="D407" s="85"/>
      <c r="E407" s="120"/>
      <c r="F407" s="121"/>
      <c r="G407" s="122"/>
      <c r="H407" s="122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ht="18.75" customHeight="1">
      <c r="A408" s="118"/>
      <c r="B408" s="85"/>
      <c r="C408" s="85"/>
      <c r="D408" s="85"/>
      <c r="E408" s="120"/>
      <c r="F408" s="121"/>
      <c r="G408" s="122"/>
      <c r="H408" s="122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ht="18.75" customHeight="1">
      <c r="A409" s="118"/>
      <c r="B409" s="85"/>
      <c r="C409" s="85"/>
      <c r="D409" s="85"/>
      <c r="E409" s="120"/>
      <c r="F409" s="121"/>
      <c r="G409" s="122"/>
      <c r="H409" s="122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ht="18.75" customHeight="1">
      <c r="A410" s="118"/>
      <c r="B410" s="85"/>
      <c r="C410" s="85"/>
      <c r="D410" s="85"/>
      <c r="E410" s="120"/>
      <c r="F410" s="121"/>
      <c r="G410" s="122"/>
      <c r="H410" s="122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ht="18.75" customHeight="1">
      <c r="A411" s="118"/>
      <c r="B411" s="85"/>
      <c r="C411" s="85"/>
      <c r="D411" s="85"/>
      <c r="E411" s="120"/>
      <c r="F411" s="121"/>
      <c r="G411" s="122"/>
      <c r="H411" s="122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ht="18.75" customHeight="1">
      <c r="A412" s="118"/>
      <c r="B412" s="85"/>
      <c r="C412" s="85"/>
      <c r="D412" s="85"/>
      <c r="E412" s="120"/>
      <c r="F412" s="121"/>
      <c r="G412" s="122"/>
      <c r="H412" s="122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ht="18.75" customHeight="1">
      <c r="A413" s="118"/>
      <c r="B413" s="85"/>
      <c r="C413" s="85"/>
      <c r="D413" s="85"/>
      <c r="E413" s="120"/>
      <c r="F413" s="121"/>
      <c r="G413" s="122"/>
      <c r="H413" s="122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ht="18.75" customHeight="1">
      <c r="A414" s="118"/>
      <c r="B414" s="85"/>
      <c r="C414" s="85"/>
      <c r="D414" s="85"/>
      <c r="E414" s="120"/>
      <c r="F414" s="121"/>
      <c r="G414" s="122"/>
      <c r="H414" s="122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ht="18.75" customHeight="1">
      <c r="A415" s="118"/>
      <c r="B415" s="85"/>
      <c r="C415" s="85"/>
      <c r="D415" s="85"/>
      <c r="E415" s="120"/>
      <c r="F415" s="121"/>
      <c r="G415" s="122"/>
      <c r="H415" s="122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ht="18.75" customHeight="1">
      <c r="A416" s="118"/>
      <c r="B416" s="85"/>
      <c r="C416" s="85"/>
      <c r="D416" s="85"/>
      <c r="E416" s="120"/>
      <c r="F416" s="121"/>
      <c r="G416" s="122"/>
      <c r="H416" s="122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ht="18.75" customHeight="1">
      <c r="A417" s="118"/>
      <c r="B417" s="85"/>
      <c r="C417" s="85"/>
      <c r="D417" s="85"/>
      <c r="E417" s="120"/>
      <c r="F417" s="121"/>
      <c r="G417" s="122"/>
      <c r="H417" s="122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ht="18.75" customHeight="1">
      <c r="A418" s="118"/>
      <c r="B418" s="85"/>
      <c r="C418" s="85"/>
      <c r="D418" s="85"/>
      <c r="E418" s="120"/>
      <c r="F418" s="121"/>
      <c r="G418" s="122"/>
      <c r="H418" s="122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ht="18.75" customHeight="1">
      <c r="A419" s="118"/>
      <c r="B419" s="85"/>
      <c r="C419" s="85"/>
      <c r="D419" s="85"/>
      <c r="E419" s="120"/>
      <c r="F419" s="121"/>
      <c r="G419" s="122"/>
      <c r="H419" s="122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ht="18.75" customHeight="1">
      <c r="A420" s="118"/>
      <c r="B420" s="85"/>
      <c r="C420" s="85"/>
      <c r="D420" s="85"/>
      <c r="E420" s="120"/>
      <c r="F420" s="121"/>
      <c r="G420" s="122"/>
      <c r="H420" s="122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ht="18.75" customHeight="1">
      <c r="A421" s="118"/>
      <c r="B421" s="85"/>
      <c r="C421" s="85"/>
      <c r="D421" s="85"/>
      <c r="E421" s="120"/>
      <c r="F421" s="121"/>
      <c r="G421" s="122"/>
      <c r="H421" s="122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ht="18.75" customHeight="1">
      <c r="A422" s="118"/>
      <c r="B422" s="85"/>
      <c r="C422" s="85"/>
      <c r="D422" s="85"/>
      <c r="E422" s="120"/>
      <c r="F422" s="121"/>
      <c r="G422" s="122"/>
      <c r="H422" s="122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ht="18.75" customHeight="1">
      <c r="A423" s="118"/>
      <c r="B423" s="85"/>
      <c r="C423" s="85"/>
      <c r="D423" s="85"/>
      <c r="E423" s="120"/>
      <c r="F423" s="121"/>
      <c r="G423" s="122"/>
      <c r="H423" s="122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ht="18.75" customHeight="1">
      <c r="A424" s="118"/>
      <c r="B424" s="85"/>
      <c r="C424" s="85"/>
      <c r="D424" s="85"/>
      <c r="E424" s="120"/>
      <c r="F424" s="121"/>
      <c r="G424" s="122"/>
      <c r="H424" s="122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ht="18.75" customHeight="1">
      <c r="A425" s="118"/>
      <c r="B425" s="85"/>
      <c r="C425" s="85"/>
      <c r="D425" s="85"/>
      <c r="E425" s="120"/>
      <c r="F425" s="121"/>
      <c r="G425" s="122"/>
      <c r="H425" s="122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ht="18.75" customHeight="1">
      <c r="A426" s="118"/>
      <c r="B426" s="85"/>
      <c r="C426" s="85"/>
      <c r="D426" s="85"/>
      <c r="E426" s="120"/>
      <c r="F426" s="121"/>
      <c r="G426" s="122"/>
      <c r="H426" s="122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ht="18.75" customHeight="1">
      <c r="A427" s="118"/>
      <c r="B427" s="85"/>
      <c r="C427" s="85"/>
      <c r="D427" s="85"/>
      <c r="E427" s="120"/>
      <c r="F427" s="121"/>
      <c r="G427" s="122"/>
      <c r="H427" s="122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ht="18.75" customHeight="1">
      <c r="A428" s="118"/>
      <c r="B428" s="85"/>
      <c r="C428" s="85"/>
      <c r="D428" s="85"/>
      <c r="E428" s="120"/>
      <c r="F428" s="121"/>
      <c r="G428" s="122"/>
      <c r="H428" s="122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ht="18.75" customHeight="1">
      <c r="A429" s="118"/>
      <c r="B429" s="85"/>
      <c r="C429" s="85"/>
      <c r="D429" s="85"/>
      <c r="E429" s="120"/>
      <c r="F429" s="121"/>
      <c r="G429" s="122"/>
      <c r="H429" s="122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ht="18.75" customHeight="1">
      <c r="A430" s="118"/>
      <c r="B430" s="85"/>
      <c r="C430" s="85"/>
      <c r="D430" s="85"/>
      <c r="E430" s="120"/>
      <c r="F430" s="121"/>
      <c r="G430" s="122"/>
      <c r="H430" s="122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ht="18.75" customHeight="1">
      <c r="A431" s="118"/>
      <c r="B431" s="85"/>
      <c r="C431" s="85"/>
      <c r="D431" s="85"/>
      <c r="E431" s="120"/>
      <c r="F431" s="121"/>
      <c r="G431" s="122"/>
      <c r="H431" s="122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ht="18.75" customHeight="1">
      <c r="A432" s="118"/>
      <c r="B432" s="85"/>
      <c r="C432" s="85"/>
      <c r="D432" s="85"/>
      <c r="E432" s="120"/>
      <c r="F432" s="121"/>
      <c r="G432" s="122"/>
      <c r="H432" s="122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ht="18.75" customHeight="1">
      <c r="A433" s="118"/>
      <c r="B433" s="85"/>
      <c r="C433" s="85"/>
      <c r="D433" s="85"/>
      <c r="E433" s="120"/>
      <c r="F433" s="121"/>
      <c r="G433" s="122"/>
      <c r="H433" s="122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ht="18.75" customHeight="1">
      <c r="A434" s="118"/>
      <c r="B434" s="85"/>
      <c r="C434" s="85"/>
      <c r="D434" s="85"/>
      <c r="E434" s="120"/>
      <c r="F434" s="121"/>
      <c r="G434" s="122"/>
      <c r="H434" s="122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ht="18.75" customHeight="1">
      <c r="A435" s="118"/>
      <c r="B435" s="85"/>
      <c r="C435" s="85"/>
      <c r="D435" s="85"/>
      <c r="E435" s="120"/>
      <c r="F435" s="121"/>
      <c r="G435" s="122"/>
      <c r="H435" s="122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ht="18.75" customHeight="1">
      <c r="A436" s="118"/>
      <c r="B436" s="85"/>
      <c r="C436" s="85"/>
      <c r="D436" s="85"/>
      <c r="E436" s="120"/>
      <c r="F436" s="121"/>
      <c r="G436" s="122"/>
      <c r="H436" s="122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ht="18.75" customHeight="1">
      <c r="A437" s="118"/>
      <c r="B437" s="85"/>
      <c r="C437" s="85"/>
      <c r="D437" s="85"/>
      <c r="E437" s="120"/>
      <c r="F437" s="121"/>
      <c r="G437" s="122"/>
      <c r="H437" s="122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ht="18.75" customHeight="1">
      <c r="A438" s="118"/>
      <c r="B438" s="85"/>
      <c r="C438" s="85"/>
      <c r="D438" s="85"/>
      <c r="E438" s="120"/>
      <c r="F438" s="121"/>
      <c r="G438" s="122"/>
      <c r="H438" s="122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ht="18.75" customHeight="1">
      <c r="A439" s="118"/>
      <c r="B439" s="85"/>
      <c r="C439" s="85"/>
      <c r="D439" s="85"/>
      <c r="E439" s="120"/>
      <c r="F439" s="121"/>
      <c r="G439" s="122"/>
      <c r="H439" s="122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ht="18.75" customHeight="1">
      <c r="A440" s="118"/>
      <c r="B440" s="85"/>
      <c r="C440" s="85"/>
      <c r="D440" s="85"/>
      <c r="E440" s="120"/>
      <c r="F440" s="121"/>
      <c r="G440" s="122"/>
      <c r="H440" s="122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ht="18.75" customHeight="1">
      <c r="A441" s="118"/>
      <c r="B441" s="85"/>
      <c r="C441" s="85"/>
      <c r="D441" s="85"/>
      <c r="E441" s="120"/>
      <c r="F441" s="121"/>
      <c r="G441" s="122"/>
      <c r="H441" s="122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ht="18.75" customHeight="1">
      <c r="A442" s="118"/>
      <c r="B442" s="85"/>
      <c r="C442" s="85"/>
      <c r="D442" s="85"/>
      <c r="E442" s="120"/>
      <c r="F442" s="121"/>
      <c r="G442" s="122"/>
      <c r="H442" s="122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ht="18.75" customHeight="1">
      <c r="A443" s="118"/>
      <c r="B443" s="85"/>
      <c r="C443" s="85"/>
      <c r="D443" s="85"/>
      <c r="E443" s="120"/>
      <c r="F443" s="121"/>
      <c r="G443" s="122"/>
      <c r="H443" s="122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ht="18.75" customHeight="1">
      <c r="A444" s="118"/>
      <c r="B444" s="85"/>
      <c r="C444" s="85"/>
      <c r="D444" s="85"/>
      <c r="E444" s="120"/>
      <c r="F444" s="121"/>
      <c r="G444" s="122"/>
      <c r="H444" s="122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ht="18.75" customHeight="1">
      <c r="A445" s="118"/>
      <c r="B445" s="85"/>
      <c r="C445" s="85"/>
      <c r="D445" s="85"/>
      <c r="E445" s="120"/>
      <c r="F445" s="121"/>
      <c r="G445" s="122"/>
      <c r="H445" s="122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ht="18.75" customHeight="1">
      <c r="A446" s="118"/>
      <c r="B446" s="85"/>
      <c r="C446" s="85"/>
      <c r="D446" s="85"/>
      <c r="E446" s="120"/>
      <c r="F446" s="121"/>
      <c r="G446" s="122"/>
      <c r="H446" s="122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ht="18.75" customHeight="1">
      <c r="A447" s="118"/>
      <c r="B447" s="85"/>
      <c r="C447" s="85"/>
      <c r="D447" s="85"/>
      <c r="E447" s="120"/>
      <c r="F447" s="121"/>
      <c r="G447" s="122"/>
      <c r="H447" s="122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ht="18.75" customHeight="1">
      <c r="A448" s="118"/>
      <c r="B448" s="85"/>
      <c r="C448" s="85"/>
      <c r="D448" s="85"/>
      <c r="E448" s="120"/>
      <c r="F448" s="121"/>
      <c r="G448" s="122"/>
      <c r="H448" s="122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ht="18.75" customHeight="1">
      <c r="A449" s="118"/>
      <c r="B449" s="85"/>
      <c r="C449" s="85"/>
      <c r="D449" s="85"/>
      <c r="E449" s="120"/>
      <c r="F449" s="121"/>
      <c r="G449" s="122"/>
      <c r="H449" s="122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ht="18.75" customHeight="1">
      <c r="A450" s="118"/>
      <c r="B450" s="85"/>
      <c r="C450" s="85"/>
      <c r="D450" s="85"/>
      <c r="E450" s="120"/>
      <c r="F450" s="121"/>
      <c r="G450" s="122"/>
      <c r="H450" s="122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ht="18.75" customHeight="1">
      <c r="A451" s="118"/>
      <c r="B451" s="85"/>
      <c r="C451" s="85"/>
      <c r="D451" s="85"/>
      <c r="E451" s="120"/>
      <c r="F451" s="121"/>
      <c r="G451" s="122"/>
      <c r="H451" s="122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ht="18.75" customHeight="1">
      <c r="A452" s="118"/>
      <c r="B452" s="85"/>
      <c r="C452" s="85"/>
      <c r="D452" s="85"/>
      <c r="E452" s="120"/>
      <c r="F452" s="121"/>
      <c r="G452" s="122"/>
      <c r="H452" s="122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ht="18.75" customHeight="1">
      <c r="A453" s="118"/>
      <c r="B453" s="85"/>
      <c r="C453" s="85"/>
      <c r="D453" s="85"/>
      <c r="E453" s="120"/>
      <c r="F453" s="121"/>
      <c r="G453" s="122"/>
      <c r="H453" s="122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ht="18.75" customHeight="1">
      <c r="A454" s="118"/>
      <c r="B454" s="85"/>
      <c r="C454" s="85"/>
      <c r="D454" s="85"/>
      <c r="E454" s="120"/>
      <c r="F454" s="121"/>
      <c r="G454" s="122"/>
      <c r="H454" s="122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ht="18.75" customHeight="1">
      <c r="A455" s="118"/>
      <c r="B455" s="85"/>
      <c r="C455" s="85"/>
      <c r="D455" s="85"/>
      <c r="E455" s="120"/>
      <c r="F455" s="121"/>
      <c r="G455" s="122"/>
      <c r="H455" s="122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ht="18.75" customHeight="1">
      <c r="A456" s="118"/>
      <c r="B456" s="85"/>
      <c r="C456" s="85"/>
      <c r="D456" s="85"/>
      <c r="E456" s="120"/>
      <c r="F456" s="121"/>
      <c r="G456" s="122"/>
      <c r="H456" s="122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ht="18.75" customHeight="1">
      <c r="A457" s="118"/>
      <c r="B457" s="85"/>
      <c r="C457" s="85"/>
      <c r="D457" s="85"/>
      <c r="E457" s="120"/>
      <c r="F457" s="121"/>
      <c r="G457" s="122"/>
      <c r="H457" s="122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ht="18.75" customHeight="1">
      <c r="A458" s="118"/>
      <c r="B458" s="85"/>
      <c r="C458" s="85"/>
      <c r="D458" s="85"/>
      <c r="E458" s="120"/>
      <c r="F458" s="121"/>
      <c r="G458" s="122"/>
      <c r="H458" s="122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ht="18.75" customHeight="1">
      <c r="A459" s="118"/>
      <c r="B459" s="85"/>
      <c r="C459" s="85"/>
      <c r="D459" s="85"/>
      <c r="E459" s="120"/>
      <c r="F459" s="121"/>
      <c r="G459" s="122"/>
      <c r="H459" s="122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ht="18.75" customHeight="1">
      <c r="A460" s="118"/>
      <c r="B460" s="85"/>
      <c r="C460" s="85"/>
      <c r="D460" s="85"/>
      <c r="E460" s="120"/>
      <c r="F460" s="121"/>
      <c r="G460" s="122"/>
      <c r="H460" s="122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ht="18.75" customHeight="1">
      <c r="A461" s="118"/>
      <c r="B461" s="85"/>
      <c r="C461" s="85"/>
      <c r="D461" s="85"/>
      <c r="E461" s="120"/>
      <c r="F461" s="121"/>
      <c r="G461" s="122"/>
      <c r="H461" s="122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ht="18.75" customHeight="1">
      <c r="A462" s="118"/>
      <c r="B462" s="85"/>
      <c r="C462" s="85"/>
      <c r="D462" s="85"/>
      <c r="E462" s="120"/>
      <c r="F462" s="121"/>
      <c r="G462" s="122"/>
      <c r="H462" s="122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ht="18.75" customHeight="1">
      <c r="A463" s="118"/>
      <c r="B463" s="85"/>
      <c r="C463" s="85"/>
      <c r="D463" s="85"/>
      <c r="E463" s="120"/>
      <c r="F463" s="121"/>
      <c r="G463" s="122"/>
      <c r="H463" s="122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ht="18.75" customHeight="1">
      <c r="A464" s="118"/>
      <c r="B464" s="85"/>
      <c r="C464" s="85"/>
      <c r="D464" s="85"/>
      <c r="E464" s="120"/>
      <c r="F464" s="121"/>
      <c r="G464" s="122"/>
      <c r="H464" s="122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ht="18.75" customHeight="1">
      <c r="A465" s="118"/>
      <c r="B465" s="85"/>
      <c r="C465" s="85"/>
      <c r="D465" s="85"/>
      <c r="E465" s="120"/>
      <c r="F465" s="121"/>
      <c r="G465" s="122"/>
      <c r="H465" s="122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ht="18.75" customHeight="1">
      <c r="A466" s="118"/>
      <c r="B466" s="85"/>
      <c r="C466" s="85"/>
      <c r="D466" s="85"/>
      <c r="E466" s="120"/>
      <c r="F466" s="121"/>
      <c r="G466" s="122"/>
      <c r="H466" s="122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ht="18.75" customHeight="1">
      <c r="A467" s="118"/>
      <c r="B467" s="85"/>
      <c r="C467" s="85"/>
      <c r="D467" s="85"/>
      <c r="E467" s="120"/>
      <c r="F467" s="121"/>
      <c r="G467" s="122"/>
      <c r="H467" s="122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ht="18.75" customHeight="1">
      <c r="A468" s="118"/>
      <c r="B468" s="85"/>
      <c r="C468" s="85"/>
      <c r="D468" s="85"/>
      <c r="E468" s="120"/>
      <c r="F468" s="121"/>
      <c r="G468" s="122"/>
      <c r="H468" s="122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ht="18.75" customHeight="1">
      <c r="A469" s="118"/>
      <c r="B469" s="85"/>
      <c r="C469" s="85"/>
      <c r="D469" s="85"/>
      <c r="E469" s="120"/>
      <c r="F469" s="121"/>
      <c r="G469" s="122"/>
      <c r="H469" s="122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ht="18.75" customHeight="1">
      <c r="A470" s="118"/>
      <c r="B470" s="85"/>
      <c r="C470" s="85"/>
      <c r="D470" s="85"/>
      <c r="E470" s="120"/>
      <c r="F470" s="121"/>
      <c r="G470" s="122"/>
      <c r="H470" s="122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ht="18.75" customHeight="1">
      <c r="A471" s="118"/>
      <c r="B471" s="85"/>
      <c r="C471" s="85"/>
      <c r="D471" s="85"/>
      <c r="E471" s="120"/>
      <c r="F471" s="121"/>
      <c r="G471" s="122"/>
      <c r="H471" s="122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ht="18.75" customHeight="1">
      <c r="A472" s="118"/>
      <c r="B472" s="85"/>
      <c r="C472" s="85"/>
      <c r="D472" s="85"/>
      <c r="E472" s="120"/>
      <c r="F472" s="121"/>
      <c r="G472" s="122"/>
      <c r="H472" s="122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ht="18.75" customHeight="1">
      <c r="A473" s="118"/>
      <c r="B473" s="85"/>
      <c r="C473" s="85"/>
      <c r="D473" s="85"/>
      <c r="E473" s="120"/>
      <c r="F473" s="121"/>
      <c r="G473" s="122"/>
      <c r="H473" s="122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ht="18.75" customHeight="1">
      <c r="A474" s="118"/>
      <c r="B474" s="85"/>
      <c r="C474" s="85"/>
      <c r="D474" s="85"/>
      <c r="E474" s="120"/>
      <c r="F474" s="121"/>
      <c r="G474" s="122"/>
      <c r="H474" s="122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ht="18.75" customHeight="1">
      <c r="A475" s="118"/>
      <c r="B475" s="85"/>
      <c r="C475" s="85"/>
      <c r="D475" s="85"/>
      <c r="E475" s="120"/>
      <c r="F475" s="121"/>
      <c r="G475" s="122"/>
      <c r="H475" s="122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ht="18.75" customHeight="1">
      <c r="A476" s="118"/>
      <c r="B476" s="85"/>
      <c r="C476" s="85"/>
      <c r="D476" s="85"/>
      <c r="E476" s="120"/>
      <c r="F476" s="121"/>
      <c r="G476" s="122"/>
      <c r="H476" s="122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ht="18.75" customHeight="1">
      <c r="A477" s="118"/>
      <c r="B477" s="85"/>
      <c r="C477" s="85"/>
      <c r="D477" s="85"/>
      <c r="E477" s="120"/>
      <c r="F477" s="121"/>
      <c r="G477" s="122"/>
      <c r="H477" s="122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ht="18.75" customHeight="1">
      <c r="A478" s="118"/>
      <c r="B478" s="85"/>
      <c r="C478" s="85"/>
      <c r="D478" s="85"/>
      <c r="E478" s="120"/>
      <c r="F478" s="121"/>
      <c r="G478" s="122"/>
      <c r="H478" s="122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ht="18.75" customHeight="1">
      <c r="A479" s="118"/>
      <c r="B479" s="85"/>
      <c r="C479" s="85"/>
      <c r="D479" s="85"/>
      <c r="E479" s="120"/>
      <c r="F479" s="121"/>
      <c r="G479" s="122"/>
      <c r="H479" s="122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ht="18.75" customHeight="1">
      <c r="A480" s="118"/>
      <c r="B480" s="85"/>
      <c r="C480" s="85"/>
      <c r="D480" s="85"/>
      <c r="E480" s="120"/>
      <c r="F480" s="121"/>
      <c r="G480" s="122"/>
      <c r="H480" s="122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ht="18.75" customHeight="1">
      <c r="A481" s="118"/>
      <c r="B481" s="85"/>
      <c r="C481" s="85"/>
      <c r="D481" s="85"/>
      <c r="E481" s="120"/>
      <c r="F481" s="121"/>
      <c r="G481" s="122"/>
      <c r="H481" s="122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ht="18.75" customHeight="1">
      <c r="A482" s="118"/>
      <c r="B482" s="85"/>
      <c r="C482" s="85"/>
      <c r="D482" s="85"/>
      <c r="E482" s="120"/>
      <c r="F482" s="121"/>
      <c r="G482" s="122"/>
      <c r="H482" s="122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ht="18.75" customHeight="1">
      <c r="A483" s="118"/>
      <c r="B483" s="85"/>
      <c r="C483" s="85"/>
      <c r="D483" s="85"/>
      <c r="E483" s="120"/>
      <c r="F483" s="121"/>
      <c r="G483" s="122"/>
      <c r="H483" s="122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ht="18.75" customHeight="1">
      <c r="A484" s="118"/>
      <c r="B484" s="85"/>
      <c r="C484" s="85"/>
      <c r="D484" s="85"/>
      <c r="E484" s="120"/>
      <c r="F484" s="121"/>
      <c r="G484" s="122"/>
      <c r="H484" s="122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ht="18.75" customHeight="1">
      <c r="A485" s="118"/>
      <c r="B485" s="85"/>
      <c r="C485" s="85"/>
      <c r="D485" s="85"/>
      <c r="E485" s="120"/>
      <c r="F485" s="121"/>
      <c r="G485" s="122"/>
      <c r="H485" s="122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ht="18.75" customHeight="1">
      <c r="A486" s="118"/>
      <c r="B486" s="85"/>
      <c r="C486" s="85"/>
      <c r="D486" s="85"/>
      <c r="E486" s="120"/>
      <c r="F486" s="121"/>
      <c r="G486" s="122"/>
      <c r="H486" s="122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ht="18.75" customHeight="1">
      <c r="A487" s="118"/>
      <c r="B487" s="85"/>
      <c r="C487" s="85"/>
      <c r="D487" s="85"/>
      <c r="E487" s="120"/>
      <c r="F487" s="121"/>
      <c r="G487" s="122"/>
      <c r="H487" s="122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ht="18.75" customHeight="1">
      <c r="A488" s="118"/>
      <c r="B488" s="85"/>
      <c r="C488" s="85"/>
      <c r="D488" s="85"/>
      <c r="E488" s="120"/>
      <c r="F488" s="121"/>
      <c r="G488" s="122"/>
      <c r="H488" s="122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ht="18.75" customHeight="1">
      <c r="A489" s="118"/>
      <c r="B489" s="85"/>
      <c r="C489" s="85"/>
      <c r="D489" s="85"/>
      <c r="E489" s="120"/>
      <c r="F489" s="121"/>
      <c r="G489" s="122"/>
      <c r="H489" s="122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ht="18.75" customHeight="1">
      <c r="A490" s="118"/>
      <c r="B490" s="85"/>
      <c r="C490" s="85"/>
      <c r="D490" s="85"/>
      <c r="E490" s="120"/>
      <c r="F490" s="121"/>
      <c r="G490" s="122"/>
      <c r="H490" s="122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ht="18.75" customHeight="1">
      <c r="A491" s="118"/>
      <c r="B491" s="85"/>
      <c r="C491" s="85"/>
      <c r="D491" s="85"/>
      <c r="E491" s="120"/>
      <c r="F491" s="121"/>
      <c r="G491" s="122"/>
      <c r="H491" s="122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ht="18.75" customHeight="1">
      <c r="A492" s="118"/>
      <c r="B492" s="85"/>
      <c r="C492" s="85"/>
      <c r="D492" s="85"/>
      <c r="E492" s="120"/>
      <c r="F492" s="121"/>
      <c r="G492" s="122"/>
      <c r="H492" s="122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ht="18.75" customHeight="1">
      <c r="A493" s="118"/>
      <c r="B493" s="85"/>
      <c r="C493" s="85"/>
      <c r="D493" s="85"/>
      <c r="E493" s="120"/>
      <c r="F493" s="121"/>
      <c r="G493" s="122"/>
      <c r="H493" s="122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ht="18.75" customHeight="1">
      <c r="A494" s="118"/>
      <c r="B494" s="85"/>
      <c r="C494" s="85"/>
      <c r="D494" s="85"/>
      <c r="E494" s="120"/>
      <c r="F494" s="121"/>
      <c r="G494" s="122"/>
      <c r="H494" s="122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ht="18.75" customHeight="1">
      <c r="A495" s="118"/>
      <c r="B495" s="85"/>
      <c r="C495" s="85"/>
      <c r="D495" s="85"/>
      <c r="E495" s="120"/>
      <c r="F495" s="121"/>
      <c r="G495" s="122"/>
      <c r="H495" s="122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ht="18.75" customHeight="1">
      <c r="A496" s="118"/>
      <c r="B496" s="85"/>
      <c r="C496" s="85"/>
      <c r="D496" s="85"/>
      <c r="E496" s="120"/>
      <c r="F496" s="121"/>
      <c r="G496" s="122"/>
      <c r="H496" s="122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ht="18.75" customHeight="1">
      <c r="A497" s="118"/>
      <c r="B497" s="85"/>
      <c r="C497" s="85"/>
      <c r="D497" s="85"/>
      <c r="E497" s="120"/>
      <c r="F497" s="121"/>
      <c r="G497" s="122"/>
      <c r="H497" s="122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ht="18.75" customHeight="1">
      <c r="A498" s="118"/>
      <c r="B498" s="85"/>
      <c r="C498" s="85"/>
      <c r="D498" s="85"/>
      <c r="E498" s="120"/>
      <c r="F498" s="121"/>
      <c r="G498" s="122"/>
      <c r="H498" s="122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ht="18.75" customHeight="1">
      <c r="A499" s="118"/>
      <c r="B499" s="85"/>
      <c r="C499" s="85"/>
      <c r="D499" s="85"/>
      <c r="E499" s="120"/>
      <c r="F499" s="121"/>
      <c r="G499" s="122"/>
      <c r="H499" s="122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ht="18.75" customHeight="1">
      <c r="A500" s="118"/>
      <c r="B500" s="85"/>
      <c r="C500" s="85"/>
      <c r="D500" s="85"/>
      <c r="E500" s="120"/>
      <c r="F500" s="121"/>
      <c r="G500" s="122"/>
      <c r="H500" s="122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ht="18.75" customHeight="1">
      <c r="A501" s="118"/>
      <c r="B501" s="85"/>
      <c r="C501" s="85"/>
      <c r="D501" s="85"/>
      <c r="E501" s="120"/>
      <c r="F501" s="121"/>
      <c r="G501" s="122"/>
      <c r="H501" s="122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ht="18.75" customHeight="1">
      <c r="A502" s="118"/>
      <c r="B502" s="85"/>
      <c r="C502" s="85"/>
      <c r="D502" s="85"/>
      <c r="E502" s="120"/>
      <c r="F502" s="121"/>
      <c r="G502" s="122"/>
      <c r="H502" s="122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ht="18.75" customHeight="1">
      <c r="A503" s="118"/>
      <c r="B503" s="85"/>
      <c r="C503" s="85"/>
      <c r="D503" s="85"/>
      <c r="E503" s="120"/>
      <c r="F503" s="121"/>
      <c r="G503" s="122"/>
      <c r="H503" s="122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ht="18.75" customHeight="1">
      <c r="A504" s="118"/>
      <c r="B504" s="85"/>
      <c r="C504" s="85"/>
      <c r="D504" s="85"/>
      <c r="E504" s="120"/>
      <c r="F504" s="121"/>
      <c r="G504" s="122"/>
      <c r="H504" s="122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ht="18.75" customHeight="1">
      <c r="A505" s="118"/>
      <c r="B505" s="85"/>
      <c r="C505" s="85"/>
      <c r="D505" s="85"/>
      <c r="E505" s="120"/>
      <c r="F505" s="121"/>
      <c r="G505" s="122"/>
      <c r="H505" s="122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ht="18.75" customHeight="1">
      <c r="A506" s="118"/>
      <c r="B506" s="85"/>
      <c r="C506" s="85"/>
      <c r="D506" s="85"/>
      <c r="E506" s="120"/>
      <c r="F506" s="121"/>
      <c r="G506" s="122"/>
      <c r="H506" s="122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ht="18.75" customHeight="1">
      <c r="A507" s="118"/>
      <c r="B507" s="85"/>
      <c r="C507" s="85"/>
      <c r="D507" s="85"/>
      <c r="E507" s="120"/>
      <c r="F507" s="121"/>
      <c r="G507" s="122"/>
      <c r="H507" s="122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ht="18.75" customHeight="1">
      <c r="A508" s="118"/>
      <c r="B508" s="85"/>
      <c r="C508" s="85"/>
      <c r="D508" s="85"/>
      <c r="E508" s="120"/>
      <c r="F508" s="121"/>
      <c r="G508" s="122"/>
      <c r="H508" s="122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ht="18.75" customHeight="1">
      <c r="A509" s="118"/>
      <c r="B509" s="85"/>
      <c r="C509" s="85"/>
      <c r="D509" s="85"/>
      <c r="E509" s="120"/>
      <c r="F509" s="121"/>
      <c r="G509" s="122"/>
      <c r="H509" s="122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ht="18.75" customHeight="1">
      <c r="A510" s="118"/>
      <c r="B510" s="85"/>
      <c r="C510" s="85"/>
      <c r="D510" s="85"/>
      <c r="E510" s="120"/>
      <c r="F510" s="121"/>
      <c r="G510" s="122"/>
      <c r="H510" s="122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ht="18.75" customHeight="1">
      <c r="A511" s="118"/>
      <c r="B511" s="85"/>
      <c r="C511" s="85"/>
      <c r="D511" s="85"/>
      <c r="E511" s="120"/>
      <c r="F511" s="121"/>
      <c r="G511" s="122"/>
      <c r="H511" s="122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ht="18.75" customHeight="1">
      <c r="A512" s="118"/>
      <c r="B512" s="85"/>
      <c r="C512" s="85"/>
      <c r="D512" s="85"/>
      <c r="E512" s="120"/>
      <c r="F512" s="121"/>
      <c r="G512" s="122"/>
      <c r="H512" s="122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ht="18.75" customHeight="1">
      <c r="A513" s="118"/>
      <c r="B513" s="85"/>
      <c r="C513" s="85"/>
      <c r="D513" s="85"/>
      <c r="E513" s="120"/>
      <c r="F513" s="121"/>
      <c r="G513" s="122"/>
      <c r="H513" s="122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ht="18.75" customHeight="1">
      <c r="A514" s="118"/>
      <c r="B514" s="85"/>
      <c r="C514" s="85"/>
      <c r="D514" s="85"/>
      <c r="E514" s="120"/>
      <c r="F514" s="121"/>
      <c r="G514" s="122"/>
      <c r="H514" s="122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ht="18.75" customHeight="1">
      <c r="A515" s="118"/>
      <c r="B515" s="85"/>
      <c r="C515" s="85"/>
      <c r="D515" s="85"/>
      <c r="E515" s="120"/>
      <c r="F515" s="121"/>
      <c r="G515" s="122"/>
      <c r="H515" s="122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ht="18.75" customHeight="1">
      <c r="A516" s="118"/>
      <c r="B516" s="85"/>
      <c r="C516" s="85"/>
      <c r="D516" s="85"/>
      <c r="E516" s="120"/>
      <c r="F516" s="121"/>
      <c r="G516" s="122"/>
      <c r="H516" s="122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ht="18.75" customHeight="1">
      <c r="A517" s="118"/>
      <c r="B517" s="85"/>
      <c r="C517" s="85"/>
      <c r="D517" s="85"/>
      <c r="E517" s="120"/>
      <c r="F517" s="121"/>
      <c r="G517" s="122"/>
      <c r="H517" s="122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ht="18.75" customHeight="1">
      <c r="A518" s="118"/>
      <c r="B518" s="85"/>
      <c r="C518" s="85"/>
      <c r="D518" s="85"/>
      <c r="E518" s="120"/>
      <c r="F518" s="121"/>
      <c r="G518" s="122"/>
      <c r="H518" s="122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ht="18.75" customHeight="1">
      <c r="A519" s="118"/>
      <c r="B519" s="85"/>
      <c r="C519" s="85"/>
      <c r="D519" s="85"/>
      <c r="E519" s="120"/>
      <c r="F519" s="121"/>
      <c r="G519" s="122"/>
      <c r="H519" s="122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ht="18.75" customHeight="1">
      <c r="A520" s="118"/>
      <c r="B520" s="85"/>
      <c r="C520" s="85"/>
      <c r="D520" s="85"/>
      <c r="E520" s="120"/>
      <c r="F520" s="121"/>
      <c r="G520" s="122"/>
      <c r="H520" s="122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ht="18.75" customHeight="1">
      <c r="A521" s="118"/>
      <c r="B521" s="85"/>
      <c r="C521" s="85"/>
      <c r="D521" s="85"/>
      <c r="E521" s="120"/>
      <c r="F521" s="121"/>
      <c r="G521" s="122"/>
      <c r="H521" s="122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ht="18.75" customHeight="1">
      <c r="A522" s="118"/>
      <c r="B522" s="85"/>
      <c r="C522" s="85"/>
      <c r="D522" s="85"/>
      <c r="E522" s="120"/>
      <c r="F522" s="121"/>
      <c r="G522" s="122"/>
      <c r="H522" s="122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ht="18.75" customHeight="1">
      <c r="A523" s="118"/>
      <c r="B523" s="85"/>
      <c r="C523" s="85"/>
      <c r="D523" s="85"/>
      <c r="E523" s="120"/>
      <c r="F523" s="121"/>
      <c r="G523" s="122"/>
      <c r="H523" s="122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ht="18.75" customHeight="1">
      <c r="A524" s="118"/>
      <c r="B524" s="85"/>
      <c r="C524" s="85"/>
      <c r="D524" s="85"/>
      <c r="E524" s="120"/>
      <c r="F524" s="121"/>
      <c r="G524" s="122"/>
      <c r="H524" s="122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ht="18.75" customHeight="1">
      <c r="A525" s="118"/>
      <c r="B525" s="85"/>
      <c r="C525" s="85"/>
      <c r="D525" s="85"/>
      <c r="E525" s="120"/>
      <c r="F525" s="121"/>
      <c r="G525" s="122"/>
      <c r="H525" s="122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ht="18.75" customHeight="1">
      <c r="A526" s="118"/>
      <c r="B526" s="85"/>
      <c r="C526" s="85"/>
      <c r="D526" s="85"/>
      <c r="E526" s="120"/>
      <c r="F526" s="121"/>
      <c r="G526" s="122"/>
      <c r="H526" s="122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ht="18.75" customHeight="1">
      <c r="A527" s="118"/>
      <c r="B527" s="85"/>
      <c r="C527" s="85"/>
      <c r="D527" s="85"/>
      <c r="E527" s="120"/>
      <c r="F527" s="121"/>
      <c r="G527" s="122"/>
      <c r="H527" s="122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ht="18.75" customHeight="1">
      <c r="A528" s="118"/>
      <c r="B528" s="85"/>
      <c r="C528" s="85"/>
      <c r="D528" s="85"/>
      <c r="E528" s="120"/>
      <c r="F528" s="121"/>
      <c r="G528" s="122"/>
      <c r="H528" s="122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ht="18.75" customHeight="1">
      <c r="A529" s="118"/>
      <c r="B529" s="85"/>
      <c r="C529" s="85"/>
      <c r="D529" s="85"/>
      <c r="E529" s="120"/>
      <c r="F529" s="121"/>
      <c r="G529" s="122"/>
      <c r="H529" s="122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ht="18.75" customHeight="1">
      <c r="A530" s="118"/>
      <c r="B530" s="85"/>
      <c r="C530" s="85"/>
      <c r="D530" s="85"/>
      <c r="E530" s="120"/>
      <c r="F530" s="121"/>
      <c r="G530" s="122"/>
      <c r="H530" s="122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ht="18.75" customHeight="1">
      <c r="A531" s="118"/>
      <c r="B531" s="85"/>
      <c r="C531" s="85"/>
      <c r="D531" s="85"/>
      <c r="E531" s="120"/>
      <c r="F531" s="121"/>
      <c r="G531" s="122"/>
      <c r="H531" s="122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ht="18.75" customHeight="1">
      <c r="A532" s="118"/>
      <c r="B532" s="85"/>
      <c r="C532" s="85"/>
      <c r="D532" s="85"/>
      <c r="E532" s="120"/>
      <c r="F532" s="121"/>
      <c r="G532" s="122"/>
      <c r="H532" s="122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ht="18.75" customHeight="1">
      <c r="A533" s="118"/>
      <c r="B533" s="85"/>
      <c r="C533" s="85"/>
      <c r="D533" s="85"/>
      <c r="E533" s="120"/>
      <c r="F533" s="121"/>
      <c r="G533" s="122"/>
      <c r="H533" s="122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ht="18.75" customHeight="1">
      <c r="A534" s="118"/>
      <c r="B534" s="85"/>
      <c r="C534" s="85"/>
      <c r="D534" s="85"/>
      <c r="E534" s="120"/>
      <c r="F534" s="121"/>
      <c r="G534" s="122"/>
      <c r="H534" s="122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ht="18.75" customHeight="1">
      <c r="A535" s="118"/>
      <c r="B535" s="85"/>
      <c r="C535" s="85"/>
      <c r="D535" s="85"/>
      <c r="E535" s="120"/>
      <c r="F535" s="121"/>
      <c r="G535" s="122"/>
      <c r="H535" s="122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ht="18.75" customHeight="1">
      <c r="A536" s="118"/>
      <c r="B536" s="85"/>
      <c r="C536" s="85"/>
      <c r="D536" s="85"/>
      <c r="E536" s="120"/>
      <c r="F536" s="121"/>
      <c r="G536" s="122"/>
      <c r="H536" s="122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ht="18.75" customHeight="1">
      <c r="A537" s="118"/>
      <c r="B537" s="85"/>
      <c r="C537" s="85"/>
      <c r="D537" s="85"/>
      <c r="E537" s="120"/>
      <c r="F537" s="121"/>
      <c r="G537" s="122"/>
      <c r="H537" s="122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ht="18.75" customHeight="1">
      <c r="A538" s="118"/>
      <c r="B538" s="85"/>
      <c r="C538" s="85"/>
      <c r="D538" s="85"/>
      <c r="E538" s="120"/>
      <c r="F538" s="121"/>
      <c r="G538" s="122"/>
      <c r="H538" s="122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ht="18.75" customHeight="1">
      <c r="A539" s="118"/>
      <c r="B539" s="85"/>
      <c r="C539" s="85"/>
      <c r="D539" s="85"/>
      <c r="E539" s="120"/>
      <c r="F539" s="121"/>
      <c r="G539" s="122"/>
      <c r="H539" s="122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ht="18.75" customHeight="1">
      <c r="A540" s="118"/>
      <c r="B540" s="85"/>
      <c r="C540" s="85"/>
      <c r="D540" s="85"/>
      <c r="E540" s="120"/>
      <c r="F540" s="121"/>
      <c r="G540" s="122"/>
      <c r="H540" s="122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ht="18.75" customHeight="1">
      <c r="A541" s="118"/>
      <c r="B541" s="85"/>
      <c r="C541" s="85"/>
      <c r="D541" s="85"/>
      <c r="E541" s="120"/>
      <c r="F541" s="121"/>
      <c r="G541" s="122"/>
      <c r="H541" s="122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ht="18.75" customHeight="1">
      <c r="A542" s="118"/>
      <c r="B542" s="85"/>
      <c r="C542" s="85"/>
      <c r="D542" s="85"/>
      <c r="E542" s="120"/>
      <c r="F542" s="121"/>
      <c r="G542" s="122"/>
      <c r="H542" s="122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ht="18.75" customHeight="1">
      <c r="A543" s="118"/>
      <c r="B543" s="85"/>
      <c r="C543" s="85"/>
      <c r="D543" s="85"/>
      <c r="E543" s="120"/>
      <c r="F543" s="121"/>
      <c r="G543" s="122"/>
      <c r="H543" s="122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ht="18.75" customHeight="1">
      <c r="A544" s="118"/>
      <c r="B544" s="85"/>
      <c r="C544" s="85"/>
      <c r="D544" s="85"/>
      <c r="E544" s="120"/>
      <c r="F544" s="121"/>
      <c r="G544" s="122"/>
      <c r="H544" s="122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ht="18.75" customHeight="1">
      <c r="A545" s="118"/>
      <c r="B545" s="85"/>
      <c r="C545" s="85"/>
      <c r="D545" s="85"/>
      <c r="E545" s="120"/>
      <c r="F545" s="121"/>
      <c r="G545" s="122"/>
      <c r="H545" s="122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ht="18.75" customHeight="1">
      <c r="A546" s="118"/>
      <c r="B546" s="85"/>
      <c r="C546" s="85"/>
      <c r="D546" s="85"/>
      <c r="E546" s="120"/>
      <c r="F546" s="121"/>
      <c r="G546" s="122"/>
      <c r="H546" s="122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ht="18.75" customHeight="1">
      <c r="A547" s="118"/>
      <c r="B547" s="85"/>
      <c r="C547" s="85"/>
      <c r="D547" s="85"/>
      <c r="E547" s="120"/>
      <c r="F547" s="121"/>
      <c r="G547" s="122"/>
      <c r="H547" s="122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ht="18.75" customHeight="1">
      <c r="A548" s="118"/>
      <c r="B548" s="85"/>
      <c r="C548" s="85"/>
      <c r="D548" s="85"/>
      <c r="E548" s="120"/>
      <c r="F548" s="121"/>
      <c r="G548" s="122"/>
      <c r="H548" s="122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ht="18.75" customHeight="1">
      <c r="A549" s="118"/>
      <c r="B549" s="85"/>
      <c r="C549" s="85"/>
      <c r="D549" s="85"/>
      <c r="E549" s="120"/>
      <c r="F549" s="121"/>
      <c r="G549" s="122"/>
      <c r="H549" s="122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ht="18.75" customHeight="1">
      <c r="A550" s="118"/>
      <c r="B550" s="85"/>
      <c r="C550" s="85"/>
      <c r="D550" s="85"/>
      <c r="E550" s="120"/>
      <c r="F550" s="121"/>
      <c r="G550" s="122"/>
      <c r="H550" s="122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ht="18.75" customHeight="1">
      <c r="A551" s="118"/>
      <c r="B551" s="85"/>
      <c r="C551" s="85"/>
      <c r="D551" s="85"/>
      <c r="E551" s="120"/>
      <c r="F551" s="121"/>
      <c r="G551" s="122"/>
      <c r="H551" s="122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ht="18.75" customHeight="1">
      <c r="A552" s="118"/>
      <c r="B552" s="85"/>
      <c r="C552" s="85"/>
      <c r="D552" s="85"/>
      <c r="E552" s="120"/>
      <c r="F552" s="121"/>
      <c r="G552" s="122"/>
      <c r="H552" s="122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ht="18.75" customHeight="1">
      <c r="A553" s="118"/>
      <c r="B553" s="85"/>
      <c r="C553" s="85"/>
      <c r="D553" s="85"/>
      <c r="E553" s="120"/>
      <c r="F553" s="121"/>
      <c r="G553" s="122"/>
      <c r="H553" s="122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ht="18.75" customHeight="1">
      <c r="A554" s="118"/>
      <c r="B554" s="85"/>
      <c r="C554" s="85"/>
      <c r="D554" s="85"/>
      <c r="E554" s="120"/>
      <c r="F554" s="121"/>
      <c r="G554" s="122"/>
      <c r="H554" s="122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ht="18.75" customHeight="1">
      <c r="A555" s="118"/>
      <c r="B555" s="85"/>
      <c r="C555" s="85"/>
      <c r="D555" s="85"/>
      <c r="E555" s="120"/>
      <c r="F555" s="121"/>
      <c r="G555" s="122"/>
      <c r="H555" s="122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ht="18.75" customHeight="1">
      <c r="A556" s="118"/>
      <c r="B556" s="85"/>
      <c r="C556" s="85"/>
      <c r="D556" s="85"/>
      <c r="E556" s="120"/>
      <c r="F556" s="121"/>
      <c r="G556" s="122"/>
      <c r="H556" s="122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ht="18.75" customHeight="1">
      <c r="A557" s="118"/>
      <c r="B557" s="85"/>
      <c r="C557" s="85"/>
      <c r="D557" s="85"/>
      <c r="E557" s="120"/>
      <c r="F557" s="121"/>
      <c r="G557" s="122"/>
      <c r="H557" s="122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ht="18.75" customHeight="1">
      <c r="A558" s="118"/>
      <c r="B558" s="85"/>
      <c r="C558" s="85"/>
      <c r="D558" s="85"/>
      <c r="E558" s="120"/>
      <c r="F558" s="121"/>
      <c r="G558" s="122"/>
      <c r="H558" s="122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ht="18.75" customHeight="1">
      <c r="A559" s="118"/>
      <c r="B559" s="85"/>
      <c r="C559" s="85"/>
      <c r="D559" s="85"/>
      <c r="E559" s="120"/>
      <c r="F559" s="121"/>
      <c r="G559" s="122"/>
      <c r="H559" s="122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ht="18.75" customHeight="1">
      <c r="A560" s="118"/>
      <c r="B560" s="85"/>
      <c r="C560" s="85"/>
      <c r="D560" s="85"/>
      <c r="E560" s="120"/>
      <c r="F560" s="121"/>
      <c r="G560" s="122"/>
      <c r="H560" s="122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ht="18.75" customHeight="1">
      <c r="A561" s="118"/>
      <c r="B561" s="85"/>
      <c r="C561" s="85"/>
      <c r="D561" s="85"/>
      <c r="E561" s="120"/>
      <c r="F561" s="121"/>
      <c r="G561" s="122"/>
      <c r="H561" s="122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ht="18.75" customHeight="1">
      <c r="A562" s="118"/>
      <c r="B562" s="85"/>
      <c r="C562" s="85"/>
      <c r="D562" s="85"/>
      <c r="E562" s="120"/>
      <c r="F562" s="121"/>
      <c r="G562" s="122"/>
      <c r="H562" s="122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ht="18.75" customHeight="1">
      <c r="A563" s="118"/>
      <c r="B563" s="85"/>
      <c r="C563" s="85"/>
      <c r="D563" s="85"/>
      <c r="E563" s="120"/>
      <c r="F563" s="121"/>
      <c r="G563" s="122"/>
      <c r="H563" s="122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ht="18.75" customHeight="1">
      <c r="A564" s="118"/>
      <c r="B564" s="85"/>
      <c r="C564" s="85"/>
      <c r="D564" s="85"/>
      <c r="E564" s="120"/>
      <c r="F564" s="121"/>
      <c r="G564" s="122"/>
      <c r="H564" s="122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ht="18.75" customHeight="1">
      <c r="A565" s="118"/>
      <c r="B565" s="85"/>
      <c r="C565" s="85"/>
      <c r="D565" s="85"/>
      <c r="E565" s="120"/>
      <c r="F565" s="121"/>
      <c r="G565" s="122"/>
      <c r="H565" s="122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ht="18.75" customHeight="1">
      <c r="A566" s="118"/>
      <c r="B566" s="85"/>
      <c r="C566" s="85"/>
      <c r="D566" s="85"/>
      <c r="E566" s="120"/>
      <c r="F566" s="121"/>
      <c r="G566" s="122"/>
      <c r="H566" s="122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ht="18.75" customHeight="1">
      <c r="A567" s="118"/>
      <c r="B567" s="85"/>
      <c r="C567" s="85"/>
      <c r="D567" s="85"/>
      <c r="E567" s="120"/>
      <c r="F567" s="121"/>
      <c r="G567" s="122"/>
      <c r="H567" s="122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ht="18.75" customHeight="1">
      <c r="A568" s="118"/>
      <c r="B568" s="85"/>
      <c r="C568" s="85"/>
      <c r="D568" s="85"/>
      <c r="E568" s="120"/>
      <c r="F568" s="121"/>
      <c r="G568" s="122"/>
      <c r="H568" s="122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ht="18.75" customHeight="1">
      <c r="A569" s="118"/>
      <c r="B569" s="85"/>
      <c r="C569" s="85"/>
      <c r="D569" s="85"/>
      <c r="E569" s="120"/>
      <c r="F569" s="121"/>
      <c r="G569" s="122"/>
      <c r="H569" s="122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ht="18.75" customHeight="1">
      <c r="A570" s="118"/>
      <c r="B570" s="85"/>
      <c r="C570" s="85"/>
      <c r="D570" s="85"/>
      <c r="E570" s="120"/>
      <c r="F570" s="121"/>
      <c r="G570" s="122"/>
      <c r="H570" s="122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ht="18.75" customHeight="1">
      <c r="A571" s="118"/>
      <c r="B571" s="85"/>
      <c r="C571" s="85"/>
      <c r="D571" s="85"/>
      <c r="E571" s="120"/>
      <c r="F571" s="121"/>
      <c r="G571" s="122"/>
      <c r="H571" s="122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ht="18.75" customHeight="1">
      <c r="A572" s="118"/>
      <c r="B572" s="85"/>
      <c r="C572" s="85"/>
      <c r="D572" s="85"/>
      <c r="E572" s="120"/>
      <c r="F572" s="121"/>
      <c r="G572" s="122"/>
      <c r="H572" s="122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ht="18.75" customHeight="1">
      <c r="A573" s="118"/>
      <c r="B573" s="85"/>
      <c r="C573" s="85"/>
      <c r="D573" s="85"/>
      <c r="E573" s="120"/>
      <c r="F573" s="121"/>
      <c r="G573" s="122"/>
      <c r="H573" s="122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ht="18.75" customHeight="1">
      <c r="A574" s="118"/>
      <c r="B574" s="85"/>
      <c r="C574" s="85"/>
      <c r="D574" s="85"/>
      <c r="E574" s="120"/>
      <c r="F574" s="121"/>
      <c r="G574" s="122"/>
      <c r="H574" s="122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ht="18.75" customHeight="1">
      <c r="A575" s="118"/>
      <c r="B575" s="85"/>
      <c r="C575" s="85"/>
      <c r="D575" s="85"/>
      <c r="E575" s="120"/>
      <c r="F575" s="121"/>
      <c r="G575" s="122"/>
      <c r="H575" s="122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ht="18.75" customHeight="1">
      <c r="A576" s="118"/>
      <c r="B576" s="85"/>
      <c r="C576" s="85"/>
      <c r="D576" s="85"/>
      <c r="E576" s="120"/>
      <c r="F576" s="121"/>
      <c r="G576" s="122"/>
      <c r="H576" s="122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ht="18.75" customHeight="1">
      <c r="A577" s="118"/>
      <c r="B577" s="85"/>
      <c r="C577" s="85"/>
      <c r="D577" s="85"/>
      <c r="E577" s="120"/>
      <c r="F577" s="121"/>
      <c r="G577" s="122"/>
      <c r="H577" s="122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ht="18.75" customHeight="1">
      <c r="A578" s="118"/>
      <c r="B578" s="85"/>
      <c r="C578" s="85"/>
      <c r="D578" s="85"/>
      <c r="E578" s="120"/>
      <c r="F578" s="121"/>
      <c r="G578" s="122"/>
      <c r="H578" s="122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ht="18.75" customHeight="1">
      <c r="A579" s="118"/>
      <c r="B579" s="85"/>
      <c r="C579" s="85"/>
      <c r="D579" s="85"/>
      <c r="E579" s="120"/>
      <c r="F579" s="121"/>
      <c r="G579" s="122"/>
      <c r="H579" s="122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ht="18.75" customHeight="1">
      <c r="A580" s="118"/>
      <c r="B580" s="85"/>
      <c r="C580" s="85"/>
      <c r="D580" s="85"/>
      <c r="E580" s="120"/>
      <c r="F580" s="121"/>
      <c r="G580" s="122"/>
      <c r="H580" s="122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ht="18.75" customHeight="1">
      <c r="A581" s="118"/>
      <c r="B581" s="85"/>
      <c r="C581" s="85"/>
      <c r="D581" s="85"/>
      <c r="E581" s="120"/>
      <c r="F581" s="121"/>
      <c r="G581" s="122"/>
      <c r="H581" s="122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ht="18.75" customHeight="1">
      <c r="A582" s="118"/>
      <c r="B582" s="85"/>
      <c r="C582" s="85"/>
      <c r="D582" s="85"/>
      <c r="E582" s="120"/>
      <c r="F582" s="121"/>
      <c r="G582" s="122"/>
      <c r="H582" s="122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ht="18.75" customHeight="1">
      <c r="A583" s="118"/>
      <c r="B583" s="85"/>
      <c r="C583" s="85"/>
      <c r="D583" s="85"/>
      <c r="E583" s="120"/>
      <c r="F583" s="121"/>
      <c r="G583" s="122"/>
      <c r="H583" s="122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ht="18.75" customHeight="1">
      <c r="A584" s="118"/>
      <c r="B584" s="85"/>
      <c r="C584" s="85"/>
      <c r="D584" s="85"/>
      <c r="E584" s="120"/>
      <c r="F584" s="121"/>
      <c r="G584" s="122"/>
      <c r="H584" s="122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ht="18.75" customHeight="1">
      <c r="A585" s="118"/>
      <c r="B585" s="85"/>
      <c r="C585" s="85"/>
      <c r="D585" s="85"/>
      <c r="E585" s="120"/>
      <c r="F585" s="121"/>
      <c r="G585" s="122"/>
      <c r="H585" s="122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ht="18.75" customHeight="1">
      <c r="A586" s="118"/>
      <c r="B586" s="85"/>
      <c r="C586" s="85"/>
      <c r="D586" s="85"/>
      <c r="E586" s="120"/>
      <c r="F586" s="121"/>
      <c r="G586" s="122"/>
      <c r="H586" s="122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ht="18.75" customHeight="1">
      <c r="A587" s="118"/>
      <c r="B587" s="85"/>
      <c r="C587" s="85"/>
      <c r="D587" s="85"/>
      <c r="E587" s="120"/>
      <c r="F587" s="121"/>
      <c r="G587" s="122"/>
      <c r="H587" s="122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ht="18.75" customHeight="1">
      <c r="A588" s="118"/>
      <c r="B588" s="85"/>
      <c r="C588" s="85"/>
      <c r="D588" s="85"/>
      <c r="E588" s="120"/>
      <c r="F588" s="121"/>
      <c r="G588" s="122"/>
      <c r="H588" s="122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ht="18.75" customHeight="1">
      <c r="A589" s="118"/>
      <c r="B589" s="85"/>
      <c r="C589" s="85"/>
      <c r="D589" s="85"/>
      <c r="E589" s="120"/>
      <c r="F589" s="121"/>
      <c r="G589" s="122"/>
      <c r="H589" s="122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ht="18.75" customHeight="1">
      <c r="A590" s="118"/>
      <c r="B590" s="85"/>
      <c r="C590" s="85"/>
      <c r="D590" s="85"/>
      <c r="E590" s="120"/>
      <c r="F590" s="121"/>
      <c r="G590" s="122"/>
      <c r="H590" s="122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ht="18.75" customHeight="1">
      <c r="A591" s="118"/>
      <c r="B591" s="85"/>
      <c r="C591" s="85"/>
      <c r="D591" s="85"/>
      <c r="E591" s="120"/>
      <c r="F591" s="121"/>
      <c r="G591" s="122"/>
      <c r="H591" s="122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ht="18.75" customHeight="1">
      <c r="A592" s="118"/>
      <c r="B592" s="85"/>
      <c r="C592" s="85"/>
      <c r="D592" s="85"/>
      <c r="E592" s="120"/>
      <c r="F592" s="121"/>
      <c r="G592" s="122"/>
      <c r="H592" s="122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ht="18.75" customHeight="1">
      <c r="A593" s="118"/>
      <c r="B593" s="85"/>
      <c r="C593" s="85"/>
      <c r="D593" s="85"/>
      <c r="E593" s="120"/>
      <c r="F593" s="121"/>
      <c r="G593" s="122"/>
      <c r="H593" s="122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ht="18.75" customHeight="1">
      <c r="A594" s="118"/>
      <c r="B594" s="85"/>
      <c r="C594" s="85"/>
      <c r="D594" s="85"/>
      <c r="E594" s="120"/>
      <c r="F594" s="121"/>
      <c r="G594" s="122"/>
      <c r="H594" s="122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ht="18.75" customHeight="1">
      <c r="A595" s="118"/>
      <c r="B595" s="85"/>
      <c r="C595" s="85"/>
      <c r="D595" s="85"/>
      <c r="E595" s="120"/>
      <c r="F595" s="121"/>
      <c r="G595" s="122"/>
      <c r="H595" s="122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ht="18.75" customHeight="1">
      <c r="A596" s="118"/>
      <c r="B596" s="85"/>
      <c r="C596" s="85"/>
      <c r="D596" s="85"/>
      <c r="E596" s="120"/>
      <c r="F596" s="121"/>
      <c r="G596" s="122"/>
      <c r="H596" s="122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ht="18.75" customHeight="1">
      <c r="A597" s="118"/>
      <c r="B597" s="85"/>
      <c r="C597" s="85"/>
      <c r="D597" s="85"/>
      <c r="E597" s="120"/>
      <c r="F597" s="121"/>
      <c r="G597" s="122"/>
      <c r="H597" s="122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ht="18.75" customHeight="1">
      <c r="A598" s="118"/>
      <c r="B598" s="85"/>
      <c r="C598" s="85"/>
      <c r="D598" s="85"/>
      <c r="E598" s="120"/>
      <c r="F598" s="121"/>
      <c r="G598" s="122"/>
      <c r="H598" s="122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ht="18.75" customHeight="1">
      <c r="A599" s="118"/>
      <c r="B599" s="85"/>
      <c r="C599" s="85"/>
      <c r="D599" s="85"/>
      <c r="E599" s="120"/>
      <c r="F599" s="121"/>
      <c r="G599" s="122"/>
      <c r="H599" s="122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ht="18.75" customHeight="1">
      <c r="A600" s="118"/>
      <c r="B600" s="85"/>
      <c r="C600" s="85"/>
      <c r="D600" s="85"/>
      <c r="E600" s="120"/>
      <c r="F600" s="121"/>
      <c r="G600" s="122"/>
      <c r="H600" s="122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ht="18.75" customHeight="1">
      <c r="A601" s="118"/>
      <c r="B601" s="85"/>
      <c r="C601" s="85"/>
      <c r="D601" s="85"/>
      <c r="E601" s="120"/>
      <c r="F601" s="121"/>
      <c r="G601" s="122"/>
      <c r="H601" s="122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ht="18.75" customHeight="1">
      <c r="A602" s="118"/>
      <c r="B602" s="85"/>
      <c r="C602" s="85"/>
      <c r="D602" s="85"/>
      <c r="E602" s="120"/>
      <c r="F602" s="121"/>
      <c r="G602" s="122"/>
      <c r="H602" s="122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ht="18.75" customHeight="1">
      <c r="A603" s="118"/>
      <c r="B603" s="85"/>
      <c r="C603" s="85"/>
      <c r="D603" s="85"/>
      <c r="E603" s="120"/>
      <c r="F603" s="121"/>
      <c r="G603" s="122"/>
      <c r="H603" s="122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ht="18.75" customHeight="1">
      <c r="A604" s="118"/>
      <c r="B604" s="85"/>
      <c r="C604" s="85"/>
      <c r="D604" s="85"/>
      <c r="E604" s="120"/>
      <c r="F604" s="121"/>
      <c r="G604" s="122"/>
      <c r="H604" s="122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ht="18.75" customHeight="1">
      <c r="A605" s="118"/>
      <c r="B605" s="85"/>
      <c r="C605" s="85"/>
      <c r="D605" s="85"/>
      <c r="E605" s="120"/>
      <c r="F605" s="121"/>
      <c r="G605" s="122"/>
      <c r="H605" s="122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ht="18.75" customHeight="1">
      <c r="A606" s="118"/>
      <c r="B606" s="85"/>
      <c r="C606" s="85"/>
      <c r="D606" s="85"/>
      <c r="E606" s="120"/>
      <c r="F606" s="121"/>
      <c r="G606" s="122"/>
      <c r="H606" s="122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ht="18.75" customHeight="1">
      <c r="A607" s="118"/>
      <c r="B607" s="85"/>
      <c r="C607" s="85"/>
      <c r="D607" s="85"/>
      <c r="E607" s="120"/>
      <c r="F607" s="121"/>
      <c r="G607" s="122"/>
      <c r="H607" s="122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ht="18.75" customHeight="1">
      <c r="A608" s="118"/>
      <c r="B608" s="85"/>
      <c r="C608" s="85"/>
      <c r="D608" s="85"/>
      <c r="E608" s="120"/>
      <c r="F608" s="121"/>
      <c r="G608" s="122"/>
      <c r="H608" s="122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ht="18.75" customHeight="1">
      <c r="A609" s="118"/>
      <c r="B609" s="85"/>
      <c r="C609" s="85"/>
      <c r="D609" s="85"/>
      <c r="E609" s="120"/>
      <c r="F609" s="121"/>
      <c r="G609" s="122"/>
      <c r="H609" s="122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ht="18.75" customHeight="1">
      <c r="A610" s="118"/>
      <c r="B610" s="85"/>
      <c r="C610" s="85"/>
      <c r="D610" s="85"/>
      <c r="E610" s="120"/>
      <c r="F610" s="121"/>
      <c r="G610" s="122"/>
      <c r="H610" s="122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ht="18.75" customHeight="1">
      <c r="A611" s="118"/>
      <c r="B611" s="85"/>
      <c r="C611" s="85"/>
      <c r="D611" s="85"/>
      <c r="E611" s="120"/>
      <c r="F611" s="121"/>
      <c r="G611" s="122"/>
      <c r="H611" s="122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ht="18.75" customHeight="1">
      <c r="A612" s="118"/>
      <c r="B612" s="85"/>
      <c r="C612" s="85"/>
      <c r="D612" s="85"/>
      <c r="E612" s="120"/>
      <c r="F612" s="121"/>
      <c r="G612" s="122"/>
      <c r="H612" s="122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ht="18.75" customHeight="1">
      <c r="A613" s="118"/>
      <c r="B613" s="85"/>
      <c r="C613" s="85"/>
      <c r="D613" s="85"/>
      <c r="E613" s="120"/>
      <c r="F613" s="121"/>
      <c r="G613" s="122"/>
      <c r="H613" s="122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ht="18.75" customHeight="1">
      <c r="A614" s="118"/>
      <c r="B614" s="85"/>
      <c r="C614" s="85"/>
      <c r="D614" s="85"/>
      <c r="E614" s="120"/>
      <c r="F614" s="121"/>
      <c r="G614" s="122"/>
      <c r="H614" s="122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ht="18.75" customHeight="1">
      <c r="A615" s="118"/>
      <c r="B615" s="85"/>
      <c r="C615" s="85"/>
      <c r="D615" s="85"/>
      <c r="E615" s="120"/>
      <c r="F615" s="121"/>
      <c r="G615" s="122"/>
      <c r="H615" s="122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ht="18.75" customHeight="1">
      <c r="A616" s="118"/>
      <c r="B616" s="85"/>
      <c r="C616" s="85"/>
      <c r="D616" s="85"/>
      <c r="E616" s="120"/>
      <c r="F616" s="121"/>
      <c r="G616" s="122"/>
      <c r="H616" s="122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ht="18.75" customHeight="1">
      <c r="A617" s="118"/>
      <c r="B617" s="85"/>
      <c r="C617" s="85"/>
      <c r="D617" s="85"/>
      <c r="E617" s="120"/>
      <c r="F617" s="121"/>
      <c r="G617" s="122"/>
      <c r="H617" s="122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ht="18.75" customHeight="1">
      <c r="A618" s="118"/>
      <c r="B618" s="85"/>
      <c r="C618" s="85"/>
      <c r="D618" s="85"/>
      <c r="E618" s="120"/>
      <c r="F618" s="121"/>
      <c r="G618" s="122"/>
      <c r="H618" s="122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ht="18.75" customHeight="1">
      <c r="A619" s="118"/>
      <c r="B619" s="85"/>
      <c r="C619" s="85"/>
      <c r="D619" s="85"/>
      <c r="E619" s="120"/>
      <c r="F619" s="121"/>
      <c r="G619" s="122"/>
      <c r="H619" s="122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ht="18.75" customHeight="1">
      <c r="A620" s="118"/>
      <c r="B620" s="85"/>
      <c r="C620" s="85"/>
      <c r="D620" s="85"/>
      <c r="E620" s="120"/>
      <c r="F620" s="121"/>
      <c r="G620" s="122"/>
      <c r="H620" s="122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ht="18.75" customHeight="1">
      <c r="A621" s="118"/>
      <c r="B621" s="85"/>
      <c r="C621" s="85"/>
      <c r="D621" s="85"/>
      <c r="E621" s="120"/>
      <c r="F621" s="121"/>
      <c r="G621" s="122"/>
      <c r="H621" s="122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ht="18.75" customHeight="1">
      <c r="A622" s="118"/>
      <c r="B622" s="85"/>
      <c r="C622" s="85"/>
      <c r="D622" s="85"/>
      <c r="E622" s="120"/>
      <c r="F622" s="121"/>
      <c r="G622" s="122"/>
      <c r="H622" s="122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ht="18.75" customHeight="1">
      <c r="A623" s="118"/>
      <c r="B623" s="85"/>
      <c r="C623" s="85"/>
      <c r="D623" s="85"/>
      <c r="E623" s="120"/>
      <c r="F623" s="121"/>
      <c r="G623" s="122"/>
      <c r="H623" s="122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ht="18.75" customHeight="1">
      <c r="A624" s="118"/>
      <c r="B624" s="85"/>
      <c r="C624" s="85"/>
      <c r="D624" s="85"/>
      <c r="E624" s="120"/>
      <c r="F624" s="121"/>
      <c r="G624" s="122"/>
      <c r="H624" s="122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ht="18.75" customHeight="1">
      <c r="A625" s="118"/>
      <c r="B625" s="85"/>
      <c r="C625" s="85"/>
      <c r="D625" s="85"/>
      <c r="E625" s="120"/>
      <c r="F625" s="121"/>
      <c r="G625" s="122"/>
      <c r="H625" s="122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ht="18.75" customHeight="1">
      <c r="A626" s="118"/>
      <c r="B626" s="85"/>
      <c r="C626" s="85"/>
      <c r="D626" s="85"/>
      <c r="E626" s="120"/>
      <c r="F626" s="121"/>
      <c r="G626" s="122"/>
      <c r="H626" s="122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ht="18.75" customHeight="1">
      <c r="A627" s="118"/>
      <c r="B627" s="85"/>
      <c r="C627" s="85"/>
      <c r="D627" s="85"/>
      <c r="E627" s="120"/>
      <c r="F627" s="121"/>
      <c r="G627" s="122"/>
      <c r="H627" s="122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ht="18.75" customHeight="1">
      <c r="A628" s="118"/>
      <c r="B628" s="85"/>
      <c r="C628" s="85"/>
      <c r="D628" s="85"/>
      <c r="E628" s="120"/>
      <c r="F628" s="121"/>
      <c r="G628" s="122"/>
      <c r="H628" s="122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ht="18.75" customHeight="1">
      <c r="A629" s="118"/>
      <c r="B629" s="85"/>
      <c r="C629" s="85"/>
      <c r="D629" s="85"/>
      <c r="E629" s="120"/>
      <c r="F629" s="121"/>
      <c r="G629" s="122"/>
      <c r="H629" s="122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ht="18.75" customHeight="1">
      <c r="A630" s="118"/>
      <c r="B630" s="85"/>
      <c r="C630" s="85"/>
      <c r="D630" s="85"/>
      <c r="E630" s="120"/>
      <c r="F630" s="121"/>
      <c r="G630" s="122"/>
      <c r="H630" s="122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ht="18.75" customHeight="1">
      <c r="A631" s="118"/>
      <c r="B631" s="85"/>
      <c r="C631" s="85"/>
      <c r="D631" s="85"/>
      <c r="E631" s="120"/>
      <c r="F631" s="121"/>
      <c r="G631" s="122"/>
      <c r="H631" s="122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ht="18.75" customHeight="1">
      <c r="A632" s="118"/>
      <c r="B632" s="85"/>
      <c r="C632" s="85"/>
      <c r="D632" s="85"/>
      <c r="E632" s="120"/>
      <c r="F632" s="121"/>
      <c r="G632" s="122"/>
      <c r="H632" s="122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ht="18.75" customHeight="1">
      <c r="A633" s="118"/>
      <c r="B633" s="85"/>
      <c r="C633" s="85"/>
      <c r="D633" s="85"/>
      <c r="E633" s="120"/>
      <c r="F633" s="121"/>
      <c r="G633" s="122"/>
      <c r="H633" s="122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ht="18.75" customHeight="1">
      <c r="A634" s="118"/>
      <c r="B634" s="85"/>
      <c r="C634" s="85"/>
      <c r="D634" s="85"/>
      <c r="E634" s="120"/>
      <c r="F634" s="121"/>
      <c r="G634" s="122"/>
      <c r="H634" s="122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ht="18.75" customHeight="1">
      <c r="A635" s="118"/>
      <c r="B635" s="85"/>
      <c r="C635" s="85"/>
      <c r="D635" s="85"/>
      <c r="E635" s="120"/>
      <c r="F635" s="121"/>
      <c r="G635" s="122"/>
      <c r="H635" s="122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ht="18.75" customHeight="1">
      <c r="A636" s="118"/>
      <c r="B636" s="85"/>
      <c r="C636" s="85"/>
      <c r="D636" s="85"/>
      <c r="E636" s="120"/>
      <c r="F636" s="121"/>
      <c r="G636" s="122"/>
      <c r="H636" s="122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ht="18.75" customHeight="1">
      <c r="A637" s="118"/>
      <c r="B637" s="85"/>
      <c r="C637" s="85"/>
      <c r="D637" s="85"/>
      <c r="E637" s="120"/>
      <c r="F637" s="121"/>
      <c r="G637" s="122"/>
      <c r="H637" s="122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ht="18.75" customHeight="1">
      <c r="A638" s="118"/>
      <c r="B638" s="85"/>
      <c r="C638" s="85"/>
      <c r="D638" s="85"/>
      <c r="E638" s="120"/>
      <c r="F638" s="121"/>
      <c r="G638" s="122"/>
      <c r="H638" s="122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ht="18.75" customHeight="1">
      <c r="A639" s="118"/>
      <c r="B639" s="85"/>
      <c r="C639" s="85"/>
      <c r="D639" s="85"/>
      <c r="E639" s="120"/>
      <c r="F639" s="121"/>
      <c r="G639" s="122"/>
      <c r="H639" s="122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ht="18.75" customHeight="1">
      <c r="A640" s="118"/>
      <c r="B640" s="85"/>
      <c r="C640" s="85"/>
      <c r="D640" s="85"/>
      <c r="E640" s="120"/>
      <c r="F640" s="121"/>
      <c r="G640" s="122"/>
      <c r="H640" s="122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ht="18.75" customHeight="1">
      <c r="A641" s="118"/>
      <c r="B641" s="85"/>
      <c r="C641" s="85"/>
      <c r="D641" s="85"/>
      <c r="E641" s="120"/>
      <c r="F641" s="121"/>
      <c r="G641" s="122"/>
      <c r="H641" s="122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ht="18.75" customHeight="1">
      <c r="A642" s="118"/>
      <c r="B642" s="85"/>
      <c r="C642" s="85"/>
      <c r="D642" s="85"/>
      <c r="E642" s="120"/>
      <c r="F642" s="121"/>
      <c r="G642" s="122"/>
      <c r="H642" s="122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ht="18.75" customHeight="1">
      <c r="A643" s="118"/>
      <c r="B643" s="85"/>
      <c r="C643" s="85"/>
      <c r="D643" s="85"/>
      <c r="E643" s="120"/>
      <c r="F643" s="121"/>
      <c r="G643" s="122"/>
      <c r="H643" s="122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ht="18.75" customHeight="1">
      <c r="A644" s="118"/>
      <c r="B644" s="85"/>
      <c r="C644" s="85"/>
      <c r="D644" s="85"/>
      <c r="E644" s="120"/>
      <c r="F644" s="121"/>
      <c r="G644" s="122"/>
      <c r="H644" s="122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ht="18.75" customHeight="1">
      <c r="A645" s="118"/>
      <c r="B645" s="85"/>
      <c r="C645" s="85"/>
      <c r="D645" s="85"/>
      <c r="E645" s="120"/>
      <c r="F645" s="121"/>
      <c r="G645" s="122"/>
      <c r="H645" s="122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ht="18.75" customHeight="1">
      <c r="A646" s="118"/>
      <c r="B646" s="85"/>
      <c r="C646" s="85"/>
      <c r="D646" s="85"/>
      <c r="E646" s="120"/>
      <c r="F646" s="121"/>
      <c r="G646" s="122"/>
      <c r="H646" s="122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ht="18.75" customHeight="1">
      <c r="A647" s="118"/>
      <c r="B647" s="85"/>
      <c r="C647" s="85"/>
      <c r="D647" s="85"/>
      <c r="E647" s="120"/>
      <c r="F647" s="121"/>
      <c r="G647" s="122"/>
      <c r="H647" s="122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ht="18.75" customHeight="1">
      <c r="A648" s="118"/>
      <c r="B648" s="85"/>
      <c r="C648" s="85"/>
      <c r="D648" s="85"/>
      <c r="E648" s="120"/>
      <c r="F648" s="121"/>
      <c r="G648" s="122"/>
      <c r="H648" s="122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ht="18.75" customHeight="1">
      <c r="A649" s="118"/>
      <c r="B649" s="85"/>
      <c r="C649" s="85"/>
      <c r="D649" s="85"/>
      <c r="E649" s="120"/>
      <c r="F649" s="121"/>
      <c r="G649" s="122"/>
      <c r="H649" s="122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ht="18.75" customHeight="1">
      <c r="A650" s="118"/>
      <c r="B650" s="85"/>
      <c r="C650" s="85"/>
      <c r="D650" s="85"/>
      <c r="E650" s="120"/>
      <c r="F650" s="121"/>
      <c r="G650" s="122"/>
      <c r="H650" s="122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ht="18.75" customHeight="1">
      <c r="A651" s="118"/>
      <c r="B651" s="85"/>
      <c r="C651" s="85"/>
      <c r="D651" s="85"/>
      <c r="E651" s="120"/>
      <c r="F651" s="121"/>
      <c r="G651" s="122"/>
      <c r="H651" s="122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ht="18.75" customHeight="1">
      <c r="A652" s="118"/>
      <c r="B652" s="85"/>
      <c r="C652" s="85"/>
      <c r="D652" s="85"/>
      <c r="E652" s="120"/>
      <c r="F652" s="121"/>
      <c r="G652" s="122"/>
      <c r="H652" s="122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ht="18.75" customHeight="1">
      <c r="A653" s="118"/>
      <c r="B653" s="85"/>
      <c r="C653" s="85"/>
      <c r="D653" s="85"/>
      <c r="E653" s="120"/>
      <c r="F653" s="121"/>
      <c r="G653" s="122"/>
      <c r="H653" s="122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ht="18.75" customHeight="1">
      <c r="A654" s="118"/>
      <c r="B654" s="85"/>
      <c r="C654" s="85"/>
      <c r="D654" s="85"/>
      <c r="E654" s="120"/>
      <c r="F654" s="121"/>
      <c r="G654" s="122"/>
      <c r="H654" s="122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ht="18.75" customHeight="1">
      <c r="A655" s="118"/>
      <c r="B655" s="85"/>
      <c r="C655" s="85"/>
      <c r="D655" s="85"/>
      <c r="E655" s="120"/>
      <c r="F655" s="121"/>
      <c r="G655" s="122"/>
      <c r="H655" s="122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ht="18.75" customHeight="1">
      <c r="A656" s="118"/>
      <c r="B656" s="85"/>
      <c r="C656" s="85"/>
      <c r="D656" s="85"/>
      <c r="E656" s="120"/>
      <c r="F656" s="121"/>
      <c r="G656" s="122"/>
      <c r="H656" s="122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ht="18.75" customHeight="1">
      <c r="A657" s="118"/>
      <c r="B657" s="85"/>
      <c r="C657" s="85"/>
      <c r="D657" s="85"/>
      <c r="E657" s="120"/>
      <c r="F657" s="121"/>
      <c r="G657" s="122"/>
      <c r="H657" s="122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ht="18.75" customHeight="1">
      <c r="A658" s="118"/>
      <c r="B658" s="85"/>
      <c r="C658" s="85"/>
      <c r="D658" s="85"/>
      <c r="E658" s="120"/>
      <c r="F658" s="121"/>
      <c r="G658" s="122"/>
      <c r="H658" s="122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ht="18.75" customHeight="1">
      <c r="A659" s="118"/>
      <c r="B659" s="85"/>
      <c r="C659" s="85"/>
      <c r="D659" s="85"/>
      <c r="E659" s="120"/>
      <c r="F659" s="121"/>
      <c r="G659" s="122"/>
      <c r="H659" s="122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ht="18.75" customHeight="1">
      <c r="A660" s="118"/>
      <c r="B660" s="85"/>
      <c r="C660" s="85"/>
      <c r="D660" s="85"/>
      <c r="E660" s="120"/>
      <c r="F660" s="121"/>
      <c r="G660" s="122"/>
      <c r="H660" s="122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ht="18.75" customHeight="1">
      <c r="A661" s="118"/>
      <c r="B661" s="85"/>
      <c r="C661" s="85"/>
      <c r="D661" s="85"/>
      <c r="E661" s="120"/>
      <c r="F661" s="121"/>
      <c r="G661" s="122"/>
      <c r="H661" s="122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ht="18.75" customHeight="1">
      <c r="A662" s="118"/>
      <c r="B662" s="85"/>
      <c r="C662" s="85"/>
      <c r="D662" s="85"/>
      <c r="E662" s="120"/>
      <c r="F662" s="121"/>
      <c r="G662" s="122"/>
      <c r="H662" s="122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ht="18.75" customHeight="1">
      <c r="A663" s="118"/>
      <c r="B663" s="85"/>
      <c r="C663" s="85"/>
      <c r="D663" s="85"/>
      <c r="E663" s="120"/>
      <c r="F663" s="121"/>
      <c r="G663" s="122"/>
      <c r="H663" s="122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ht="18.75" customHeight="1">
      <c r="A664" s="118"/>
      <c r="B664" s="85"/>
      <c r="C664" s="85"/>
      <c r="D664" s="85"/>
      <c r="E664" s="120"/>
      <c r="F664" s="121"/>
      <c r="G664" s="122"/>
      <c r="H664" s="122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ht="18.75" customHeight="1">
      <c r="A665" s="118"/>
      <c r="B665" s="85"/>
      <c r="C665" s="85"/>
      <c r="D665" s="85"/>
      <c r="E665" s="120"/>
      <c r="F665" s="121"/>
      <c r="G665" s="122"/>
      <c r="H665" s="122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ht="18.75" customHeight="1">
      <c r="A666" s="118"/>
      <c r="B666" s="85"/>
      <c r="C666" s="85"/>
      <c r="D666" s="85"/>
      <c r="E666" s="120"/>
      <c r="F666" s="121"/>
      <c r="G666" s="122"/>
      <c r="H666" s="122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ht="18.75" customHeight="1">
      <c r="A667" s="118"/>
      <c r="B667" s="85"/>
      <c r="C667" s="85"/>
      <c r="D667" s="85"/>
      <c r="E667" s="120"/>
      <c r="F667" s="121"/>
      <c r="G667" s="122"/>
      <c r="H667" s="122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ht="18.75" customHeight="1">
      <c r="A668" s="118"/>
      <c r="B668" s="85"/>
      <c r="C668" s="85"/>
      <c r="D668" s="85"/>
      <c r="E668" s="120"/>
      <c r="F668" s="121"/>
      <c r="G668" s="122"/>
      <c r="H668" s="122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ht="18.75" customHeight="1">
      <c r="A669" s="118"/>
      <c r="B669" s="85"/>
      <c r="C669" s="85"/>
      <c r="D669" s="85"/>
      <c r="E669" s="120"/>
      <c r="F669" s="121"/>
      <c r="G669" s="122"/>
      <c r="H669" s="122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ht="18.75" customHeight="1">
      <c r="A670" s="118"/>
      <c r="B670" s="85"/>
      <c r="C670" s="85"/>
      <c r="D670" s="85"/>
      <c r="E670" s="120"/>
      <c r="F670" s="121"/>
      <c r="G670" s="122"/>
      <c r="H670" s="122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ht="18.75" customHeight="1">
      <c r="A671" s="118"/>
      <c r="B671" s="85"/>
      <c r="C671" s="85"/>
      <c r="D671" s="85"/>
      <c r="E671" s="120"/>
      <c r="F671" s="121"/>
      <c r="G671" s="122"/>
      <c r="H671" s="122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ht="18.75" customHeight="1">
      <c r="A672" s="118"/>
      <c r="B672" s="85"/>
      <c r="C672" s="85"/>
      <c r="D672" s="85"/>
      <c r="E672" s="120"/>
      <c r="F672" s="121"/>
      <c r="G672" s="122"/>
      <c r="H672" s="122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ht="18.75" customHeight="1">
      <c r="A673" s="118"/>
      <c r="B673" s="85"/>
      <c r="C673" s="85"/>
      <c r="D673" s="85"/>
      <c r="E673" s="120"/>
      <c r="F673" s="121"/>
      <c r="G673" s="122"/>
      <c r="H673" s="122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ht="18.75" customHeight="1">
      <c r="A674" s="118"/>
      <c r="B674" s="85"/>
      <c r="C674" s="85"/>
      <c r="D674" s="85"/>
      <c r="E674" s="120"/>
      <c r="F674" s="121"/>
      <c r="G674" s="122"/>
      <c r="H674" s="122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ht="18.75" customHeight="1">
      <c r="A675" s="118"/>
      <c r="B675" s="85"/>
      <c r="C675" s="85"/>
      <c r="D675" s="85"/>
      <c r="E675" s="120"/>
      <c r="F675" s="121"/>
      <c r="G675" s="122"/>
      <c r="H675" s="122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ht="18.75" customHeight="1">
      <c r="A676" s="118"/>
      <c r="B676" s="85"/>
      <c r="C676" s="85"/>
      <c r="D676" s="85"/>
      <c r="E676" s="120"/>
      <c r="F676" s="121"/>
      <c r="G676" s="122"/>
      <c r="H676" s="122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ht="18.75" customHeight="1">
      <c r="A677" s="118"/>
      <c r="B677" s="85"/>
      <c r="C677" s="85"/>
      <c r="D677" s="85"/>
      <c r="E677" s="120"/>
      <c r="F677" s="121"/>
      <c r="G677" s="122"/>
      <c r="H677" s="122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ht="18.75" customHeight="1">
      <c r="A678" s="118"/>
      <c r="B678" s="85"/>
      <c r="C678" s="85"/>
      <c r="D678" s="85"/>
      <c r="E678" s="120"/>
      <c r="F678" s="121"/>
      <c r="G678" s="122"/>
      <c r="H678" s="122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ht="18.75" customHeight="1">
      <c r="A679" s="118"/>
      <c r="B679" s="85"/>
      <c r="C679" s="85"/>
      <c r="D679" s="85"/>
      <c r="E679" s="120"/>
      <c r="F679" s="121"/>
      <c r="G679" s="122"/>
      <c r="H679" s="122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ht="18.75" customHeight="1">
      <c r="A680" s="118"/>
      <c r="B680" s="85"/>
      <c r="C680" s="85"/>
      <c r="D680" s="85"/>
      <c r="E680" s="120"/>
      <c r="F680" s="121"/>
      <c r="G680" s="122"/>
      <c r="H680" s="122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ht="18.75" customHeight="1">
      <c r="A681" s="118"/>
      <c r="B681" s="85"/>
      <c r="C681" s="85"/>
      <c r="D681" s="85"/>
      <c r="E681" s="120"/>
      <c r="F681" s="121"/>
      <c r="G681" s="122"/>
      <c r="H681" s="122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ht="18.75" customHeight="1">
      <c r="A682" s="118"/>
      <c r="B682" s="85"/>
      <c r="C682" s="85"/>
      <c r="D682" s="85"/>
      <c r="E682" s="120"/>
      <c r="F682" s="121"/>
      <c r="G682" s="122"/>
      <c r="H682" s="122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ht="18.75" customHeight="1">
      <c r="A683" s="118"/>
      <c r="B683" s="85"/>
      <c r="C683" s="85"/>
      <c r="D683" s="85"/>
      <c r="E683" s="120"/>
      <c r="F683" s="121"/>
      <c r="G683" s="122"/>
      <c r="H683" s="122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ht="18.75" customHeight="1">
      <c r="A684" s="118"/>
      <c r="B684" s="85"/>
      <c r="C684" s="85"/>
      <c r="D684" s="85"/>
      <c r="E684" s="120"/>
      <c r="F684" s="121"/>
      <c r="G684" s="122"/>
      <c r="H684" s="122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ht="18.75" customHeight="1">
      <c r="A685" s="118"/>
      <c r="B685" s="85"/>
      <c r="C685" s="85"/>
      <c r="D685" s="85"/>
      <c r="E685" s="120"/>
      <c r="F685" s="121"/>
      <c r="G685" s="122"/>
      <c r="H685" s="122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ht="18.75" customHeight="1">
      <c r="A686" s="118"/>
      <c r="B686" s="85"/>
      <c r="C686" s="85"/>
      <c r="D686" s="85"/>
      <c r="E686" s="120"/>
      <c r="F686" s="121"/>
      <c r="G686" s="122"/>
      <c r="H686" s="122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ht="18.75" customHeight="1">
      <c r="A687" s="118"/>
      <c r="B687" s="85"/>
      <c r="C687" s="85"/>
      <c r="D687" s="85"/>
      <c r="E687" s="120"/>
      <c r="F687" s="121"/>
      <c r="G687" s="122"/>
      <c r="H687" s="122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ht="18.75" customHeight="1">
      <c r="A688" s="118"/>
      <c r="B688" s="85"/>
      <c r="C688" s="85"/>
      <c r="D688" s="85"/>
      <c r="E688" s="120"/>
      <c r="F688" s="121"/>
      <c r="G688" s="122"/>
      <c r="H688" s="122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ht="18.75" customHeight="1">
      <c r="A689" s="118"/>
      <c r="B689" s="85"/>
      <c r="C689" s="85"/>
      <c r="D689" s="85"/>
      <c r="E689" s="120"/>
      <c r="F689" s="121"/>
      <c r="G689" s="122"/>
      <c r="H689" s="122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ht="18.75" customHeight="1">
      <c r="A690" s="118"/>
      <c r="B690" s="85"/>
      <c r="C690" s="85"/>
      <c r="D690" s="85"/>
      <c r="E690" s="120"/>
      <c r="F690" s="121"/>
      <c r="G690" s="122"/>
      <c r="H690" s="122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ht="18.75" customHeight="1">
      <c r="A691" s="118"/>
      <c r="B691" s="85"/>
      <c r="C691" s="85"/>
      <c r="D691" s="85"/>
      <c r="E691" s="120"/>
      <c r="F691" s="121"/>
      <c r="G691" s="122"/>
      <c r="H691" s="122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ht="18.75" customHeight="1">
      <c r="A692" s="118"/>
      <c r="B692" s="85"/>
      <c r="C692" s="85"/>
      <c r="D692" s="85"/>
      <c r="E692" s="120"/>
      <c r="F692" s="121"/>
      <c r="G692" s="122"/>
      <c r="H692" s="122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ht="18.75" customHeight="1">
      <c r="A693" s="118"/>
      <c r="B693" s="85"/>
      <c r="C693" s="85"/>
      <c r="D693" s="85"/>
      <c r="E693" s="120"/>
      <c r="F693" s="121"/>
      <c r="G693" s="122"/>
      <c r="H693" s="122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ht="18.75" customHeight="1">
      <c r="A694" s="118"/>
      <c r="B694" s="85"/>
      <c r="C694" s="85"/>
      <c r="D694" s="85"/>
      <c r="E694" s="120"/>
      <c r="F694" s="121"/>
      <c r="G694" s="122"/>
      <c r="H694" s="122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ht="18.75" customHeight="1">
      <c r="A695" s="118"/>
      <c r="B695" s="85"/>
      <c r="C695" s="85"/>
      <c r="D695" s="85"/>
      <c r="E695" s="120"/>
      <c r="F695" s="121"/>
      <c r="G695" s="122"/>
      <c r="H695" s="122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ht="18.75" customHeight="1">
      <c r="A696" s="118"/>
      <c r="B696" s="85"/>
      <c r="C696" s="85"/>
      <c r="D696" s="85"/>
      <c r="E696" s="120"/>
      <c r="F696" s="121"/>
      <c r="G696" s="122"/>
      <c r="H696" s="122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ht="18.75" customHeight="1">
      <c r="A697" s="118"/>
      <c r="B697" s="85"/>
      <c r="C697" s="85"/>
      <c r="D697" s="85"/>
      <c r="E697" s="120"/>
      <c r="F697" s="121"/>
      <c r="G697" s="122"/>
      <c r="H697" s="122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ht="18.75" customHeight="1">
      <c r="A698" s="118"/>
      <c r="B698" s="85"/>
      <c r="C698" s="85"/>
      <c r="D698" s="85"/>
      <c r="E698" s="120"/>
      <c r="F698" s="121"/>
      <c r="G698" s="122"/>
      <c r="H698" s="122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ht="18.75" customHeight="1">
      <c r="A699" s="118"/>
      <c r="B699" s="85"/>
      <c r="C699" s="85"/>
      <c r="D699" s="85"/>
      <c r="E699" s="120"/>
      <c r="F699" s="121"/>
      <c r="G699" s="122"/>
      <c r="H699" s="122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ht="18.75" customHeight="1">
      <c r="A700" s="118"/>
      <c r="B700" s="85"/>
      <c r="C700" s="85"/>
      <c r="D700" s="85"/>
      <c r="E700" s="120"/>
      <c r="F700" s="121"/>
      <c r="G700" s="122"/>
      <c r="H700" s="122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ht="18.75" customHeight="1">
      <c r="A701" s="118"/>
      <c r="B701" s="85"/>
      <c r="C701" s="85"/>
      <c r="D701" s="85"/>
      <c r="E701" s="120"/>
      <c r="F701" s="121"/>
      <c r="G701" s="122"/>
      <c r="H701" s="122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ht="18.75" customHeight="1">
      <c r="A702" s="118"/>
      <c r="B702" s="85"/>
      <c r="C702" s="85"/>
      <c r="D702" s="85"/>
      <c r="E702" s="120"/>
      <c r="F702" s="121"/>
      <c r="G702" s="122"/>
      <c r="H702" s="122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ht="18.75" customHeight="1">
      <c r="A703" s="118"/>
      <c r="B703" s="85"/>
      <c r="C703" s="85"/>
      <c r="D703" s="85"/>
      <c r="E703" s="120"/>
      <c r="F703" s="121"/>
      <c r="G703" s="122"/>
      <c r="H703" s="122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ht="18.75" customHeight="1">
      <c r="A704" s="118"/>
      <c r="B704" s="85"/>
      <c r="C704" s="85"/>
      <c r="D704" s="85"/>
      <c r="E704" s="120"/>
      <c r="F704" s="121"/>
      <c r="G704" s="122"/>
      <c r="H704" s="122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ht="18.75" customHeight="1">
      <c r="A705" s="118"/>
      <c r="B705" s="85"/>
      <c r="C705" s="85"/>
      <c r="D705" s="85"/>
      <c r="E705" s="120"/>
      <c r="F705" s="121"/>
      <c r="G705" s="122"/>
      <c r="H705" s="122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ht="18.75" customHeight="1">
      <c r="A706" s="118"/>
      <c r="B706" s="85"/>
      <c r="C706" s="85"/>
      <c r="D706" s="85"/>
      <c r="E706" s="120"/>
      <c r="F706" s="121"/>
      <c r="G706" s="122"/>
      <c r="H706" s="122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ht="18.75" customHeight="1">
      <c r="A707" s="118"/>
      <c r="B707" s="85"/>
      <c r="C707" s="85"/>
      <c r="D707" s="85"/>
      <c r="E707" s="120"/>
      <c r="F707" s="121"/>
      <c r="G707" s="122"/>
      <c r="H707" s="122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ht="18.75" customHeight="1">
      <c r="A708" s="118"/>
      <c r="B708" s="85"/>
      <c r="C708" s="85"/>
      <c r="D708" s="85"/>
      <c r="E708" s="120"/>
      <c r="F708" s="121"/>
      <c r="G708" s="122"/>
      <c r="H708" s="122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ht="18.75" customHeight="1">
      <c r="A709" s="118"/>
      <c r="B709" s="85"/>
      <c r="C709" s="85"/>
      <c r="D709" s="85"/>
      <c r="E709" s="120"/>
      <c r="F709" s="121"/>
      <c r="G709" s="122"/>
      <c r="H709" s="122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ht="18.75" customHeight="1">
      <c r="A710" s="118"/>
      <c r="B710" s="85"/>
      <c r="C710" s="85"/>
      <c r="D710" s="85"/>
      <c r="E710" s="120"/>
      <c r="F710" s="121"/>
      <c r="G710" s="122"/>
      <c r="H710" s="122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ht="18.75" customHeight="1">
      <c r="A711" s="118"/>
      <c r="B711" s="85"/>
      <c r="C711" s="85"/>
      <c r="D711" s="85"/>
      <c r="E711" s="120"/>
      <c r="F711" s="121"/>
      <c r="G711" s="122"/>
      <c r="H711" s="122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ht="18.75" customHeight="1">
      <c r="A712" s="118"/>
      <c r="B712" s="85"/>
      <c r="C712" s="85"/>
      <c r="D712" s="85"/>
      <c r="E712" s="120"/>
      <c r="F712" s="121"/>
      <c r="G712" s="122"/>
      <c r="H712" s="122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ht="18.75" customHeight="1">
      <c r="A713" s="118"/>
      <c r="B713" s="85"/>
      <c r="C713" s="85"/>
      <c r="D713" s="85"/>
      <c r="E713" s="120"/>
      <c r="F713" s="121"/>
      <c r="G713" s="122"/>
      <c r="H713" s="122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ht="18.75" customHeight="1">
      <c r="A714" s="118"/>
      <c r="B714" s="85"/>
      <c r="C714" s="85"/>
      <c r="D714" s="85"/>
      <c r="E714" s="120"/>
      <c r="F714" s="121"/>
      <c r="G714" s="122"/>
      <c r="H714" s="122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ht="18.75" customHeight="1">
      <c r="A715" s="118"/>
      <c r="B715" s="85"/>
      <c r="C715" s="85"/>
      <c r="D715" s="85"/>
      <c r="E715" s="120"/>
      <c r="F715" s="121"/>
      <c r="G715" s="122"/>
      <c r="H715" s="122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ht="18.75" customHeight="1">
      <c r="A716" s="118"/>
      <c r="B716" s="85"/>
      <c r="C716" s="85"/>
      <c r="D716" s="85"/>
      <c r="E716" s="120"/>
      <c r="F716" s="121"/>
      <c r="G716" s="122"/>
      <c r="H716" s="122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ht="18.75" customHeight="1">
      <c r="A717" s="118"/>
      <c r="B717" s="85"/>
      <c r="C717" s="85"/>
      <c r="D717" s="85"/>
      <c r="E717" s="120"/>
      <c r="F717" s="121"/>
      <c r="G717" s="122"/>
      <c r="H717" s="122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ht="18.75" customHeight="1">
      <c r="A718" s="118"/>
      <c r="B718" s="85"/>
      <c r="C718" s="85"/>
      <c r="D718" s="85"/>
      <c r="E718" s="120"/>
      <c r="F718" s="121"/>
      <c r="G718" s="122"/>
      <c r="H718" s="122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ht="18.75" customHeight="1">
      <c r="A719" s="118"/>
      <c r="B719" s="85"/>
      <c r="C719" s="85"/>
      <c r="D719" s="85"/>
      <c r="E719" s="120"/>
      <c r="F719" s="121"/>
      <c r="G719" s="122"/>
      <c r="H719" s="122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ht="18.75" customHeight="1">
      <c r="A720" s="118"/>
      <c r="B720" s="85"/>
      <c r="C720" s="85"/>
      <c r="D720" s="85"/>
      <c r="E720" s="120"/>
      <c r="F720" s="121"/>
      <c r="G720" s="122"/>
      <c r="H720" s="122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ht="18.75" customHeight="1">
      <c r="A721" s="118"/>
      <c r="B721" s="85"/>
      <c r="C721" s="85"/>
      <c r="D721" s="85"/>
      <c r="E721" s="120"/>
      <c r="F721" s="121"/>
      <c r="G721" s="122"/>
      <c r="H721" s="122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ht="18.75" customHeight="1">
      <c r="A722" s="118"/>
      <c r="B722" s="85"/>
      <c r="C722" s="85"/>
      <c r="D722" s="85"/>
      <c r="E722" s="120"/>
      <c r="F722" s="121"/>
      <c r="G722" s="122"/>
      <c r="H722" s="122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ht="18.75" customHeight="1">
      <c r="A723" s="118"/>
      <c r="B723" s="85"/>
      <c r="C723" s="85"/>
      <c r="D723" s="85"/>
      <c r="E723" s="120"/>
      <c r="F723" s="121"/>
      <c r="G723" s="122"/>
      <c r="H723" s="122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ht="18.75" customHeight="1">
      <c r="A724" s="118"/>
      <c r="B724" s="85"/>
      <c r="C724" s="85"/>
      <c r="D724" s="85"/>
      <c r="E724" s="120"/>
      <c r="F724" s="121"/>
      <c r="G724" s="122"/>
      <c r="H724" s="122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ht="18.75" customHeight="1">
      <c r="A725" s="118"/>
      <c r="B725" s="85"/>
      <c r="C725" s="85"/>
      <c r="D725" s="85"/>
      <c r="E725" s="120"/>
      <c r="F725" s="121"/>
      <c r="G725" s="122"/>
      <c r="H725" s="122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ht="18.75" customHeight="1">
      <c r="A726" s="118"/>
      <c r="B726" s="85"/>
      <c r="C726" s="85"/>
      <c r="D726" s="85"/>
      <c r="E726" s="120"/>
      <c r="F726" s="121"/>
      <c r="G726" s="122"/>
      <c r="H726" s="122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ht="18.75" customHeight="1">
      <c r="A727" s="118"/>
      <c r="B727" s="85"/>
      <c r="C727" s="85"/>
      <c r="D727" s="85"/>
      <c r="E727" s="120"/>
      <c r="F727" s="121"/>
      <c r="G727" s="122"/>
      <c r="H727" s="122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ht="18.75" customHeight="1">
      <c r="A728" s="118"/>
      <c r="B728" s="85"/>
      <c r="C728" s="85"/>
      <c r="D728" s="85"/>
      <c r="E728" s="120"/>
      <c r="F728" s="121"/>
      <c r="G728" s="122"/>
      <c r="H728" s="122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ht="18.75" customHeight="1">
      <c r="A729" s="118"/>
      <c r="B729" s="85"/>
      <c r="C729" s="85"/>
      <c r="D729" s="85"/>
      <c r="E729" s="120"/>
      <c r="F729" s="121"/>
      <c r="G729" s="122"/>
      <c r="H729" s="122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ht="18.75" customHeight="1">
      <c r="A730" s="118"/>
      <c r="B730" s="85"/>
      <c r="C730" s="85"/>
      <c r="D730" s="85"/>
      <c r="E730" s="120"/>
      <c r="F730" s="121"/>
      <c r="G730" s="122"/>
      <c r="H730" s="122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ht="18.75" customHeight="1">
      <c r="A731" s="118"/>
      <c r="B731" s="85"/>
      <c r="C731" s="85"/>
      <c r="D731" s="85"/>
      <c r="E731" s="120"/>
      <c r="F731" s="121"/>
      <c r="G731" s="122"/>
      <c r="H731" s="122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ht="18.75" customHeight="1">
      <c r="A732" s="118"/>
      <c r="B732" s="85"/>
      <c r="C732" s="85"/>
      <c r="D732" s="85"/>
      <c r="E732" s="120"/>
      <c r="F732" s="121"/>
      <c r="G732" s="122"/>
      <c r="H732" s="122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ht="18.75" customHeight="1">
      <c r="A733" s="118"/>
      <c r="B733" s="85"/>
      <c r="C733" s="85"/>
      <c r="D733" s="85"/>
      <c r="E733" s="120"/>
      <c r="F733" s="121"/>
      <c r="G733" s="122"/>
      <c r="H733" s="122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ht="18.75" customHeight="1">
      <c r="A734" s="118"/>
      <c r="B734" s="85"/>
      <c r="C734" s="85"/>
      <c r="D734" s="85"/>
      <c r="E734" s="120"/>
      <c r="F734" s="121"/>
      <c r="G734" s="122"/>
      <c r="H734" s="122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ht="18.75" customHeight="1">
      <c r="A735" s="118"/>
      <c r="B735" s="85"/>
      <c r="C735" s="85"/>
      <c r="D735" s="85"/>
      <c r="E735" s="120"/>
      <c r="F735" s="121"/>
      <c r="G735" s="122"/>
      <c r="H735" s="122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ht="18.75" customHeight="1">
      <c r="A736" s="118"/>
      <c r="B736" s="85"/>
      <c r="C736" s="85"/>
      <c r="D736" s="85"/>
      <c r="E736" s="120"/>
      <c r="F736" s="121"/>
      <c r="G736" s="122"/>
      <c r="H736" s="122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ht="18.75" customHeight="1">
      <c r="A737" s="118"/>
      <c r="B737" s="85"/>
      <c r="C737" s="85"/>
      <c r="D737" s="85"/>
      <c r="E737" s="120"/>
      <c r="F737" s="121"/>
      <c r="G737" s="122"/>
      <c r="H737" s="122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ht="18.75" customHeight="1">
      <c r="A738" s="118"/>
      <c r="B738" s="85"/>
      <c r="C738" s="85"/>
      <c r="D738" s="85"/>
      <c r="E738" s="120"/>
      <c r="F738" s="121"/>
      <c r="G738" s="122"/>
      <c r="H738" s="122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ht="18.75" customHeight="1">
      <c r="A739" s="118"/>
      <c r="B739" s="85"/>
      <c r="C739" s="85"/>
      <c r="D739" s="85"/>
      <c r="E739" s="120"/>
      <c r="F739" s="121"/>
      <c r="G739" s="122"/>
      <c r="H739" s="122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ht="18.75" customHeight="1">
      <c r="A740" s="118"/>
      <c r="B740" s="85"/>
      <c r="C740" s="85"/>
      <c r="D740" s="85"/>
      <c r="E740" s="120"/>
      <c r="F740" s="121"/>
      <c r="G740" s="122"/>
      <c r="H740" s="122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ht="18.75" customHeight="1">
      <c r="A741" s="118"/>
      <c r="B741" s="85"/>
      <c r="C741" s="85"/>
      <c r="D741" s="85"/>
      <c r="E741" s="120"/>
      <c r="F741" s="121"/>
      <c r="G741" s="122"/>
      <c r="H741" s="122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ht="18.75" customHeight="1">
      <c r="A742" s="118"/>
      <c r="B742" s="85"/>
      <c r="C742" s="85"/>
      <c r="D742" s="85"/>
      <c r="E742" s="120"/>
      <c r="F742" s="121"/>
      <c r="G742" s="122"/>
      <c r="H742" s="122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ht="18.75" customHeight="1">
      <c r="A743" s="118"/>
      <c r="B743" s="85"/>
      <c r="C743" s="85"/>
      <c r="D743" s="85"/>
      <c r="E743" s="120"/>
      <c r="F743" s="121"/>
      <c r="G743" s="122"/>
      <c r="H743" s="122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ht="18.75" customHeight="1">
      <c r="A744" s="118"/>
      <c r="B744" s="85"/>
      <c r="C744" s="85"/>
      <c r="D744" s="85"/>
      <c r="E744" s="120"/>
      <c r="F744" s="121"/>
      <c r="G744" s="122"/>
      <c r="H744" s="122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ht="18.75" customHeight="1">
      <c r="A745" s="118"/>
      <c r="B745" s="85"/>
      <c r="C745" s="85"/>
      <c r="D745" s="85"/>
      <c r="E745" s="120"/>
      <c r="F745" s="121"/>
      <c r="G745" s="122"/>
      <c r="H745" s="122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ht="18.75" customHeight="1">
      <c r="A746" s="118"/>
      <c r="B746" s="85"/>
      <c r="C746" s="85"/>
      <c r="D746" s="85"/>
      <c r="E746" s="120"/>
      <c r="F746" s="121"/>
      <c r="G746" s="122"/>
      <c r="H746" s="122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ht="18.75" customHeight="1">
      <c r="A747" s="118"/>
      <c r="B747" s="85"/>
      <c r="C747" s="85"/>
      <c r="D747" s="85"/>
      <c r="E747" s="120"/>
      <c r="F747" s="121"/>
      <c r="G747" s="122"/>
      <c r="H747" s="122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ht="18.75" customHeight="1">
      <c r="A748" s="118"/>
      <c r="B748" s="85"/>
      <c r="C748" s="85"/>
      <c r="D748" s="85"/>
      <c r="E748" s="120"/>
      <c r="F748" s="121"/>
      <c r="G748" s="122"/>
      <c r="H748" s="122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ht="18.75" customHeight="1">
      <c r="A749" s="118"/>
      <c r="B749" s="85"/>
      <c r="C749" s="85"/>
      <c r="D749" s="85"/>
      <c r="E749" s="120"/>
      <c r="F749" s="121"/>
      <c r="G749" s="122"/>
      <c r="H749" s="122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ht="18.75" customHeight="1">
      <c r="A750" s="118"/>
      <c r="B750" s="85"/>
      <c r="C750" s="85"/>
      <c r="D750" s="85"/>
      <c r="E750" s="120"/>
      <c r="F750" s="121"/>
      <c r="G750" s="122"/>
      <c r="H750" s="122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ht="18.75" customHeight="1">
      <c r="A751" s="118"/>
      <c r="B751" s="85"/>
      <c r="C751" s="85"/>
      <c r="D751" s="85"/>
      <c r="E751" s="120"/>
      <c r="F751" s="121"/>
      <c r="G751" s="122"/>
      <c r="H751" s="122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ht="18.75" customHeight="1">
      <c r="A752" s="118"/>
      <c r="B752" s="85"/>
      <c r="C752" s="85"/>
      <c r="D752" s="85"/>
      <c r="E752" s="120"/>
      <c r="F752" s="121"/>
      <c r="G752" s="122"/>
      <c r="H752" s="122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ht="18.75" customHeight="1">
      <c r="A753" s="118"/>
      <c r="B753" s="85"/>
      <c r="C753" s="85"/>
      <c r="D753" s="85"/>
      <c r="E753" s="120"/>
      <c r="F753" s="121"/>
      <c r="G753" s="122"/>
      <c r="H753" s="122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ht="18.75" customHeight="1">
      <c r="A754" s="118"/>
      <c r="B754" s="85"/>
      <c r="C754" s="85"/>
      <c r="D754" s="85"/>
      <c r="E754" s="120"/>
      <c r="F754" s="121"/>
      <c r="G754" s="122"/>
      <c r="H754" s="122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ht="18.75" customHeight="1">
      <c r="A755" s="118"/>
      <c r="B755" s="85"/>
      <c r="C755" s="85"/>
      <c r="D755" s="85"/>
      <c r="E755" s="120"/>
      <c r="F755" s="121"/>
      <c r="G755" s="122"/>
      <c r="H755" s="122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ht="18.75" customHeight="1">
      <c r="A756" s="118"/>
      <c r="B756" s="85"/>
      <c r="C756" s="85"/>
      <c r="D756" s="85"/>
      <c r="E756" s="120"/>
      <c r="F756" s="121"/>
      <c r="G756" s="122"/>
      <c r="H756" s="122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ht="18.75" customHeight="1">
      <c r="A757" s="118"/>
      <c r="B757" s="85"/>
      <c r="C757" s="85"/>
      <c r="D757" s="85"/>
      <c r="E757" s="120"/>
      <c r="F757" s="121"/>
      <c r="G757" s="122"/>
      <c r="H757" s="122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ht="18.75" customHeight="1">
      <c r="A758" s="118"/>
      <c r="B758" s="85"/>
      <c r="C758" s="85"/>
      <c r="D758" s="85"/>
      <c r="E758" s="120"/>
      <c r="F758" s="121"/>
      <c r="G758" s="122"/>
      <c r="H758" s="122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ht="18.75" customHeight="1">
      <c r="A759" s="118"/>
      <c r="B759" s="85"/>
      <c r="C759" s="85"/>
      <c r="D759" s="85"/>
      <c r="E759" s="120"/>
      <c r="F759" s="121"/>
      <c r="G759" s="122"/>
      <c r="H759" s="122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ht="18.75" customHeight="1">
      <c r="A760" s="118"/>
      <c r="B760" s="85"/>
      <c r="C760" s="85"/>
      <c r="D760" s="85"/>
      <c r="E760" s="120"/>
      <c r="F760" s="121"/>
      <c r="G760" s="122"/>
      <c r="H760" s="122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ht="18.75" customHeight="1">
      <c r="A761" s="118"/>
      <c r="B761" s="85"/>
      <c r="C761" s="85"/>
      <c r="D761" s="85"/>
      <c r="E761" s="120"/>
      <c r="F761" s="121"/>
      <c r="G761" s="122"/>
      <c r="H761" s="122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ht="18.75" customHeight="1">
      <c r="A762" s="118"/>
      <c r="B762" s="85"/>
      <c r="C762" s="85"/>
      <c r="D762" s="85"/>
      <c r="E762" s="120"/>
      <c r="F762" s="121"/>
      <c r="G762" s="122"/>
      <c r="H762" s="122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ht="18.75" customHeight="1">
      <c r="A763" s="118"/>
      <c r="B763" s="85"/>
      <c r="C763" s="85"/>
      <c r="D763" s="85"/>
      <c r="E763" s="120"/>
      <c r="F763" s="121"/>
      <c r="G763" s="122"/>
      <c r="H763" s="122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ht="18.75" customHeight="1">
      <c r="A764" s="118"/>
      <c r="B764" s="85"/>
      <c r="C764" s="85"/>
      <c r="D764" s="85"/>
      <c r="E764" s="120"/>
      <c r="F764" s="121"/>
      <c r="G764" s="122"/>
      <c r="H764" s="122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ht="18.75" customHeight="1">
      <c r="A765" s="118"/>
      <c r="B765" s="85"/>
      <c r="C765" s="85"/>
      <c r="D765" s="85"/>
      <c r="E765" s="120"/>
      <c r="F765" s="121"/>
      <c r="G765" s="122"/>
      <c r="H765" s="122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ht="18.75" customHeight="1">
      <c r="A766" s="118"/>
      <c r="B766" s="85"/>
      <c r="C766" s="85"/>
      <c r="D766" s="85"/>
      <c r="E766" s="120"/>
      <c r="F766" s="121"/>
      <c r="G766" s="122"/>
      <c r="H766" s="122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ht="18.75" customHeight="1">
      <c r="A767" s="118"/>
      <c r="B767" s="85"/>
      <c r="C767" s="85"/>
      <c r="D767" s="85"/>
      <c r="E767" s="120"/>
      <c r="F767" s="121"/>
      <c r="G767" s="122"/>
      <c r="H767" s="122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ht="18.75" customHeight="1">
      <c r="A768" s="118"/>
      <c r="B768" s="85"/>
      <c r="C768" s="85"/>
      <c r="D768" s="85"/>
      <c r="E768" s="120"/>
      <c r="F768" s="121"/>
      <c r="G768" s="122"/>
      <c r="H768" s="122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ht="18.75" customHeight="1">
      <c r="A769" s="118"/>
      <c r="B769" s="85"/>
      <c r="C769" s="85"/>
      <c r="D769" s="85"/>
      <c r="E769" s="120"/>
      <c r="F769" s="121"/>
      <c r="G769" s="122"/>
      <c r="H769" s="122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ht="18.75" customHeight="1">
      <c r="A770" s="118"/>
      <c r="B770" s="85"/>
      <c r="C770" s="85"/>
      <c r="D770" s="85"/>
      <c r="E770" s="120"/>
      <c r="F770" s="121"/>
      <c r="G770" s="122"/>
      <c r="H770" s="122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ht="18.75" customHeight="1">
      <c r="A771" s="118"/>
      <c r="B771" s="85"/>
      <c r="C771" s="85"/>
      <c r="D771" s="85"/>
      <c r="E771" s="120"/>
      <c r="F771" s="121"/>
      <c r="G771" s="122"/>
      <c r="H771" s="122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ht="18.75" customHeight="1">
      <c r="A772" s="118"/>
      <c r="B772" s="85"/>
      <c r="C772" s="85"/>
      <c r="D772" s="85"/>
      <c r="E772" s="120"/>
      <c r="F772" s="121"/>
      <c r="G772" s="122"/>
      <c r="H772" s="122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ht="18.75" customHeight="1">
      <c r="A773" s="118"/>
      <c r="B773" s="85"/>
      <c r="C773" s="85"/>
      <c r="D773" s="85"/>
      <c r="E773" s="120"/>
      <c r="F773" s="121"/>
      <c r="G773" s="122"/>
      <c r="H773" s="122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ht="18.75" customHeight="1">
      <c r="A774" s="118"/>
      <c r="B774" s="85"/>
      <c r="C774" s="85"/>
      <c r="D774" s="85"/>
      <c r="E774" s="120"/>
      <c r="F774" s="121"/>
      <c r="G774" s="122"/>
      <c r="H774" s="122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ht="18.75" customHeight="1">
      <c r="A775" s="118"/>
      <c r="B775" s="85"/>
      <c r="C775" s="85"/>
      <c r="D775" s="85"/>
      <c r="E775" s="120"/>
      <c r="F775" s="121"/>
      <c r="G775" s="122"/>
      <c r="H775" s="122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ht="18.75" customHeight="1">
      <c r="A776" s="118"/>
      <c r="B776" s="85"/>
      <c r="C776" s="85"/>
      <c r="D776" s="85"/>
      <c r="E776" s="120"/>
      <c r="F776" s="121"/>
      <c r="G776" s="122"/>
      <c r="H776" s="122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ht="18.75" customHeight="1">
      <c r="A777" s="118"/>
      <c r="B777" s="85"/>
      <c r="C777" s="85"/>
      <c r="D777" s="85"/>
      <c r="E777" s="120"/>
      <c r="F777" s="121"/>
      <c r="G777" s="122"/>
      <c r="H777" s="122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ht="18.75" customHeight="1">
      <c r="A778" s="118"/>
      <c r="B778" s="85"/>
      <c r="C778" s="85"/>
      <c r="D778" s="85"/>
      <c r="E778" s="120"/>
      <c r="F778" s="121"/>
      <c r="G778" s="122"/>
      <c r="H778" s="122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ht="18.75" customHeight="1">
      <c r="A779" s="118"/>
      <c r="B779" s="85"/>
      <c r="C779" s="85"/>
      <c r="D779" s="85"/>
      <c r="E779" s="120"/>
      <c r="F779" s="121"/>
      <c r="G779" s="122"/>
      <c r="H779" s="122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ht="18.75" customHeight="1">
      <c r="A780" s="118"/>
      <c r="B780" s="85"/>
      <c r="C780" s="85"/>
      <c r="D780" s="85"/>
      <c r="E780" s="120"/>
      <c r="F780" s="121"/>
      <c r="G780" s="122"/>
      <c r="H780" s="122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ht="18.75" customHeight="1">
      <c r="A781" s="118"/>
      <c r="B781" s="85"/>
      <c r="C781" s="85"/>
      <c r="D781" s="85"/>
      <c r="E781" s="120"/>
      <c r="F781" s="121"/>
      <c r="G781" s="122"/>
      <c r="H781" s="122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ht="18.75" customHeight="1">
      <c r="A782" s="118"/>
      <c r="B782" s="85"/>
      <c r="C782" s="85"/>
      <c r="D782" s="85"/>
      <c r="E782" s="120"/>
      <c r="F782" s="121"/>
      <c r="G782" s="122"/>
      <c r="H782" s="122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ht="18.75" customHeight="1">
      <c r="A783" s="118"/>
      <c r="B783" s="85"/>
      <c r="C783" s="85"/>
      <c r="D783" s="85"/>
      <c r="E783" s="120"/>
      <c r="F783" s="121"/>
      <c r="G783" s="122"/>
      <c r="H783" s="122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ht="18.75" customHeight="1">
      <c r="A784" s="118"/>
      <c r="B784" s="85"/>
      <c r="C784" s="85"/>
      <c r="D784" s="85"/>
      <c r="E784" s="120"/>
      <c r="F784" s="121"/>
      <c r="G784" s="122"/>
      <c r="H784" s="122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ht="18.75" customHeight="1">
      <c r="A785" s="118"/>
      <c r="B785" s="85"/>
      <c r="C785" s="85"/>
      <c r="D785" s="85"/>
      <c r="E785" s="120"/>
      <c r="F785" s="121"/>
      <c r="G785" s="122"/>
      <c r="H785" s="122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ht="18.75" customHeight="1">
      <c r="A786" s="118"/>
      <c r="B786" s="85"/>
      <c r="C786" s="85"/>
      <c r="D786" s="85"/>
      <c r="E786" s="120"/>
      <c r="F786" s="121"/>
      <c r="G786" s="122"/>
      <c r="H786" s="122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ht="18.75" customHeight="1">
      <c r="A787" s="118"/>
      <c r="B787" s="85"/>
      <c r="C787" s="85"/>
      <c r="D787" s="85"/>
      <c r="E787" s="120"/>
      <c r="F787" s="121"/>
      <c r="G787" s="122"/>
      <c r="H787" s="122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ht="18.75" customHeight="1">
      <c r="A788" s="118"/>
      <c r="B788" s="85"/>
      <c r="C788" s="85"/>
      <c r="D788" s="85"/>
      <c r="E788" s="120"/>
      <c r="F788" s="121"/>
      <c r="G788" s="122"/>
      <c r="H788" s="122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ht="18.75" customHeight="1">
      <c r="A789" s="118"/>
      <c r="B789" s="85"/>
      <c r="C789" s="85"/>
      <c r="D789" s="85"/>
      <c r="E789" s="120"/>
      <c r="F789" s="121"/>
      <c r="G789" s="122"/>
      <c r="H789" s="122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ht="18.75" customHeight="1">
      <c r="A790" s="118"/>
      <c r="B790" s="85"/>
      <c r="C790" s="85"/>
      <c r="D790" s="85"/>
      <c r="E790" s="120"/>
      <c r="F790" s="121"/>
      <c r="G790" s="122"/>
      <c r="H790" s="122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ht="18.75" customHeight="1">
      <c r="A791" s="118"/>
      <c r="B791" s="85"/>
      <c r="C791" s="85"/>
      <c r="D791" s="85"/>
      <c r="E791" s="120"/>
      <c r="F791" s="121"/>
      <c r="G791" s="122"/>
      <c r="H791" s="122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ht="18.75" customHeight="1">
      <c r="A792" s="118"/>
      <c r="B792" s="85"/>
      <c r="C792" s="85"/>
      <c r="D792" s="85"/>
      <c r="E792" s="120"/>
      <c r="F792" s="121"/>
      <c r="G792" s="122"/>
      <c r="H792" s="122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ht="18.75" customHeight="1">
      <c r="A793" s="118"/>
      <c r="B793" s="85"/>
      <c r="C793" s="85"/>
      <c r="D793" s="85"/>
      <c r="E793" s="120"/>
      <c r="F793" s="121"/>
      <c r="G793" s="122"/>
      <c r="H793" s="122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ht="18.75" customHeight="1">
      <c r="A794" s="118"/>
      <c r="B794" s="85"/>
      <c r="C794" s="85"/>
      <c r="D794" s="85"/>
      <c r="E794" s="120"/>
      <c r="F794" s="121"/>
      <c r="G794" s="122"/>
      <c r="H794" s="122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ht="18.75" customHeight="1">
      <c r="A795" s="118"/>
      <c r="B795" s="85"/>
      <c r="C795" s="85"/>
      <c r="D795" s="85"/>
      <c r="E795" s="120"/>
      <c r="F795" s="121"/>
      <c r="G795" s="122"/>
      <c r="H795" s="122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ht="18.75" customHeight="1">
      <c r="A796" s="118"/>
      <c r="B796" s="85"/>
      <c r="C796" s="85"/>
      <c r="D796" s="85"/>
      <c r="E796" s="120"/>
      <c r="F796" s="121"/>
      <c r="G796" s="122"/>
      <c r="H796" s="122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ht="18.75" customHeight="1">
      <c r="A797" s="118"/>
      <c r="B797" s="85"/>
      <c r="C797" s="85"/>
      <c r="D797" s="85"/>
      <c r="E797" s="120"/>
      <c r="F797" s="121"/>
      <c r="G797" s="122"/>
      <c r="H797" s="122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ht="18.75" customHeight="1">
      <c r="A798" s="118"/>
      <c r="B798" s="85"/>
      <c r="C798" s="85"/>
      <c r="D798" s="85"/>
      <c r="E798" s="120"/>
      <c r="F798" s="121"/>
      <c r="G798" s="122"/>
      <c r="H798" s="122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ht="18.75" customHeight="1">
      <c r="A799" s="118"/>
      <c r="B799" s="85"/>
      <c r="C799" s="85"/>
      <c r="D799" s="85"/>
      <c r="E799" s="120"/>
      <c r="F799" s="121"/>
      <c r="G799" s="122"/>
      <c r="H799" s="122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ht="18.75" customHeight="1">
      <c r="A800" s="118"/>
      <c r="B800" s="85"/>
      <c r="C800" s="85"/>
      <c r="D800" s="85"/>
      <c r="E800" s="120"/>
      <c r="F800" s="121"/>
      <c r="G800" s="122"/>
      <c r="H800" s="122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ht="18.75" customHeight="1">
      <c r="A801" s="118"/>
      <c r="B801" s="85"/>
      <c r="C801" s="85"/>
      <c r="D801" s="85"/>
      <c r="E801" s="120"/>
      <c r="F801" s="121"/>
      <c r="G801" s="122"/>
      <c r="H801" s="122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ht="18.75" customHeight="1">
      <c r="A802" s="118"/>
      <c r="B802" s="85"/>
      <c r="C802" s="85"/>
      <c r="D802" s="85"/>
      <c r="E802" s="120"/>
      <c r="F802" s="121"/>
      <c r="G802" s="122"/>
      <c r="H802" s="122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ht="18.75" customHeight="1">
      <c r="A803" s="118"/>
      <c r="B803" s="85"/>
      <c r="C803" s="85"/>
      <c r="D803" s="85"/>
      <c r="E803" s="120"/>
      <c r="F803" s="121"/>
      <c r="G803" s="122"/>
      <c r="H803" s="122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ht="18.75" customHeight="1">
      <c r="A804" s="118"/>
      <c r="B804" s="85"/>
      <c r="C804" s="85"/>
      <c r="D804" s="85"/>
      <c r="E804" s="120"/>
      <c r="F804" s="121"/>
      <c r="G804" s="122"/>
      <c r="H804" s="122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ht="18.75" customHeight="1">
      <c r="A805" s="118"/>
      <c r="B805" s="85"/>
      <c r="C805" s="85"/>
      <c r="D805" s="85"/>
      <c r="E805" s="120"/>
      <c r="F805" s="121"/>
      <c r="G805" s="122"/>
      <c r="H805" s="122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ht="18.75" customHeight="1">
      <c r="A806" s="118"/>
      <c r="B806" s="85"/>
      <c r="C806" s="85"/>
      <c r="D806" s="85"/>
      <c r="E806" s="120"/>
      <c r="F806" s="121"/>
      <c r="G806" s="122"/>
      <c r="H806" s="122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ht="18.75" customHeight="1">
      <c r="A807" s="118"/>
      <c r="B807" s="85"/>
      <c r="C807" s="85"/>
      <c r="D807" s="85"/>
      <c r="E807" s="120"/>
      <c r="F807" s="121"/>
      <c r="G807" s="122"/>
      <c r="H807" s="122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ht="18.75" customHeight="1">
      <c r="A808" s="118"/>
      <c r="B808" s="85"/>
      <c r="C808" s="85"/>
      <c r="D808" s="85"/>
      <c r="E808" s="120"/>
      <c r="F808" s="121"/>
      <c r="G808" s="122"/>
      <c r="H808" s="122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ht="18.75" customHeight="1">
      <c r="A809" s="118"/>
      <c r="B809" s="85"/>
      <c r="C809" s="85"/>
      <c r="D809" s="85"/>
      <c r="E809" s="120"/>
      <c r="F809" s="121"/>
      <c r="G809" s="122"/>
      <c r="H809" s="122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ht="18.75" customHeight="1">
      <c r="A810" s="118"/>
      <c r="B810" s="85"/>
      <c r="C810" s="85"/>
      <c r="D810" s="85"/>
      <c r="E810" s="120"/>
      <c r="F810" s="121"/>
      <c r="G810" s="122"/>
      <c r="H810" s="122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ht="18.75" customHeight="1">
      <c r="A811" s="118"/>
      <c r="B811" s="85"/>
      <c r="C811" s="85"/>
      <c r="D811" s="85"/>
      <c r="E811" s="120"/>
      <c r="F811" s="121"/>
      <c r="G811" s="122"/>
      <c r="H811" s="122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ht="18.75" customHeight="1">
      <c r="A812" s="118"/>
      <c r="B812" s="85"/>
      <c r="C812" s="85"/>
      <c r="D812" s="85"/>
      <c r="E812" s="120"/>
      <c r="F812" s="121"/>
      <c r="G812" s="122"/>
      <c r="H812" s="122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ht="18.75" customHeight="1">
      <c r="A813" s="118"/>
      <c r="B813" s="85"/>
      <c r="C813" s="85"/>
      <c r="D813" s="85"/>
      <c r="E813" s="120"/>
      <c r="F813" s="121"/>
      <c r="G813" s="122"/>
      <c r="H813" s="122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ht="18.75" customHeight="1">
      <c r="A814" s="118"/>
      <c r="B814" s="85"/>
      <c r="C814" s="85"/>
      <c r="D814" s="85"/>
      <c r="E814" s="120"/>
      <c r="F814" s="121"/>
      <c r="G814" s="122"/>
      <c r="H814" s="122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ht="18.75" customHeight="1">
      <c r="A815" s="118"/>
      <c r="B815" s="85"/>
      <c r="C815" s="85"/>
      <c r="D815" s="85"/>
      <c r="E815" s="120"/>
      <c r="F815" s="121"/>
      <c r="G815" s="122"/>
      <c r="H815" s="122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ht="18.75" customHeight="1">
      <c r="A816" s="118"/>
      <c r="B816" s="85"/>
      <c r="C816" s="85"/>
      <c r="D816" s="85"/>
      <c r="E816" s="120"/>
      <c r="F816" s="121"/>
      <c r="G816" s="122"/>
      <c r="H816" s="122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ht="18.75" customHeight="1">
      <c r="A817" s="118"/>
      <c r="B817" s="85"/>
      <c r="C817" s="85"/>
      <c r="D817" s="85"/>
      <c r="E817" s="120"/>
      <c r="F817" s="121"/>
      <c r="G817" s="122"/>
      <c r="H817" s="122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ht="18.75" customHeight="1">
      <c r="A818" s="118"/>
      <c r="B818" s="85"/>
      <c r="C818" s="85"/>
      <c r="D818" s="85"/>
      <c r="E818" s="120"/>
      <c r="F818" s="121"/>
      <c r="G818" s="122"/>
      <c r="H818" s="122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ht="18.75" customHeight="1">
      <c r="A819" s="118"/>
      <c r="B819" s="85"/>
      <c r="C819" s="85"/>
      <c r="D819" s="85"/>
      <c r="E819" s="120"/>
      <c r="F819" s="121"/>
      <c r="G819" s="122"/>
      <c r="H819" s="122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ht="18.75" customHeight="1">
      <c r="A820" s="118"/>
      <c r="B820" s="85"/>
      <c r="C820" s="85"/>
      <c r="D820" s="85"/>
      <c r="E820" s="120"/>
      <c r="F820" s="121"/>
      <c r="G820" s="122"/>
      <c r="H820" s="122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ht="18.75" customHeight="1">
      <c r="A821" s="118"/>
      <c r="B821" s="85"/>
      <c r="C821" s="85"/>
      <c r="D821" s="85"/>
      <c r="E821" s="120"/>
      <c r="F821" s="121"/>
      <c r="G821" s="122"/>
      <c r="H821" s="122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ht="18.75" customHeight="1">
      <c r="A822" s="118"/>
      <c r="B822" s="85"/>
      <c r="C822" s="85"/>
      <c r="D822" s="85"/>
      <c r="E822" s="120"/>
      <c r="F822" s="121"/>
      <c r="G822" s="122"/>
      <c r="H822" s="122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ht="18.75" customHeight="1">
      <c r="A823" s="118"/>
      <c r="B823" s="85"/>
      <c r="C823" s="85"/>
      <c r="D823" s="85"/>
      <c r="E823" s="120"/>
      <c r="F823" s="121"/>
      <c r="G823" s="122"/>
      <c r="H823" s="122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ht="18.75" customHeight="1">
      <c r="A824" s="118"/>
      <c r="B824" s="85"/>
      <c r="C824" s="85"/>
      <c r="D824" s="85"/>
      <c r="E824" s="120"/>
      <c r="F824" s="121"/>
      <c r="G824" s="122"/>
      <c r="H824" s="122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ht="18.75" customHeight="1">
      <c r="A825" s="118"/>
      <c r="B825" s="85"/>
      <c r="C825" s="85"/>
      <c r="D825" s="85"/>
      <c r="E825" s="120"/>
      <c r="F825" s="121"/>
      <c r="G825" s="122"/>
      <c r="H825" s="122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ht="18.75" customHeight="1">
      <c r="A826" s="118"/>
      <c r="B826" s="85"/>
      <c r="C826" s="85"/>
      <c r="D826" s="85"/>
      <c r="E826" s="120"/>
      <c r="F826" s="121"/>
      <c r="G826" s="122"/>
      <c r="H826" s="122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ht="18.75" customHeight="1">
      <c r="A827" s="118"/>
      <c r="B827" s="85"/>
      <c r="C827" s="85"/>
      <c r="D827" s="85"/>
      <c r="E827" s="120"/>
      <c r="F827" s="121"/>
      <c r="G827" s="122"/>
      <c r="H827" s="122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ht="18.75" customHeight="1">
      <c r="A828" s="118"/>
      <c r="B828" s="85"/>
      <c r="C828" s="85"/>
      <c r="D828" s="85"/>
      <c r="E828" s="120"/>
      <c r="F828" s="121"/>
      <c r="G828" s="122"/>
      <c r="H828" s="122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ht="18.75" customHeight="1">
      <c r="A829" s="118"/>
      <c r="B829" s="85"/>
      <c r="C829" s="85"/>
      <c r="D829" s="85"/>
      <c r="E829" s="120"/>
      <c r="F829" s="121"/>
      <c r="G829" s="122"/>
      <c r="H829" s="122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ht="18.75" customHeight="1">
      <c r="A830" s="118"/>
      <c r="B830" s="85"/>
      <c r="C830" s="85"/>
      <c r="D830" s="85"/>
      <c r="E830" s="120"/>
      <c r="F830" s="121"/>
      <c r="G830" s="122"/>
      <c r="H830" s="122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ht="18.75" customHeight="1">
      <c r="A831" s="118"/>
      <c r="B831" s="85"/>
      <c r="C831" s="85"/>
      <c r="D831" s="85"/>
      <c r="E831" s="120"/>
      <c r="F831" s="121"/>
      <c r="G831" s="122"/>
      <c r="H831" s="122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ht="18.75" customHeight="1">
      <c r="A832" s="118"/>
      <c r="B832" s="85"/>
      <c r="C832" s="85"/>
      <c r="D832" s="85"/>
      <c r="E832" s="120"/>
      <c r="F832" s="121"/>
      <c r="G832" s="122"/>
      <c r="H832" s="122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ht="18.75" customHeight="1">
      <c r="A833" s="118"/>
      <c r="B833" s="85"/>
      <c r="C833" s="85"/>
      <c r="D833" s="85"/>
      <c r="E833" s="120"/>
      <c r="F833" s="121"/>
      <c r="G833" s="122"/>
      <c r="H833" s="122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ht="18.75" customHeight="1">
      <c r="A834" s="118"/>
      <c r="B834" s="85"/>
      <c r="C834" s="85"/>
      <c r="D834" s="85"/>
      <c r="E834" s="120"/>
      <c r="F834" s="121"/>
      <c r="G834" s="122"/>
      <c r="H834" s="122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ht="18.75" customHeight="1">
      <c r="A835" s="118"/>
      <c r="B835" s="85"/>
      <c r="C835" s="85"/>
      <c r="D835" s="85"/>
      <c r="E835" s="120"/>
      <c r="F835" s="121"/>
      <c r="G835" s="122"/>
      <c r="H835" s="122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ht="18.75" customHeight="1">
      <c r="A836" s="118"/>
      <c r="B836" s="85"/>
      <c r="C836" s="85"/>
      <c r="D836" s="85"/>
      <c r="E836" s="120"/>
      <c r="F836" s="121"/>
      <c r="G836" s="122"/>
      <c r="H836" s="122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ht="18.75" customHeight="1">
      <c r="A837" s="118"/>
      <c r="B837" s="85"/>
      <c r="C837" s="85"/>
      <c r="D837" s="85"/>
      <c r="E837" s="120"/>
      <c r="F837" s="121"/>
      <c r="G837" s="122"/>
      <c r="H837" s="122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ht="18.75" customHeight="1">
      <c r="A838" s="118"/>
      <c r="B838" s="85"/>
      <c r="C838" s="85"/>
      <c r="D838" s="85"/>
      <c r="E838" s="120"/>
      <c r="F838" s="121"/>
      <c r="G838" s="122"/>
      <c r="H838" s="122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ht="18.75" customHeight="1">
      <c r="A839" s="118"/>
      <c r="B839" s="85"/>
      <c r="C839" s="85"/>
      <c r="D839" s="85"/>
      <c r="E839" s="120"/>
      <c r="F839" s="121"/>
      <c r="G839" s="122"/>
      <c r="H839" s="122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ht="18.75" customHeight="1">
      <c r="A840" s="118"/>
      <c r="B840" s="85"/>
      <c r="C840" s="85"/>
      <c r="D840" s="85"/>
      <c r="E840" s="120"/>
      <c r="F840" s="121"/>
      <c r="G840" s="122"/>
      <c r="H840" s="122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ht="18.75" customHeight="1">
      <c r="A841" s="118"/>
      <c r="B841" s="85"/>
      <c r="C841" s="85"/>
      <c r="D841" s="85"/>
      <c r="E841" s="120"/>
      <c r="F841" s="121"/>
      <c r="G841" s="122"/>
      <c r="H841" s="122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ht="18.75" customHeight="1">
      <c r="A842" s="118"/>
      <c r="B842" s="85"/>
      <c r="C842" s="85"/>
      <c r="D842" s="85"/>
      <c r="E842" s="120"/>
      <c r="F842" s="121"/>
      <c r="G842" s="122"/>
      <c r="H842" s="122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ht="18.75" customHeight="1">
      <c r="A843" s="118"/>
      <c r="B843" s="85"/>
      <c r="C843" s="85"/>
      <c r="D843" s="85"/>
      <c r="E843" s="120"/>
      <c r="F843" s="121"/>
      <c r="G843" s="122"/>
      <c r="H843" s="122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ht="18.75" customHeight="1">
      <c r="A844" s="118"/>
      <c r="B844" s="85"/>
      <c r="C844" s="85"/>
      <c r="D844" s="85"/>
      <c r="E844" s="120"/>
      <c r="F844" s="121"/>
      <c r="G844" s="122"/>
      <c r="H844" s="122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ht="18.75" customHeight="1">
      <c r="A845" s="118"/>
      <c r="B845" s="85"/>
      <c r="C845" s="85"/>
      <c r="D845" s="85"/>
      <c r="E845" s="120"/>
      <c r="F845" s="121"/>
      <c r="G845" s="122"/>
      <c r="H845" s="122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ht="18.75" customHeight="1">
      <c r="A846" s="118"/>
      <c r="B846" s="85"/>
      <c r="C846" s="85"/>
      <c r="D846" s="85"/>
      <c r="E846" s="120"/>
      <c r="F846" s="121"/>
      <c r="G846" s="122"/>
      <c r="H846" s="122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ht="18.75" customHeight="1">
      <c r="A847" s="118"/>
      <c r="B847" s="85"/>
      <c r="C847" s="85"/>
      <c r="D847" s="85"/>
      <c r="E847" s="120"/>
      <c r="F847" s="121"/>
      <c r="G847" s="122"/>
      <c r="H847" s="122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ht="18.75" customHeight="1">
      <c r="A848" s="118"/>
      <c r="B848" s="85"/>
      <c r="C848" s="85"/>
      <c r="D848" s="85"/>
      <c r="E848" s="120"/>
      <c r="F848" s="121"/>
      <c r="G848" s="122"/>
      <c r="H848" s="122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ht="18.75" customHeight="1">
      <c r="A849" s="118"/>
      <c r="B849" s="85"/>
      <c r="C849" s="85"/>
      <c r="D849" s="85"/>
      <c r="E849" s="120"/>
      <c r="F849" s="121"/>
      <c r="G849" s="122"/>
      <c r="H849" s="122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ht="18.75" customHeight="1">
      <c r="A850" s="118"/>
      <c r="B850" s="85"/>
      <c r="C850" s="85"/>
      <c r="D850" s="85"/>
      <c r="E850" s="120"/>
      <c r="F850" s="121"/>
      <c r="G850" s="122"/>
      <c r="H850" s="122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ht="18.75" customHeight="1">
      <c r="A851" s="118"/>
      <c r="B851" s="85"/>
      <c r="C851" s="85"/>
      <c r="D851" s="85"/>
      <c r="E851" s="120"/>
      <c r="F851" s="121"/>
      <c r="G851" s="122"/>
      <c r="H851" s="122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ht="18.75" customHeight="1">
      <c r="A852" s="118"/>
      <c r="B852" s="85"/>
      <c r="C852" s="85"/>
      <c r="D852" s="85"/>
      <c r="E852" s="120"/>
      <c r="F852" s="121"/>
      <c r="G852" s="122"/>
      <c r="H852" s="122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ht="18.75" customHeight="1">
      <c r="A853" s="118"/>
      <c r="B853" s="85"/>
      <c r="C853" s="85"/>
      <c r="D853" s="85"/>
      <c r="E853" s="120"/>
      <c r="F853" s="121"/>
      <c r="G853" s="122"/>
      <c r="H853" s="122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ht="18.75" customHeight="1">
      <c r="A854" s="118"/>
      <c r="B854" s="85"/>
      <c r="C854" s="85"/>
      <c r="D854" s="85"/>
      <c r="E854" s="120"/>
      <c r="F854" s="121"/>
      <c r="G854" s="122"/>
      <c r="H854" s="122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ht="18.75" customHeight="1">
      <c r="A855" s="118"/>
      <c r="B855" s="85"/>
      <c r="C855" s="85"/>
      <c r="D855" s="85"/>
      <c r="E855" s="120"/>
      <c r="F855" s="121"/>
      <c r="G855" s="122"/>
      <c r="H855" s="122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ht="18.75" customHeight="1">
      <c r="A856" s="118"/>
      <c r="B856" s="85"/>
      <c r="C856" s="85"/>
      <c r="D856" s="85"/>
      <c r="E856" s="120"/>
      <c r="F856" s="121"/>
      <c r="G856" s="122"/>
      <c r="H856" s="122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ht="18.75" customHeight="1">
      <c r="A857" s="118"/>
      <c r="B857" s="85"/>
      <c r="C857" s="85"/>
      <c r="D857" s="85"/>
      <c r="E857" s="120"/>
      <c r="F857" s="121"/>
      <c r="G857" s="122"/>
      <c r="H857" s="122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ht="18.75" customHeight="1">
      <c r="A858" s="118"/>
      <c r="B858" s="85"/>
      <c r="C858" s="85"/>
      <c r="D858" s="85"/>
      <c r="E858" s="120"/>
      <c r="F858" s="121"/>
      <c r="G858" s="122"/>
      <c r="H858" s="122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ht="18.75" customHeight="1">
      <c r="A859" s="118"/>
      <c r="B859" s="85"/>
      <c r="C859" s="85"/>
      <c r="D859" s="85"/>
      <c r="E859" s="120"/>
      <c r="F859" s="121"/>
      <c r="G859" s="122"/>
      <c r="H859" s="122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ht="18.75" customHeight="1">
      <c r="A860" s="118"/>
      <c r="B860" s="85"/>
      <c r="C860" s="85"/>
      <c r="D860" s="85"/>
      <c r="E860" s="120"/>
      <c r="F860" s="121"/>
      <c r="G860" s="122"/>
      <c r="H860" s="122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ht="18.75" customHeight="1">
      <c r="A861" s="118"/>
      <c r="B861" s="85"/>
      <c r="C861" s="85"/>
      <c r="D861" s="85"/>
      <c r="E861" s="120"/>
      <c r="F861" s="121"/>
      <c r="G861" s="122"/>
      <c r="H861" s="122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ht="18.75" customHeight="1">
      <c r="A862" s="118"/>
      <c r="B862" s="85"/>
      <c r="C862" s="85"/>
      <c r="D862" s="85"/>
      <c r="E862" s="120"/>
      <c r="F862" s="121"/>
      <c r="G862" s="122"/>
      <c r="H862" s="122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ht="18.75" customHeight="1">
      <c r="A863" s="118"/>
      <c r="B863" s="85"/>
      <c r="C863" s="85"/>
      <c r="D863" s="85"/>
      <c r="E863" s="120"/>
      <c r="F863" s="121"/>
      <c r="G863" s="122"/>
      <c r="H863" s="122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ht="18.75" customHeight="1">
      <c r="A864" s="118"/>
      <c r="B864" s="85"/>
      <c r="C864" s="85"/>
      <c r="D864" s="85"/>
      <c r="E864" s="120"/>
      <c r="F864" s="121"/>
      <c r="G864" s="122"/>
      <c r="H864" s="122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ht="18.75" customHeight="1">
      <c r="A865" s="118"/>
      <c r="B865" s="85"/>
      <c r="C865" s="85"/>
      <c r="D865" s="85"/>
      <c r="E865" s="120"/>
      <c r="F865" s="121"/>
      <c r="G865" s="122"/>
      <c r="H865" s="122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ht="18.75" customHeight="1">
      <c r="A866" s="118"/>
      <c r="B866" s="85"/>
      <c r="C866" s="85"/>
      <c r="D866" s="85"/>
      <c r="E866" s="120"/>
      <c r="F866" s="121"/>
      <c r="G866" s="122"/>
      <c r="H866" s="122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ht="18.75" customHeight="1">
      <c r="A867" s="118"/>
      <c r="B867" s="85"/>
      <c r="C867" s="85"/>
      <c r="D867" s="85"/>
      <c r="E867" s="120"/>
      <c r="F867" s="121"/>
      <c r="G867" s="122"/>
      <c r="H867" s="122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ht="18.75" customHeight="1">
      <c r="A868" s="118"/>
      <c r="B868" s="85"/>
      <c r="C868" s="85"/>
      <c r="D868" s="85"/>
      <c r="E868" s="120"/>
      <c r="F868" s="121"/>
      <c r="G868" s="122"/>
      <c r="H868" s="122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ht="18.75" customHeight="1">
      <c r="A869" s="118"/>
      <c r="B869" s="85"/>
      <c r="C869" s="85"/>
      <c r="D869" s="85"/>
      <c r="E869" s="120"/>
      <c r="F869" s="121"/>
      <c r="G869" s="122"/>
      <c r="H869" s="122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ht="18.75" customHeight="1">
      <c r="A870" s="118"/>
      <c r="B870" s="85"/>
      <c r="C870" s="85"/>
      <c r="D870" s="85"/>
      <c r="E870" s="120"/>
      <c r="F870" s="121"/>
      <c r="G870" s="122"/>
      <c r="H870" s="122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ht="18.75" customHeight="1">
      <c r="A871" s="118"/>
      <c r="B871" s="85"/>
      <c r="C871" s="85"/>
      <c r="D871" s="85"/>
      <c r="E871" s="120"/>
      <c r="F871" s="121"/>
      <c r="G871" s="122"/>
      <c r="H871" s="122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ht="18.75" customHeight="1">
      <c r="A872" s="118"/>
      <c r="B872" s="85"/>
      <c r="C872" s="85"/>
      <c r="D872" s="85"/>
      <c r="E872" s="120"/>
      <c r="F872" s="121"/>
      <c r="G872" s="122"/>
      <c r="H872" s="122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ht="18.75" customHeight="1">
      <c r="A873" s="118"/>
      <c r="B873" s="85"/>
      <c r="C873" s="85"/>
      <c r="D873" s="85"/>
      <c r="E873" s="120"/>
      <c r="F873" s="121"/>
      <c r="G873" s="122"/>
      <c r="H873" s="122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ht="18.75" customHeight="1">
      <c r="A874" s="118"/>
      <c r="B874" s="85"/>
      <c r="C874" s="85"/>
      <c r="D874" s="85"/>
      <c r="E874" s="120"/>
      <c r="F874" s="121"/>
      <c r="G874" s="122"/>
      <c r="H874" s="122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ht="18.75" customHeight="1">
      <c r="A875" s="118"/>
      <c r="B875" s="85"/>
      <c r="C875" s="85"/>
      <c r="D875" s="85"/>
      <c r="E875" s="120"/>
      <c r="F875" s="121"/>
      <c r="G875" s="122"/>
      <c r="H875" s="122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ht="18.75" customHeight="1">
      <c r="A876" s="118"/>
      <c r="B876" s="85"/>
      <c r="C876" s="85"/>
      <c r="D876" s="85"/>
      <c r="E876" s="120"/>
      <c r="F876" s="121"/>
      <c r="G876" s="122"/>
      <c r="H876" s="122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ht="18.75" customHeight="1">
      <c r="A877" s="118"/>
      <c r="B877" s="85"/>
      <c r="C877" s="85"/>
      <c r="D877" s="85"/>
      <c r="E877" s="120"/>
      <c r="F877" s="121"/>
      <c r="G877" s="122"/>
      <c r="H877" s="122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ht="18.75" customHeight="1">
      <c r="A878" s="118"/>
      <c r="B878" s="85"/>
      <c r="C878" s="85"/>
      <c r="D878" s="85"/>
      <c r="E878" s="120"/>
      <c r="F878" s="121"/>
      <c r="G878" s="122"/>
      <c r="H878" s="122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ht="18.75" customHeight="1">
      <c r="A879" s="118"/>
      <c r="B879" s="85"/>
      <c r="C879" s="85"/>
      <c r="D879" s="85"/>
      <c r="E879" s="120"/>
      <c r="F879" s="121"/>
      <c r="G879" s="122"/>
      <c r="H879" s="122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ht="18.75" customHeight="1">
      <c r="A880" s="118"/>
      <c r="B880" s="85"/>
      <c r="C880" s="85"/>
      <c r="D880" s="85"/>
      <c r="E880" s="120"/>
      <c r="F880" s="121"/>
      <c r="G880" s="122"/>
      <c r="H880" s="122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ht="18.75" customHeight="1">
      <c r="A881" s="118"/>
      <c r="B881" s="85"/>
      <c r="C881" s="85"/>
      <c r="D881" s="85"/>
      <c r="E881" s="120"/>
      <c r="F881" s="121"/>
      <c r="G881" s="122"/>
      <c r="H881" s="122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ht="18.75" customHeight="1">
      <c r="A882" s="118"/>
      <c r="B882" s="85"/>
      <c r="C882" s="85"/>
      <c r="D882" s="85"/>
      <c r="E882" s="120"/>
      <c r="F882" s="121"/>
      <c r="G882" s="122"/>
      <c r="H882" s="122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ht="18.75" customHeight="1">
      <c r="A883" s="118"/>
      <c r="B883" s="85"/>
      <c r="C883" s="85"/>
      <c r="D883" s="85"/>
      <c r="E883" s="120"/>
      <c r="F883" s="121"/>
      <c r="G883" s="122"/>
      <c r="H883" s="122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ht="18.75" customHeight="1">
      <c r="A884" s="118"/>
      <c r="B884" s="85"/>
      <c r="C884" s="85"/>
      <c r="D884" s="85"/>
      <c r="E884" s="120"/>
      <c r="F884" s="121"/>
      <c r="G884" s="122"/>
      <c r="H884" s="122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ht="18.75" customHeight="1">
      <c r="A885" s="118"/>
      <c r="B885" s="85"/>
      <c r="C885" s="85"/>
      <c r="D885" s="85"/>
      <c r="E885" s="120"/>
      <c r="F885" s="121"/>
      <c r="G885" s="122"/>
      <c r="H885" s="122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ht="18.75" customHeight="1">
      <c r="A886" s="118"/>
      <c r="B886" s="85"/>
      <c r="C886" s="85"/>
      <c r="D886" s="85"/>
      <c r="E886" s="120"/>
      <c r="F886" s="121"/>
      <c r="G886" s="122"/>
      <c r="H886" s="122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ht="18.75" customHeight="1">
      <c r="A887" s="118"/>
      <c r="B887" s="85"/>
      <c r="C887" s="85"/>
      <c r="D887" s="85"/>
      <c r="E887" s="120"/>
      <c r="F887" s="121"/>
      <c r="G887" s="122"/>
      <c r="H887" s="122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ht="18.75" customHeight="1">
      <c r="A888" s="118"/>
      <c r="B888" s="85"/>
      <c r="C888" s="85"/>
      <c r="D888" s="85"/>
      <c r="E888" s="120"/>
      <c r="F888" s="121"/>
      <c r="G888" s="122"/>
      <c r="H888" s="122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ht="18.75" customHeight="1">
      <c r="A889" s="118"/>
      <c r="B889" s="85"/>
      <c r="C889" s="85"/>
      <c r="D889" s="85"/>
      <c r="E889" s="120"/>
      <c r="F889" s="121"/>
      <c r="G889" s="122"/>
      <c r="H889" s="122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ht="18.75" customHeight="1">
      <c r="A890" s="118"/>
      <c r="B890" s="85"/>
      <c r="C890" s="85"/>
      <c r="D890" s="85"/>
      <c r="E890" s="120"/>
      <c r="F890" s="121"/>
      <c r="G890" s="122"/>
      <c r="H890" s="122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ht="18.75" customHeight="1">
      <c r="A891" s="118"/>
      <c r="B891" s="85"/>
      <c r="C891" s="85"/>
      <c r="D891" s="85"/>
      <c r="E891" s="120"/>
      <c r="F891" s="121"/>
      <c r="G891" s="122"/>
      <c r="H891" s="122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ht="18.75" customHeight="1">
      <c r="A892" s="118"/>
      <c r="B892" s="85"/>
      <c r="C892" s="85"/>
      <c r="D892" s="85"/>
      <c r="E892" s="120"/>
      <c r="F892" s="121"/>
      <c r="G892" s="122"/>
      <c r="H892" s="122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ht="18.75" customHeight="1">
      <c r="A893" s="118"/>
      <c r="B893" s="85"/>
      <c r="C893" s="85"/>
      <c r="D893" s="85"/>
      <c r="E893" s="120"/>
      <c r="F893" s="121"/>
      <c r="G893" s="122"/>
      <c r="H893" s="122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ht="18.75" customHeight="1">
      <c r="A894" s="118"/>
      <c r="B894" s="85"/>
      <c r="C894" s="85"/>
      <c r="D894" s="85"/>
      <c r="E894" s="120"/>
      <c r="F894" s="121"/>
      <c r="G894" s="122"/>
      <c r="H894" s="122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ht="18.75" customHeight="1">
      <c r="A895" s="118"/>
      <c r="B895" s="85"/>
      <c r="C895" s="85"/>
      <c r="D895" s="85"/>
      <c r="E895" s="120"/>
      <c r="F895" s="121"/>
      <c r="G895" s="122"/>
      <c r="H895" s="122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ht="18.75" customHeight="1">
      <c r="A896" s="118"/>
      <c r="B896" s="85"/>
      <c r="C896" s="85"/>
      <c r="D896" s="85"/>
      <c r="E896" s="120"/>
      <c r="F896" s="121"/>
      <c r="G896" s="122"/>
      <c r="H896" s="122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ht="18.75" customHeight="1">
      <c r="A897" s="118"/>
      <c r="B897" s="85"/>
      <c r="C897" s="85"/>
      <c r="D897" s="85"/>
      <c r="E897" s="120"/>
      <c r="F897" s="121"/>
      <c r="G897" s="122"/>
      <c r="H897" s="122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ht="18.75" customHeight="1">
      <c r="A898" s="118"/>
      <c r="B898" s="85"/>
      <c r="C898" s="85"/>
      <c r="D898" s="85"/>
      <c r="E898" s="120"/>
      <c r="F898" s="121"/>
      <c r="G898" s="122"/>
      <c r="H898" s="122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ht="18.75" customHeight="1">
      <c r="A899" s="118"/>
      <c r="B899" s="85"/>
      <c r="C899" s="85"/>
      <c r="D899" s="85"/>
      <c r="E899" s="120"/>
      <c r="F899" s="121"/>
      <c r="G899" s="122"/>
      <c r="H899" s="122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ht="18.75" customHeight="1">
      <c r="A900" s="118"/>
      <c r="B900" s="85"/>
      <c r="C900" s="85"/>
      <c r="D900" s="85"/>
      <c r="E900" s="120"/>
      <c r="F900" s="121"/>
      <c r="G900" s="122"/>
      <c r="H900" s="122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ht="18.75" customHeight="1">
      <c r="A901" s="118"/>
      <c r="B901" s="85"/>
      <c r="C901" s="85"/>
      <c r="D901" s="85"/>
      <c r="E901" s="120"/>
      <c r="F901" s="121"/>
      <c r="G901" s="122"/>
      <c r="H901" s="122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ht="18.75" customHeight="1">
      <c r="A902" s="118"/>
      <c r="B902" s="85"/>
      <c r="C902" s="85"/>
      <c r="D902" s="85"/>
      <c r="E902" s="120"/>
      <c r="F902" s="121"/>
      <c r="G902" s="122"/>
      <c r="H902" s="122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ht="18.75" customHeight="1">
      <c r="A903" s="118"/>
      <c r="B903" s="85"/>
      <c r="C903" s="85"/>
      <c r="D903" s="85"/>
      <c r="E903" s="120"/>
      <c r="F903" s="121"/>
      <c r="G903" s="122"/>
      <c r="H903" s="122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ht="18.75" customHeight="1">
      <c r="A904" s="118"/>
      <c r="B904" s="85"/>
      <c r="C904" s="85"/>
      <c r="D904" s="85"/>
      <c r="E904" s="120"/>
      <c r="F904" s="121"/>
      <c r="G904" s="122"/>
      <c r="H904" s="122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ht="18.75" customHeight="1">
      <c r="A905" s="118"/>
      <c r="B905" s="85"/>
      <c r="C905" s="85"/>
      <c r="D905" s="85"/>
      <c r="E905" s="120"/>
      <c r="F905" s="121"/>
      <c r="G905" s="122"/>
      <c r="H905" s="122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ht="18.75" customHeight="1">
      <c r="A906" s="118"/>
      <c r="B906" s="85"/>
      <c r="C906" s="85"/>
      <c r="D906" s="85"/>
      <c r="E906" s="120"/>
      <c r="F906" s="121"/>
      <c r="G906" s="122"/>
      <c r="H906" s="122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ht="18.75" customHeight="1">
      <c r="A907" s="118"/>
      <c r="B907" s="85"/>
      <c r="C907" s="85"/>
      <c r="D907" s="85"/>
      <c r="E907" s="120"/>
      <c r="F907" s="121"/>
      <c r="G907" s="122"/>
      <c r="H907" s="122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ht="18.75" customHeight="1">
      <c r="A908" s="118"/>
      <c r="B908" s="85"/>
      <c r="C908" s="85"/>
      <c r="D908" s="85"/>
      <c r="E908" s="120"/>
      <c r="F908" s="121"/>
      <c r="G908" s="122"/>
      <c r="H908" s="122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ht="18.75" customHeight="1">
      <c r="A909" s="118"/>
      <c r="B909" s="85"/>
      <c r="C909" s="85"/>
      <c r="D909" s="85"/>
      <c r="E909" s="120"/>
      <c r="F909" s="121"/>
      <c r="G909" s="122"/>
      <c r="H909" s="122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ht="18.75" customHeight="1">
      <c r="A910" s="118"/>
      <c r="B910" s="85"/>
      <c r="C910" s="85"/>
      <c r="D910" s="85"/>
      <c r="E910" s="120"/>
      <c r="F910" s="121"/>
      <c r="G910" s="122"/>
      <c r="H910" s="122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ht="18.75" customHeight="1">
      <c r="A911" s="118"/>
      <c r="B911" s="85"/>
      <c r="C911" s="85"/>
      <c r="D911" s="85"/>
      <c r="E911" s="120"/>
      <c r="F911" s="121"/>
      <c r="G911" s="122"/>
      <c r="H911" s="122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ht="18.75" customHeight="1">
      <c r="A912" s="118"/>
      <c r="B912" s="85"/>
      <c r="C912" s="85"/>
      <c r="D912" s="85"/>
      <c r="E912" s="120"/>
      <c r="F912" s="121"/>
      <c r="G912" s="122"/>
      <c r="H912" s="122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ht="18.75" customHeight="1">
      <c r="A913" s="118"/>
      <c r="B913" s="85"/>
      <c r="C913" s="85"/>
      <c r="D913" s="85"/>
      <c r="E913" s="120"/>
      <c r="F913" s="121"/>
      <c r="G913" s="122"/>
      <c r="H913" s="122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ht="18.75" customHeight="1">
      <c r="A914" s="118"/>
      <c r="B914" s="85"/>
      <c r="C914" s="85"/>
      <c r="D914" s="85"/>
      <c r="E914" s="120"/>
      <c r="F914" s="121"/>
      <c r="G914" s="122"/>
      <c r="H914" s="122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ht="18.75" customHeight="1">
      <c r="A915" s="118"/>
      <c r="B915" s="85"/>
      <c r="C915" s="85"/>
      <c r="D915" s="85"/>
      <c r="E915" s="120"/>
      <c r="F915" s="121"/>
      <c r="G915" s="122"/>
      <c r="H915" s="122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ht="18.75" customHeight="1">
      <c r="A916" s="118"/>
      <c r="B916" s="85"/>
      <c r="C916" s="85"/>
      <c r="D916" s="85"/>
      <c r="E916" s="120"/>
      <c r="F916" s="121"/>
      <c r="G916" s="122"/>
      <c r="H916" s="122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ht="18.75" customHeight="1">
      <c r="A917" s="118"/>
      <c r="B917" s="85"/>
      <c r="C917" s="85"/>
      <c r="D917" s="85"/>
      <c r="E917" s="120"/>
      <c r="F917" s="121"/>
      <c r="G917" s="122"/>
      <c r="H917" s="122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ht="18.75" customHeight="1">
      <c r="A918" s="118"/>
      <c r="B918" s="85"/>
      <c r="C918" s="85"/>
      <c r="D918" s="85"/>
      <c r="E918" s="120"/>
      <c r="F918" s="121"/>
      <c r="G918" s="122"/>
      <c r="H918" s="122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ht="18.75" customHeight="1">
      <c r="A919" s="118"/>
      <c r="B919" s="85"/>
      <c r="C919" s="85"/>
      <c r="D919" s="85"/>
      <c r="E919" s="120"/>
      <c r="F919" s="121"/>
      <c r="G919" s="122"/>
      <c r="H919" s="122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ht="18.75" customHeight="1">
      <c r="A920" s="118"/>
      <c r="B920" s="85"/>
      <c r="C920" s="85"/>
      <c r="D920" s="85"/>
      <c r="E920" s="120"/>
      <c r="F920" s="121"/>
      <c r="G920" s="122"/>
      <c r="H920" s="122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ht="18.75" customHeight="1">
      <c r="A921" s="118"/>
      <c r="B921" s="85"/>
      <c r="C921" s="85"/>
      <c r="D921" s="85"/>
      <c r="E921" s="120"/>
      <c r="F921" s="121"/>
      <c r="G921" s="122"/>
      <c r="H921" s="122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ht="18.75" customHeight="1">
      <c r="A922" s="118"/>
      <c r="B922" s="85"/>
      <c r="C922" s="85"/>
      <c r="D922" s="85"/>
      <c r="E922" s="120"/>
      <c r="F922" s="121"/>
      <c r="G922" s="122"/>
      <c r="H922" s="122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ht="18.75" customHeight="1">
      <c r="A923" s="118"/>
      <c r="B923" s="85"/>
      <c r="C923" s="85"/>
      <c r="D923" s="85"/>
      <c r="E923" s="120"/>
      <c r="F923" s="121"/>
      <c r="G923" s="122"/>
      <c r="H923" s="122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ht="18.75" customHeight="1">
      <c r="A924" s="118"/>
      <c r="B924" s="85"/>
      <c r="C924" s="85"/>
      <c r="D924" s="85"/>
      <c r="E924" s="120"/>
      <c r="F924" s="121"/>
      <c r="G924" s="122"/>
      <c r="H924" s="122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ht="18.75" customHeight="1">
      <c r="A925" s="118"/>
      <c r="B925" s="85"/>
      <c r="C925" s="85"/>
      <c r="D925" s="85"/>
      <c r="E925" s="120"/>
      <c r="F925" s="121"/>
      <c r="G925" s="122"/>
      <c r="H925" s="122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ht="18.75" customHeight="1">
      <c r="A926" s="118"/>
      <c r="B926" s="85"/>
      <c r="C926" s="85"/>
      <c r="D926" s="85"/>
      <c r="E926" s="120"/>
      <c r="F926" s="121"/>
      <c r="G926" s="122"/>
      <c r="H926" s="122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ht="18.75" customHeight="1">
      <c r="A927" s="118"/>
      <c r="B927" s="85"/>
      <c r="C927" s="85"/>
      <c r="D927" s="85"/>
      <c r="E927" s="120"/>
      <c r="F927" s="121"/>
      <c r="G927" s="122"/>
      <c r="H927" s="122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ht="18.75" customHeight="1">
      <c r="A928" s="118"/>
      <c r="B928" s="85"/>
      <c r="C928" s="85"/>
      <c r="D928" s="85"/>
      <c r="E928" s="120"/>
      <c r="F928" s="121"/>
      <c r="G928" s="122"/>
      <c r="H928" s="122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ht="18.75" customHeight="1">
      <c r="A929" s="118"/>
      <c r="B929" s="85"/>
      <c r="C929" s="85"/>
      <c r="D929" s="85"/>
      <c r="E929" s="120"/>
      <c r="F929" s="121"/>
      <c r="G929" s="122"/>
      <c r="H929" s="122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ht="18.75" customHeight="1">
      <c r="A930" s="118"/>
      <c r="B930" s="85"/>
      <c r="C930" s="85"/>
      <c r="D930" s="85"/>
      <c r="E930" s="120"/>
      <c r="F930" s="121"/>
      <c r="G930" s="122"/>
      <c r="H930" s="122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ht="18.75" customHeight="1">
      <c r="A931" s="118"/>
      <c r="B931" s="85"/>
      <c r="C931" s="85"/>
      <c r="D931" s="85"/>
      <c r="E931" s="120"/>
      <c r="F931" s="121"/>
      <c r="G931" s="122"/>
      <c r="H931" s="122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ht="18.75" customHeight="1">
      <c r="A932" s="118"/>
      <c r="B932" s="85"/>
      <c r="C932" s="85"/>
      <c r="D932" s="85"/>
      <c r="E932" s="120"/>
      <c r="F932" s="121"/>
      <c r="G932" s="122"/>
      <c r="H932" s="122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ht="18.75" customHeight="1">
      <c r="A933" s="118"/>
      <c r="B933" s="85"/>
      <c r="C933" s="85"/>
      <c r="D933" s="85"/>
      <c r="E933" s="120"/>
      <c r="F933" s="121"/>
      <c r="G933" s="122"/>
      <c r="H933" s="122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ht="18.75" customHeight="1">
      <c r="A934" s="118"/>
      <c r="B934" s="85"/>
      <c r="C934" s="85"/>
      <c r="D934" s="85"/>
      <c r="E934" s="120"/>
      <c r="F934" s="121"/>
      <c r="G934" s="122"/>
      <c r="H934" s="122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ht="18.75" customHeight="1">
      <c r="A935" s="118"/>
      <c r="B935" s="85"/>
      <c r="C935" s="85"/>
      <c r="D935" s="85"/>
      <c r="E935" s="120"/>
      <c r="F935" s="121"/>
      <c r="G935" s="122"/>
      <c r="H935" s="122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ht="18.75" customHeight="1">
      <c r="A936" s="118"/>
      <c r="B936" s="85"/>
      <c r="C936" s="85"/>
      <c r="D936" s="85"/>
      <c r="E936" s="120"/>
      <c r="F936" s="121"/>
      <c r="G936" s="122"/>
      <c r="H936" s="122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ht="18.75" customHeight="1">
      <c r="A937" s="118"/>
      <c r="B937" s="85"/>
      <c r="C937" s="85"/>
      <c r="D937" s="85"/>
      <c r="E937" s="120"/>
      <c r="F937" s="121"/>
      <c r="G937" s="122"/>
      <c r="H937" s="122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ht="18.75" customHeight="1">
      <c r="A938" s="118"/>
      <c r="B938" s="85"/>
      <c r="C938" s="85"/>
      <c r="D938" s="85"/>
      <c r="E938" s="120"/>
      <c r="F938" s="121"/>
      <c r="G938" s="122"/>
      <c r="H938" s="122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ht="18.75" customHeight="1">
      <c r="A939" s="118"/>
      <c r="B939" s="85"/>
      <c r="C939" s="85"/>
      <c r="D939" s="85"/>
      <c r="E939" s="120"/>
      <c r="F939" s="121"/>
      <c r="G939" s="122"/>
      <c r="H939" s="122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ht="18.75" customHeight="1">
      <c r="A940" s="118"/>
      <c r="B940" s="85"/>
      <c r="C940" s="85"/>
      <c r="D940" s="85"/>
      <c r="E940" s="120"/>
      <c r="F940" s="121"/>
      <c r="G940" s="122"/>
      <c r="H940" s="122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ht="18.75" customHeight="1">
      <c r="A941" s="118"/>
      <c r="B941" s="85"/>
      <c r="C941" s="85"/>
      <c r="D941" s="85"/>
      <c r="E941" s="120"/>
      <c r="F941" s="121"/>
      <c r="G941" s="122"/>
      <c r="H941" s="122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ht="18.75" customHeight="1">
      <c r="A942" s="118"/>
      <c r="B942" s="85"/>
      <c r="C942" s="85"/>
      <c r="D942" s="85"/>
      <c r="E942" s="120"/>
      <c r="F942" s="121"/>
      <c r="G942" s="122"/>
      <c r="H942" s="122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ht="18.75" customHeight="1">
      <c r="A943" s="118"/>
      <c r="B943" s="85"/>
      <c r="C943" s="85"/>
      <c r="D943" s="85"/>
      <c r="E943" s="120"/>
      <c r="F943" s="121"/>
      <c r="G943" s="122"/>
      <c r="H943" s="122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ht="18.75" customHeight="1">
      <c r="A944" s="118"/>
      <c r="B944" s="85"/>
      <c r="C944" s="85"/>
      <c r="D944" s="85"/>
      <c r="E944" s="120"/>
      <c r="F944" s="121"/>
      <c r="G944" s="122"/>
      <c r="H944" s="122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ht="18.75" customHeight="1">
      <c r="A945" s="118"/>
      <c r="B945" s="85"/>
      <c r="C945" s="85"/>
      <c r="D945" s="85"/>
      <c r="E945" s="120"/>
      <c r="F945" s="121"/>
      <c r="G945" s="122"/>
      <c r="H945" s="122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ht="18.75" customHeight="1">
      <c r="A946" s="118"/>
      <c r="B946" s="85"/>
      <c r="C946" s="85"/>
      <c r="D946" s="85"/>
      <c r="E946" s="120"/>
      <c r="F946" s="121"/>
      <c r="G946" s="122"/>
      <c r="H946" s="122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ht="18.75" customHeight="1">
      <c r="A947" s="118"/>
      <c r="B947" s="85"/>
      <c r="C947" s="85"/>
      <c r="D947" s="85"/>
      <c r="E947" s="120"/>
      <c r="F947" s="121"/>
      <c r="G947" s="122"/>
      <c r="H947" s="122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ht="18.75" customHeight="1">
      <c r="A948" s="118"/>
      <c r="B948" s="85"/>
      <c r="C948" s="85"/>
      <c r="D948" s="85"/>
      <c r="E948" s="120"/>
      <c r="F948" s="121"/>
      <c r="G948" s="122"/>
      <c r="H948" s="122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ht="18.75" customHeight="1">
      <c r="A949" s="118"/>
      <c r="B949" s="85"/>
      <c r="C949" s="85"/>
      <c r="D949" s="85"/>
      <c r="E949" s="120"/>
      <c r="F949" s="121"/>
      <c r="G949" s="122"/>
      <c r="H949" s="122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ht="18.75" customHeight="1">
      <c r="A950" s="118"/>
      <c r="B950" s="85"/>
      <c r="C950" s="85"/>
      <c r="D950" s="85"/>
      <c r="E950" s="120"/>
      <c r="F950" s="121"/>
      <c r="G950" s="122"/>
      <c r="H950" s="122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ht="18.75" customHeight="1">
      <c r="A951" s="118"/>
      <c r="B951" s="85"/>
      <c r="C951" s="85"/>
      <c r="D951" s="85"/>
      <c r="E951" s="120"/>
      <c r="F951" s="121"/>
      <c r="G951" s="122"/>
      <c r="H951" s="122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ht="18.75" customHeight="1">
      <c r="A952" s="118"/>
      <c r="B952" s="85"/>
      <c r="C952" s="85"/>
      <c r="D952" s="85"/>
      <c r="E952" s="120"/>
      <c r="F952" s="121"/>
      <c r="G952" s="122"/>
      <c r="H952" s="122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ht="18.75" customHeight="1">
      <c r="A953" s="118"/>
      <c r="B953" s="85"/>
      <c r="C953" s="85"/>
      <c r="D953" s="85"/>
      <c r="E953" s="120"/>
      <c r="F953" s="121"/>
      <c r="G953" s="122"/>
      <c r="H953" s="122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ht="18.75" customHeight="1">
      <c r="A954" s="118"/>
      <c r="B954" s="85"/>
      <c r="C954" s="85"/>
      <c r="D954" s="85"/>
      <c r="E954" s="120"/>
      <c r="F954" s="121"/>
      <c r="G954" s="122"/>
      <c r="H954" s="122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ht="18.75" customHeight="1">
      <c r="A955" s="118"/>
      <c r="B955" s="85"/>
      <c r="C955" s="85"/>
      <c r="D955" s="85"/>
      <c r="E955" s="120"/>
      <c r="F955" s="121"/>
      <c r="G955" s="122"/>
      <c r="H955" s="122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ht="18.75" customHeight="1">
      <c r="A956" s="118"/>
      <c r="B956" s="85"/>
      <c r="C956" s="85"/>
      <c r="D956" s="85"/>
      <c r="E956" s="120"/>
      <c r="F956" s="121"/>
      <c r="G956" s="122"/>
      <c r="H956" s="122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ht="18.75" customHeight="1">
      <c r="A957" s="118"/>
      <c r="B957" s="85"/>
      <c r="C957" s="85"/>
      <c r="D957" s="85"/>
      <c r="E957" s="120"/>
      <c r="F957" s="121"/>
      <c r="G957" s="122"/>
      <c r="H957" s="122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ht="18.75" customHeight="1">
      <c r="A958" s="118"/>
      <c r="B958" s="85"/>
      <c r="C958" s="85"/>
      <c r="D958" s="85"/>
      <c r="E958" s="120"/>
      <c r="F958" s="121"/>
      <c r="G958" s="122"/>
      <c r="H958" s="122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ht="18.75" customHeight="1">
      <c r="A959" s="118"/>
      <c r="B959" s="85"/>
      <c r="C959" s="85"/>
      <c r="D959" s="85"/>
      <c r="E959" s="120"/>
      <c r="F959" s="121"/>
      <c r="G959" s="122"/>
      <c r="H959" s="122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ht="18.75" customHeight="1">
      <c r="A960" s="118"/>
      <c r="B960" s="85"/>
      <c r="C960" s="85"/>
      <c r="D960" s="85"/>
      <c r="E960" s="120"/>
      <c r="F960" s="121"/>
      <c r="G960" s="122"/>
      <c r="H960" s="122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ht="18.75" customHeight="1">
      <c r="A961" s="118"/>
      <c r="B961" s="85"/>
      <c r="C961" s="85"/>
      <c r="D961" s="85"/>
      <c r="E961" s="120"/>
      <c r="F961" s="121"/>
      <c r="G961" s="122"/>
      <c r="H961" s="122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ht="18.75" customHeight="1">
      <c r="A962" s="118"/>
      <c r="B962" s="85"/>
      <c r="C962" s="85"/>
      <c r="D962" s="85"/>
      <c r="E962" s="120"/>
      <c r="F962" s="121"/>
      <c r="G962" s="122"/>
      <c r="H962" s="122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ht="18.75" customHeight="1">
      <c r="A963" s="118"/>
      <c r="B963" s="85"/>
      <c r="C963" s="85"/>
      <c r="D963" s="85"/>
      <c r="E963" s="120"/>
      <c r="F963" s="121"/>
      <c r="G963" s="122"/>
      <c r="H963" s="122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ht="18.75" customHeight="1">
      <c r="A964" s="118"/>
      <c r="B964" s="85"/>
      <c r="C964" s="85"/>
      <c r="D964" s="85"/>
      <c r="E964" s="120"/>
      <c r="F964" s="121"/>
      <c r="G964" s="122"/>
      <c r="H964" s="122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ht="18.75" customHeight="1">
      <c r="A965" s="118"/>
      <c r="B965" s="85"/>
      <c r="C965" s="85"/>
      <c r="D965" s="85"/>
      <c r="E965" s="120"/>
      <c r="F965" s="121"/>
      <c r="G965" s="122"/>
      <c r="H965" s="122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ht="18.75" customHeight="1">
      <c r="A966" s="118"/>
      <c r="B966" s="85"/>
      <c r="C966" s="85"/>
      <c r="D966" s="85"/>
      <c r="E966" s="120"/>
      <c r="F966" s="121"/>
      <c r="G966" s="122"/>
      <c r="H966" s="122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ht="18.75" customHeight="1">
      <c r="A967" s="118"/>
      <c r="B967" s="85"/>
      <c r="C967" s="85"/>
      <c r="D967" s="85"/>
      <c r="E967" s="120"/>
      <c r="F967" s="121"/>
      <c r="G967" s="122"/>
      <c r="H967" s="122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ht="18.75" customHeight="1">
      <c r="A968" s="118"/>
      <c r="B968" s="85"/>
      <c r="C968" s="85"/>
      <c r="D968" s="85"/>
      <c r="E968" s="120"/>
      <c r="F968" s="121"/>
      <c r="G968" s="122"/>
      <c r="H968" s="122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ht="18.75" customHeight="1">
      <c r="A969" s="118"/>
      <c r="B969" s="85"/>
      <c r="C969" s="85"/>
      <c r="D969" s="85"/>
      <c r="E969" s="120"/>
      <c r="F969" s="121"/>
      <c r="G969" s="122"/>
      <c r="H969" s="122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ht="18.75" customHeight="1">
      <c r="A970" s="118"/>
      <c r="B970" s="85"/>
      <c r="C970" s="85"/>
      <c r="D970" s="85"/>
      <c r="E970" s="120"/>
      <c r="F970" s="121"/>
      <c r="G970" s="122"/>
      <c r="H970" s="122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ht="18.75" customHeight="1">
      <c r="A971" s="118"/>
      <c r="B971" s="85"/>
      <c r="C971" s="85"/>
      <c r="D971" s="85"/>
      <c r="E971" s="120"/>
      <c r="F971" s="121"/>
      <c r="G971" s="122"/>
      <c r="H971" s="122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ht="18.75" customHeight="1">
      <c r="A972" s="118"/>
      <c r="B972" s="85"/>
      <c r="C972" s="85"/>
      <c r="D972" s="85"/>
      <c r="E972" s="120"/>
      <c r="F972" s="121"/>
      <c r="G972" s="122"/>
      <c r="H972" s="122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ht="18.75" customHeight="1">
      <c r="A973" s="118"/>
      <c r="B973" s="85"/>
      <c r="C973" s="85"/>
      <c r="D973" s="85"/>
      <c r="E973" s="120"/>
      <c r="F973" s="121"/>
      <c r="G973" s="122"/>
      <c r="H973" s="122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ht="18.75" customHeight="1">
      <c r="A974" s="118"/>
      <c r="B974" s="85"/>
      <c r="C974" s="85"/>
      <c r="D974" s="85"/>
      <c r="E974" s="120"/>
      <c r="F974" s="121"/>
      <c r="G974" s="122"/>
      <c r="H974" s="122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ht="18.75" customHeight="1">
      <c r="A975" s="118"/>
      <c r="B975" s="85"/>
      <c r="C975" s="85"/>
      <c r="D975" s="85"/>
      <c r="E975" s="120"/>
      <c r="F975" s="121"/>
      <c r="G975" s="122"/>
      <c r="H975" s="122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ht="18.75" customHeight="1">
      <c r="A976" s="118"/>
      <c r="B976" s="85"/>
      <c r="C976" s="85"/>
      <c r="D976" s="85"/>
      <c r="E976" s="120"/>
      <c r="F976" s="121"/>
      <c r="G976" s="122"/>
      <c r="H976" s="122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ht="18.75" customHeight="1">
      <c r="A977" s="118"/>
      <c r="B977" s="85"/>
      <c r="C977" s="85"/>
      <c r="D977" s="85"/>
      <c r="E977" s="120"/>
      <c r="F977" s="121"/>
      <c r="G977" s="122"/>
      <c r="H977" s="122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ht="18.75" customHeight="1">
      <c r="A978" s="118"/>
      <c r="B978" s="85"/>
      <c r="C978" s="85"/>
      <c r="D978" s="85"/>
      <c r="E978" s="120"/>
      <c r="F978" s="121"/>
      <c r="G978" s="122"/>
      <c r="H978" s="122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ht="18.75" customHeight="1">
      <c r="A979" s="118"/>
      <c r="B979" s="85"/>
      <c r="C979" s="85"/>
      <c r="D979" s="85"/>
      <c r="E979" s="120"/>
      <c r="F979" s="121"/>
      <c r="G979" s="122"/>
      <c r="H979" s="122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ht="18.75" customHeight="1">
      <c r="A980" s="118"/>
      <c r="B980" s="85"/>
      <c r="C980" s="85"/>
      <c r="D980" s="85"/>
      <c r="E980" s="120"/>
      <c r="F980" s="121"/>
      <c r="G980" s="122"/>
      <c r="H980" s="122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ht="18.75" customHeight="1">
      <c r="A981" s="118"/>
      <c r="B981" s="85"/>
      <c r="C981" s="85"/>
      <c r="D981" s="85"/>
      <c r="E981" s="120"/>
      <c r="F981" s="121"/>
      <c r="G981" s="122"/>
      <c r="H981" s="122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ht="18.75" customHeight="1">
      <c r="A982" s="118"/>
      <c r="B982" s="85"/>
      <c r="C982" s="85"/>
      <c r="D982" s="85"/>
      <c r="E982" s="120"/>
      <c r="F982" s="121"/>
      <c r="G982" s="122"/>
      <c r="H982" s="122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ht="18.75" customHeight="1">
      <c r="A983" s="118"/>
      <c r="B983" s="85"/>
      <c r="C983" s="85"/>
      <c r="D983" s="85"/>
      <c r="E983" s="120"/>
      <c r="F983" s="121"/>
      <c r="G983" s="122"/>
      <c r="H983" s="122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ht="18.75" customHeight="1">
      <c r="A984" s="118"/>
      <c r="B984" s="85"/>
      <c r="C984" s="85"/>
      <c r="D984" s="85"/>
      <c r="E984" s="120"/>
      <c r="F984" s="121"/>
      <c r="G984" s="122"/>
      <c r="H984" s="122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ht="18.75" customHeight="1">
      <c r="A985" s="118"/>
      <c r="B985" s="85"/>
      <c r="C985" s="85"/>
      <c r="D985" s="85"/>
      <c r="E985" s="120"/>
      <c r="F985" s="121"/>
      <c r="G985" s="122"/>
      <c r="H985" s="122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ht="18.75" customHeight="1">
      <c r="A986" s="118"/>
      <c r="B986" s="85"/>
      <c r="C986" s="85"/>
      <c r="D986" s="85"/>
      <c r="E986" s="120"/>
      <c r="F986" s="121"/>
      <c r="G986" s="122"/>
      <c r="H986" s="122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ht="18.75" customHeight="1">
      <c r="A987" s="118"/>
      <c r="B987" s="85"/>
      <c r="C987" s="85"/>
      <c r="D987" s="85"/>
      <c r="E987" s="120"/>
      <c r="F987" s="121"/>
      <c r="G987" s="122"/>
      <c r="H987" s="122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ht="18.75" customHeight="1">
      <c r="A988" s="118"/>
      <c r="B988" s="85"/>
      <c r="C988" s="85"/>
      <c r="D988" s="85"/>
      <c r="E988" s="120"/>
      <c r="F988" s="121"/>
      <c r="G988" s="122"/>
      <c r="H988" s="122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ht="18.75" customHeight="1">
      <c r="A989" s="118"/>
      <c r="B989" s="85"/>
      <c r="C989" s="85"/>
      <c r="D989" s="85"/>
      <c r="E989" s="120"/>
      <c r="F989" s="121"/>
      <c r="G989" s="122"/>
      <c r="H989" s="122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ht="18.75" customHeight="1">
      <c r="A990" s="118"/>
      <c r="B990" s="85"/>
      <c r="C990" s="85"/>
      <c r="D990" s="85"/>
      <c r="E990" s="120"/>
      <c r="F990" s="121"/>
      <c r="G990" s="122"/>
      <c r="H990" s="122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ht="18.75" customHeight="1">
      <c r="A991" s="118"/>
      <c r="B991" s="85"/>
      <c r="C991" s="85"/>
      <c r="D991" s="85"/>
      <c r="E991" s="120"/>
      <c r="F991" s="121"/>
      <c r="G991" s="122"/>
      <c r="H991" s="122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ht="18.75" customHeight="1">
      <c r="A992" s="118"/>
      <c r="B992" s="85"/>
      <c r="C992" s="85"/>
      <c r="D992" s="85"/>
      <c r="E992" s="120"/>
      <c r="F992" s="121"/>
      <c r="G992" s="122"/>
      <c r="H992" s="122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ht="18.75" customHeight="1">
      <c r="A993" s="118"/>
      <c r="B993" s="85"/>
      <c r="C993" s="85"/>
      <c r="D993" s="85"/>
      <c r="E993" s="120"/>
      <c r="F993" s="121"/>
      <c r="G993" s="122"/>
      <c r="H993" s="122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ht="18.75" customHeight="1">
      <c r="A994" s="118"/>
      <c r="B994" s="85"/>
      <c r="C994" s="85"/>
      <c r="D994" s="85"/>
      <c r="E994" s="120"/>
      <c r="F994" s="121"/>
      <c r="G994" s="122"/>
      <c r="H994" s="122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ht="18.75" customHeight="1">
      <c r="A995" s="118"/>
      <c r="B995" s="85"/>
      <c r="C995" s="85"/>
      <c r="D995" s="85"/>
      <c r="E995" s="120"/>
      <c r="F995" s="121"/>
      <c r="G995" s="122"/>
      <c r="H995" s="122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ht="18.75" customHeight="1">
      <c r="A996" s="118"/>
      <c r="B996" s="85"/>
      <c r="C996" s="85"/>
      <c r="D996" s="85"/>
      <c r="E996" s="120"/>
      <c r="F996" s="121"/>
      <c r="G996" s="122"/>
      <c r="H996" s="122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ht="18.75" customHeight="1">
      <c r="A997" s="118"/>
      <c r="B997" s="85"/>
      <c r="C997" s="85"/>
      <c r="D997" s="85"/>
      <c r="E997" s="120"/>
      <c r="F997" s="121"/>
      <c r="G997" s="122"/>
      <c r="H997" s="122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ht="18.75" customHeight="1">
      <c r="A998" s="118"/>
      <c r="B998" s="85"/>
      <c r="C998" s="85"/>
      <c r="D998" s="85"/>
      <c r="E998" s="120"/>
      <c r="F998" s="121"/>
      <c r="G998" s="122"/>
      <c r="H998" s="122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ht="18.75" customHeight="1">
      <c r="A999" s="118"/>
      <c r="B999" s="85"/>
      <c r="C999" s="85"/>
      <c r="D999" s="85"/>
      <c r="E999" s="120"/>
      <c r="F999" s="121"/>
      <c r="G999" s="122"/>
      <c r="H999" s="122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ht="18.75" customHeight="1">
      <c r="A1000" s="118"/>
      <c r="B1000" s="85"/>
      <c r="C1000" s="85"/>
      <c r="D1000" s="85"/>
      <c r="E1000" s="120"/>
      <c r="F1000" s="121"/>
      <c r="G1000" s="122"/>
      <c r="H1000" s="122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mergeCells count="21">
    <mergeCell ref="C36:C39"/>
    <mergeCell ref="C40:C41"/>
    <mergeCell ref="B2:B43"/>
    <mergeCell ref="C2:C7"/>
    <mergeCell ref="C8:C9"/>
    <mergeCell ref="C10:C14"/>
    <mergeCell ref="C15:C19"/>
    <mergeCell ref="C20:C25"/>
    <mergeCell ref="C26:C27"/>
    <mergeCell ref="C64:C65"/>
    <mergeCell ref="C66:C67"/>
    <mergeCell ref="C69:C70"/>
    <mergeCell ref="B59:B67"/>
    <mergeCell ref="B69:B70"/>
    <mergeCell ref="C42:C43"/>
    <mergeCell ref="B44:C50"/>
    <mergeCell ref="B51:B55"/>
    <mergeCell ref="C51:C54"/>
    <mergeCell ref="B56:C58"/>
    <mergeCell ref="C59:C63"/>
    <mergeCell ref="B68:C6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33"/>
    <col customWidth="1" min="2" max="2" width="15.56"/>
    <col customWidth="1" min="3" max="3" width="22.33"/>
    <col customWidth="1" min="4" max="4" width="66.67"/>
    <col customWidth="1" min="5" max="5" width="15.33"/>
    <col customWidth="1" min="6" max="6" width="22.67"/>
    <col customWidth="1" min="7" max="26" width="8.89"/>
  </cols>
  <sheetData>
    <row r="1" ht="41.25" customHeight="1">
      <c r="A1" s="50"/>
      <c r="B1" s="51" t="s">
        <v>0</v>
      </c>
      <c r="C1" s="51" t="s">
        <v>1</v>
      </c>
      <c r="D1" s="51" t="s">
        <v>60</v>
      </c>
      <c r="E1" s="51" t="s">
        <v>3</v>
      </c>
      <c r="F1" s="51" t="s">
        <v>4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55.5" customHeight="1">
      <c r="A2" s="53">
        <v>1.0</v>
      </c>
      <c r="B2" s="124" t="s">
        <v>287</v>
      </c>
      <c r="C2" s="125"/>
      <c r="D2" s="126" t="s">
        <v>288</v>
      </c>
      <c r="E2" s="127">
        <v>52666.0</v>
      </c>
      <c r="F2" s="127">
        <v>3800.0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31.5" customHeight="1">
      <c r="A3" s="53">
        <v>2.0</v>
      </c>
      <c r="B3" s="17"/>
      <c r="C3" s="17"/>
      <c r="D3" s="128" t="s">
        <v>289</v>
      </c>
      <c r="E3" s="127">
        <v>6582.0</v>
      </c>
      <c r="F3" s="127">
        <v>12000.0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21.0" customHeight="1">
      <c r="A4" s="53">
        <v>3.0</v>
      </c>
      <c r="B4" s="19"/>
      <c r="C4" s="19"/>
      <c r="D4" s="129"/>
      <c r="E4" s="127">
        <v>1103.0</v>
      </c>
      <c r="F4" s="127">
        <v>613.0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30.0" customHeight="1">
      <c r="A5" s="53">
        <v>4.0</v>
      </c>
      <c r="B5" s="130" t="s">
        <v>290</v>
      </c>
      <c r="C5" s="131" t="s">
        <v>291</v>
      </c>
      <c r="D5" s="126" t="s">
        <v>292</v>
      </c>
      <c r="E5" s="127">
        <v>10758.0</v>
      </c>
      <c r="F5" s="127">
        <v>1697.0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21.0" customHeight="1">
      <c r="A6" s="53">
        <v>5.0</v>
      </c>
      <c r="B6" s="17"/>
      <c r="C6" s="132"/>
      <c r="D6" s="133" t="s">
        <v>293</v>
      </c>
      <c r="E6" s="127">
        <v>6780.0</v>
      </c>
      <c r="F6" s="127">
        <v>1315.0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21.0" customHeight="1">
      <c r="A7" s="53">
        <v>6.0</v>
      </c>
      <c r="B7" s="17"/>
      <c r="C7" s="134" t="s">
        <v>294</v>
      </c>
      <c r="D7" s="135" t="s">
        <v>295</v>
      </c>
      <c r="E7" s="127">
        <v>5913.0</v>
      </c>
      <c r="F7" s="127">
        <v>4500.0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45.0" customHeight="1">
      <c r="A8" s="53">
        <v>7.0</v>
      </c>
      <c r="B8" s="17"/>
      <c r="C8" s="83"/>
      <c r="D8" s="135" t="s">
        <v>296</v>
      </c>
      <c r="E8" s="127">
        <v>158.0</v>
      </c>
      <c r="F8" s="127">
        <v>90.0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34.5" customHeight="1">
      <c r="A9" s="53">
        <v>8.0</v>
      </c>
      <c r="B9" s="17"/>
      <c r="C9" s="55" t="s">
        <v>297</v>
      </c>
      <c r="D9" s="135" t="s">
        <v>298</v>
      </c>
      <c r="E9" s="127">
        <v>2809.0</v>
      </c>
      <c r="F9" s="127">
        <v>500.0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30.75" customHeight="1">
      <c r="A10" s="53">
        <v>9.0</v>
      </c>
      <c r="B10" s="17"/>
      <c r="C10" s="17"/>
      <c r="D10" s="135" t="s">
        <v>299</v>
      </c>
      <c r="E10" s="127">
        <v>1930.0</v>
      </c>
      <c r="F10" s="127">
        <v>250.0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24.0" customHeight="1">
      <c r="A11" s="53">
        <v>10.0</v>
      </c>
      <c r="B11" s="17"/>
      <c r="C11" s="17"/>
      <c r="D11" s="135" t="s">
        <v>300</v>
      </c>
      <c r="E11" s="127">
        <v>854.0</v>
      </c>
      <c r="F11" s="127">
        <v>140.0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31.5" customHeight="1">
      <c r="A12" s="53">
        <v>11.0</v>
      </c>
      <c r="B12" s="17"/>
      <c r="C12" s="17"/>
      <c r="D12" s="136" t="s">
        <v>301</v>
      </c>
      <c r="E12" s="127">
        <v>730.0</v>
      </c>
      <c r="F12" s="127">
        <v>400.0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30.75" customHeight="1">
      <c r="A13" s="53">
        <v>12.0</v>
      </c>
      <c r="B13" s="17"/>
      <c r="C13" s="19"/>
      <c r="D13" s="135" t="s">
        <v>302</v>
      </c>
      <c r="E13" s="127">
        <v>677.0</v>
      </c>
      <c r="F13" s="127">
        <v>120.0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21.0" customHeight="1">
      <c r="A14" s="53">
        <v>13.0</v>
      </c>
      <c r="B14" s="17"/>
      <c r="C14" s="55" t="s">
        <v>303</v>
      </c>
      <c r="D14" s="135" t="s">
        <v>304</v>
      </c>
      <c r="E14" s="127">
        <v>7600.0</v>
      </c>
      <c r="F14" s="127">
        <v>4400.0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21.0" customHeight="1">
      <c r="A15" s="53">
        <v>14.0</v>
      </c>
      <c r="B15" s="17"/>
      <c r="C15" s="17"/>
      <c r="D15" s="135" t="s">
        <v>305</v>
      </c>
      <c r="E15" s="127">
        <v>1200.0</v>
      </c>
      <c r="F15" s="127">
        <v>3200.0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21.0" customHeight="1">
      <c r="A16" s="53">
        <v>15.0</v>
      </c>
      <c r="B16" s="17"/>
      <c r="C16" s="17"/>
      <c r="D16" s="135" t="s">
        <v>306</v>
      </c>
      <c r="E16" s="127">
        <v>1250.0</v>
      </c>
      <c r="F16" s="127">
        <v>600.0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21.0" customHeight="1">
      <c r="A17" s="53">
        <v>16.0</v>
      </c>
      <c r="B17" s="19"/>
      <c r="C17" s="19"/>
      <c r="D17" s="135" t="s">
        <v>307</v>
      </c>
      <c r="E17" s="127">
        <v>1000.0</v>
      </c>
      <c r="F17" s="127">
        <v>1200.0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8.75" customHeight="1">
      <c r="A18" s="53">
        <v>17.0</v>
      </c>
      <c r="B18" s="130" t="s">
        <v>308</v>
      </c>
      <c r="C18" s="55" t="s">
        <v>309</v>
      </c>
      <c r="D18" s="135" t="s">
        <v>310</v>
      </c>
      <c r="E18" s="127">
        <v>18000.0</v>
      </c>
      <c r="F18" s="127">
        <v>2217.0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8.75" customHeight="1">
      <c r="A19" s="53">
        <v>18.0</v>
      </c>
      <c r="B19" s="17"/>
      <c r="C19" s="17"/>
      <c r="D19" s="126" t="s">
        <v>311</v>
      </c>
      <c r="E19" s="127">
        <v>8000.0</v>
      </c>
      <c r="F19" s="127">
        <v>3000.0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8.75" customHeight="1">
      <c r="A20" s="53">
        <v>19.0</v>
      </c>
      <c r="B20" s="17"/>
      <c r="C20" s="19"/>
      <c r="D20" s="135" t="s">
        <v>312</v>
      </c>
      <c r="E20" s="127">
        <v>1000.0</v>
      </c>
      <c r="F20" s="127">
        <v>13000.0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21.0" customHeight="1">
      <c r="A21" s="53">
        <v>20.0</v>
      </c>
      <c r="B21" s="17"/>
      <c r="C21" s="137"/>
      <c r="D21" s="135" t="s">
        <v>313</v>
      </c>
      <c r="E21" s="138">
        <v>473.0</v>
      </c>
      <c r="F21" s="127">
        <v>500.0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21.0" customHeight="1">
      <c r="A22" s="53">
        <v>21.0</v>
      </c>
      <c r="B22" s="17"/>
      <c r="C22" s="19"/>
      <c r="D22" s="136" t="s">
        <v>314</v>
      </c>
      <c r="E22" s="138">
        <v>400.0</v>
      </c>
      <c r="F22" s="127">
        <v>320.0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37.5" customHeight="1">
      <c r="A23" s="53">
        <v>22.0</v>
      </c>
      <c r="B23" s="17"/>
      <c r="C23" s="55" t="s">
        <v>315</v>
      </c>
      <c r="D23" s="129"/>
      <c r="E23" s="127">
        <v>2499.0</v>
      </c>
      <c r="F23" s="127">
        <v>468.0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28.5" customHeight="1">
      <c r="A24" s="53">
        <v>23.0</v>
      </c>
      <c r="B24" s="17"/>
      <c r="C24" s="17"/>
      <c r="D24" s="129"/>
      <c r="E24" s="127">
        <v>1374.0</v>
      </c>
      <c r="F24" s="127">
        <v>300.0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21.0" customHeight="1">
      <c r="A25" s="53">
        <v>24.0</v>
      </c>
      <c r="B25" s="17"/>
      <c r="C25" s="17"/>
      <c r="D25" s="129"/>
      <c r="E25" s="127">
        <v>563.0</v>
      </c>
      <c r="F25" s="127">
        <v>1072.0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21.0" customHeight="1">
      <c r="A26" s="53">
        <v>25.0</v>
      </c>
      <c r="B26" s="17"/>
      <c r="C26" s="17"/>
      <c r="D26" s="129"/>
      <c r="E26" s="127">
        <v>508.0</v>
      </c>
      <c r="F26" s="127">
        <v>133.0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21.0" customHeight="1">
      <c r="A27" s="53">
        <v>26.0</v>
      </c>
      <c r="B27" s="17"/>
      <c r="C27" s="17"/>
      <c r="D27" s="129"/>
      <c r="E27" s="127">
        <v>502.0</v>
      </c>
      <c r="F27" s="127">
        <v>306.0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21.0" customHeight="1">
      <c r="A28" s="53">
        <v>27.0</v>
      </c>
      <c r="B28" s="17"/>
      <c r="C28" s="17"/>
      <c r="D28" s="129"/>
      <c r="E28" s="127">
        <v>314.0</v>
      </c>
      <c r="F28" s="127">
        <v>126.0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21.0" customHeight="1">
      <c r="A29" s="53">
        <v>28.0</v>
      </c>
      <c r="B29" s="17"/>
      <c r="C29" s="19"/>
      <c r="D29" s="129"/>
      <c r="E29" s="127">
        <v>190.0</v>
      </c>
      <c r="F29" s="127">
        <v>285.0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21.0" customHeight="1">
      <c r="A30" s="53">
        <v>29.0</v>
      </c>
      <c r="B30" s="19"/>
      <c r="C30" s="139"/>
      <c r="D30" s="129"/>
      <c r="E30" s="127">
        <v>186.0</v>
      </c>
      <c r="F30" s="127">
        <v>133.0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36.0" customHeight="1">
      <c r="A31" s="53">
        <v>30.0</v>
      </c>
      <c r="B31" s="81"/>
      <c r="C31" s="140" t="s">
        <v>316</v>
      </c>
      <c r="D31" s="141" t="s">
        <v>317</v>
      </c>
      <c r="E31" s="142">
        <v>5795.0</v>
      </c>
      <c r="F31" s="127">
        <v>493.0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33.0" customHeight="1">
      <c r="A32" s="53">
        <v>31.0</v>
      </c>
      <c r="B32" s="83"/>
      <c r="C32" s="112"/>
      <c r="D32" s="141" t="s">
        <v>318</v>
      </c>
      <c r="E32" s="143">
        <v>4700.0</v>
      </c>
      <c r="F32" s="127">
        <v>320.0</v>
      </c>
      <c r="G32" s="144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21.0" customHeight="1">
      <c r="A33" s="58"/>
      <c r="B33" s="58"/>
      <c r="C33" s="58"/>
      <c r="D33" s="145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21.0" customHeight="1">
      <c r="A34" s="58"/>
      <c r="B34" s="58"/>
      <c r="C34" s="58"/>
      <c r="D34" s="145"/>
      <c r="E34" s="144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21.0" customHeight="1">
      <c r="A35" s="58"/>
      <c r="B35" s="58"/>
      <c r="C35" s="58"/>
      <c r="D35" s="145"/>
      <c r="E35" s="58"/>
      <c r="F35" s="146"/>
      <c r="G35" s="116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21.0" customHeight="1">
      <c r="A36" s="58"/>
      <c r="B36" s="58"/>
      <c r="C36" s="58"/>
      <c r="D36" s="145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21.0" customHeight="1">
      <c r="A37" s="58"/>
      <c r="B37" s="58"/>
      <c r="C37" s="58"/>
      <c r="D37" s="145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21.0" customHeight="1">
      <c r="A38" s="58"/>
      <c r="B38" s="58"/>
      <c r="C38" s="58"/>
      <c r="D38" s="145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21.0" customHeight="1">
      <c r="A39" s="58"/>
      <c r="B39" s="58"/>
      <c r="C39" s="58"/>
      <c r="D39" s="145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21.0" customHeight="1">
      <c r="A40" s="58"/>
      <c r="B40" s="58"/>
      <c r="C40" s="58"/>
      <c r="D40" s="145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21.0" customHeight="1">
      <c r="A41" s="58"/>
      <c r="B41" s="58"/>
      <c r="C41" s="58"/>
      <c r="D41" s="145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21.0" customHeight="1">
      <c r="A42" s="58"/>
      <c r="B42" s="58"/>
      <c r="C42" s="58"/>
      <c r="D42" s="145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21.0" customHeight="1">
      <c r="A43" s="58"/>
      <c r="B43" s="58"/>
      <c r="C43" s="58"/>
      <c r="D43" s="145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21.0" customHeight="1">
      <c r="A44" s="58"/>
      <c r="B44" s="58"/>
      <c r="C44" s="58"/>
      <c r="D44" s="145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21.0" customHeight="1">
      <c r="A45" s="58"/>
      <c r="B45" s="58"/>
      <c r="C45" s="58"/>
      <c r="D45" s="145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21.0" customHeight="1">
      <c r="A46" s="58"/>
      <c r="B46" s="58"/>
      <c r="C46" s="58"/>
      <c r="D46" s="145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21.0" customHeight="1">
      <c r="A47" s="58"/>
      <c r="B47" s="58"/>
      <c r="C47" s="58"/>
      <c r="D47" s="145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21.0" customHeight="1">
      <c r="A48" s="58"/>
      <c r="B48" s="58"/>
      <c r="C48" s="58"/>
      <c r="D48" s="145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21.0" customHeight="1">
      <c r="A49" s="58"/>
      <c r="B49" s="58"/>
      <c r="C49" s="58"/>
      <c r="D49" s="145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21.0" customHeight="1">
      <c r="A50" s="58"/>
      <c r="B50" s="58"/>
      <c r="C50" s="58"/>
      <c r="D50" s="145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21.0" customHeight="1">
      <c r="A51" s="58"/>
      <c r="B51" s="58"/>
      <c r="C51" s="58"/>
      <c r="D51" s="145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21.0" customHeight="1">
      <c r="A52" s="58"/>
      <c r="B52" s="58"/>
      <c r="C52" s="58"/>
      <c r="D52" s="145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21.0" customHeight="1">
      <c r="A53" s="58"/>
      <c r="B53" s="58"/>
      <c r="C53" s="58"/>
      <c r="D53" s="145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21.0" customHeight="1">
      <c r="A54" s="58"/>
      <c r="B54" s="58"/>
      <c r="C54" s="58"/>
      <c r="D54" s="145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21.0" customHeight="1">
      <c r="A55" s="58"/>
      <c r="B55" s="58"/>
      <c r="C55" s="58"/>
      <c r="D55" s="145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21.0" customHeight="1">
      <c r="A56" s="58"/>
      <c r="B56" s="58"/>
      <c r="C56" s="58"/>
      <c r="D56" s="145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21.0" customHeight="1">
      <c r="A57" s="58"/>
      <c r="B57" s="58"/>
      <c r="C57" s="58"/>
      <c r="D57" s="145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21.0" customHeight="1">
      <c r="A58" s="58"/>
      <c r="B58" s="58"/>
      <c r="C58" s="58"/>
      <c r="D58" s="145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21.0" customHeight="1">
      <c r="A59" s="58"/>
      <c r="B59" s="58"/>
      <c r="C59" s="58"/>
      <c r="D59" s="145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21.0" customHeight="1">
      <c r="A60" s="58"/>
      <c r="B60" s="58"/>
      <c r="C60" s="58"/>
      <c r="D60" s="145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21.0" customHeight="1">
      <c r="A61" s="58"/>
      <c r="B61" s="58"/>
      <c r="C61" s="58"/>
      <c r="D61" s="145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21.0" customHeight="1">
      <c r="A62" s="58"/>
      <c r="B62" s="58"/>
      <c r="C62" s="58"/>
      <c r="D62" s="145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21.0" customHeight="1">
      <c r="A63" s="58"/>
      <c r="B63" s="58"/>
      <c r="C63" s="58"/>
      <c r="D63" s="145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21.0" customHeight="1">
      <c r="A64" s="58"/>
      <c r="B64" s="58"/>
      <c r="C64" s="58"/>
      <c r="D64" s="145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21.0" customHeight="1">
      <c r="A65" s="58"/>
      <c r="B65" s="58"/>
      <c r="C65" s="58"/>
      <c r="D65" s="145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21.0" customHeight="1">
      <c r="A66" s="58"/>
      <c r="B66" s="58"/>
      <c r="C66" s="58"/>
      <c r="D66" s="145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21.0" customHeight="1">
      <c r="A67" s="58"/>
      <c r="B67" s="58"/>
      <c r="C67" s="58"/>
      <c r="D67" s="145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21.0" customHeight="1">
      <c r="A68" s="58"/>
      <c r="B68" s="58"/>
      <c r="C68" s="58"/>
      <c r="D68" s="145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21.0" customHeight="1">
      <c r="A69" s="58"/>
      <c r="B69" s="58"/>
      <c r="C69" s="58"/>
      <c r="D69" s="145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21.0" customHeight="1">
      <c r="A70" s="58"/>
      <c r="B70" s="58"/>
      <c r="C70" s="58"/>
      <c r="D70" s="145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21.0" customHeight="1">
      <c r="A71" s="58"/>
      <c r="B71" s="58"/>
      <c r="C71" s="58"/>
      <c r="D71" s="145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21.0" customHeight="1">
      <c r="A72" s="58"/>
      <c r="B72" s="58"/>
      <c r="C72" s="58"/>
      <c r="D72" s="145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21.0" customHeight="1">
      <c r="A73" s="58"/>
      <c r="B73" s="58"/>
      <c r="C73" s="58"/>
      <c r="D73" s="145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21.0" customHeight="1">
      <c r="A74" s="58"/>
      <c r="B74" s="58"/>
      <c r="C74" s="58"/>
      <c r="D74" s="145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21.0" customHeight="1">
      <c r="A75" s="58"/>
      <c r="B75" s="58"/>
      <c r="C75" s="58"/>
      <c r="D75" s="145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21.0" customHeight="1">
      <c r="A76" s="58"/>
      <c r="B76" s="58"/>
      <c r="C76" s="58"/>
      <c r="D76" s="145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21.0" customHeight="1">
      <c r="A77" s="58"/>
      <c r="B77" s="58"/>
      <c r="C77" s="58"/>
      <c r="D77" s="145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21.0" customHeight="1">
      <c r="A78" s="58"/>
      <c r="B78" s="58"/>
      <c r="C78" s="58"/>
      <c r="D78" s="145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21.0" customHeight="1">
      <c r="A79" s="58"/>
      <c r="B79" s="58"/>
      <c r="C79" s="58"/>
      <c r="D79" s="145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21.0" customHeight="1">
      <c r="A80" s="58"/>
      <c r="B80" s="58"/>
      <c r="C80" s="58"/>
      <c r="D80" s="145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21.0" customHeight="1">
      <c r="A81" s="58"/>
      <c r="B81" s="58"/>
      <c r="C81" s="58"/>
      <c r="D81" s="145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21.0" customHeight="1">
      <c r="A82" s="58"/>
      <c r="B82" s="58"/>
      <c r="C82" s="58"/>
      <c r="D82" s="145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21.0" customHeight="1">
      <c r="A83" s="58"/>
      <c r="B83" s="58"/>
      <c r="C83" s="58"/>
      <c r="D83" s="145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21.0" customHeight="1">
      <c r="A84" s="58"/>
      <c r="B84" s="58"/>
      <c r="C84" s="58"/>
      <c r="D84" s="145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21.0" customHeight="1">
      <c r="A85" s="58"/>
      <c r="B85" s="58"/>
      <c r="C85" s="58"/>
      <c r="D85" s="145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21.0" customHeight="1">
      <c r="A86" s="58"/>
      <c r="B86" s="58"/>
      <c r="C86" s="58"/>
      <c r="D86" s="145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21.0" customHeight="1">
      <c r="A87" s="58"/>
      <c r="B87" s="58"/>
      <c r="C87" s="58"/>
      <c r="D87" s="145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21.0" customHeight="1">
      <c r="A88" s="58"/>
      <c r="B88" s="58"/>
      <c r="C88" s="58"/>
      <c r="D88" s="145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21.0" customHeight="1">
      <c r="A89" s="58"/>
      <c r="B89" s="58"/>
      <c r="C89" s="58"/>
      <c r="D89" s="145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21.0" customHeight="1">
      <c r="A90" s="58"/>
      <c r="B90" s="58"/>
      <c r="C90" s="58"/>
      <c r="D90" s="145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21.0" customHeight="1">
      <c r="A91" s="58"/>
      <c r="B91" s="58"/>
      <c r="C91" s="58"/>
      <c r="D91" s="145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21.0" customHeight="1">
      <c r="A92" s="58"/>
      <c r="B92" s="58"/>
      <c r="C92" s="58"/>
      <c r="D92" s="145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21.0" customHeight="1">
      <c r="A93" s="58"/>
      <c r="B93" s="58"/>
      <c r="C93" s="58"/>
      <c r="D93" s="145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21.0" customHeight="1">
      <c r="A94" s="58"/>
      <c r="B94" s="58"/>
      <c r="C94" s="58"/>
      <c r="D94" s="145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21.0" customHeight="1">
      <c r="A95" s="58"/>
      <c r="B95" s="58"/>
      <c r="C95" s="58"/>
      <c r="D95" s="145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21.0" customHeight="1">
      <c r="A96" s="58"/>
      <c r="B96" s="58"/>
      <c r="C96" s="58"/>
      <c r="D96" s="145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21.0" customHeight="1">
      <c r="A97" s="58"/>
      <c r="B97" s="58"/>
      <c r="C97" s="58"/>
      <c r="D97" s="145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21.0" customHeight="1">
      <c r="A98" s="58"/>
      <c r="B98" s="58"/>
      <c r="C98" s="58"/>
      <c r="D98" s="145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21.0" customHeight="1">
      <c r="A99" s="58"/>
      <c r="B99" s="58"/>
      <c r="C99" s="58"/>
      <c r="D99" s="145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21.0" customHeight="1">
      <c r="A100" s="58"/>
      <c r="B100" s="58"/>
      <c r="C100" s="58"/>
      <c r="D100" s="145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21.0" customHeight="1">
      <c r="A101" s="58"/>
      <c r="B101" s="58"/>
      <c r="C101" s="58"/>
      <c r="D101" s="145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21.0" customHeight="1">
      <c r="A102" s="58"/>
      <c r="B102" s="58"/>
      <c r="C102" s="58"/>
      <c r="D102" s="145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21.0" customHeight="1">
      <c r="A103" s="58"/>
      <c r="B103" s="58"/>
      <c r="C103" s="58"/>
      <c r="D103" s="145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21.0" customHeight="1">
      <c r="A104" s="58"/>
      <c r="B104" s="58"/>
      <c r="C104" s="58"/>
      <c r="D104" s="145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21.0" customHeight="1">
      <c r="A105" s="58"/>
      <c r="B105" s="58"/>
      <c r="C105" s="58"/>
      <c r="D105" s="145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21.0" customHeight="1">
      <c r="A106" s="58"/>
      <c r="B106" s="58"/>
      <c r="C106" s="58"/>
      <c r="D106" s="145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21.0" customHeight="1">
      <c r="A107" s="58"/>
      <c r="B107" s="58"/>
      <c r="C107" s="58"/>
      <c r="D107" s="145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21.0" customHeight="1">
      <c r="A108" s="58"/>
      <c r="B108" s="58"/>
      <c r="C108" s="58"/>
      <c r="D108" s="145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21.0" customHeight="1">
      <c r="A109" s="58"/>
      <c r="B109" s="58"/>
      <c r="C109" s="58"/>
      <c r="D109" s="145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21.0" customHeight="1">
      <c r="A110" s="58"/>
      <c r="B110" s="58"/>
      <c r="C110" s="58"/>
      <c r="D110" s="145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21.0" customHeight="1">
      <c r="A111" s="58"/>
      <c r="B111" s="58"/>
      <c r="C111" s="58"/>
      <c r="D111" s="145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21.0" customHeight="1">
      <c r="A112" s="58"/>
      <c r="B112" s="58"/>
      <c r="C112" s="58"/>
      <c r="D112" s="145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21.0" customHeight="1">
      <c r="A113" s="58"/>
      <c r="B113" s="58"/>
      <c r="C113" s="58"/>
      <c r="D113" s="145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21.0" customHeight="1">
      <c r="A114" s="58"/>
      <c r="B114" s="58"/>
      <c r="C114" s="58"/>
      <c r="D114" s="145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21.0" customHeight="1">
      <c r="A115" s="58"/>
      <c r="B115" s="58"/>
      <c r="C115" s="58"/>
      <c r="D115" s="145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21.0" customHeight="1">
      <c r="A116" s="58"/>
      <c r="B116" s="58"/>
      <c r="C116" s="58"/>
      <c r="D116" s="145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21.0" customHeight="1">
      <c r="A117" s="58"/>
      <c r="B117" s="58"/>
      <c r="C117" s="58"/>
      <c r="D117" s="145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21.0" customHeight="1">
      <c r="A118" s="58"/>
      <c r="B118" s="58"/>
      <c r="C118" s="58"/>
      <c r="D118" s="145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21.0" customHeight="1">
      <c r="A119" s="58"/>
      <c r="B119" s="58"/>
      <c r="C119" s="58"/>
      <c r="D119" s="145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21.0" customHeight="1">
      <c r="A120" s="58"/>
      <c r="B120" s="58"/>
      <c r="C120" s="58"/>
      <c r="D120" s="145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21.0" customHeight="1">
      <c r="A121" s="58"/>
      <c r="B121" s="58"/>
      <c r="C121" s="58"/>
      <c r="D121" s="145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21.0" customHeight="1">
      <c r="A122" s="58"/>
      <c r="B122" s="58"/>
      <c r="C122" s="58"/>
      <c r="D122" s="145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21.0" customHeight="1">
      <c r="A123" s="58"/>
      <c r="B123" s="58"/>
      <c r="C123" s="58"/>
      <c r="D123" s="145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21.0" customHeight="1">
      <c r="A124" s="58"/>
      <c r="B124" s="58"/>
      <c r="C124" s="58"/>
      <c r="D124" s="145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21.0" customHeight="1">
      <c r="A125" s="58"/>
      <c r="B125" s="58"/>
      <c r="C125" s="58"/>
      <c r="D125" s="145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21.0" customHeight="1">
      <c r="A126" s="58"/>
      <c r="B126" s="58"/>
      <c r="C126" s="58"/>
      <c r="D126" s="145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21.0" customHeight="1">
      <c r="A127" s="58"/>
      <c r="B127" s="58"/>
      <c r="C127" s="58"/>
      <c r="D127" s="145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21.0" customHeight="1">
      <c r="A128" s="58"/>
      <c r="B128" s="58"/>
      <c r="C128" s="58"/>
      <c r="D128" s="145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21.0" customHeight="1">
      <c r="A129" s="58"/>
      <c r="B129" s="58"/>
      <c r="C129" s="58"/>
      <c r="D129" s="145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21.0" customHeight="1">
      <c r="A130" s="58"/>
      <c r="B130" s="58"/>
      <c r="C130" s="58"/>
      <c r="D130" s="145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21.0" customHeight="1">
      <c r="A131" s="58"/>
      <c r="B131" s="58"/>
      <c r="C131" s="58"/>
      <c r="D131" s="145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21.0" customHeight="1">
      <c r="A132" s="58"/>
      <c r="B132" s="58"/>
      <c r="C132" s="58"/>
      <c r="D132" s="145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21.0" customHeight="1">
      <c r="A133" s="58"/>
      <c r="B133" s="58"/>
      <c r="C133" s="58"/>
      <c r="D133" s="145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21.0" customHeight="1">
      <c r="A134" s="58"/>
      <c r="B134" s="58"/>
      <c r="C134" s="58"/>
      <c r="D134" s="145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21.0" customHeight="1">
      <c r="A135" s="58"/>
      <c r="B135" s="58"/>
      <c r="C135" s="58"/>
      <c r="D135" s="145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21.0" customHeight="1">
      <c r="A136" s="58"/>
      <c r="B136" s="58"/>
      <c r="C136" s="58"/>
      <c r="D136" s="145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21.0" customHeight="1">
      <c r="A137" s="58"/>
      <c r="B137" s="58"/>
      <c r="C137" s="58"/>
      <c r="D137" s="145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21.0" customHeight="1">
      <c r="A138" s="58"/>
      <c r="B138" s="58"/>
      <c r="C138" s="58"/>
      <c r="D138" s="145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21.0" customHeight="1">
      <c r="A139" s="58"/>
      <c r="B139" s="58"/>
      <c r="C139" s="58"/>
      <c r="D139" s="145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21.0" customHeight="1">
      <c r="A140" s="58"/>
      <c r="B140" s="58"/>
      <c r="C140" s="58"/>
      <c r="D140" s="145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21.0" customHeight="1">
      <c r="A141" s="58"/>
      <c r="B141" s="58"/>
      <c r="C141" s="58"/>
      <c r="D141" s="145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21.0" customHeight="1">
      <c r="A142" s="58"/>
      <c r="B142" s="58"/>
      <c r="C142" s="58"/>
      <c r="D142" s="145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21.0" customHeight="1">
      <c r="A143" s="58"/>
      <c r="B143" s="58"/>
      <c r="C143" s="58"/>
      <c r="D143" s="145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21.0" customHeight="1">
      <c r="A144" s="58"/>
      <c r="B144" s="58"/>
      <c r="C144" s="58"/>
      <c r="D144" s="145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21.0" customHeight="1">
      <c r="A145" s="58"/>
      <c r="B145" s="58"/>
      <c r="C145" s="58"/>
      <c r="D145" s="145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21.0" customHeight="1">
      <c r="A146" s="58"/>
      <c r="B146" s="58"/>
      <c r="C146" s="58"/>
      <c r="D146" s="145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21.0" customHeight="1">
      <c r="A147" s="58"/>
      <c r="B147" s="58"/>
      <c r="C147" s="58"/>
      <c r="D147" s="145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21.0" customHeight="1">
      <c r="A148" s="58"/>
      <c r="B148" s="58"/>
      <c r="C148" s="58"/>
      <c r="D148" s="145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21.0" customHeight="1">
      <c r="A149" s="58"/>
      <c r="B149" s="58"/>
      <c r="C149" s="58"/>
      <c r="D149" s="145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21.0" customHeight="1">
      <c r="A150" s="58"/>
      <c r="B150" s="58"/>
      <c r="C150" s="58"/>
      <c r="D150" s="145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21.0" customHeight="1">
      <c r="A151" s="58"/>
      <c r="B151" s="58"/>
      <c r="C151" s="58"/>
      <c r="D151" s="145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21.0" customHeight="1">
      <c r="A152" s="58"/>
      <c r="B152" s="58"/>
      <c r="C152" s="58"/>
      <c r="D152" s="145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21.0" customHeight="1">
      <c r="A153" s="58"/>
      <c r="B153" s="58"/>
      <c r="C153" s="58"/>
      <c r="D153" s="145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21.0" customHeight="1">
      <c r="A154" s="58"/>
      <c r="B154" s="58"/>
      <c r="C154" s="58"/>
      <c r="D154" s="145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21.0" customHeight="1">
      <c r="A155" s="58"/>
      <c r="B155" s="58"/>
      <c r="C155" s="58"/>
      <c r="D155" s="145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21.0" customHeight="1">
      <c r="A156" s="58"/>
      <c r="B156" s="58"/>
      <c r="C156" s="58"/>
      <c r="D156" s="145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21.0" customHeight="1">
      <c r="A157" s="58"/>
      <c r="B157" s="58"/>
      <c r="C157" s="58"/>
      <c r="D157" s="145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21.0" customHeight="1">
      <c r="A158" s="58"/>
      <c r="B158" s="58"/>
      <c r="C158" s="58"/>
      <c r="D158" s="145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21.0" customHeight="1">
      <c r="A159" s="58"/>
      <c r="B159" s="58"/>
      <c r="C159" s="58"/>
      <c r="D159" s="145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21.0" customHeight="1">
      <c r="A160" s="58"/>
      <c r="B160" s="58"/>
      <c r="C160" s="58"/>
      <c r="D160" s="145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21.0" customHeight="1">
      <c r="A161" s="58"/>
      <c r="B161" s="58"/>
      <c r="C161" s="58"/>
      <c r="D161" s="145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21.0" customHeight="1">
      <c r="A162" s="58"/>
      <c r="B162" s="58"/>
      <c r="C162" s="58"/>
      <c r="D162" s="145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21.0" customHeight="1">
      <c r="A163" s="58"/>
      <c r="B163" s="58"/>
      <c r="C163" s="58"/>
      <c r="D163" s="145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21.0" customHeight="1">
      <c r="A164" s="58"/>
      <c r="B164" s="58"/>
      <c r="C164" s="58"/>
      <c r="D164" s="145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21.0" customHeight="1">
      <c r="A165" s="58"/>
      <c r="B165" s="58"/>
      <c r="C165" s="58"/>
      <c r="D165" s="145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21.0" customHeight="1">
      <c r="A166" s="58"/>
      <c r="B166" s="58"/>
      <c r="C166" s="58"/>
      <c r="D166" s="145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21.0" customHeight="1">
      <c r="A167" s="58"/>
      <c r="B167" s="58"/>
      <c r="C167" s="58"/>
      <c r="D167" s="145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21.0" customHeight="1">
      <c r="A168" s="58"/>
      <c r="B168" s="58"/>
      <c r="C168" s="58"/>
      <c r="D168" s="145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21.0" customHeight="1">
      <c r="A169" s="58"/>
      <c r="B169" s="58"/>
      <c r="C169" s="58"/>
      <c r="D169" s="145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21.0" customHeight="1">
      <c r="A170" s="58"/>
      <c r="B170" s="58"/>
      <c r="C170" s="58"/>
      <c r="D170" s="145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21.0" customHeight="1">
      <c r="A171" s="58"/>
      <c r="B171" s="58"/>
      <c r="C171" s="58"/>
      <c r="D171" s="145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21.0" customHeight="1">
      <c r="A172" s="58"/>
      <c r="B172" s="58"/>
      <c r="C172" s="58"/>
      <c r="D172" s="145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21.0" customHeight="1">
      <c r="A173" s="58"/>
      <c r="B173" s="58"/>
      <c r="C173" s="58"/>
      <c r="D173" s="145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21.0" customHeight="1">
      <c r="A174" s="58"/>
      <c r="B174" s="58"/>
      <c r="C174" s="58"/>
      <c r="D174" s="145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21.0" customHeight="1">
      <c r="A175" s="58"/>
      <c r="B175" s="58"/>
      <c r="C175" s="58"/>
      <c r="D175" s="145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21.0" customHeight="1">
      <c r="A176" s="58"/>
      <c r="B176" s="58"/>
      <c r="C176" s="58"/>
      <c r="D176" s="145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21.0" customHeight="1">
      <c r="A177" s="58"/>
      <c r="B177" s="58"/>
      <c r="C177" s="58"/>
      <c r="D177" s="145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21.0" customHeight="1">
      <c r="A178" s="58"/>
      <c r="B178" s="58"/>
      <c r="C178" s="58"/>
      <c r="D178" s="145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21.0" customHeight="1">
      <c r="A179" s="58"/>
      <c r="B179" s="58"/>
      <c r="C179" s="58"/>
      <c r="D179" s="145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21.0" customHeight="1">
      <c r="A180" s="58"/>
      <c r="B180" s="58"/>
      <c r="C180" s="58"/>
      <c r="D180" s="145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21.0" customHeight="1">
      <c r="A181" s="58"/>
      <c r="B181" s="58"/>
      <c r="C181" s="58"/>
      <c r="D181" s="145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21.0" customHeight="1">
      <c r="A182" s="58"/>
      <c r="B182" s="58"/>
      <c r="C182" s="58"/>
      <c r="D182" s="145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21.0" customHeight="1">
      <c r="A183" s="58"/>
      <c r="B183" s="58"/>
      <c r="C183" s="58"/>
      <c r="D183" s="145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21.0" customHeight="1">
      <c r="A184" s="58"/>
      <c r="B184" s="58"/>
      <c r="C184" s="58"/>
      <c r="D184" s="145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21.0" customHeight="1">
      <c r="A185" s="58"/>
      <c r="B185" s="58"/>
      <c r="C185" s="58"/>
      <c r="D185" s="145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21.0" customHeight="1">
      <c r="A186" s="58"/>
      <c r="B186" s="58"/>
      <c r="C186" s="58"/>
      <c r="D186" s="145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21.0" customHeight="1">
      <c r="A187" s="58"/>
      <c r="B187" s="58"/>
      <c r="C187" s="58"/>
      <c r="D187" s="145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21.0" customHeight="1">
      <c r="A188" s="58"/>
      <c r="B188" s="58"/>
      <c r="C188" s="58"/>
      <c r="D188" s="145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21.0" customHeight="1">
      <c r="A189" s="58"/>
      <c r="B189" s="58"/>
      <c r="C189" s="58"/>
      <c r="D189" s="145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21.0" customHeight="1">
      <c r="A190" s="58"/>
      <c r="B190" s="58"/>
      <c r="C190" s="58"/>
      <c r="D190" s="145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21.0" customHeight="1">
      <c r="A191" s="58"/>
      <c r="B191" s="58"/>
      <c r="C191" s="58"/>
      <c r="D191" s="145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21.0" customHeight="1">
      <c r="A192" s="58"/>
      <c r="B192" s="58"/>
      <c r="C192" s="58"/>
      <c r="D192" s="145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21.0" customHeight="1">
      <c r="A193" s="58"/>
      <c r="B193" s="58"/>
      <c r="C193" s="58"/>
      <c r="D193" s="145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21.0" customHeight="1">
      <c r="A194" s="58"/>
      <c r="B194" s="58"/>
      <c r="C194" s="58"/>
      <c r="D194" s="145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21.0" customHeight="1">
      <c r="A195" s="58"/>
      <c r="B195" s="58"/>
      <c r="C195" s="58"/>
      <c r="D195" s="145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21.0" customHeight="1">
      <c r="A196" s="58"/>
      <c r="B196" s="58"/>
      <c r="C196" s="58"/>
      <c r="D196" s="145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21.0" customHeight="1">
      <c r="A197" s="58"/>
      <c r="B197" s="58"/>
      <c r="C197" s="58"/>
      <c r="D197" s="145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21.0" customHeight="1">
      <c r="A198" s="58"/>
      <c r="B198" s="58"/>
      <c r="C198" s="58"/>
      <c r="D198" s="145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21.0" customHeight="1">
      <c r="A199" s="58"/>
      <c r="B199" s="58"/>
      <c r="C199" s="58"/>
      <c r="D199" s="145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21.0" customHeight="1">
      <c r="A200" s="58"/>
      <c r="B200" s="58"/>
      <c r="C200" s="58"/>
      <c r="D200" s="145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21.0" customHeight="1">
      <c r="A201" s="58"/>
      <c r="B201" s="58"/>
      <c r="C201" s="58"/>
      <c r="D201" s="145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21.0" customHeight="1">
      <c r="A202" s="58"/>
      <c r="B202" s="58"/>
      <c r="C202" s="58"/>
      <c r="D202" s="145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21.0" customHeight="1">
      <c r="A203" s="58"/>
      <c r="B203" s="58"/>
      <c r="C203" s="58"/>
      <c r="D203" s="145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21.0" customHeight="1">
      <c r="A204" s="58"/>
      <c r="B204" s="58"/>
      <c r="C204" s="58"/>
      <c r="D204" s="145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21.0" customHeight="1">
      <c r="A205" s="58"/>
      <c r="B205" s="58"/>
      <c r="C205" s="58"/>
      <c r="D205" s="145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21.0" customHeight="1">
      <c r="A206" s="58"/>
      <c r="B206" s="58"/>
      <c r="C206" s="58"/>
      <c r="D206" s="145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21.0" customHeight="1">
      <c r="A207" s="58"/>
      <c r="B207" s="58"/>
      <c r="C207" s="58"/>
      <c r="D207" s="145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21.0" customHeight="1">
      <c r="A208" s="58"/>
      <c r="B208" s="58"/>
      <c r="C208" s="58"/>
      <c r="D208" s="145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21.0" customHeight="1">
      <c r="A209" s="58"/>
      <c r="B209" s="58"/>
      <c r="C209" s="58"/>
      <c r="D209" s="145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21.0" customHeight="1">
      <c r="A210" s="58"/>
      <c r="B210" s="58"/>
      <c r="C210" s="58"/>
      <c r="D210" s="145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21.0" customHeight="1">
      <c r="A211" s="58"/>
      <c r="B211" s="58"/>
      <c r="C211" s="58"/>
      <c r="D211" s="145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21.0" customHeight="1">
      <c r="A212" s="58"/>
      <c r="B212" s="58"/>
      <c r="C212" s="58"/>
      <c r="D212" s="145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21.0" customHeight="1">
      <c r="A213" s="58"/>
      <c r="B213" s="58"/>
      <c r="C213" s="58"/>
      <c r="D213" s="145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21.0" customHeight="1">
      <c r="A214" s="58"/>
      <c r="B214" s="58"/>
      <c r="C214" s="58"/>
      <c r="D214" s="145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21.0" customHeight="1">
      <c r="A215" s="58"/>
      <c r="B215" s="58"/>
      <c r="C215" s="58"/>
      <c r="D215" s="145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21.0" customHeight="1">
      <c r="A216" s="58"/>
      <c r="B216" s="58"/>
      <c r="C216" s="58"/>
      <c r="D216" s="145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21.0" customHeight="1">
      <c r="A217" s="58"/>
      <c r="B217" s="58"/>
      <c r="C217" s="58"/>
      <c r="D217" s="145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21.0" customHeight="1">
      <c r="A218" s="58"/>
      <c r="B218" s="58"/>
      <c r="C218" s="58"/>
      <c r="D218" s="145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21.0" customHeight="1">
      <c r="A219" s="58"/>
      <c r="B219" s="58"/>
      <c r="C219" s="58"/>
      <c r="D219" s="145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21.0" customHeight="1">
      <c r="A220" s="58"/>
      <c r="B220" s="58"/>
      <c r="C220" s="58"/>
      <c r="D220" s="145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21.0" customHeight="1">
      <c r="A221" s="58"/>
      <c r="B221" s="58"/>
      <c r="C221" s="58"/>
      <c r="D221" s="145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21.0" customHeight="1">
      <c r="A222" s="58"/>
      <c r="B222" s="58"/>
      <c r="C222" s="58"/>
      <c r="D222" s="145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21.0" customHeight="1">
      <c r="A223" s="58"/>
      <c r="B223" s="58"/>
      <c r="C223" s="58"/>
      <c r="D223" s="145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21.0" customHeight="1">
      <c r="A224" s="58"/>
      <c r="B224" s="58"/>
      <c r="C224" s="58"/>
      <c r="D224" s="145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21.0" customHeight="1">
      <c r="A225" s="58"/>
      <c r="B225" s="58"/>
      <c r="C225" s="58"/>
      <c r="D225" s="145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21.0" customHeight="1">
      <c r="A226" s="58"/>
      <c r="B226" s="58"/>
      <c r="C226" s="58"/>
      <c r="D226" s="145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21.0" customHeight="1">
      <c r="A227" s="58"/>
      <c r="B227" s="58"/>
      <c r="C227" s="58"/>
      <c r="D227" s="145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21.0" customHeight="1">
      <c r="A228" s="58"/>
      <c r="B228" s="58"/>
      <c r="C228" s="58"/>
      <c r="D228" s="145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21.0" customHeight="1">
      <c r="A229" s="58"/>
      <c r="B229" s="58"/>
      <c r="C229" s="58"/>
      <c r="D229" s="145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21.0" customHeight="1">
      <c r="A230" s="58"/>
      <c r="B230" s="58"/>
      <c r="C230" s="58"/>
      <c r="D230" s="145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21.0" customHeight="1">
      <c r="A231" s="58"/>
      <c r="B231" s="58"/>
      <c r="C231" s="58"/>
      <c r="D231" s="145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21.0" customHeight="1">
      <c r="A232" s="58"/>
      <c r="B232" s="58"/>
      <c r="C232" s="58"/>
      <c r="D232" s="145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21.0" customHeight="1">
      <c r="A233" s="58"/>
      <c r="B233" s="58"/>
      <c r="C233" s="58"/>
      <c r="D233" s="145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21.0" customHeight="1">
      <c r="A234" s="58"/>
      <c r="B234" s="58"/>
      <c r="C234" s="58"/>
      <c r="D234" s="145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21.0" customHeight="1">
      <c r="A235" s="58"/>
      <c r="B235" s="58"/>
      <c r="C235" s="58"/>
      <c r="D235" s="145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21.0" customHeight="1">
      <c r="A236" s="58"/>
      <c r="B236" s="58"/>
      <c r="C236" s="58"/>
      <c r="D236" s="145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21.0" customHeight="1">
      <c r="A237" s="58"/>
      <c r="B237" s="58"/>
      <c r="C237" s="58"/>
      <c r="D237" s="145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21.0" customHeight="1">
      <c r="A238" s="58"/>
      <c r="B238" s="58"/>
      <c r="C238" s="58"/>
      <c r="D238" s="145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21.0" customHeight="1">
      <c r="A239" s="58"/>
      <c r="B239" s="58"/>
      <c r="C239" s="58"/>
      <c r="D239" s="145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21.0" customHeight="1">
      <c r="A240" s="58"/>
      <c r="B240" s="58"/>
      <c r="C240" s="58"/>
      <c r="D240" s="145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21.0" customHeight="1">
      <c r="A241" s="58"/>
      <c r="B241" s="58"/>
      <c r="C241" s="58"/>
      <c r="D241" s="145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21.0" customHeight="1">
      <c r="A242" s="58"/>
      <c r="B242" s="58"/>
      <c r="C242" s="58"/>
      <c r="D242" s="145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21.0" customHeight="1">
      <c r="A243" s="58"/>
      <c r="B243" s="58"/>
      <c r="C243" s="58"/>
      <c r="D243" s="145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21.0" customHeight="1">
      <c r="A244" s="58"/>
      <c r="B244" s="58"/>
      <c r="C244" s="58"/>
      <c r="D244" s="145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21.0" customHeight="1">
      <c r="A245" s="58"/>
      <c r="B245" s="58"/>
      <c r="C245" s="58"/>
      <c r="D245" s="145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21.0" customHeight="1">
      <c r="A246" s="58"/>
      <c r="B246" s="58"/>
      <c r="C246" s="58"/>
      <c r="D246" s="145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21.0" customHeight="1">
      <c r="A247" s="58"/>
      <c r="B247" s="58"/>
      <c r="C247" s="58"/>
      <c r="D247" s="145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21.0" customHeight="1">
      <c r="A248" s="58"/>
      <c r="B248" s="58"/>
      <c r="C248" s="58"/>
      <c r="D248" s="145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21.0" customHeight="1">
      <c r="A249" s="58"/>
      <c r="B249" s="58"/>
      <c r="C249" s="58"/>
      <c r="D249" s="145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21.0" customHeight="1">
      <c r="A250" s="58"/>
      <c r="B250" s="58"/>
      <c r="C250" s="58"/>
      <c r="D250" s="145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21.0" customHeight="1">
      <c r="A251" s="58"/>
      <c r="B251" s="58"/>
      <c r="C251" s="58"/>
      <c r="D251" s="145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21.0" customHeight="1">
      <c r="A252" s="58"/>
      <c r="B252" s="58"/>
      <c r="C252" s="58"/>
      <c r="D252" s="145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21.0" customHeight="1">
      <c r="A253" s="58"/>
      <c r="B253" s="58"/>
      <c r="C253" s="58"/>
      <c r="D253" s="145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21.0" customHeight="1">
      <c r="A254" s="58"/>
      <c r="B254" s="58"/>
      <c r="C254" s="58"/>
      <c r="D254" s="145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21.0" customHeight="1">
      <c r="A255" s="58"/>
      <c r="B255" s="58"/>
      <c r="C255" s="58"/>
      <c r="D255" s="145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21.0" customHeight="1">
      <c r="A256" s="58"/>
      <c r="B256" s="58"/>
      <c r="C256" s="58"/>
      <c r="D256" s="145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21.0" customHeight="1">
      <c r="A257" s="58"/>
      <c r="B257" s="58"/>
      <c r="C257" s="58"/>
      <c r="D257" s="145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21.0" customHeight="1">
      <c r="A258" s="58"/>
      <c r="B258" s="58"/>
      <c r="C258" s="58"/>
      <c r="D258" s="145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21.0" customHeight="1">
      <c r="A259" s="58"/>
      <c r="B259" s="58"/>
      <c r="C259" s="58"/>
      <c r="D259" s="145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21.0" customHeight="1">
      <c r="A260" s="58"/>
      <c r="B260" s="58"/>
      <c r="C260" s="58"/>
      <c r="D260" s="145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21.0" customHeight="1">
      <c r="A261" s="58"/>
      <c r="B261" s="58"/>
      <c r="C261" s="58"/>
      <c r="D261" s="145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21.0" customHeight="1">
      <c r="A262" s="58"/>
      <c r="B262" s="58"/>
      <c r="C262" s="58"/>
      <c r="D262" s="145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21.0" customHeight="1">
      <c r="A263" s="58"/>
      <c r="B263" s="58"/>
      <c r="C263" s="58"/>
      <c r="D263" s="145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21.0" customHeight="1">
      <c r="A264" s="58"/>
      <c r="B264" s="58"/>
      <c r="C264" s="58"/>
      <c r="D264" s="145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21.0" customHeight="1">
      <c r="A265" s="58"/>
      <c r="B265" s="58"/>
      <c r="C265" s="58"/>
      <c r="D265" s="145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21.0" customHeight="1">
      <c r="A266" s="58"/>
      <c r="B266" s="58"/>
      <c r="C266" s="58"/>
      <c r="D266" s="145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21.0" customHeight="1">
      <c r="A267" s="58"/>
      <c r="B267" s="58"/>
      <c r="C267" s="58"/>
      <c r="D267" s="145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21.0" customHeight="1">
      <c r="A268" s="58"/>
      <c r="B268" s="58"/>
      <c r="C268" s="58"/>
      <c r="D268" s="145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21.0" customHeight="1">
      <c r="A269" s="58"/>
      <c r="B269" s="58"/>
      <c r="C269" s="58"/>
      <c r="D269" s="145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21.0" customHeight="1">
      <c r="A270" s="58"/>
      <c r="B270" s="58"/>
      <c r="C270" s="58"/>
      <c r="D270" s="145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21.0" customHeight="1">
      <c r="A271" s="58"/>
      <c r="B271" s="58"/>
      <c r="C271" s="58"/>
      <c r="D271" s="145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21.0" customHeight="1">
      <c r="A272" s="58"/>
      <c r="B272" s="58"/>
      <c r="C272" s="58"/>
      <c r="D272" s="145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21.0" customHeight="1">
      <c r="A273" s="58"/>
      <c r="B273" s="58"/>
      <c r="C273" s="58"/>
      <c r="D273" s="145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21.0" customHeight="1">
      <c r="A274" s="58"/>
      <c r="B274" s="58"/>
      <c r="C274" s="58"/>
      <c r="D274" s="145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21.0" customHeight="1">
      <c r="A275" s="58"/>
      <c r="B275" s="58"/>
      <c r="C275" s="58"/>
      <c r="D275" s="145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21.0" customHeight="1">
      <c r="A276" s="58"/>
      <c r="B276" s="58"/>
      <c r="C276" s="58"/>
      <c r="D276" s="145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21.0" customHeight="1">
      <c r="A277" s="58"/>
      <c r="B277" s="58"/>
      <c r="C277" s="58"/>
      <c r="D277" s="145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21.0" customHeight="1">
      <c r="A278" s="58"/>
      <c r="B278" s="58"/>
      <c r="C278" s="58"/>
      <c r="D278" s="145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21.0" customHeight="1">
      <c r="A279" s="58"/>
      <c r="B279" s="58"/>
      <c r="C279" s="58"/>
      <c r="D279" s="145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21.0" customHeight="1">
      <c r="A280" s="58"/>
      <c r="B280" s="58"/>
      <c r="C280" s="58"/>
      <c r="D280" s="145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21.0" customHeight="1">
      <c r="A281" s="58"/>
      <c r="B281" s="58"/>
      <c r="C281" s="58"/>
      <c r="D281" s="145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21.0" customHeight="1">
      <c r="A282" s="58"/>
      <c r="B282" s="58"/>
      <c r="C282" s="58"/>
      <c r="D282" s="145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21.0" customHeight="1">
      <c r="A283" s="58"/>
      <c r="B283" s="58"/>
      <c r="C283" s="58"/>
      <c r="D283" s="145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21.0" customHeight="1">
      <c r="A284" s="58"/>
      <c r="B284" s="58"/>
      <c r="C284" s="58"/>
      <c r="D284" s="145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21.0" customHeight="1">
      <c r="A285" s="58"/>
      <c r="B285" s="58"/>
      <c r="C285" s="58"/>
      <c r="D285" s="145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21.0" customHeight="1">
      <c r="A286" s="58"/>
      <c r="B286" s="58"/>
      <c r="C286" s="58"/>
      <c r="D286" s="145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21.0" customHeight="1">
      <c r="A287" s="58"/>
      <c r="B287" s="58"/>
      <c r="C287" s="58"/>
      <c r="D287" s="145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21.0" customHeight="1">
      <c r="A288" s="58"/>
      <c r="B288" s="58"/>
      <c r="C288" s="58"/>
      <c r="D288" s="145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21.0" customHeight="1">
      <c r="A289" s="58"/>
      <c r="B289" s="58"/>
      <c r="C289" s="58"/>
      <c r="D289" s="145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21.0" customHeight="1">
      <c r="A290" s="58"/>
      <c r="B290" s="58"/>
      <c r="C290" s="58"/>
      <c r="D290" s="145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21.0" customHeight="1">
      <c r="A291" s="58"/>
      <c r="B291" s="58"/>
      <c r="C291" s="58"/>
      <c r="D291" s="145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21.0" customHeight="1">
      <c r="A292" s="58"/>
      <c r="B292" s="58"/>
      <c r="C292" s="58"/>
      <c r="D292" s="145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21.0" customHeight="1">
      <c r="A293" s="58"/>
      <c r="B293" s="58"/>
      <c r="C293" s="58"/>
      <c r="D293" s="145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21.0" customHeight="1">
      <c r="A294" s="58"/>
      <c r="B294" s="58"/>
      <c r="C294" s="58"/>
      <c r="D294" s="145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21.0" customHeight="1">
      <c r="A295" s="58"/>
      <c r="B295" s="58"/>
      <c r="C295" s="58"/>
      <c r="D295" s="145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21.0" customHeight="1">
      <c r="A296" s="58"/>
      <c r="B296" s="58"/>
      <c r="C296" s="58"/>
      <c r="D296" s="145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21.0" customHeight="1">
      <c r="A297" s="58"/>
      <c r="B297" s="58"/>
      <c r="C297" s="58"/>
      <c r="D297" s="145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21.0" customHeight="1">
      <c r="A298" s="58"/>
      <c r="B298" s="58"/>
      <c r="C298" s="58"/>
      <c r="D298" s="145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21.0" customHeight="1">
      <c r="A299" s="58"/>
      <c r="B299" s="58"/>
      <c r="C299" s="58"/>
      <c r="D299" s="145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21.0" customHeight="1">
      <c r="A300" s="58"/>
      <c r="B300" s="58"/>
      <c r="C300" s="58"/>
      <c r="D300" s="145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21.0" customHeight="1">
      <c r="A301" s="58"/>
      <c r="B301" s="58"/>
      <c r="C301" s="58"/>
      <c r="D301" s="145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21.0" customHeight="1">
      <c r="A302" s="58"/>
      <c r="B302" s="58"/>
      <c r="C302" s="58"/>
      <c r="D302" s="145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21.0" customHeight="1">
      <c r="A303" s="58"/>
      <c r="B303" s="58"/>
      <c r="C303" s="58"/>
      <c r="D303" s="145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21.0" customHeight="1">
      <c r="A304" s="58"/>
      <c r="B304" s="58"/>
      <c r="C304" s="58"/>
      <c r="D304" s="145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21.0" customHeight="1">
      <c r="A305" s="58"/>
      <c r="B305" s="58"/>
      <c r="C305" s="58"/>
      <c r="D305" s="145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21.0" customHeight="1">
      <c r="A306" s="58"/>
      <c r="B306" s="58"/>
      <c r="C306" s="58"/>
      <c r="D306" s="145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21.0" customHeight="1">
      <c r="A307" s="58"/>
      <c r="B307" s="58"/>
      <c r="C307" s="58"/>
      <c r="D307" s="145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21.0" customHeight="1">
      <c r="A308" s="58"/>
      <c r="B308" s="58"/>
      <c r="C308" s="58"/>
      <c r="D308" s="145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21.0" customHeight="1">
      <c r="A309" s="58"/>
      <c r="B309" s="58"/>
      <c r="C309" s="58"/>
      <c r="D309" s="145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21.0" customHeight="1">
      <c r="A310" s="58"/>
      <c r="B310" s="58"/>
      <c r="C310" s="58"/>
      <c r="D310" s="145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21.0" customHeight="1">
      <c r="A311" s="58"/>
      <c r="B311" s="58"/>
      <c r="C311" s="58"/>
      <c r="D311" s="145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21.0" customHeight="1">
      <c r="A312" s="58"/>
      <c r="B312" s="58"/>
      <c r="C312" s="58"/>
      <c r="D312" s="145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21.0" customHeight="1">
      <c r="A313" s="58"/>
      <c r="B313" s="58"/>
      <c r="C313" s="58"/>
      <c r="D313" s="145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21.0" customHeight="1">
      <c r="A314" s="58"/>
      <c r="B314" s="58"/>
      <c r="C314" s="58"/>
      <c r="D314" s="145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21.0" customHeight="1">
      <c r="A315" s="58"/>
      <c r="B315" s="58"/>
      <c r="C315" s="58"/>
      <c r="D315" s="145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21.0" customHeight="1">
      <c r="A316" s="58"/>
      <c r="B316" s="58"/>
      <c r="C316" s="58"/>
      <c r="D316" s="145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21.0" customHeight="1">
      <c r="A317" s="58"/>
      <c r="B317" s="58"/>
      <c r="C317" s="58"/>
      <c r="D317" s="145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21.0" customHeight="1">
      <c r="A318" s="58"/>
      <c r="B318" s="58"/>
      <c r="C318" s="58"/>
      <c r="D318" s="145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21.0" customHeight="1">
      <c r="A319" s="58"/>
      <c r="B319" s="58"/>
      <c r="C319" s="58"/>
      <c r="D319" s="145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21.0" customHeight="1">
      <c r="A320" s="58"/>
      <c r="B320" s="58"/>
      <c r="C320" s="58"/>
      <c r="D320" s="145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21.0" customHeight="1">
      <c r="A321" s="58"/>
      <c r="B321" s="58"/>
      <c r="C321" s="58"/>
      <c r="D321" s="145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21.0" customHeight="1">
      <c r="A322" s="58"/>
      <c r="B322" s="58"/>
      <c r="C322" s="58"/>
      <c r="D322" s="145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21.0" customHeight="1">
      <c r="A323" s="58"/>
      <c r="B323" s="58"/>
      <c r="C323" s="58"/>
      <c r="D323" s="145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21.0" customHeight="1">
      <c r="A324" s="58"/>
      <c r="B324" s="58"/>
      <c r="C324" s="58"/>
      <c r="D324" s="145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21.0" customHeight="1">
      <c r="A325" s="58"/>
      <c r="B325" s="58"/>
      <c r="C325" s="58"/>
      <c r="D325" s="145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21.0" customHeight="1">
      <c r="A326" s="58"/>
      <c r="B326" s="58"/>
      <c r="C326" s="58"/>
      <c r="D326" s="145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21.0" customHeight="1">
      <c r="A327" s="58"/>
      <c r="B327" s="58"/>
      <c r="C327" s="58"/>
      <c r="D327" s="145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21.0" customHeight="1">
      <c r="A328" s="58"/>
      <c r="B328" s="58"/>
      <c r="C328" s="58"/>
      <c r="D328" s="145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21.0" customHeight="1">
      <c r="A329" s="58"/>
      <c r="B329" s="58"/>
      <c r="C329" s="58"/>
      <c r="D329" s="145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21.0" customHeight="1">
      <c r="A330" s="58"/>
      <c r="B330" s="58"/>
      <c r="C330" s="58"/>
      <c r="D330" s="145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21.0" customHeight="1">
      <c r="A331" s="58"/>
      <c r="B331" s="58"/>
      <c r="C331" s="58"/>
      <c r="D331" s="145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21.0" customHeight="1">
      <c r="A332" s="58"/>
      <c r="B332" s="58"/>
      <c r="C332" s="58"/>
      <c r="D332" s="145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21.0" customHeight="1">
      <c r="A333" s="58"/>
      <c r="B333" s="58"/>
      <c r="C333" s="58"/>
      <c r="D333" s="145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21.0" customHeight="1">
      <c r="A334" s="58"/>
      <c r="B334" s="58"/>
      <c r="C334" s="58"/>
      <c r="D334" s="145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21.0" customHeight="1">
      <c r="A335" s="58"/>
      <c r="B335" s="58"/>
      <c r="C335" s="58"/>
      <c r="D335" s="145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21.0" customHeight="1">
      <c r="A336" s="58"/>
      <c r="B336" s="58"/>
      <c r="C336" s="58"/>
      <c r="D336" s="145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21.0" customHeight="1">
      <c r="A337" s="58"/>
      <c r="B337" s="58"/>
      <c r="C337" s="58"/>
      <c r="D337" s="145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21.0" customHeight="1">
      <c r="A338" s="58"/>
      <c r="B338" s="58"/>
      <c r="C338" s="58"/>
      <c r="D338" s="145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21.0" customHeight="1">
      <c r="A339" s="58"/>
      <c r="B339" s="58"/>
      <c r="C339" s="58"/>
      <c r="D339" s="145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21.0" customHeight="1">
      <c r="A340" s="58"/>
      <c r="B340" s="58"/>
      <c r="C340" s="58"/>
      <c r="D340" s="145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21.0" customHeight="1">
      <c r="A341" s="58"/>
      <c r="B341" s="58"/>
      <c r="C341" s="58"/>
      <c r="D341" s="145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21.0" customHeight="1">
      <c r="A342" s="58"/>
      <c r="B342" s="58"/>
      <c r="C342" s="58"/>
      <c r="D342" s="145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21.0" customHeight="1">
      <c r="A343" s="58"/>
      <c r="B343" s="58"/>
      <c r="C343" s="58"/>
      <c r="D343" s="145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21.0" customHeight="1">
      <c r="A344" s="58"/>
      <c r="B344" s="58"/>
      <c r="C344" s="58"/>
      <c r="D344" s="145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21.0" customHeight="1">
      <c r="A345" s="58"/>
      <c r="B345" s="58"/>
      <c r="C345" s="58"/>
      <c r="D345" s="145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21.0" customHeight="1">
      <c r="A346" s="58"/>
      <c r="B346" s="58"/>
      <c r="C346" s="58"/>
      <c r="D346" s="145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21.0" customHeight="1">
      <c r="A347" s="58"/>
      <c r="B347" s="58"/>
      <c r="C347" s="58"/>
      <c r="D347" s="145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21.0" customHeight="1">
      <c r="A348" s="58"/>
      <c r="B348" s="58"/>
      <c r="C348" s="58"/>
      <c r="D348" s="145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21.0" customHeight="1">
      <c r="A349" s="58"/>
      <c r="B349" s="58"/>
      <c r="C349" s="58"/>
      <c r="D349" s="145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21.0" customHeight="1">
      <c r="A350" s="58"/>
      <c r="B350" s="58"/>
      <c r="C350" s="58"/>
      <c r="D350" s="145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21.0" customHeight="1">
      <c r="A351" s="58"/>
      <c r="B351" s="58"/>
      <c r="C351" s="58"/>
      <c r="D351" s="145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21.0" customHeight="1">
      <c r="A352" s="58"/>
      <c r="B352" s="58"/>
      <c r="C352" s="58"/>
      <c r="D352" s="145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21.0" customHeight="1">
      <c r="A353" s="58"/>
      <c r="B353" s="58"/>
      <c r="C353" s="58"/>
      <c r="D353" s="145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21.0" customHeight="1">
      <c r="A354" s="58"/>
      <c r="B354" s="58"/>
      <c r="C354" s="58"/>
      <c r="D354" s="145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21.0" customHeight="1">
      <c r="A355" s="58"/>
      <c r="B355" s="58"/>
      <c r="C355" s="58"/>
      <c r="D355" s="145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21.0" customHeight="1">
      <c r="A356" s="58"/>
      <c r="B356" s="58"/>
      <c r="C356" s="58"/>
      <c r="D356" s="145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21.0" customHeight="1">
      <c r="A357" s="58"/>
      <c r="B357" s="58"/>
      <c r="C357" s="58"/>
      <c r="D357" s="145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21.0" customHeight="1">
      <c r="A358" s="58"/>
      <c r="B358" s="58"/>
      <c r="C358" s="58"/>
      <c r="D358" s="145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21.0" customHeight="1">
      <c r="A359" s="58"/>
      <c r="B359" s="58"/>
      <c r="C359" s="58"/>
      <c r="D359" s="145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21.0" customHeight="1">
      <c r="A360" s="58"/>
      <c r="B360" s="58"/>
      <c r="C360" s="58"/>
      <c r="D360" s="145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21.0" customHeight="1">
      <c r="A361" s="58"/>
      <c r="B361" s="58"/>
      <c r="C361" s="58"/>
      <c r="D361" s="145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21.0" customHeight="1">
      <c r="A362" s="58"/>
      <c r="B362" s="58"/>
      <c r="C362" s="58"/>
      <c r="D362" s="145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21.0" customHeight="1">
      <c r="A363" s="58"/>
      <c r="B363" s="58"/>
      <c r="C363" s="58"/>
      <c r="D363" s="145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21.0" customHeight="1">
      <c r="A364" s="58"/>
      <c r="B364" s="58"/>
      <c r="C364" s="58"/>
      <c r="D364" s="145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21.0" customHeight="1">
      <c r="A365" s="58"/>
      <c r="B365" s="58"/>
      <c r="C365" s="58"/>
      <c r="D365" s="145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21.0" customHeight="1">
      <c r="A366" s="58"/>
      <c r="B366" s="58"/>
      <c r="C366" s="58"/>
      <c r="D366" s="145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21.0" customHeight="1">
      <c r="A367" s="58"/>
      <c r="B367" s="58"/>
      <c r="C367" s="58"/>
      <c r="D367" s="145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21.0" customHeight="1">
      <c r="A368" s="58"/>
      <c r="B368" s="58"/>
      <c r="C368" s="58"/>
      <c r="D368" s="145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21.0" customHeight="1">
      <c r="A369" s="58"/>
      <c r="B369" s="58"/>
      <c r="C369" s="58"/>
      <c r="D369" s="145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21.0" customHeight="1">
      <c r="A370" s="58"/>
      <c r="B370" s="58"/>
      <c r="C370" s="58"/>
      <c r="D370" s="145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21.0" customHeight="1">
      <c r="A371" s="58"/>
      <c r="B371" s="58"/>
      <c r="C371" s="58"/>
      <c r="D371" s="145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21.0" customHeight="1">
      <c r="A372" s="58"/>
      <c r="B372" s="58"/>
      <c r="C372" s="58"/>
      <c r="D372" s="145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21.0" customHeight="1">
      <c r="A373" s="58"/>
      <c r="B373" s="58"/>
      <c r="C373" s="58"/>
      <c r="D373" s="145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21.0" customHeight="1">
      <c r="A374" s="58"/>
      <c r="B374" s="58"/>
      <c r="C374" s="58"/>
      <c r="D374" s="145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21.0" customHeight="1">
      <c r="A375" s="58"/>
      <c r="B375" s="58"/>
      <c r="C375" s="58"/>
      <c r="D375" s="145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21.0" customHeight="1">
      <c r="A376" s="58"/>
      <c r="B376" s="58"/>
      <c r="C376" s="58"/>
      <c r="D376" s="145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21.0" customHeight="1">
      <c r="A377" s="58"/>
      <c r="B377" s="58"/>
      <c r="C377" s="58"/>
      <c r="D377" s="145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21.0" customHeight="1">
      <c r="A378" s="58"/>
      <c r="B378" s="58"/>
      <c r="C378" s="58"/>
      <c r="D378" s="145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21.0" customHeight="1">
      <c r="A379" s="58"/>
      <c r="B379" s="58"/>
      <c r="C379" s="58"/>
      <c r="D379" s="145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21.0" customHeight="1">
      <c r="A380" s="58"/>
      <c r="B380" s="58"/>
      <c r="C380" s="58"/>
      <c r="D380" s="145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21.0" customHeight="1">
      <c r="A381" s="58"/>
      <c r="B381" s="58"/>
      <c r="C381" s="58"/>
      <c r="D381" s="145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21.0" customHeight="1">
      <c r="A382" s="58"/>
      <c r="B382" s="58"/>
      <c r="C382" s="58"/>
      <c r="D382" s="145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21.0" customHeight="1">
      <c r="A383" s="58"/>
      <c r="B383" s="58"/>
      <c r="C383" s="58"/>
      <c r="D383" s="145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21.0" customHeight="1">
      <c r="A384" s="58"/>
      <c r="B384" s="58"/>
      <c r="C384" s="58"/>
      <c r="D384" s="145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21.0" customHeight="1">
      <c r="A385" s="58"/>
      <c r="B385" s="58"/>
      <c r="C385" s="58"/>
      <c r="D385" s="145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21.0" customHeight="1">
      <c r="A386" s="58"/>
      <c r="B386" s="58"/>
      <c r="C386" s="58"/>
      <c r="D386" s="145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21.0" customHeight="1">
      <c r="A387" s="58"/>
      <c r="B387" s="58"/>
      <c r="C387" s="58"/>
      <c r="D387" s="145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21.0" customHeight="1">
      <c r="A388" s="58"/>
      <c r="B388" s="58"/>
      <c r="C388" s="58"/>
      <c r="D388" s="145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21.0" customHeight="1">
      <c r="A389" s="58"/>
      <c r="B389" s="58"/>
      <c r="C389" s="58"/>
      <c r="D389" s="145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21.0" customHeight="1">
      <c r="A390" s="58"/>
      <c r="B390" s="58"/>
      <c r="C390" s="58"/>
      <c r="D390" s="145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21.0" customHeight="1">
      <c r="A391" s="58"/>
      <c r="B391" s="58"/>
      <c r="C391" s="58"/>
      <c r="D391" s="145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21.0" customHeight="1">
      <c r="A392" s="58"/>
      <c r="B392" s="58"/>
      <c r="C392" s="58"/>
      <c r="D392" s="145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21.0" customHeight="1">
      <c r="A393" s="58"/>
      <c r="B393" s="58"/>
      <c r="C393" s="58"/>
      <c r="D393" s="145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21.0" customHeight="1">
      <c r="A394" s="58"/>
      <c r="B394" s="58"/>
      <c r="C394" s="58"/>
      <c r="D394" s="145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21.0" customHeight="1">
      <c r="A395" s="58"/>
      <c r="B395" s="58"/>
      <c r="C395" s="58"/>
      <c r="D395" s="145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21.0" customHeight="1">
      <c r="A396" s="58"/>
      <c r="B396" s="58"/>
      <c r="C396" s="58"/>
      <c r="D396" s="145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21.0" customHeight="1">
      <c r="A397" s="58"/>
      <c r="B397" s="58"/>
      <c r="C397" s="58"/>
      <c r="D397" s="145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21.0" customHeight="1">
      <c r="A398" s="58"/>
      <c r="B398" s="58"/>
      <c r="C398" s="58"/>
      <c r="D398" s="145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21.0" customHeight="1">
      <c r="A399" s="58"/>
      <c r="B399" s="58"/>
      <c r="C399" s="58"/>
      <c r="D399" s="145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21.0" customHeight="1">
      <c r="A400" s="58"/>
      <c r="B400" s="58"/>
      <c r="C400" s="58"/>
      <c r="D400" s="145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21.0" customHeight="1">
      <c r="A401" s="58"/>
      <c r="B401" s="58"/>
      <c r="C401" s="58"/>
      <c r="D401" s="145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21.0" customHeight="1">
      <c r="A402" s="58"/>
      <c r="B402" s="58"/>
      <c r="C402" s="58"/>
      <c r="D402" s="145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21.0" customHeight="1">
      <c r="A403" s="58"/>
      <c r="B403" s="58"/>
      <c r="C403" s="58"/>
      <c r="D403" s="145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21.0" customHeight="1">
      <c r="A404" s="58"/>
      <c r="B404" s="58"/>
      <c r="C404" s="58"/>
      <c r="D404" s="145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21.0" customHeight="1">
      <c r="A405" s="58"/>
      <c r="B405" s="58"/>
      <c r="C405" s="58"/>
      <c r="D405" s="145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21.0" customHeight="1">
      <c r="A406" s="58"/>
      <c r="B406" s="58"/>
      <c r="C406" s="58"/>
      <c r="D406" s="145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21.0" customHeight="1">
      <c r="A407" s="58"/>
      <c r="B407" s="58"/>
      <c r="C407" s="58"/>
      <c r="D407" s="145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21.0" customHeight="1">
      <c r="A408" s="58"/>
      <c r="B408" s="58"/>
      <c r="C408" s="58"/>
      <c r="D408" s="145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21.0" customHeight="1">
      <c r="A409" s="58"/>
      <c r="B409" s="58"/>
      <c r="C409" s="58"/>
      <c r="D409" s="145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21.0" customHeight="1">
      <c r="A410" s="58"/>
      <c r="B410" s="58"/>
      <c r="C410" s="58"/>
      <c r="D410" s="145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21.0" customHeight="1">
      <c r="A411" s="58"/>
      <c r="B411" s="58"/>
      <c r="C411" s="58"/>
      <c r="D411" s="145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21.0" customHeight="1">
      <c r="A412" s="58"/>
      <c r="B412" s="58"/>
      <c r="C412" s="58"/>
      <c r="D412" s="145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21.0" customHeight="1">
      <c r="A413" s="58"/>
      <c r="B413" s="58"/>
      <c r="C413" s="58"/>
      <c r="D413" s="145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21.0" customHeight="1">
      <c r="A414" s="58"/>
      <c r="B414" s="58"/>
      <c r="C414" s="58"/>
      <c r="D414" s="145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21.0" customHeight="1">
      <c r="A415" s="58"/>
      <c r="B415" s="58"/>
      <c r="C415" s="58"/>
      <c r="D415" s="145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21.0" customHeight="1">
      <c r="A416" s="58"/>
      <c r="B416" s="58"/>
      <c r="C416" s="58"/>
      <c r="D416" s="145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21.0" customHeight="1">
      <c r="A417" s="58"/>
      <c r="B417" s="58"/>
      <c r="C417" s="58"/>
      <c r="D417" s="145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21.0" customHeight="1">
      <c r="A418" s="58"/>
      <c r="B418" s="58"/>
      <c r="C418" s="58"/>
      <c r="D418" s="145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21.0" customHeight="1">
      <c r="A419" s="58"/>
      <c r="B419" s="58"/>
      <c r="C419" s="58"/>
      <c r="D419" s="145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21.0" customHeight="1">
      <c r="A420" s="58"/>
      <c r="B420" s="58"/>
      <c r="C420" s="58"/>
      <c r="D420" s="145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21.0" customHeight="1">
      <c r="A421" s="58"/>
      <c r="B421" s="58"/>
      <c r="C421" s="58"/>
      <c r="D421" s="145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21.0" customHeight="1">
      <c r="A422" s="58"/>
      <c r="B422" s="58"/>
      <c r="C422" s="58"/>
      <c r="D422" s="145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21.0" customHeight="1">
      <c r="A423" s="58"/>
      <c r="B423" s="58"/>
      <c r="C423" s="58"/>
      <c r="D423" s="145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21.0" customHeight="1">
      <c r="A424" s="58"/>
      <c r="B424" s="58"/>
      <c r="C424" s="58"/>
      <c r="D424" s="145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21.0" customHeight="1">
      <c r="A425" s="58"/>
      <c r="B425" s="58"/>
      <c r="C425" s="58"/>
      <c r="D425" s="145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21.0" customHeight="1">
      <c r="A426" s="58"/>
      <c r="B426" s="58"/>
      <c r="C426" s="58"/>
      <c r="D426" s="145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21.0" customHeight="1">
      <c r="A427" s="58"/>
      <c r="B427" s="58"/>
      <c r="C427" s="58"/>
      <c r="D427" s="145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21.0" customHeight="1">
      <c r="A428" s="58"/>
      <c r="B428" s="58"/>
      <c r="C428" s="58"/>
      <c r="D428" s="145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21.0" customHeight="1">
      <c r="A429" s="58"/>
      <c r="B429" s="58"/>
      <c r="C429" s="58"/>
      <c r="D429" s="145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21.0" customHeight="1">
      <c r="A430" s="58"/>
      <c r="B430" s="58"/>
      <c r="C430" s="58"/>
      <c r="D430" s="145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21.0" customHeight="1">
      <c r="A431" s="58"/>
      <c r="B431" s="58"/>
      <c r="C431" s="58"/>
      <c r="D431" s="145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21.0" customHeight="1">
      <c r="A432" s="58"/>
      <c r="B432" s="58"/>
      <c r="C432" s="58"/>
      <c r="D432" s="145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21.0" customHeight="1">
      <c r="A433" s="58"/>
      <c r="B433" s="58"/>
      <c r="C433" s="58"/>
      <c r="D433" s="145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21.0" customHeight="1">
      <c r="A434" s="58"/>
      <c r="B434" s="58"/>
      <c r="C434" s="58"/>
      <c r="D434" s="145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21.0" customHeight="1">
      <c r="A435" s="58"/>
      <c r="B435" s="58"/>
      <c r="C435" s="58"/>
      <c r="D435" s="145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21.0" customHeight="1">
      <c r="A436" s="58"/>
      <c r="B436" s="58"/>
      <c r="C436" s="58"/>
      <c r="D436" s="145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21.0" customHeight="1">
      <c r="A437" s="58"/>
      <c r="B437" s="58"/>
      <c r="C437" s="58"/>
      <c r="D437" s="145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21.0" customHeight="1">
      <c r="A438" s="58"/>
      <c r="B438" s="58"/>
      <c r="C438" s="58"/>
      <c r="D438" s="145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21.0" customHeight="1">
      <c r="A439" s="58"/>
      <c r="B439" s="58"/>
      <c r="C439" s="58"/>
      <c r="D439" s="145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21.0" customHeight="1">
      <c r="A440" s="58"/>
      <c r="B440" s="58"/>
      <c r="C440" s="58"/>
      <c r="D440" s="145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21.0" customHeight="1">
      <c r="A441" s="58"/>
      <c r="B441" s="58"/>
      <c r="C441" s="58"/>
      <c r="D441" s="145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21.0" customHeight="1">
      <c r="A442" s="58"/>
      <c r="B442" s="58"/>
      <c r="C442" s="58"/>
      <c r="D442" s="145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21.0" customHeight="1">
      <c r="A443" s="58"/>
      <c r="B443" s="58"/>
      <c r="C443" s="58"/>
      <c r="D443" s="145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21.0" customHeight="1">
      <c r="A444" s="58"/>
      <c r="B444" s="58"/>
      <c r="C444" s="58"/>
      <c r="D444" s="145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21.0" customHeight="1">
      <c r="A445" s="58"/>
      <c r="B445" s="58"/>
      <c r="C445" s="58"/>
      <c r="D445" s="145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21.0" customHeight="1">
      <c r="A446" s="58"/>
      <c r="B446" s="58"/>
      <c r="C446" s="58"/>
      <c r="D446" s="145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21.0" customHeight="1">
      <c r="A447" s="58"/>
      <c r="B447" s="58"/>
      <c r="C447" s="58"/>
      <c r="D447" s="145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21.0" customHeight="1">
      <c r="A448" s="58"/>
      <c r="B448" s="58"/>
      <c r="C448" s="58"/>
      <c r="D448" s="145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21.0" customHeight="1">
      <c r="A449" s="58"/>
      <c r="B449" s="58"/>
      <c r="C449" s="58"/>
      <c r="D449" s="145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21.0" customHeight="1">
      <c r="A450" s="58"/>
      <c r="B450" s="58"/>
      <c r="C450" s="58"/>
      <c r="D450" s="145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21.0" customHeight="1">
      <c r="A451" s="58"/>
      <c r="B451" s="58"/>
      <c r="C451" s="58"/>
      <c r="D451" s="145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21.0" customHeight="1">
      <c r="A452" s="58"/>
      <c r="B452" s="58"/>
      <c r="C452" s="58"/>
      <c r="D452" s="145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21.0" customHeight="1">
      <c r="A453" s="58"/>
      <c r="B453" s="58"/>
      <c r="C453" s="58"/>
      <c r="D453" s="145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21.0" customHeight="1">
      <c r="A454" s="58"/>
      <c r="B454" s="58"/>
      <c r="C454" s="58"/>
      <c r="D454" s="145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21.0" customHeight="1">
      <c r="A455" s="58"/>
      <c r="B455" s="58"/>
      <c r="C455" s="58"/>
      <c r="D455" s="145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21.0" customHeight="1">
      <c r="A456" s="58"/>
      <c r="B456" s="58"/>
      <c r="C456" s="58"/>
      <c r="D456" s="145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21.0" customHeight="1">
      <c r="A457" s="58"/>
      <c r="B457" s="58"/>
      <c r="C457" s="58"/>
      <c r="D457" s="145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21.0" customHeight="1">
      <c r="A458" s="58"/>
      <c r="B458" s="58"/>
      <c r="C458" s="58"/>
      <c r="D458" s="145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21.0" customHeight="1">
      <c r="A459" s="58"/>
      <c r="B459" s="58"/>
      <c r="C459" s="58"/>
      <c r="D459" s="145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21.0" customHeight="1">
      <c r="A460" s="58"/>
      <c r="B460" s="58"/>
      <c r="C460" s="58"/>
      <c r="D460" s="145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21.0" customHeight="1">
      <c r="A461" s="58"/>
      <c r="B461" s="58"/>
      <c r="C461" s="58"/>
      <c r="D461" s="145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21.0" customHeight="1">
      <c r="A462" s="58"/>
      <c r="B462" s="58"/>
      <c r="C462" s="58"/>
      <c r="D462" s="145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21.0" customHeight="1">
      <c r="A463" s="58"/>
      <c r="B463" s="58"/>
      <c r="C463" s="58"/>
      <c r="D463" s="145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21.0" customHeight="1">
      <c r="A464" s="58"/>
      <c r="B464" s="58"/>
      <c r="C464" s="58"/>
      <c r="D464" s="145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21.0" customHeight="1">
      <c r="A465" s="58"/>
      <c r="B465" s="58"/>
      <c r="C465" s="58"/>
      <c r="D465" s="145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21.0" customHeight="1">
      <c r="A466" s="58"/>
      <c r="B466" s="58"/>
      <c r="C466" s="58"/>
      <c r="D466" s="145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21.0" customHeight="1">
      <c r="A467" s="58"/>
      <c r="B467" s="58"/>
      <c r="C467" s="58"/>
      <c r="D467" s="145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21.0" customHeight="1">
      <c r="A468" s="58"/>
      <c r="B468" s="58"/>
      <c r="C468" s="58"/>
      <c r="D468" s="145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21.0" customHeight="1">
      <c r="A469" s="58"/>
      <c r="B469" s="58"/>
      <c r="C469" s="58"/>
      <c r="D469" s="145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21.0" customHeight="1">
      <c r="A470" s="58"/>
      <c r="B470" s="58"/>
      <c r="C470" s="58"/>
      <c r="D470" s="145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21.0" customHeight="1">
      <c r="A471" s="58"/>
      <c r="B471" s="58"/>
      <c r="C471" s="58"/>
      <c r="D471" s="145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21.0" customHeight="1">
      <c r="A472" s="58"/>
      <c r="B472" s="58"/>
      <c r="C472" s="58"/>
      <c r="D472" s="145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21.0" customHeight="1">
      <c r="A473" s="58"/>
      <c r="B473" s="58"/>
      <c r="C473" s="58"/>
      <c r="D473" s="145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21.0" customHeight="1">
      <c r="A474" s="58"/>
      <c r="B474" s="58"/>
      <c r="C474" s="58"/>
      <c r="D474" s="145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21.0" customHeight="1">
      <c r="A475" s="58"/>
      <c r="B475" s="58"/>
      <c r="C475" s="58"/>
      <c r="D475" s="145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21.0" customHeight="1">
      <c r="A476" s="58"/>
      <c r="B476" s="58"/>
      <c r="C476" s="58"/>
      <c r="D476" s="145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21.0" customHeight="1">
      <c r="A477" s="58"/>
      <c r="B477" s="58"/>
      <c r="C477" s="58"/>
      <c r="D477" s="145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21.0" customHeight="1">
      <c r="A478" s="58"/>
      <c r="B478" s="58"/>
      <c r="C478" s="58"/>
      <c r="D478" s="145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21.0" customHeight="1">
      <c r="A479" s="58"/>
      <c r="B479" s="58"/>
      <c r="C479" s="58"/>
      <c r="D479" s="145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21.0" customHeight="1">
      <c r="A480" s="58"/>
      <c r="B480" s="58"/>
      <c r="C480" s="58"/>
      <c r="D480" s="145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21.0" customHeight="1">
      <c r="A481" s="58"/>
      <c r="B481" s="58"/>
      <c r="C481" s="58"/>
      <c r="D481" s="145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21.0" customHeight="1">
      <c r="A482" s="58"/>
      <c r="B482" s="58"/>
      <c r="C482" s="58"/>
      <c r="D482" s="145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21.0" customHeight="1">
      <c r="A483" s="58"/>
      <c r="B483" s="58"/>
      <c r="C483" s="58"/>
      <c r="D483" s="145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21.0" customHeight="1">
      <c r="A484" s="58"/>
      <c r="B484" s="58"/>
      <c r="C484" s="58"/>
      <c r="D484" s="145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21.0" customHeight="1">
      <c r="A485" s="58"/>
      <c r="B485" s="58"/>
      <c r="C485" s="58"/>
      <c r="D485" s="145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21.0" customHeight="1">
      <c r="A486" s="58"/>
      <c r="B486" s="58"/>
      <c r="C486" s="58"/>
      <c r="D486" s="145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21.0" customHeight="1">
      <c r="A487" s="58"/>
      <c r="B487" s="58"/>
      <c r="C487" s="58"/>
      <c r="D487" s="145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21.0" customHeight="1">
      <c r="A488" s="58"/>
      <c r="B488" s="58"/>
      <c r="C488" s="58"/>
      <c r="D488" s="145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21.0" customHeight="1">
      <c r="A489" s="58"/>
      <c r="B489" s="58"/>
      <c r="C489" s="58"/>
      <c r="D489" s="145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21.0" customHeight="1">
      <c r="A490" s="58"/>
      <c r="B490" s="58"/>
      <c r="C490" s="58"/>
      <c r="D490" s="145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21.0" customHeight="1">
      <c r="A491" s="58"/>
      <c r="B491" s="58"/>
      <c r="C491" s="58"/>
      <c r="D491" s="145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21.0" customHeight="1">
      <c r="A492" s="58"/>
      <c r="B492" s="58"/>
      <c r="C492" s="58"/>
      <c r="D492" s="145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21.0" customHeight="1">
      <c r="A493" s="58"/>
      <c r="B493" s="58"/>
      <c r="C493" s="58"/>
      <c r="D493" s="145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21.0" customHeight="1">
      <c r="A494" s="58"/>
      <c r="B494" s="58"/>
      <c r="C494" s="58"/>
      <c r="D494" s="145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21.0" customHeight="1">
      <c r="A495" s="58"/>
      <c r="B495" s="58"/>
      <c r="C495" s="58"/>
      <c r="D495" s="145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21.0" customHeight="1">
      <c r="A496" s="58"/>
      <c r="B496" s="58"/>
      <c r="C496" s="58"/>
      <c r="D496" s="145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21.0" customHeight="1">
      <c r="A497" s="58"/>
      <c r="B497" s="58"/>
      <c r="C497" s="58"/>
      <c r="D497" s="145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21.0" customHeight="1">
      <c r="A498" s="58"/>
      <c r="B498" s="58"/>
      <c r="C498" s="58"/>
      <c r="D498" s="145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21.0" customHeight="1">
      <c r="A499" s="58"/>
      <c r="B499" s="58"/>
      <c r="C499" s="58"/>
      <c r="D499" s="145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21.0" customHeight="1">
      <c r="A500" s="58"/>
      <c r="B500" s="58"/>
      <c r="C500" s="58"/>
      <c r="D500" s="145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21.0" customHeight="1">
      <c r="A501" s="58"/>
      <c r="B501" s="58"/>
      <c r="C501" s="58"/>
      <c r="D501" s="145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21.0" customHeight="1">
      <c r="A502" s="58"/>
      <c r="B502" s="58"/>
      <c r="C502" s="58"/>
      <c r="D502" s="145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21.0" customHeight="1">
      <c r="A503" s="58"/>
      <c r="B503" s="58"/>
      <c r="C503" s="58"/>
      <c r="D503" s="145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21.0" customHeight="1">
      <c r="A504" s="58"/>
      <c r="B504" s="58"/>
      <c r="C504" s="58"/>
      <c r="D504" s="145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21.0" customHeight="1">
      <c r="A505" s="58"/>
      <c r="B505" s="58"/>
      <c r="C505" s="58"/>
      <c r="D505" s="145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21.0" customHeight="1">
      <c r="A506" s="58"/>
      <c r="B506" s="58"/>
      <c r="C506" s="58"/>
      <c r="D506" s="145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21.0" customHeight="1">
      <c r="A507" s="58"/>
      <c r="B507" s="58"/>
      <c r="C507" s="58"/>
      <c r="D507" s="145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21.0" customHeight="1">
      <c r="A508" s="58"/>
      <c r="B508" s="58"/>
      <c r="C508" s="58"/>
      <c r="D508" s="145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21.0" customHeight="1">
      <c r="A509" s="58"/>
      <c r="B509" s="58"/>
      <c r="C509" s="58"/>
      <c r="D509" s="145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21.0" customHeight="1">
      <c r="A510" s="58"/>
      <c r="B510" s="58"/>
      <c r="C510" s="58"/>
      <c r="D510" s="145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21.0" customHeight="1">
      <c r="A511" s="58"/>
      <c r="B511" s="58"/>
      <c r="C511" s="58"/>
      <c r="D511" s="145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21.0" customHeight="1">
      <c r="A512" s="58"/>
      <c r="B512" s="58"/>
      <c r="C512" s="58"/>
      <c r="D512" s="145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21.0" customHeight="1">
      <c r="A513" s="58"/>
      <c r="B513" s="58"/>
      <c r="C513" s="58"/>
      <c r="D513" s="145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21.0" customHeight="1">
      <c r="A514" s="58"/>
      <c r="B514" s="58"/>
      <c r="C514" s="58"/>
      <c r="D514" s="145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21.0" customHeight="1">
      <c r="A515" s="58"/>
      <c r="B515" s="58"/>
      <c r="C515" s="58"/>
      <c r="D515" s="145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21.0" customHeight="1">
      <c r="A516" s="58"/>
      <c r="B516" s="58"/>
      <c r="C516" s="58"/>
      <c r="D516" s="145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21.0" customHeight="1">
      <c r="A517" s="58"/>
      <c r="B517" s="58"/>
      <c r="C517" s="58"/>
      <c r="D517" s="145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21.0" customHeight="1">
      <c r="A518" s="58"/>
      <c r="B518" s="58"/>
      <c r="C518" s="58"/>
      <c r="D518" s="145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21.0" customHeight="1">
      <c r="A519" s="58"/>
      <c r="B519" s="58"/>
      <c r="C519" s="58"/>
      <c r="D519" s="145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21.0" customHeight="1">
      <c r="A520" s="58"/>
      <c r="B520" s="58"/>
      <c r="C520" s="58"/>
      <c r="D520" s="145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21.0" customHeight="1">
      <c r="A521" s="58"/>
      <c r="B521" s="58"/>
      <c r="C521" s="58"/>
      <c r="D521" s="145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21.0" customHeight="1">
      <c r="A522" s="58"/>
      <c r="B522" s="58"/>
      <c r="C522" s="58"/>
      <c r="D522" s="145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21.0" customHeight="1">
      <c r="A523" s="58"/>
      <c r="B523" s="58"/>
      <c r="C523" s="58"/>
      <c r="D523" s="145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21.0" customHeight="1">
      <c r="A524" s="58"/>
      <c r="B524" s="58"/>
      <c r="C524" s="58"/>
      <c r="D524" s="145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21.0" customHeight="1">
      <c r="A525" s="58"/>
      <c r="B525" s="58"/>
      <c r="C525" s="58"/>
      <c r="D525" s="145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21.0" customHeight="1">
      <c r="A526" s="58"/>
      <c r="B526" s="58"/>
      <c r="C526" s="58"/>
      <c r="D526" s="145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21.0" customHeight="1">
      <c r="A527" s="58"/>
      <c r="B527" s="58"/>
      <c r="C527" s="58"/>
      <c r="D527" s="145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21.0" customHeight="1">
      <c r="A528" s="58"/>
      <c r="B528" s="58"/>
      <c r="C528" s="58"/>
      <c r="D528" s="145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21.0" customHeight="1">
      <c r="A529" s="58"/>
      <c r="B529" s="58"/>
      <c r="C529" s="58"/>
      <c r="D529" s="145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21.0" customHeight="1">
      <c r="A530" s="58"/>
      <c r="B530" s="58"/>
      <c r="C530" s="58"/>
      <c r="D530" s="145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21.0" customHeight="1">
      <c r="A531" s="58"/>
      <c r="B531" s="58"/>
      <c r="C531" s="58"/>
      <c r="D531" s="145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21.0" customHeight="1">
      <c r="A532" s="58"/>
      <c r="B532" s="58"/>
      <c r="C532" s="58"/>
      <c r="D532" s="145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21.0" customHeight="1">
      <c r="A533" s="58"/>
      <c r="B533" s="58"/>
      <c r="C533" s="58"/>
      <c r="D533" s="145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21.0" customHeight="1">
      <c r="A534" s="58"/>
      <c r="B534" s="58"/>
      <c r="C534" s="58"/>
      <c r="D534" s="145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21.0" customHeight="1">
      <c r="A535" s="58"/>
      <c r="B535" s="58"/>
      <c r="C535" s="58"/>
      <c r="D535" s="145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21.0" customHeight="1">
      <c r="A536" s="58"/>
      <c r="B536" s="58"/>
      <c r="C536" s="58"/>
      <c r="D536" s="145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21.0" customHeight="1">
      <c r="A537" s="58"/>
      <c r="B537" s="58"/>
      <c r="C537" s="58"/>
      <c r="D537" s="145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21.0" customHeight="1">
      <c r="A538" s="58"/>
      <c r="B538" s="58"/>
      <c r="C538" s="58"/>
      <c r="D538" s="145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21.0" customHeight="1">
      <c r="A539" s="58"/>
      <c r="B539" s="58"/>
      <c r="C539" s="58"/>
      <c r="D539" s="145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21.0" customHeight="1">
      <c r="A540" s="58"/>
      <c r="B540" s="58"/>
      <c r="C540" s="58"/>
      <c r="D540" s="145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21.0" customHeight="1">
      <c r="A541" s="58"/>
      <c r="B541" s="58"/>
      <c r="C541" s="58"/>
      <c r="D541" s="145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21.0" customHeight="1">
      <c r="A542" s="58"/>
      <c r="B542" s="58"/>
      <c r="C542" s="58"/>
      <c r="D542" s="145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21.0" customHeight="1">
      <c r="A543" s="58"/>
      <c r="B543" s="58"/>
      <c r="C543" s="58"/>
      <c r="D543" s="145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21.0" customHeight="1">
      <c r="A544" s="58"/>
      <c r="B544" s="58"/>
      <c r="C544" s="58"/>
      <c r="D544" s="145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21.0" customHeight="1">
      <c r="A545" s="58"/>
      <c r="B545" s="58"/>
      <c r="C545" s="58"/>
      <c r="D545" s="145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21.0" customHeight="1">
      <c r="A546" s="58"/>
      <c r="B546" s="58"/>
      <c r="C546" s="58"/>
      <c r="D546" s="145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21.0" customHeight="1">
      <c r="A547" s="58"/>
      <c r="B547" s="58"/>
      <c r="C547" s="58"/>
      <c r="D547" s="145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21.0" customHeight="1">
      <c r="A548" s="58"/>
      <c r="B548" s="58"/>
      <c r="C548" s="58"/>
      <c r="D548" s="145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21.0" customHeight="1">
      <c r="A549" s="58"/>
      <c r="B549" s="58"/>
      <c r="C549" s="58"/>
      <c r="D549" s="145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21.0" customHeight="1">
      <c r="A550" s="58"/>
      <c r="B550" s="58"/>
      <c r="C550" s="58"/>
      <c r="D550" s="145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21.0" customHeight="1">
      <c r="A551" s="58"/>
      <c r="B551" s="58"/>
      <c r="C551" s="58"/>
      <c r="D551" s="145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21.0" customHeight="1">
      <c r="A552" s="58"/>
      <c r="B552" s="58"/>
      <c r="C552" s="58"/>
      <c r="D552" s="145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21.0" customHeight="1">
      <c r="A553" s="58"/>
      <c r="B553" s="58"/>
      <c r="C553" s="58"/>
      <c r="D553" s="145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21.0" customHeight="1">
      <c r="A554" s="58"/>
      <c r="B554" s="58"/>
      <c r="C554" s="58"/>
      <c r="D554" s="145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21.0" customHeight="1">
      <c r="A555" s="58"/>
      <c r="B555" s="58"/>
      <c r="C555" s="58"/>
      <c r="D555" s="145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21.0" customHeight="1">
      <c r="A556" s="58"/>
      <c r="B556" s="58"/>
      <c r="C556" s="58"/>
      <c r="D556" s="145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21.0" customHeight="1">
      <c r="A557" s="58"/>
      <c r="B557" s="58"/>
      <c r="C557" s="58"/>
      <c r="D557" s="145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21.0" customHeight="1">
      <c r="A558" s="58"/>
      <c r="B558" s="58"/>
      <c r="C558" s="58"/>
      <c r="D558" s="145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21.0" customHeight="1">
      <c r="A559" s="58"/>
      <c r="B559" s="58"/>
      <c r="C559" s="58"/>
      <c r="D559" s="145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21.0" customHeight="1">
      <c r="A560" s="58"/>
      <c r="B560" s="58"/>
      <c r="C560" s="58"/>
      <c r="D560" s="145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21.0" customHeight="1">
      <c r="A561" s="58"/>
      <c r="B561" s="58"/>
      <c r="C561" s="58"/>
      <c r="D561" s="145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21.0" customHeight="1">
      <c r="A562" s="58"/>
      <c r="B562" s="58"/>
      <c r="C562" s="58"/>
      <c r="D562" s="145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21.0" customHeight="1">
      <c r="A563" s="58"/>
      <c r="B563" s="58"/>
      <c r="C563" s="58"/>
      <c r="D563" s="145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21.0" customHeight="1">
      <c r="A564" s="58"/>
      <c r="B564" s="58"/>
      <c r="C564" s="58"/>
      <c r="D564" s="145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21.0" customHeight="1">
      <c r="A565" s="58"/>
      <c r="B565" s="58"/>
      <c r="C565" s="58"/>
      <c r="D565" s="145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21.0" customHeight="1">
      <c r="A566" s="58"/>
      <c r="B566" s="58"/>
      <c r="C566" s="58"/>
      <c r="D566" s="145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21.0" customHeight="1">
      <c r="A567" s="58"/>
      <c r="B567" s="58"/>
      <c r="C567" s="58"/>
      <c r="D567" s="145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21.0" customHeight="1">
      <c r="A568" s="58"/>
      <c r="B568" s="58"/>
      <c r="C568" s="58"/>
      <c r="D568" s="145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21.0" customHeight="1">
      <c r="A569" s="58"/>
      <c r="B569" s="58"/>
      <c r="C569" s="58"/>
      <c r="D569" s="145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21.0" customHeight="1">
      <c r="A570" s="58"/>
      <c r="B570" s="58"/>
      <c r="C570" s="58"/>
      <c r="D570" s="145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21.0" customHeight="1">
      <c r="A571" s="58"/>
      <c r="B571" s="58"/>
      <c r="C571" s="58"/>
      <c r="D571" s="145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21.0" customHeight="1">
      <c r="A572" s="58"/>
      <c r="B572" s="58"/>
      <c r="C572" s="58"/>
      <c r="D572" s="145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21.0" customHeight="1">
      <c r="A573" s="58"/>
      <c r="B573" s="58"/>
      <c r="C573" s="58"/>
      <c r="D573" s="145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21.0" customHeight="1">
      <c r="A574" s="58"/>
      <c r="B574" s="58"/>
      <c r="C574" s="58"/>
      <c r="D574" s="145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21.0" customHeight="1">
      <c r="A575" s="58"/>
      <c r="B575" s="58"/>
      <c r="C575" s="58"/>
      <c r="D575" s="145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21.0" customHeight="1">
      <c r="A576" s="58"/>
      <c r="B576" s="58"/>
      <c r="C576" s="58"/>
      <c r="D576" s="145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21.0" customHeight="1">
      <c r="A577" s="58"/>
      <c r="B577" s="58"/>
      <c r="C577" s="58"/>
      <c r="D577" s="145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21.0" customHeight="1">
      <c r="A578" s="58"/>
      <c r="B578" s="58"/>
      <c r="C578" s="58"/>
      <c r="D578" s="145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21.0" customHeight="1">
      <c r="A579" s="58"/>
      <c r="B579" s="58"/>
      <c r="C579" s="58"/>
      <c r="D579" s="145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21.0" customHeight="1">
      <c r="A580" s="58"/>
      <c r="B580" s="58"/>
      <c r="C580" s="58"/>
      <c r="D580" s="145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21.0" customHeight="1">
      <c r="A581" s="58"/>
      <c r="B581" s="58"/>
      <c r="C581" s="58"/>
      <c r="D581" s="145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21.0" customHeight="1">
      <c r="A582" s="58"/>
      <c r="B582" s="58"/>
      <c r="C582" s="58"/>
      <c r="D582" s="145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21.0" customHeight="1">
      <c r="A583" s="58"/>
      <c r="B583" s="58"/>
      <c r="C583" s="58"/>
      <c r="D583" s="145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21.0" customHeight="1">
      <c r="A584" s="58"/>
      <c r="B584" s="58"/>
      <c r="C584" s="58"/>
      <c r="D584" s="145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21.0" customHeight="1">
      <c r="A585" s="58"/>
      <c r="B585" s="58"/>
      <c r="C585" s="58"/>
      <c r="D585" s="145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21.0" customHeight="1">
      <c r="A586" s="58"/>
      <c r="B586" s="58"/>
      <c r="C586" s="58"/>
      <c r="D586" s="145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21.0" customHeight="1">
      <c r="A587" s="58"/>
      <c r="B587" s="58"/>
      <c r="C587" s="58"/>
      <c r="D587" s="145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21.0" customHeight="1">
      <c r="A588" s="58"/>
      <c r="B588" s="58"/>
      <c r="C588" s="58"/>
      <c r="D588" s="145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21.0" customHeight="1">
      <c r="A589" s="58"/>
      <c r="B589" s="58"/>
      <c r="C589" s="58"/>
      <c r="D589" s="145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21.0" customHeight="1">
      <c r="A590" s="58"/>
      <c r="B590" s="58"/>
      <c r="C590" s="58"/>
      <c r="D590" s="145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21.0" customHeight="1">
      <c r="A591" s="58"/>
      <c r="B591" s="58"/>
      <c r="C591" s="58"/>
      <c r="D591" s="145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21.0" customHeight="1">
      <c r="A592" s="58"/>
      <c r="B592" s="58"/>
      <c r="C592" s="58"/>
      <c r="D592" s="145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21.0" customHeight="1">
      <c r="A593" s="58"/>
      <c r="B593" s="58"/>
      <c r="C593" s="58"/>
      <c r="D593" s="145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21.0" customHeight="1">
      <c r="A594" s="58"/>
      <c r="B594" s="58"/>
      <c r="C594" s="58"/>
      <c r="D594" s="145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21.0" customHeight="1">
      <c r="A595" s="58"/>
      <c r="B595" s="58"/>
      <c r="C595" s="58"/>
      <c r="D595" s="145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21.0" customHeight="1">
      <c r="A596" s="58"/>
      <c r="B596" s="58"/>
      <c r="C596" s="58"/>
      <c r="D596" s="145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21.0" customHeight="1">
      <c r="A597" s="58"/>
      <c r="B597" s="58"/>
      <c r="C597" s="58"/>
      <c r="D597" s="145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21.0" customHeight="1">
      <c r="A598" s="58"/>
      <c r="B598" s="58"/>
      <c r="C598" s="58"/>
      <c r="D598" s="145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21.0" customHeight="1">
      <c r="A599" s="58"/>
      <c r="B599" s="58"/>
      <c r="C599" s="58"/>
      <c r="D599" s="145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21.0" customHeight="1">
      <c r="A600" s="58"/>
      <c r="B600" s="58"/>
      <c r="C600" s="58"/>
      <c r="D600" s="145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21.0" customHeight="1">
      <c r="A601" s="58"/>
      <c r="B601" s="58"/>
      <c r="C601" s="58"/>
      <c r="D601" s="145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21.0" customHeight="1">
      <c r="A602" s="58"/>
      <c r="B602" s="58"/>
      <c r="C602" s="58"/>
      <c r="D602" s="145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21.0" customHeight="1">
      <c r="A603" s="58"/>
      <c r="B603" s="58"/>
      <c r="C603" s="58"/>
      <c r="D603" s="145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21.0" customHeight="1">
      <c r="A604" s="58"/>
      <c r="B604" s="58"/>
      <c r="C604" s="58"/>
      <c r="D604" s="145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21.0" customHeight="1">
      <c r="A605" s="58"/>
      <c r="B605" s="58"/>
      <c r="C605" s="58"/>
      <c r="D605" s="145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21.0" customHeight="1">
      <c r="A606" s="58"/>
      <c r="B606" s="58"/>
      <c r="C606" s="58"/>
      <c r="D606" s="145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21.0" customHeight="1">
      <c r="A607" s="58"/>
      <c r="B607" s="58"/>
      <c r="C607" s="58"/>
      <c r="D607" s="145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21.0" customHeight="1">
      <c r="A608" s="58"/>
      <c r="B608" s="58"/>
      <c r="C608" s="58"/>
      <c r="D608" s="145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21.0" customHeight="1">
      <c r="A609" s="58"/>
      <c r="B609" s="58"/>
      <c r="C609" s="58"/>
      <c r="D609" s="145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21.0" customHeight="1">
      <c r="A610" s="58"/>
      <c r="B610" s="58"/>
      <c r="C610" s="58"/>
      <c r="D610" s="145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21.0" customHeight="1">
      <c r="A611" s="58"/>
      <c r="B611" s="58"/>
      <c r="C611" s="58"/>
      <c r="D611" s="145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21.0" customHeight="1">
      <c r="A612" s="58"/>
      <c r="B612" s="58"/>
      <c r="C612" s="58"/>
      <c r="D612" s="145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21.0" customHeight="1">
      <c r="A613" s="58"/>
      <c r="B613" s="58"/>
      <c r="C613" s="58"/>
      <c r="D613" s="145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21.0" customHeight="1">
      <c r="A614" s="58"/>
      <c r="B614" s="58"/>
      <c r="C614" s="58"/>
      <c r="D614" s="145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21.0" customHeight="1">
      <c r="A615" s="58"/>
      <c r="B615" s="58"/>
      <c r="C615" s="58"/>
      <c r="D615" s="145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21.0" customHeight="1">
      <c r="A616" s="58"/>
      <c r="B616" s="58"/>
      <c r="C616" s="58"/>
      <c r="D616" s="145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21.0" customHeight="1">
      <c r="A617" s="58"/>
      <c r="B617" s="58"/>
      <c r="C617" s="58"/>
      <c r="D617" s="145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21.0" customHeight="1">
      <c r="A618" s="58"/>
      <c r="B618" s="58"/>
      <c r="C618" s="58"/>
      <c r="D618" s="145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21.0" customHeight="1">
      <c r="A619" s="58"/>
      <c r="B619" s="58"/>
      <c r="C619" s="58"/>
      <c r="D619" s="145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21.0" customHeight="1">
      <c r="A620" s="58"/>
      <c r="B620" s="58"/>
      <c r="C620" s="58"/>
      <c r="D620" s="145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21.0" customHeight="1">
      <c r="A621" s="58"/>
      <c r="B621" s="58"/>
      <c r="C621" s="58"/>
      <c r="D621" s="145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21.0" customHeight="1">
      <c r="A622" s="58"/>
      <c r="B622" s="58"/>
      <c r="C622" s="58"/>
      <c r="D622" s="145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21.0" customHeight="1">
      <c r="A623" s="58"/>
      <c r="B623" s="58"/>
      <c r="C623" s="58"/>
      <c r="D623" s="145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21.0" customHeight="1">
      <c r="A624" s="58"/>
      <c r="B624" s="58"/>
      <c r="C624" s="58"/>
      <c r="D624" s="145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21.0" customHeight="1">
      <c r="A625" s="58"/>
      <c r="B625" s="58"/>
      <c r="C625" s="58"/>
      <c r="D625" s="145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21.0" customHeight="1">
      <c r="A626" s="58"/>
      <c r="B626" s="58"/>
      <c r="C626" s="58"/>
      <c r="D626" s="145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21.0" customHeight="1">
      <c r="A627" s="58"/>
      <c r="B627" s="58"/>
      <c r="C627" s="58"/>
      <c r="D627" s="145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21.0" customHeight="1">
      <c r="A628" s="58"/>
      <c r="B628" s="58"/>
      <c r="C628" s="58"/>
      <c r="D628" s="145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21.0" customHeight="1">
      <c r="A629" s="58"/>
      <c r="B629" s="58"/>
      <c r="C629" s="58"/>
      <c r="D629" s="145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21.0" customHeight="1">
      <c r="A630" s="58"/>
      <c r="B630" s="58"/>
      <c r="C630" s="58"/>
      <c r="D630" s="145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21.0" customHeight="1">
      <c r="A631" s="58"/>
      <c r="B631" s="58"/>
      <c r="C631" s="58"/>
      <c r="D631" s="145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21.0" customHeight="1">
      <c r="A632" s="58"/>
      <c r="B632" s="58"/>
      <c r="C632" s="58"/>
      <c r="D632" s="145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21.0" customHeight="1">
      <c r="A633" s="58"/>
      <c r="B633" s="58"/>
      <c r="C633" s="58"/>
      <c r="D633" s="145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21.0" customHeight="1">
      <c r="A634" s="58"/>
      <c r="B634" s="58"/>
      <c r="C634" s="58"/>
      <c r="D634" s="145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21.0" customHeight="1">
      <c r="A635" s="58"/>
      <c r="B635" s="58"/>
      <c r="C635" s="58"/>
      <c r="D635" s="145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21.0" customHeight="1">
      <c r="A636" s="58"/>
      <c r="B636" s="58"/>
      <c r="C636" s="58"/>
      <c r="D636" s="145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21.0" customHeight="1">
      <c r="A637" s="58"/>
      <c r="B637" s="58"/>
      <c r="C637" s="58"/>
      <c r="D637" s="145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21.0" customHeight="1">
      <c r="A638" s="58"/>
      <c r="B638" s="58"/>
      <c r="C638" s="58"/>
      <c r="D638" s="145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21.0" customHeight="1">
      <c r="A639" s="58"/>
      <c r="B639" s="58"/>
      <c r="C639" s="58"/>
      <c r="D639" s="145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21.0" customHeight="1">
      <c r="A640" s="58"/>
      <c r="B640" s="58"/>
      <c r="C640" s="58"/>
      <c r="D640" s="145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21.0" customHeight="1">
      <c r="A641" s="58"/>
      <c r="B641" s="58"/>
      <c r="C641" s="58"/>
      <c r="D641" s="145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21.0" customHeight="1">
      <c r="A642" s="58"/>
      <c r="B642" s="58"/>
      <c r="C642" s="58"/>
      <c r="D642" s="145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21.0" customHeight="1">
      <c r="A643" s="58"/>
      <c r="B643" s="58"/>
      <c r="C643" s="58"/>
      <c r="D643" s="145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21.0" customHeight="1">
      <c r="A644" s="58"/>
      <c r="B644" s="58"/>
      <c r="C644" s="58"/>
      <c r="D644" s="145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21.0" customHeight="1">
      <c r="A645" s="58"/>
      <c r="B645" s="58"/>
      <c r="C645" s="58"/>
      <c r="D645" s="145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21.0" customHeight="1">
      <c r="A646" s="58"/>
      <c r="B646" s="58"/>
      <c r="C646" s="58"/>
      <c r="D646" s="145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21.0" customHeight="1">
      <c r="A647" s="58"/>
      <c r="B647" s="58"/>
      <c r="C647" s="58"/>
      <c r="D647" s="145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21.0" customHeight="1">
      <c r="A648" s="58"/>
      <c r="B648" s="58"/>
      <c r="C648" s="58"/>
      <c r="D648" s="145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21.0" customHeight="1">
      <c r="A649" s="58"/>
      <c r="B649" s="58"/>
      <c r="C649" s="58"/>
      <c r="D649" s="145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21.0" customHeight="1">
      <c r="A650" s="58"/>
      <c r="B650" s="58"/>
      <c r="C650" s="58"/>
      <c r="D650" s="145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21.0" customHeight="1">
      <c r="A651" s="58"/>
      <c r="B651" s="58"/>
      <c r="C651" s="58"/>
      <c r="D651" s="145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21.0" customHeight="1">
      <c r="A652" s="58"/>
      <c r="B652" s="58"/>
      <c r="C652" s="58"/>
      <c r="D652" s="145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21.0" customHeight="1">
      <c r="A653" s="58"/>
      <c r="B653" s="58"/>
      <c r="C653" s="58"/>
      <c r="D653" s="145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21.0" customHeight="1">
      <c r="A654" s="58"/>
      <c r="B654" s="58"/>
      <c r="C654" s="58"/>
      <c r="D654" s="145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21.0" customHeight="1">
      <c r="A655" s="58"/>
      <c r="B655" s="58"/>
      <c r="C655" s="58"/>
      <c r="D655" s="145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21.0" customHeight="1">
      <c r="A656" s="58"/>
      <c r="B656" s="58"/>
      <c r="C656" s="58"/>
      <c r="D656" s="145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21.0" customHeight="1">
      <c r="A657" s="58"/>
      <c r="B657" s="58"/>
      <c r="C657" s="58"/>
      <c r="D657" s="145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21.0" customHeight="1">
      <c r="A658" s="58"/>
      <c r="B658" s="58"/>
      <c r="C658" s="58"/>
      <c r="D658" s="145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21.0" customHeight="1">
      <c r="A659" s="58"/>
      <c r="B659" s="58"/>
      <c r="C659" s="58"/>
      <c r="D659" s="145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21.0" customHeight="1">
      <c r="A660" s="58"/>
      <c r="B660" s="58"/>
      <c r="C660" s="58"/>
      <c r="D660" s="145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21.0" customHeight="1">
      <c r="A661" s="58"/>
      <c r="B661" s="58"/>
      <c r="C661" s="58"/>
      <c r="D661" s="145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21.0" customHeight="1">
      <c r="A662" s="58"/>
      <c r="B662" s="58"/>
      <c r="C662" s="58"/>
      <c r="D662" s="145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21.0" customHeight="1">
      <c r="A663" s="58"/>
      <c r="B663" s="58"/>
      <c r="C663" s="58"/>
      <c r="D663" s="145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21.0" customHeight="1">
      <c r="A664" s="58"/>
      <c r="B664" s="58"/>
      <c r="C664" s="58"/>
      <c r="D664" s="145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21.0" customHeight="1">
      <c r="A665" s="58"/>
      <c r="B665" s="58"/>
      <c r="C665" s="58"/>
      <c r="D665" s="145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21.0" customHeight="1">
      <c r="A666" s="58"/>
      <c r="B666" s="58"/>
      <c r="C666" s="58"/>
      <c r="D666" s="145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21.0" customHeight="1">
      <c r="A667" s="58"/>
      <c r="B667" s="58"/>
      <c r="C667" s="58"/>
      <c r="D667" s="145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21.0" customHeight="1">
      <c r="A668" s="58"/>
      <c r="B668" s="58"/>
      <c r="C668" s="58"/>
      <c r="D668" s="145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21.0" customHeight="1">
      <c r="A669" s="58"/>
      <c r="B669" s="58"/>
      <c r="C669" s="58"/>
      <c r="D669" s="145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21.0" customHeight="1">
      <c r="A670" s="58"/>
      <c r="B670" s="58"/>
      <c r="C670" s="58"/>
      <c r="D670" s="145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21.0" customHeight="1">
      <c r="A671" s="58"/>
      <c r="B671" s="58"/>
      <c r="C671" s="58"/>
      <c r="D671" s="145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21.0" customHeight="1">
      <c r="A672" s="58"/>
      <c r="B672" s="58"/>
      <c r="C672" s="58"/>
      <c r="D672" s="145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21.0" customHeight="1">
      <c r="A673" s="58"/>
      <c r="B673" s="58"/>
      <c r="C673" s="58"/>
      <c r="D673" s="145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21.0" customHeight="1">
      <c r="A674" s="58"/>
      <c r="B674" s="58"/>
      <c r="C674" s="58"/>
      <c r="D674" s="145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21.0" customHeight="1">
      <c r="A675" s="58"/>
      <c r="B675" s="58"/>
      <c r="C675" s="58"/>
      <c r="D675" s="145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21.0" customHeight="1">
      <c r="A676" s="58"/>
      <c r="B676" s="58"/>
      <c r="C676" s="58"/>
      <c r="D676" s="145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21.0" customHeight="1">
      <c r="A677" s="58"/>
      <c r="B677" s="58"/>
      <c r="C677" s="58"/>
      <c r="D677" s="145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21.0" customHeight="1">
      <c r="A678" s="58"/>
      <c r="B678" s="58"/>
      <c r="C678" s="58"/>
      <c r="D678" s="145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21.0" customHeight="1">
      <c r="A679" s="58"/>
      <c r="B679" s="58"/>
      <c r="C679" s="58"/>
      <c r="D679" s="145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21.0" customHeight="1">
      <c r="A680" s="58"/>
      <c r="B680" s="58"/>
      <c r="C680" s="58"/>
      <c r="D680" s="145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21.0" customHeight="1">
      <c r="A681" s="58"/>
      <c r="B681" s="58"/>
      <c r="C681" s="58"/>
      <c r="D681" s="145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21.0" customHeight="1">
      <c r="A682" s="58"/>
      <c r="B682" s="58"/>
      <c r="C682" s="58"/>
      <c r="D682" s="145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21.0" customHeight="1">
      <c r="A683" s="58"/>
      <c r="B683" s="58"/>
      <c r="C683" s="58"/>
      <c r="D683" s="145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21.0" customHeight="1">
      <c r="A684" s="58"/>
      <c r="B684" s="58"/>
      <c r="C684" s="58"/>
      <c r="D684" s="145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21.0" customHeight="1">
      <c r="A685" s="58"/>
      <c r="B685" s="58"/>
      <c r="C685" s="58"/>
      <c r="D685" s="145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21.0" customHeight="1">
      <c r="A686" s="58"/>
      <c r="B686" s="58"/>
      <c r="C686" s="58"/>
      <c r="D686" s="145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21.0" customHeight="1">
      <c r="A687" s="58"/>
      <c r="B687" s="58"/>
      <c r="C687" s="58"/>
      <c r="D687" s="145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21.0" customHeight="1">
      <c r="A688" s="58"/>
      <c r="B688" s="58"/>
      <c r="C688" s="58"/>
      <c r="D688" s="145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21.0" customHeight="1">
      <c r="A689" s="58"/>
      <c r="B689" s="58"/>
      <c r="C689" s="58"/>
      <c r="D689" s="145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21.0" customHeight="1">
      <c r="A690" s="58"/>
      <c r="B690" s="58"/>
      <c r="C690" s="58"/>
      <c r="D690" s="145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21.0" customHeight="1">
      <c r="A691" s="58"/>
      <c r="B691" s="58"/>
      <c r="C691" s="58"/>
      <c r="D691" s="145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21.0" customHeight="1">
      <c r="A692" s="58"/>
      <c r="B692" s="58"/>
      <c r="C692" s="58"/>
      <c r="D692" s="145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21.0" customHeight="1">
      <c r="A693" s="58"/>
      <c r="B693" s="58"/>
      <c r="C693" s="58"/>
      <c r="D693" s="145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21.0" customHeight="1">
      <c r="A694" s="58"/>
      <c r="B694" s="58"/>
      <c r="C694" s="58"/>
      <c r="D694" s="145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21.0" customHeight="1">
      <c r="A695" s="58"/>
      <c r="B695" s="58"/>
      <c r="C695" s="58"/>
      <c r="D695" s="145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21.0" customHeight="1">
      <c r="A696" s="58"/>
      <c r="B696" s="58"/>
      <c r="C696" s="58"/>
      <c r="D696" s="145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21.0" customHeight="1">
      <c r="A697" s="58"/>
      <c r="B697" s="58"/>
      <c r="C697" s="58"/>
      <c r="D697" s="145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21.0" customHeight="1">
      <c r="A698" s="58"/>
      <c r="B698" s="58"/>
      <c r="C698" s="58"/>
      <c r="D698" s="145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21.0" customHeight="1">
      <c r="A699" s="58"/>
      <c r="B699" s="58"/>
      <c r="C699" s="58"/>
      <c r="D699" s="145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21.0" customHeight="1">
      <c r="A700" s="58"/>
      <c r="B700" s="58"/>
      <c r="C700" s="58"/>
      <c r="D700" s="145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21.0" customHeight="1">
      <c r="A701" s="58"/>
      <c r="B701" s="58"/>
      <c r="C701" s="58"/>
      <c r="D701" s="145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21.0" customHeight="1">
      <c r="A702" s="58"/>
      <c r="B702" s="58"/>
      <c r="C702" s="58"/>
      <c r="D702" s="145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21.0" customHeight="1">
      <c r="A703" s="58"/>
      <c r="B703" s="58"/>
      <c r="C703" s="58"/>
      <c r="D703" s="145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21.0" customHeight="1">
      <c r="A704" s="58"/>
      <c r="B704" s="58"/>
      <c r="C704" s="58"/>
      <c r="D704" s="145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21.0" customHeight="1">
      <c r="A705" s="58"/>
      <c r="B705" s="58"/>
      <c r="C705" s="58"/>
      <c r="D705" s="145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21.0" customHeight="1">
      <c r="A706" s="58"/>
      <c r="B706" s="58"/>
      <c r="C706" s="58"/>
      <c r="D706" s="145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21.0" customHeight="1">
      <c r="A707" s="58"/>
      <c r="B707" s="58"/>
      <c r="C707" s="58"/>
      <c r="D707" s="145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21.0" customHeight="1">
      <c r="A708" s="58"/>
      <c r="B708" s="58"/>
      <c r="C708" s="58"/>
      <c r="D708" s="145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21.0" customHeight="1">
      <c r="A709" s="58"/>
      <c r="B709" s="58"/>
      <c r="C709" s="58"/>
      <c r="D709" s="145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21.0" customHeight="1">
      <c r="A710" s="58"/>
      <c r="B710" s="58"/>
      <c r="C710" s="58"/>
      <c r="D710" s="145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21.0" customHeight="1">
      <c r="A711" s="58"/>
      <c r="B711" s="58"/>
      <c r="C711" s="58"/>
      <c r="D711" s="145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21.0" customHeight="1">
      <c r="A712" s="58"/>
      <c r="B712" s="58"/>
      <c r="C712" s="58"/>
      <c r="D712" s="145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21.0" customHeight="1">
      <c r="A713" s="58"/>
      <c r="B713" s="58"/>
      <c r="C713" s="58"/>
      <c r="D713" s="145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21.0" customHeight="1">
      <c r="A714" s="58"/>
      <c r="B714" s="58"/>
      <c r="C714" s="58"/>
      <c r="D714" s="145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21.0" customHeight="1">
      <c r="A715" s="58"/>
      <c r="B715" s="58"/>
      <c r="C715" s="58"/>
      <c r="D715" s="145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21.0" customHeight="1">
      <c r="A716" s="58"/>
      <c r="B716" s="58"/>
      <c r="C716" s="58"/>
      <c r="D716" s="145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21.0" customHeight="1">
      <c r="A717" s="58"/>
      <c r="B717" s="58"/>
      <c r="C717" s="58"/>
      <c r="D717" s="145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21.0" customHeight="1">
      <c r="A718" s="58"/>
      <c r="B718" s="58"/>
      <c r="C718" s="58"/>
      <c r="D718" s="145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21.0" customHeight="1">
      <c r="A719" s="58"/>
      <c r="B719" s="58"/>
      <c r="C719" s="58"/>
      <c r="D719" s="145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21.0" customHeight="1">
      <c r="A720" s="58"/>
      <c r="B720" s="58"/>
      <c r="C720" s="58"/>
      <c r="D720" s="145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21.0" customHeight="1">
      <c r="A721" s="58"/>
      <c r="B721" s="58"/>
      <c r="C721" s="58"/>
      <c r="D721" s="145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21.0" customHeight="1">
      <c r="A722" s="58"/>
      <c r="B722" s="58"/>
      <c r="C722" s="58"/>
      <c r="D722" s="145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21.0" customHeight="1">
      <c r="A723" s="58"/>
      <c r="B723" s="58"/>
      <c r="C723" s="58"/>
      <c r="D723" s="145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21.0" customHeight="1">
      <c r="A724" s="58"/>
      <c r="B724" s="58"/>
      <c r="C724" s="58"/>
      <c r="D724" s="145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21.0" customHeight="1">
      <c r="A725" s="58"/>
      <c r="B725" s="58"/>
      <c r="C725" s="58"/>
      <c r="D725" s="145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21.0" customHeight="1">
      <c r="A726" s="58"/>
      <c r="B726" s="58"/>
      <c r="C726" s="58"/>
      <c r="D726" s="145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21.0" customHeight="1">
      <c r="A727" s="58"/>
      <c r="B727" s="58"/>
      <c r="C727" s="58"/>
      <c r="D727" s="145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21.0" customHeight="1">
      <c r="A728" s="58"/>
      <c r="B728" s="58"/>
      <c r="C728" s="58"/>
      <c r="D728" s="145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21.0" customHeight="1">
      <c r="A729" s="58"/>
      <c r="B729" s="58"/>
      <c r="C729" s="58"/>
      <c r="D729" s="145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21.0" customHeight="1">
      <c r="A730" s="58"/>
      <c r="B730" s="58"/>
      <c r="C730" s="58"/>
      <c r="D730" s="145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21.0" customHeight="1">
      <c r="A731" s="58"/>
      <c r="B731" s="58"/>
      <c r="C731" s="58"/>
      <c r="D731" s="145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21.0" customHeight="1">
      <c r="A732" s="58"/>
      <c r="B732" s="58"/>
      <c r="C732" s="58"/>
      <c r="D732" s="145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21.0" customHeight="1">
      <c r="A733" s="58"/>
      <c r="B733" s="58"/>
      <c r="C733" s="58"/>
      <c r="D733" s="145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21.0" customHeight="1">
      <c r="A734" s="58"/>
      <c r="B734" s="58"/>
      <c r="C734" s="58"/>
      <c r="D734" s="145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21.0" customHeight="1">
      <c r="A735" s="58"/>
      <c r="B735" s="58"/>
      <c r="C735" s="58"/>
      <c r="D735" s="145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21.0" customHeight="1">
      <c r="A736" s="58"/>
      <c r="B736" s="58"/>
      <c r="C736" s="58"/>
      <c r="D736" s="145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21.0" customHeight="1">
      <c r="A737" s="58"/>
      <c r="B737" s="58"/>
      <c r="C737" s="58"/>
      <c r="D737" s="145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21.0" customHeight="1">
      <c r="A738" s="58"/>
      <c r="B738" s="58"/>
      <c r="C738" s="58"/>
      <c r="D738" s="145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21.0" customHeight="1">
      <c r="A739" s="58"/>
      <c r="B739" s="58"/>
      <c r="C739" s="58"/>
      <c r="D739" s="145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21.0" customHeight="1">
      <c r="A740" s="58"/>
      <c r="B740" s="58"/>
      <c r="C740" s="58"/>
      <c r="D740" s="145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21.0" customHeight="1">
      <c r="A741" s="58"/>
      <c r="B741" s="58"/>
      <c r="C741" s="58"/>
      <c r="D741" s="145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21.0" customHeight="1">
      <c r="A742" s="58"/>
      <c r="B742" s="58"/>
      <c r="C742" s="58"/>
      <c r="D742" s="145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21.0" customHeight="1">
      <c r="A743" s="58"/>
      <c r="B743" s="58"/>
      <c r="C743" s="58"/>
      <c r="D743" s="145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21.0" customHeight="1">
      <c r="A744" s="58"/>
      <c r="B744" s="58"/>
      <c r="C744" s="58"/>
      <c r="D744" s="145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21.0" customHeight="1">
      <c r="A745" s="58"/>
      <c r="B745" s="58"/>
      <c r="C745" s="58"/>
      <c r="D745" s="145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21.0" customHeight="1">
      <c r="A746" s="58"/>
      <c r="B746" s="58"/>
      <c r="C746" s="58"/>
      <c r="D746" s="145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21.0" customHeight="1">
      <c r="A747" s="58"/>
      <c r="B747" s="58"/>
      <c r="C747" s="58"/>
      <c r="D747" s="145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21.0" customHeight="1">
      <c r="A748" s="58"/>
      <c r="B748" s="58"/>
      <c r="C748" s="58"/>
      <c r="D748" s="145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21.0" customHeight="1">
      <c r="A749" s="58"/>
      <c r="B749" s="58"/>
      <c r="C749" s="58"/>
      <c r="D749" s="145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21.0" customHeight="1">
      <c r="A750" s="58"/>
      <c r="B750" s="58"/>
      <c r="C750" s="58"/>
      <c r="D750" s="145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21.0" customHeight="1">
      <c r="A751" s="58"/>
      <c r="B751" s="58"/>
      <c r="C751" s="58"/>
      <c r="D751" s="145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21.0" customHeight="1">
      <c r="A752" s="58"/>
      <c r="B752" s="58"/>
      <c r="C752" s="58"/>
      <c r="D752" s="145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21.0" customHeight="1">
      <c r="A753" s="58"/>
      <c r="B753" s="58"/>
      <c r="C753" s="58"/>
      <c r="D753" s="145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21.0" customHeight="1">
      <c r="A754" s="58"/>
      <c r="B754" s="58"/>
      <c r="C754" s="58"/>
      <c r="D754" s="145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21.0" customHeight="1">
      <c r="A755" s="58"/>
      <c r="B755" s="58"/>
      <c r="C755" s="58"/>
      <c r="D755" s="145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21.0" customHeight="1">
      <c r="A756" s="58"/>
      <c r="B756" s="58"/>
      <c r="C756" s="58"/>
      <c r="D756" s="145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21.0" customHeight="1">
      <c r="A757" s="58"/>
      <c r="B757" s="58"/>
      <c r="C757" s="58"/>
      <c r="D757" s="145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21.0" customHeight="1">
      <c r="A758" s="58"/>
      <c r="B758" s="58"/>
      <c r="C758" s="58"/>
      <c r="D758" s="145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21.0" customHeight="1">
      <c r="A759" s="58"/>
      <c r="B759" s="58"/>
      <c r="C759" s="58"/>
      <c r="D759" s="145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21.0" customHeight="1">
      <c r="A760" s="58"/>
      <c r="B760" s="58"/>
      <c r="C760" s="58"/>
      <c r="D760" s="145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21.0" customHeight="1">
      <c r="A761" s="58"/>
      <c r="B761" s="58"/>
      <c r="C761" s="58"/>
      <c r="D761" s="145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21.0" customHeight="1">
      <c r="A762" s="58"/>
      <c r="B762" s="58"/>
      <c r="C762" s="58"/>
      <c r="D762" s="145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21.0" customHeight="1">
      <c r="A763" s="58"/>
      <c r="B763" s="58"/>
      <c r="C763" s="58"/>
      <c r="D763" s="145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21.0" customHeight="1">
      <c r="A764" s="58"/>
      <c r="B764" s="58"/>
      <c r="C764" s="58"/>
      <c r="D764" s="145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21.0" customHeight="1">
      <c r="A765" s="58"/>
      <c r="B765" s="58"/>
      <c r="C765" s="58"/>
      <c r="D765" s="145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21.0" customHeight="1">
      <c r="A766" s="58"/>
      <c r="B766" s="58"/>
      <c r="C766" s="58"/>
      <c r="D766" s="145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21.0" customHeight="1">
      <c r="A767" s="58"/>
      <c r="B767" s="58"/>
      <c r="C767" s="58"/>
      <c r="D767" s="145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21.0" customHeight="1">
      <c r="A768" s="58"/>
      <c r="B768" s="58"/>
      <c r="C768" s="58"/>
      <c r="D768" s="145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21.0" customHeight="1">
      <c r="A769" s="58"/>
      <c r="B769" s="58"/>
      <c r="C769" s="58"/>
      <c r="D769" s="145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21.0" customHeight="1">
      <c r="A770" s="58"/>
      <c r="B770" s="58"/>
      <c r="C770" s="58"/>
      <c r="D770" s="145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21.0" customHeight="1">
      <c r="A771" s="58"/>
      <c r="B771" s="58"/>
      <c r="C771" s="58"/>
      <c r="D771" s="145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21.0" customHeight="1">
      <c r="A772" s="58"/>
      <c r="B772" s="58"/>
      <c r="C772" s="58"/>
      <c r="D772" s="145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21.0" customHeight="1">
      <c r="A773" s="58"/>
      <c r="B773" s="58"/>
      <c r="C773" s="58"/>
      <c r="D773" s="145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21.0" customHeight="1">
      <c r="A774" s="58"/>
      <c r="B774" s="58"/>
      <c r="C774" s="58"/>
      <c r="D774" s="145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21.0" customHeight="1">
      <c r="A775" s="58"/>
      <c r="B775" s="58"/>
      <c r="C775" s="58"/>
      <c r="D775" s="145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21.0" customHeight="1">
      <c r="A776" s="58"/>
      <c r="B776" s="58"/>
      <c r="C776" s="58"/>
      <c r="D776" s="145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21.0" customHeight="1">
      <c r="A777" s="58"/>
      <c r="B777" s="58"/>
      <c r="C777" s="58"/>
      <c r="D777" s="145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21.0" customHeight="1">
      <c r="A778" s="58"/>
      <c r="B778" s="58"/>
      <c r="C778" s="58"/>
      <c r="D778" s="145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21.0" customHeight="1">
      <c r="A779" s="58"/>
      <c r="B779" s="58"/>
      <c r="C779" s="58"/>
      <c r="D779" s="145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21.0" customHeight="1">
      <c r="A780" s="58"/>
      <c r="B780" s="58"/>
      <c r="C780" s="58"/>
      <c r="D780" s="145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21.0" customHeight="1">
      <c r="A781" s="58"/>
      <c r="B781" s="58"/>
      <c r="C781" s="58"/>
      <c r="D781" s="145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21.0" customHeight="1">
      <c r="A782" s="58"/>
      <c r="B782" s="58"/>
      <c r="C782" s="58"/>
      <c r="D782" s="145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21.0" customHeight="1">
      <c r="A783" s="58"/>
      <c r="B783" s="58"/>
      <c r="C783" s="58"/>
      <c r="D783" s="145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21.0" customHeight="1">
      <c r="A784" s="58"/>
      <c r="B784" s="58"/>
      <c r="C784" s="58"/>
      <c r="D784" s="145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21.0" customHeight="1">
      <c r="A785" s="58"/>
      <c r="B785" s="58"/>
      <c r="C785" s="58"/>
      <c r="D785" s="145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21.0" customHeight="1">
      <c r="A786" s="58"/>
      <c r="B786" s="58"/>
      <c r="C786" s="58"/>
      <c r="D786" s="145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21.0" customHeight="1">
      <c r="A787" s="58"/>
      <c r="B787" s="58"/>
      <c r="C787" s="58"/>
      <c r="D787" s="145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21.0" customHeight="1">
      <c r="A788" s="58"/>
      <c r="B788" s="58"/>
      <c r="C788" s="58"/>
      <c r="D788" s="145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21.0" customHeight="1">
      <c r="A789" s="58"/>
      <c r="B789" s="58"/>
      <c r="C789" s="58"/>
      <c r="D789" s="145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21.0" customHeight="1">
      <c r="A790" s="58"/>
      <c r="B790" s="58"/>
      <c r="C790" s="58"/>
      <c r="D790" s="145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21.0" customHeight="1">
      <c r="A791" s="58"/>
      <c r="B791" s="58"/>
      <c r="C791" s="58"/>
      <c r="D791" s="145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21.0" customHeight="1">
      <c r="A792" s="58"/>
      <c r="B792" s="58"/>
      <c r="C792" s="58"/>
      <c r="D792" s="145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21.0" customHeight="1">
      <c r="A793" s="58"/>
      <c r="B793" s="58"/>
      <c r="C793" s="58"/>
      <c r="D793" s="145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21.0" customHeight="1">
      <c r="A794" s="58"/>
      <c r="B794" s="58"/>
      <c r="C794" s="58"/>
      <c r="D794" s="145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21.0" customHeight="1">
      <c r="A795" s="58"/>
      <c r="B795" s="58"/>
      <c r="C795" s="58"/>
      <c r="D795" s="145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21.0" customHeight="1">
      <c r="A796" s="58"/>
      <c r="B796" s="58"/>
      <c r="C796" s="58"/>
      <c r="D796" s="145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21.0" customHeight="1">
      <c r="A797" s="58"/>
      <c r="B797" s="58"/>
      <c r="C797" s="58"/>
      <c r="D797" s="145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21.0" customHeight="1">
      <c r="A798" s="58"/>
      <c r="B798" s="58"/>
      <c r="C798" s="58"/>
      <c r="D798" s="145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21.0" customHeight="1">
      <c r="A799" s="58"/>
      <c r="B799" s="58"/>
      <c r="C799" s="58"/>
      <c r="D799" s="145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21.0" customHeight="1">
      <c r="A800" s="58"/>
      <c r="B800" s="58"/>
      <c r="C800" s="58"/>
      <c r="D800" s="145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21.0" customHeight="1">
      <c r="A801" s="58"/>
      <c r="B801" s="58"/>
      <c r="C801" s="58"/>
      <c r="D801" s="145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21.0" customHeight="1">
      <c r="A802" s="58"/>
      <c r="B802" s="58"/>
      <c r="C802" s="58"/>
      <c r="D802" s="145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21.0" customHeight="1">
      <c r="A803" s="58"/>
      <c r="B803" s="58"/>
      <c r="C803" s="58"/>
      <c r="D803" s="145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21.0" customHeight="1">
      <c r="A804" s="58"/>
      <c r="B804" s="58"/>
      <c r="C804" s="58"/>
      <c r="D804" s="145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21.0" customHeight="1">
      <c r="A805" s="58"/>
      <c r="B805" s="58"/>
      <c r="C805" s="58"/>
      <c r="D805" s="145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21.0" customHeight="1">
      <c r="A806" s="58"/>
      <c r="B806" s="58"/>
      <c r="C806" s="58"/>
      <c r="D806" s="145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21.0" customHeight="1">
      <c r="A807" s="58"/>
      <c r="B807" s="58"/>
      <c r="C807" s="58"/>
      <c r="D807" s="145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21.0" customHeight="1">
      <c r="A808" s="58"/>
      <c r="B808" s="58"/>
      <c r="C808" s="58"/>
      <c r="D808" s="145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21.0" customHeight="1">
      <c r="A809" s="58"/>
      <c r="B809" s="58"/>
      <c r="C809" s="58"/>
      <c r="D809" s="145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21.0" customHeight="1">
      <c r="A810" s="58"/>
      <c r="B810" s="58"/>
      <c r="C810" s="58"/>
      <c r="D810" s="145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21.0" customHeight="1">
      <c r="A811" s="58"/>
      <c r="B811" s="58"/>
      <c r="C811" s="58"/>
      <c r="D811" s="145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21.0" customHeight="1">
      <c r="A812" s="58"/>
      <c r="B812" s="58"/>
      <c r="C812" s="58"/>
      <c r="D812" s="145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21.0" customHeight="1">
      <c r="A813" s="58"/>
      <c r="B813" s="58"/>
      <c r="C813" s="58"/>
      <c r="D813" s="145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21.0" customHeight="1">
      <c r="A814" s="58"/>
      <c r="B814" s="58"/>
      <c r="C814" s="58"/>
      <c r="D814" s="145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21.0" customHeight="1">
      <c r="A815" s="58"/>
      <c r="B815" s="58"/>
      <c r="C815" s="58"/>
      <c r="D815" s="145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21.0" customHeight="1">
      <c r="A816" s="58"/>
      <c r="B816" s="58"/>
      <c r="C816" s="58"/>
      <c r="D816" s="145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21.0" customHeight="1">
      <c r="A817" s="58"/>
      <c r="B817" s="58"/>
      <c r="C817" s="58"/>
      <c r="D817" s="145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21.0" customHeight="1">
      <c r="A818" s="58"/>
      <c r="B818" s="58"/>
      <c r="C818" s="58"/>
      <c r="D818" s="145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21.0" customHeight="1">
      <c r="A819" s="58"/>
      <c r="B819" s="58"/>
      <c r="C819" s="58"/>
      <c r="D819" s="145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21.0" customHeight="1">
      <c r="A820" s="58"/>
      <c r="B820" s="58"/>
      <c r="C820" s="58"/>
      <c r="D820" s="145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21.0" customHeight="1">
      <c r="A821" s="58"/>
      <c r="B821" s="58"/>
      <c r="C821" s="58"/>
      <c r="D821" s="145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21.0" customHeight="1">
      <c r="A822" s="58"/>
      <c r="B822" s="58"/>
      <c r="C822" s="58"/>
      <c r="D822" s="145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21.0" customHeight="1">
      <c r="A823" s="58"/>
      <c r="B823" s="58"/>
      <c r="C823" s="58"/>
      <c r="D823" s="145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21.0" customHeight="1">
      <c r="A824" s="58"/>
      <c r="B824" s="58"/>
      <c r="C824" s="58"/>
      <c r="D824" s="145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21.0" customHeight="1">
      <c r="A825" s="58"/>
      <c r="B825" s="58"/>
      <c r="C825" s="58"/>
      <c r="D825" s="145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21.0" customHeight="1">
      <c r="A826" s="58"/>
      <c r="B826" s="58"/>
      <c r="C826" s="58"/>
      <c r="D826" s="145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21.0" customHeight="1">
      <c r="A827" s="58"/>
      <c r="B827" s="58"/>
      <c r="C827" s="58"/>
      <c r="D827" s="145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21.0" customHeight="1">
      <c r="A828" s="58"/>
      <c r="B828" s="58"/>
      <c r="C828" s="58"/>
      <c r="D828" s="145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21.0" customHeight="1">
      <c r="A829" s="58"/>
      <c r="B829" s="58"/>
      <c r="C829" s="58"/>
      <c r="D829" s="145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21.0" customHeight="1">
      <c r="A830" s="58"/>
      <c r="B830" s="58"/>
      <c r="C830" s="58"/>
      <c r="D830" s="145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21.0" customHeight="1">
      <c r="A831" s="58"/>
      <c r="B831" s="58"/>
      <c r="C831" s="58"/>
      <c r="D831" s="145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21.0" customHeight="1">
      <c r="A832" s="58"/>
      <c r="B832" s="58"/>
      <c r="C832" s="58"/>
      <c r="D832" s="145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21.0" customHeight="1">
      <c r="A833" s="58"/>
      <c r="B833" s="58"/>
      <c r="C833" s="58"/>
      <c r="D833" s="145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21.0" customHeight="1">
      <c r="A834" s="58"/>
      <c r="B834" s="58"/>
      <c r="C834" s="58"/>
      <c r="D834" s="145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21.0" customHeight="1">
      <c r="A835" s="58"/>
      <c r="B835" s="58"/>
      <c r="C835" s="58"/>
      <c r="D835" s="145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21.0" customHeight="1">
      <c r="A836" s="58"/>
      <c r="B836" s="58"/>
      <c r="C836" s="58"/>
      <c r="D836" s="145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21.0" customHeight="1">
      <c r="A837" s="58"/>
      <c r="B837" s="58"/>
      <c r="C837" s="58"/>
      <c r="D837" s="145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21.0" customHeight="1">
      <c r="A838" s="58"/>
      <c r="B838" s="58"/>
      <c r="C838" s="58"/>
      <c r="D838" s="145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21.0" customHeight="1">
      <c r="A839" s="58"/>
      <c r="B839" s="58"/>
      <c r="C839" s="58"/>
      <c r="D839" s="145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21.0" customHeight="1">
      <c r="A840" s="58"/>
      <c r="B840" s="58"/>
      <c r="C840" s="58"/>
      <c r="D840" s="145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21.0" customHeight="1">
      <c r="A841" s="58"/>
      <c r="B841" s="58"/>
      <c r="C841" s="58"/>
      <c r="D841" s="145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21.0" customHeight="1">
      <c r="A842" s="58"/>
      <c r="B842" s="58"/>
      <c r="C842" s="58"/>
      <c r="D842" s="145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21.0" customHeight="1">
      <c r="A843" s="58"/>
      <c r="B843" s="58"/>
      <c r="C843" s="58"/>
      <c r="D843" s="145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21.0" customHeight="1">
      <c r="A844" s="58"/>
      <c r="B844" s="58"/>
      <c r="C844" s="58"/>
      <c r="D844" s="145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21.0" customHeight="1">
      <c r="A845" s="58"/>
      <c r="B845" s="58"/>
      <c r="C845" s="58"/>
      <c r="D845" s="145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21.0" customHeight="1">
      <c r="A846" s="58"/>
      <c r="B846" s="58"/>
      <c r="C846" s="58"/>
      <c r="D846" s="145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21.0" customHeight="1">
      <c r="A847" s="58"/>
      <c r="B847" s="58"/>
      <c r="C847" s="58"/>
      <c r="D847" s="145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21.0" customHeight="1">
      <c r="A848" s="58"/>
      <c r="B848" s="58"/>
      <c r="C848" s="58"/>
      <c r="D848" s="145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21.0" customHeight="1">
      <c r="A849" s="58"/>
      <c r="B849" s="58"/>
      <c r="C849" s="58"/>
      <c r="D849" s="145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21.0" customHeight="1">
      <c r="A850" s="58"/>
      <c r="B850" s="58"/>
      <c r="C850" s="58"/>
      <c r="D850" s="145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21.0" customHeight="1">
      <c r="A851" s="58"/>
      <c r="B851" s="58"/>
      <c r="C851" s="58"/>
      <c r="D851" s="145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21.0" customHeight="1">
      <c r="A852" s="58"/>
      <c r="B852" s="58"/>
      <c r="C852" s="58"/>
      <c r="D852" s="145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21.0" customHeight="1">
      <c r="A853" s="58"/>
      <c r="B853" s="58"/>
      <c r="C853" s="58"/>
      <c r="D853" s="145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21.0" customHeight="1">
      <c r="A854" s="58"/>
      <c r="B854" s="58"/>
      <c r="C854" s="58"/>
      <c r="D854" s="145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21.0" customHeight="1">
      <c r="A855" s="58"/>
      <c r="B855" s="58"/>
      <c r="C855" s="58"/>
      <c r="D855" s="145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21.0" customHeight="1">
      <c r="A856" s="58"/>
      <c r="B856" s="58"/>
      <c r="C856" s="58"/>
      <c r="D856" s="145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21.0" customHeight="1">
      <c r="A857" s="58"/>
      <c r="B857" s="58"/>
      <c r="C857" s="58"/>
      <c r="D857" s="145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21.0" customHeight="1">
      <c r="A858" s="58"/>
      <c r="B858" s="58"/>
      <c r="C858" s="58"/>
      <c r="D858" s="145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21.0" customHeight="1">
      <c r="A859" s="58"/>
      <c r="B859" s="58"/>
      <c r="C859" s="58"/>
      <c r="D859" s="145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21.0" customHeight="1">
      <c r="A860" s="58"/>
      <c r="B860" s="58"/>
      <c r="C860" s="58"/>
      <c r="D860" s="145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21.0" customHeight="1">
      <c r="A861" s="58"/>
      <c r="B861" s="58"/>
      <c r="C861" s="58"/>
      <c r="D861" s="145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21.0" customHeight="1">
      <c r="A862" s="58"/>
      <c r="B862" s="58"/>
      <c r="C862" s="58"/>
      <c r="D862" s="145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21.0" customHeight="1">
      <c r="A863" s="58"/>
      <c r="B863" s="58"/>
      <c r="C863" s="58"/>
      <c r="D863" s="145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21.0" customHeight="1">
      <c r="A864" s="58"/>
      <c r="B864" s="58"/>
      <c r="C864" s="58"/>
      <c r="D864" s="145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21.0" customHeight="1">
      <c r="A865" s="58"/>
      <c r="B865" s="58"/>
      <c r="C865" s="58"/>
      <c r="D865" s="145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21.0" customHeight="1">
      <c r="A866" s="58"/>
      <c r="B866" s="58"/>
      <c r="C866" s="58"/>
      <c r="D866" s="145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21.0" customHeight="1">
      <c r="A867" s="58"/>
      <c r="B867" s="58"/>
      <c r="C867" s="58"/>
      <c r="D867" s="145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21.0" customHeight="1">
      <c r="A868" s="58"/>
      <c r="B868" s="58"/>
      <c r="C868" s="58"/>
      <c r="D868" s="145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21.0" customHeight="1">
      <c r="A869" s="58"/>
      <c r="B869" s="58"/>
      <c r="C869" s="58"/>
      <c r="D869" s="145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21.0" customHeight="1">
      <c r="A870" s="58"/>
      <c r="B870" s="58"/>
      <c r="C870" s="58"/>
      <c r="D870" s="145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21.0" customHeight="1">
      <c r="A871" s="58"/>
      <c r="B871" s="58"/>
      <c r="C871" s="58"/>
      <c r="D871" s="145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21.0" customHeight="1">
      <c r="A872" s="58"/>
      <c r="B872" s="58"/>
      <c r="C872" s="58"/>
      <c r="D872" s="145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21.0" customHeight="1">
      <c r="A873" s="58"/>
      <c r="B873" s="58"/>
      <c r="C873" s="58"/>
      <c r="D873" s="145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21.0" customHeight="1">
      <c r="A874" s="58"/>
      <c r="B874" s="58"/>
      <c r="C874" s="58"/>
      <c r="D874" s="145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21.0" customHeight="1">
      <c r="A875" s="58"/>
      <c r="B875" s="58"/>
      <c r="C875" s="58"/>
      <c r="D875" s="145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21.0" customHeight="1">
      <c r="A876" s="58"/>
      <c r="B876" s="58"/>
      <c r="C876" s="58"/>
      <c r="D876" s="145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21.0" customHeight="1">
      <c r="A877" s="58"/>
      <c r="B877" s="58"/>
      <c r="C877" s="58"/>
      <c r="D877" s="145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21.0" customHeight="1">
      <c r="A878" s="58"/>
      <c r="B878" s="58"/>
      <c r="C878" s="58"/>
      <c r="D878" s="145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21.0" customHeight="1">
      <c r="A879" s="58"/>
      <c r="B879" s="58"/>
      <c r="C879" s="58"/>
      <c r="D879" s="145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21.0" customHeight="1">
      <c r="A880" s="58"/>
      <c r="B880" s="58"/>
      <c r="C880" s="58"/>
      <c r="D880" s="145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21.0" customHeight="1">
      <c r="A881" s="58"/>
      <c r="B881" s="58"/>
      <c r="C881" s="58"/>
      <c r="D881" s="145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21.0" customHeight="1">
      <c r="A882" s="58"/>
      <c r="B882" s="58"/>
      <c r="C882" s="58"/>
      <c r="D882" s="145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21.0" customHeight="1">
      <c r="A883" s="58"/>
      <c r="B883" s="58"/>
      <c r="C883" s="58"/>
      <c r="D883" s="145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21.0" customHeight="1">
      <c r="A884" s="58"/>
      <c r="B884" s="58"/>
      <c r="C884" s="58"/>
      <c r="D884" s="145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21.0" customHeight="1">
      <c r="A885" s="58"/>
      <c r="B885" s="58"/>
      <c r="C885" s="58"/>
      <c r="D885" s="145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21.0" customHeight="1">
      <c r="A886" s="58"/>
      <c r="B886" s="58"/>
      <c r="C886" s="58"/>
      <c r="D886" s="145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21.0" customHeight="1">
      <c r="A887" s="58"/>
      <c r="B887" s="58"/>
      <c r="C887" s="58"/>
      <c r="D887" s="145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21.0" customHeight="1">
      <c r="A888" s="58"/>
      <c r="B888" s="58"/>
      <c r="C888" s="58"/>
      <c r="D888" s="145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21.0" customHeight="1">
      <c r="A889" s="58"/>
      <c r="B889" s="58"/>
      <c r="C889" s="58"/>
      <c r="D889" s="145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21.0" customHeight="1">
      <c r="A890" s="58"/>
      <c r="B890" s="58"/>
      <c r="C890" s="58"/>
      <c r="D890" s="145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21.0" customHeight="1">
      <c r="A891" s="58"/>
      <c r="B891" s="58"/>
      <c r="C891" s="58"/>
      <c r="D891" s="145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21.0" customHeight="1">
      <c r="A892" s="58"/>
      <c r="B892" s="58"/>
      <c r="C892" s="58"/>
      <c r="D892" s="145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21.0" customHeight="1">
      <c r="A893" s="58"/>
      <c r="B893" s="58"/>
      <c r="C893" s="58"/>
      <c r="D893" s="145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21.0" customHeight="1">
      <c r="A894" s="58"/>
      <c r="B894" s="58"/>
      <c r="C894" s="58"/>
      <c r="D894" s="145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21.0" customHeight="1">
      <c r="A895" s="58"/>
      <c r="B895" s="58"/>
      <c r="C895" s="58"/>
      <c r="D895" s="145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21.0" customHeight="1">
      <c r="A896" s="58"/>
      <c r="B896" s="58"/>
      <c r="C896" s="58"/>
      <c r="D896" s="145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21.0" customHeight="1">
      <c r="A897" s="58"/>
      <c r="B897" s="58"/>
      <c r="C897" s="58"/>
      <c r="D897" s="145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21.0" customHeight="1">
      <c r="A898" s="58"/>
      <c r="B898" s="58"/>
      <c r="C898" s="58"/>
      <c r="D898" s="145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21.0" customHeight="1">
      <c r="A899" s="58"/>
      <c r="B899" s="58"/>
      <c r="C899" s="58"/>
      <c r="D899" s="145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21.0" customHeight="1">
      <c r="A900" s="58"/>
      <c r="B900" s="58"/>
      <c r="C900" s="58"/>
      <c r="D900" s="145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21.0" customHeight="1">
      <c r="A901" s="58"/>
      <c r="B901" s="58"/>
      <c r="C901" s="58"/>
      <c r="D901" s="145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21.0" customHeight="1">
      <c r="A902" s="58"/>
      <c r="B902" s="58"/>
      <c r="C902" s="58"/>
      <c r="D902" s="145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21.0" customHeight="1">
      <c r="A903" s="58"/>
      <c r="B903" s="58"/>
      <c r="C903" s="58"/>
      <c r="D903" s="145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21.0" customHeight="1">
      <c r="A904" s="58"/>
      <c r="B904" s="58"/>
      <c r="C904" s="58"/>
      <c r="D904" s="145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21.0" customHeight="1">
      <c r="A905" s="58"/>
      <c r="B905" s="58"/>
      <c r="C905" s="58"/>
      <c r="D905" s="145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21.0" customHeight="1">
      <c r="A906" s="58"/>
      <c r="B906" s="58"/>
      <c r="C906" s="58"/>
      <c r="D906" s="145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21.0" customHeight="1">
      <c r="A907" s="58"/>
      <c r="B907" s="58"/>
      <c r="C907" s="58"/>
      <c r="D907" s="145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21.0" customHeight="1">
      <c r="A908" s="58"/>
      <c r="B908" s="58"/>
      <c r="C908" s="58"/>
      <c r="D908" s="145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21.0" customHeight="1">
      <c r="A909" s="58"/>
      <c r="B909" s="58"/>
      <c r="C909" s="58"/>
      <c r="D909" s="145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21.0" customHeight="1">
      <c r="A910" s="58"/>
      <c r="B910" s="58"/>
      <c r="C910" s="58"/>
      <c r="D910" s="145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21.0" customHeight="1">
      <c r="A911" s="58"/>
      <c r="B911" s="58"/>
      <c r="C911" s="58"/>
      <c r="D911" s="145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21.0" customHeight="1">
      <c r="A912" s="58"/>
      <c r="B912" s="58"/>
      <c r="C912" s="58"/>
      <c r="D912" s="145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21.0" customHeight="1">
      <c r="A913" s="58"/>
      <c r="B913" s="58"/>
      <c r="C913" s="58"/>
      <c r="D913" s="145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21.0" customHeight="1">
      <c r="A914" s="58"/>
      <c r="B914" s="58"/>
      <c r="C914" s="58"/>
      <c r="D914" s="145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21.0" customHeight="1">
      <c r="A915" s="58"/>
      <c r="B915" s="58"/>
      <c r="C915" s="58"/>
      <c r="D915" s="145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21.0" customHeight="1">
      <c r="A916" s="58"/>
      <c r="B916" s="58"/>
      <c r="C916" s="58"/>
      <c r="D916" s="145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21.0" customHeight="1">
      <c r="A917" s="58"/>
      <c r="B917" s="58"/>
      <c r="C917" s="58"/>
      <c r="D917" s="145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21.0" customHeight="1">
      <c r="A918" s="58"/>
      <c r="B918" s="58"/>
      <c r="C918" s="58"/>
      <c r="D918" s="145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21.0" customHeight="1">
      <c r="A919" s="58"/>
      <c r="B919" s="58"/>
      <c r="C919" s="58"/>
      <c r="D919" s="145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21.0" customHeight="1">
      <c r="A920" s="58"/>
      <c r="B920" s="58"/>
      <c r="C920" s="58"/>
      <c r="D920" s="145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21.0" customHeight="1">
      <c r="A921" s="58"/>
      <c r="B921" s="58"/>
      <c r="C921" s="58"/>
      <c r="D921" s="145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21.0" customHeight="1">
      <c r="A922" s="58"/>
      <c r="B922" s="58"/>
      <c r="C922" s="58"/>
      <c r="D922" s="145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21.0" customHeight="1">
      <c r="A923" s="58"/>
      <c r="B923" s="58"/>
      <c r="C923" s="58"/>
      <c r="D923" s="145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21.0" customHeight="1">
      <c r="A924" s="58"/>
      <c r="B924" s="58"/>
      <c r="C924" s="58"/>
      <c r="D924" s="145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21.0" customHeight="1">
      <c r="A925" s="58"/>
      <c r="B925" s="58"/>
      <c r="C925" s="58"/>
      <c r="D925" s="145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21.0" customHeight="1">
      <c r="A926" s="58"/>
      <c r="B926" s="58"/>
      <c r="C926" s="58"/>
      <c r="D926" s="145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21.0" customHeight="1">
      <c r="A927" s="58"/>
      <c r="B927" s="58"/>
      <c r="C927" s="58"/>
      <c r="D927" s="145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21.0" customHeight="1">
      <c r="A928" s="58"/>
      <c r="B928" s="58"/>
      <c r="C928" s="58"/>
      <c r="D928" s="145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21.0" customHeight="1">
      <c r="A929" s="58"/>
      <c r="B929" s="58"/>
      <c r="C929" s="58"/>
      <c r="D929" s="145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21.0" customHeight="1">
      <c r="A930" s="58"/>
      <c r="B930" s="58"/>
      <c r="C930" s="58"/>
      <c r="D930" s="145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21.0" customHeight="1">
      <c r="A931" s="58"/>
      <c r="B931" s="58"/>
      <c r="C931" s="58"/>
      <c r="D931" s="145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21.0" customHeight="1">
      <c r="A932" s="58"/>
      <c r="B932" s="58"/>
      <c r="C932" s="58"/>
      <c r="D932" s="145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21.0" customHeight="1">
      <c r="A933" s="58"/>
      <c r="B933" s="58"/>
      <c r="C933" s="58"/>
      <c r="D933" s="145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21.0" customHeight="1">
      <c r="A934" s="58"/>
      <c r="B934" s="58"/>
      <c r="C934" s="58"/>
      <c r="D934" s="145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21.0" customHeight="1">
      <c r="A935" s="58"/>
      <c r="B935" s="58"/>
      <c r="C935" s="58"/>
      <c r="D935" s="145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21.0" customHeight="1">
      <c r="A936" s="58"/>
      <c r="B936" s="58"/>
      <c r="C936" s="58"/>
      <c r="D936" s="145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21.0" customHeight="1">
      <c r="A937" s="58"/>
      <c r="B937" s="58"/>
      <c r="C937" s="58"/>
      <c r="D937" s="145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21.0" customHeight="1">
      <c r="A938" s="58"/>
      <c r="B938" s="58"/>
      <c r="C938" s="58"/>
      <c r="D938" s="145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21.0" customHeight="1">
      <c r="A939" s="58"/>
      <c r="B939" s="58"/>
      <c r="C939" s="58"/>
      <c r="D939" s="145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21.0" customHeight="1">
      <c r="A940" s="58"/>
      <c r="B940" s="58"/>
      <c r="C940" s="58"/>
      <c r="D940" s="145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21.0" customHeight="1">
      <c r="A941" s="58"/>
      <c r="B941" s="58"/>
      <c r="C941" s="58"/>
      <c r="D941" s="145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21.0" customHeight="1">
      <c r="A942" s="58"/>
      <c r="B942" s="58"/>
      <c r="C942" s="58"/>
      <c r="D942" s="145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21.0" customHeight="1">
      <c r="A943" s="58"/>
      <c r="B943" s="58"/>
      <c r="C943" s="58"/>
      <c r="D943" s="145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21.0" customHeight="1">
      <c r="A944" s="58"/>
      <c r="B944" s="58"/>
      <c r="C944" s="58"/>
      <c r="D944" s="145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21.0" customHeight="1">
      <c r="A945" s="58"/>
      <c r="B945" s="58"/>
      <c r="C945" s="58"/>
      <c r="D945" s="145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21.0" customHeight="1">
      <c r="A946" s="58"/>
      <c r="B946" s="58"/>
      <c r="C946" s="58"/>
      <c r="D946" s="145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21.0" customHeight="1">
      <c r="A947" s="58"/>
      <c r="B947" s="58"/>
      <c r="C947" s="58"/>
      <c r="D947" s="145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21.0" customHeight="1">
      <c r="A948" s="58"/>
      <c r="B948" s="58"/>
      <c r="C948" s="58"/>
      <c r="D948" s="145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21.0" customHeight="1">
      <c r="A949" s="58"/>
      <c r="B949" s="58"/>
      <c r="C949" s="58"/>
      <c r="D949" s="145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21.0" customHeight="1">
      <c r="A950" s="58"/>
      <c r="B950" s="58"/>
      <c r="C950" s="58"/>
      <c r="D950" s="145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21.0" customHeight="1">
      <c r="A951" s="58"/>
      <c r="B951" s="58"/>
      <c r="C951" s="58"/>
      <c r="D951" s="145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21.0" customHeight="1">
      <c r="A952" s="58"/>
      <c r="B952" s="58"/>
      <c r="C952" s="58"/>
      <c r="D952" s="145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21.0" customHeight="1">
      <c r="A953" s="58"/>
      <c r="B953" s="58"/>
      <c r="C953" s="58"/>
      <c r="D953" s="145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21.0" customHeight="1">
      <c r="A954" s="58"/>
      <c r="B954" s="58"/>
      <c r="C954" s="58"/>
      <c r="D954" s="145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21.0" customHeight="1">
      <c r="A955" s="58"/>
      <c r="B955" s="58"/>
      <c r="C955" s="58"/>
      <c r="D955" s="145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21.0" customHeight="1">
      <c r="A956" s="58"/>
      <c r="B956" s="58"/>
      <c r="C956" s="58"/>
      <c r="D956" s="145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21.0" customHeight="1">
      <c r="A957" s="58"/>
      <c r="B957" s="58"/>
      <c r="C957" s="58"/>
      <c r="D957" s="145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21.0" customHeight="1">
      <c r="A958" s="58"/>
      <c r="B958" s="58"/>
      <c r="C958" s="58"/>
      <c r="D958" s="145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21.0" customHeight="1">
      <c r="A959" s="58"/>
      <c r="B959" s="58"/>
      <c r="C959" s="58"/>
      <c r="D959" s="145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21.0" customHeight="1">
      <c r="A960" s="58"/>
      <c r="B960" s="58"/>
      <c r="C960" s="58"/>
      <c r="D960" s="145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21.0" customHeight="1">
      <c r="A961" s="58"/>
      <c r="B961" s="58"/>
      <c r="C961" s="58"/>
      <c r="D961" s="145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21.0" customHeight="1">
      <c r="A962" s="58"/>
      <c r="B962" s="58"/>
      <c r="C962" s="58"/>
      <c r="D962" s="145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21.0" customHeight="1">
      <c r="A963" s="58"/>
      <c r="B963" s="58"/>
      <c r="C963" s="58"/>
      <c r="D963" s="145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21.0" customHeight="1">
      <c r="A964" s="58"/>
      <c r="B964" s="58"/>
      <c r="C964" s="58"/>
      <c r="D964" s="145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21.0" customHeight="1">
      <c r="A965" s="58"/>
      <c r="B965" s="58"/>
      <c r="C965" s="58"/>
      <c r="D965" s="145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21.0" customHeight="1">
      <c r="A966" s="58"/>
      <c r="B966" s="58"/>
      <c r="C966" s="58"/>
      <c r="D966" s="145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21.0" customHeight="1">
      <c r="A967" s="58"/>
      <c r="B967" s="58"/>
      <c r="C967" s="58"/>
      <c r="D967" s="145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21.0" customHeight="1">
      <c r="A968" s="58"/>
      <c r="B968" s="58"/>
      <c r="C968" s="58"/>
      <c r="D968" s="145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21.0" customHeight="1">
      <c r="A969" s="58"/>
      <c r="B969" s="58"/>
      <c r="C969" s="58"/>
      <c r="D969" s="145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21.0" customHeight="1">
      <c r="A970" s="58"/>
      <c r="B970" s="58"/>
      <c r="C970" s="58"/>
      <c r="D970" s="145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21.0" customHeight="1">
      <c r="A971" s="58"/>
      <c r="B971" s="58"/>
      <c r="C971" s="58"/>
      <c r="D971" s="145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21.0" customHeight="1">
      <c r="A972" s="58"/>
      <c r="B972" s="58"/>
      <c r="C972" s="58"/>
      <c r="D972" s="145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21.0" customHeight="1">
      <c r="A973" s="58"/>
      <c r="B973" s="58"/>
      <c r="C973" s="58"/>
      <c r="D973" s="145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21.0" customHeight="1">
      <c r="A974" s="58"/>
      <c r="B974" s="58"/>
      <c r="C974" s="58"/>
      <c r="D974" s="145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21.0" customHeight="1">
      <c r="A975" s="58"/>
      <c r="B975" s="58"/>
      <c r="C975" s="58"/>
      <c r="D975" s="145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21.0" customHeight="1">
      <c r="A976" s="58"/>
      <c r="B976" s="58"/>
      <c r="C976" s="58"/>
      <c r="D976" s="145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21.0" customHeight="1">
      <c r="A977" s="58"/>
      <c r="B977" s="58"/>
      <c r="C977" s="58"/>
      <c r="D977" s="145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21.0" customHeight="1">
      <c r="A978" s="58"/>
      <c r="B978" s="58"/>
      <c r="C978" s="58"/>
      <c r="D978" s="145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21.0" customHeight="1">
      <c r="A979" s="58"/>
      <c r="B979" s="58"/>
      <c r="C979" s="58"/>
      <c r="D979" s="145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21.0" customHeight="1">
      <c r="A980" s="58"/>
      <c r="B980" s="58"/>
      <c r="C980" s="58"/>
      <c r="D980" s="145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21.0" customHeight="1">
      <c r="A981" s="58"/>
      <c r="B981" s="58"/>
      <c r="C981" s="58"/>
      <c r="D981" s="145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21.0" customHeight="1">
      <c r="A982" s="58"/>
      <c r="B982" s="58"/>
      <c r="C982" s="58"/>
      <c r="D982" s="145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21.0" customHeight="1">
      <c r="A983" s="58"/>
      <c r="B983" s="58"/>
      <c r="C983" s="58"/>
      <c r="D983" s="145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21.0" customHeight="1">
      <c r="A984" s="58"/>
      <c r="B984" s="58"/>
      <c r="C984" s="58"/>
      <c r="D984" s="145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21.0" customHeight="1">
      <c r="A985" s="58"/>
      <c r="B985" s="58"/>
      <c r="C985" s="58"/>
      <c r="D985" s="145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21.0" customHeight="1">
      <c r="A986" s="58"/>
      <c r="B986" s="58"/>
      <c r="C986" s="58"/>
      <c r="D986" s="145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21.0" customHeight="1">
      <c r="A987" s="58"/>
      <c r="B987" s="58"/>
      <c r="C987" s="58"/>
      <c r="D987" s="145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21.0" customHeight="1">
      <c r="A988" s="58"/>
      <c r="B988" s="58"/>
      <c r="C988" s="58"/>
      <c r="D988" s="145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21.0" customHeight="1">
      <c r="A989" s="58"/>
      <c r="B989" s="58"/>
      <c r="C989" s="58"/>
      <c r="D989" s="145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21.0" customHeight="1">
      <c r="A990" s="58"/>
      <c r="B990" s="58"/>
      <c r="C990" s="58"/>
      <c r="D990" s="145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21.0" customHeight="1">
      <c r="A991" s="58"/>
      <c r="B991" s="58"/>
      <c r="C991" s="58"/>
      <c r="D991" s="145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21.0" customHeight="1">
      <c r="A992" s="58"/>
      <c r="B992" s="58"/>
      <c r="C992" s="58"/>
      <c r="D992" s="145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21.0" customHeight="1">
      <c r="A993" s="58"/>
      <c r="B993" s="58"/>
      <c r="C993" s="58"/>
      <c r="D993" s="145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21.0" customHeight="1">
      <c r="A994" s="58"/>
      <c r="B994" s="58"/>
      <c r="C994" s="58"/>
      <c r="D994" s="145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21.0" customHeight="1">
      <c r="A995" s="58"/>
      <c r="B995" s="58"/>
      <c r="C995" s="58"/>
      <c r="D995" s="145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21.0" customHeight="1">
      <c r="A996" s="58"/>
      <c r="B996" s="58"/>
      <c r="C996" s="58"/>
      <c r="D996" s="145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21.0" customHeight="1">
      <c r="A997" s="58"/>
      <c r="B997" s="58"/>
      <c r="C997" s="58"/>
      <c r="D997" s="145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21.0" customHeight="1">
      <c r="A998" s="58"/>
      <c r="B998" s="58"/>
      <c r="C998" s="58"/>
      <c r="D998" s="145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21.0" customHeight="1">
      <c r="A999" s="58"/>
      <c r="B999" s="58"/>
      <c r="C999" s="58"/>
      <c r="D999" s="145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21.0" customHeight="1">
      <c r="A1000" s="58"/>
      <c r="B1000" s="58"/>
      <c r="C1000" s="58"/>
      <c r="D1000" s="145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mergeCells count="14">
    <mergeCell ref="C14:C17"/>
    <mergeCell ref="C18:C20"/>
    <mergeCell ref="C21:C22"/>
    <mergeCell ref="C23:C29"/>
    <mergeCell ref="B31:B32"/>
    <mergeCell ref="C31:C32"/>
    <mergeCell ref="F35:G35"/>
    <mergeCell ref="B2:B4"/>
    <mergeCell ref="C2:C4"/>
    <mergeCell ref="B5:B17"/>
    <mergeCell ref="C5:C6"/>
    <mergeCell ref="C7:C8"/>
    <mergeCell ref="C9:C13"/>
    <mergeCell ref="B18:B30"/>
  </mergeCells>
  <printOptions/>
  <pageMargins bottom="0.7480314960629921" footer="0.0" header="0.0" left="0.2362204724409449" right="0.2362204724409449" top="0.7480314960629921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2018-04-30T11:48:43Z</dcterms:created>
  <dc:creator>אריק אוזן</dc:creator>
</cp:coreProperties>
</file>