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60" windowWidth="20730" windowHeight="11100" activeTab="3"/>
  </bookViews>
  <sheets>
    <sheet name="בריאות" sheetId="5" r:id="rId1"/>
    <sheet name="רווחה" sheetId="2" r:id="rId2"/>
    <sheet name="חינוך" sheetId="3" r:id="rId3"/>
    <sheet name="עליה וקליטה" sheetId="4" r:id="rId4"/>
  </sheets>
  <definedNames>
    <definedName name="_xlnm._FilterDatabase" localSheetId="2" hidden="1">חינוך!$A$2:$F$85</definedName>
    <definedName name="_xlnm._FilterDatabase" localSheetId="3" hidden="1">'עליה וקליטה'!$A$2:$G$32</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89" i="3" l="1"/>
  <c r="F75" i="2" l="1"/>
  <c r="E89" i="3"/>
  <c r="G33" i="4"/>
  <c r="F33" i="4"/>
  <c r="G30" i="4"/>
  <c r="F20" i="4"/>
  <c r="G20" i="4"/>
  <c r="F78" i="3"/>
  <c r="E78" i="3"/>
  <c r="G13" i="2"/>
  <c r="G75" i="2" s="1"/>
  <c r="F71" i="2"/>
  <c r="F66" i="2"/>
  <c r="F13" i="2"/>
  <c r="H65" i="5"/>
  <c r="G65" i="5"/>
  <c r="F30" i="4" l="1"/>
  <c r="F45" i="2" l="1"/>
  <c r="G62" i="5"/>
  <c r="G71" i="2" l="1"/>
  <c r="F86" i="3" l="1"/>
  <c r="E86" i="3"/>
  <c r="F62" i="3"/>
  <c r="E62" i="3"/>
  <c r="F73" i="3"/>
  <c r="E73" i="3"/>
  <c r="F81" i="3"/>
  <c r="E81" i="3"/>
  <c r="E84" i="3"/>
  <c r="F58" i="3"/>
  <c r="E58" i="3"/>
  <c r="E46" i="3"/>
  <c r="G66" i="2" l="1"/>
  <c r="H53" i="5"/>
  <c r="H62" i="5"/>
  <c r="G53" i="5" l="1"/>
  <c r="F32" i="3"/>
  <c r="F83" i="3"/>
  <c r="F84" i="3" s="1"/>
  <c r="F46" i="3" l="1"/>
  <c r="G22" i="2" l="1"/>
  <c r="G45" i="2" s="1"/>
  <c r="G27" i="4" l="1"/>
  <c r="F27" i="4"/>
  <c r="G5" i="4"/>
  <c r="F5" i="4"/>
</calcChain>
</file>

<file path=xl/comments1.xml><?xml version="1.0" encoding="utf-8"?>
<comments xmlns="http://schemas.openxmlformats.org/spreadsheetml/2006/main">
  <authors>
    <author>מחבר</author>
  </authors>
  <commentList>
    <comment ref="F5" authorId="0">
      <text>
        <r>
          <rPr>
            <b/>
            <sz val="9"/>
            <color indexed="81"/>
            <rFont val="Tahoma"/>
            <family val="2"/>
          </rPr>
          <t>מחבר:</t>
        </r>
        <r>
          <rPr>
            <sz val="9"/>
            <color indexed="81"/>
            <rFont val="Tahoma"/>
            <family val="2"/>
          </rPr>
          <t xml:space="preserve">
בשנת 2017 דווחה ההוצאה בנטו ( ללא השתתפות רשויות)</t>
        </r>
      </text>
    </comment>
    <comment ref="G11" authorId="0">
      <text>
        <r>
          <rPr>
            <b/>
            <sz val="9"/>
            <color indexed="81"/>
            <rFont val="Tahoma"/>
            <family val="2"/>
          </rPr>
          <t>מחבר:</t>
        </r>
        <r>
          <rPr>
            <sz val="9"/>
            <color indexed="81"/>
            <rFont val="Tahoma"/>
            <family val="2"/>
          </rPr>
          <t xml:space="preserve">
י90 ילדים - כל הדרכה ילד וזוג הורים
</t>
        </r>
      </text>
    </comment>
    <comment ref="F61" authorId="0">
      <text>
        <r>
          <rPr>
            <b/>
            <sz val="9"/>
            <color indexed="81"/>
            <rFont val="Tahoma"/>
            <family val="2"/>
          </rPr>
          <t>מחבר:</t>
        </r>
        <r>
          <rPr>
            <sz val="9"/>
            <color indexed="81"/>
            <rFont val="Tahoma"/>
            <charset val="177"/>
          </rPr>
          <t xml:space="preserve">
טיפולים לע. מין בקהילה+מסגרות בקהילה</t>
        </r>
      </text>
    </comment>
    <comment ref="F62" authorId="0">
      <text>
        <r>
          <rPr>
            <b/>
            <sz val="9"/>
            <color indexed="81"/>
            <rFont val="Tahoma"/>
            <family val="2"/>
          </rPr>
          <t>מחבר:</t>
        </r>
        <r>
          <rPr>
            <sz val="9"/>
            <color indexed="81"/>
            <rFont val="Tahoma"/>
            <charset val="177"/>
          </rPr>
          <t xml:space="preserve">
הוסטל לגברים אלימים והוסטל לע. מין</t>
        </r>
      </text>
    </comment>
    <comment ref="F63" authorId="0">
      <text>
        <r>
          <rPr>
            <b/>
            <sz val="9"/>
            <color indexed="81"/>
            <rFont val="Tahoma"/>
            <family val="2"/>
          </rPr>
          <t>מחבר:</t>
        </r>
        <r>
          <rPr>
            <sz val="9"/>
            <color indexed="81"/>
            <rFont val="Tahoma"/>
            <charset val="177"/>
          </rPr>
          <t xml:space="preserve">
התקנה הינה מכסתית, ואין חריגה במכסות</t>
        </r>
      </text>
    </comment>
  </commentList>
</comments>
</file>

<file path=xl/sharedStrings.xml><?xml version="1.0" encoding="utf-8"?>
<sst xmlns="http://schemas.openxmlformats.org/spreadsheetml/2006/main" count="558" uniqueCount="527">
  <si>
    <t xml:space="preserve"> ספר השירותים החברתיים המסופקים במיקור חוץ - משרד הבריאות</t>
  </si>
  <si>
    <t>אגף</t>
  </si>
  <si>
    <t>מחלקה</t>
  </si>
  <si>
    <t>שם השירות</t>
  </si>
  <si>
    <t>תיאור השירות</t>
  </si>
  <si>
    <t>חטיבת רפואה</t>
  </si>
  <si>
    <t>האגף לבריאות הנפש</t>
  </si>
  <si>
    <t>טיפול בריאותי מקדם לילדים אוטיסטים</t>
  </si>
  <si>
    <t>טיפול רגשי, פארארפואי והתנהגותי לילדים המאובחנים על רצף האוטיזם, הניתן ע"י צוות רב מקצועי של מטפלים ממקצועות הבריאות, במטרה לקדם את הילד לתפקוד עצמאי מיטבי</t>
  </si>
  <si>
    <t xml:space="preserve"> אוטיזם וטראומה נפשית</t>
  </si>
  <si>
    <t>שעת חירום- מרכזי חוסן</t>
  </si>
  <si>
    <t>טיפול בהתמכרויות</t>
  </si>
  <si>
    <t xml:space="preserve">אשפוזיות גמילה ציבוריות בפריסה ארצית, בעלות רישיון כמוסד רפואי או משולב, לטיפול גמילה רפואי ופסיכוסוציאלי בתנאי פנימייה </t>
  </si>
  <si>
    <t>מרכזים לטיפול תרופתי ממושך</t>
  </si>
  <si>
    <t>שירות אמבולטורי אינטגרטיבי המספק טיפול רפואי ותרופתי באמצעות: מתדון,  סובקסון ותרופות אחרות אשר אושרו ע"י המחלקה לטיפול בהתמכרויות. כולל מגוון טיפולים פסיכוסוציאליים והתערבויות בתחום קידום בריאות (פרטניים, קבוצתיים, משפחתיים ושיקומיים)</t>
  </si>
  <si>
    <t>טיפול רפואי במרפאות לטיפול למכורים באלכוהול</t>
  </si>
  <si>
    <t xml:space="preserve">מתן שירות רפואי לתחום אלכוהול במסגרות רווחה </t>
  </si>
  <si>
    <t xml:space="preserve">שירותי העברה וליווי בכפייה של חולי נפש </t>
  </si>
  <si>
    <t>שירותי הסעות לנפגעי נפש אשר הפסיכיאטר המחוזי קבע כי עליהם להיבדק/ להתאשפז בכפייה</t>
  </si>
  <si>
    <t>מגוון שירותי דיור מוגן המותאמים באופן אישי וייחודי לרמת התפקוד של המשתקם ולרצונותיו</t>
  </si>
  <si>
    <t>דיור מוגן בתנאי פנימיה (הוסטלים) עם צוות רב מקצועי הנותן מענה 24/7</t>
  </si>
  <si>
    <t>מגורים טיפוליים</t>
  </si>
  <si>
    <t>המסגרת משמשת למקום מגורים למטופלים הזקוקים לליווי וסיוע בכל תחומי החיים. המגורים נועדו לאפשר למטופלים לחיות באיכות חיים אופטימלית עם ליווי שוטף</t>
  </si>
  <si>
    <t>שירותי תעסוקה נתמכת ומעברית  - מתמודדים עובדים בשוק החופשי ביחסי עבודה ומקבלים ליווי שיקומי</t>
  </si>
  <si>
    <t xml:space="preserve">שיקום נכי נפש בקהילה- השכלה </t>
  </si>
  <si>
    <t>הפניה, מימון וליווי ללימודים על תיכוניים והשכלה גבוהה עבור מתמודדים עם נכות נפשית</t>
  </si>
  <si>
    <t>שיקום נכי נפש בקהילה- סומכות</t>
  </si>
  <si>
    <t xml:space="preserve">קידום המשתקם בביתו ובקהילה, בתפקוד אישי יומיומי בבית ובקהילה, בתחומי החיים השונים, באמצעות עובדי סמך- מקצועיים, ובהנחיית עובדים מקצועיים. </t>
  </si>
  <si>
    <t>שיקום נכי נפש בקהילה- חונכות</t>
  </si>
  <si>
    <t>סיוע למתמודדים עם נכות נפשית בפיתוח מיומניות חברתיות לשילוב בקהילה בתחום החברתי.</t>
  </si>
  <si>
    <t>שיקום נכי נפש בקהילה-מרכזי ייעוץ למשפחות</t>
  </si>
  <si>
    <t xml:space="preserve"> מרכזי יעוץ, הדרכה והנחיה למשפחות מתמודדים בתחום בריאות הנפש</t>
  </si>
  <si>
    <t xml:space="preserve">שיקום נכי נפש בקהילה- שרותי פנאי וחברה </t>
  </si>
  <si>
    <t xml:space="preserve">פעילויות שונות בתחום שיקום נכי נפש בקהילה: פעילויות פנאי בתחום הספורט, קורסים לצמצום הפער הדיגיטלי, חונכות אקדמאית, השכלה בסיסית והעשרה </t>
  </si>
  <si>
    <t>מועדונים חברתיים</t>
  </si>
  <si>
    <t xml:space="preserve">תכנית עמיתים </t>
  </si>
  <si>
    <t>תכנית שמטרתה שיקום והחלמה של אנשים המתמודדים עם מגבלה נפשית באמצעות ליויי מקצועי בהשתלבותם בפעילות פנאי וחברה.</t>
  </si>
  <si>
    <t>שילוב עמיתים מומחים</t>
  </si>
  <si>
    <t>פיילוט שילוב עמיתים מומחים בשני בי"ח פסיכיאטרים ממשלתיים</t>
  </si>
  <si>
    <t xml:space="preserve">הפעלת התכנית הלאומית להערכת מדדי תוצאה </t>
  </si>
  <si>
    <t>שירות מדידה תוצאתית תחומי חיים בקרב מקבלי שירותי שיקום הניתנים מתוקף חוק השיקום</t>
  </si>
  <si>
    <t>תכנית סוקרי איכות</t>
  </si>
  <si>
    <t>מקבלי שירותי שיקום במערך השיקום בקהילה וצוותי השקום המקבלים משוב</t>
  </si>
  <si>
    <t>שיקום נכי נפש בקהילה- תיאום טיפול</t>
  </si>
  <si>
    <t>מינוי מתאם טיפול האחראי ליישום ותיאום מתן כל השירותים הניתנים לנכה הנפש</t>
  </si>
  <si>
    <t>צרכנים נותני שירות-ליווי מעסיקים</t>
  </si>
  <si>
    <t xml:space="preserve">התכנית מספקת מערך ליווי והדרכה לצוותי שיקום וטיפול במטרה לסייע לשילוב של אדם עם נכות נפשית כעובד מן המניין בתפקידים למתן עזרה במסגרות השיקום והטיפול בבריאות הנפש (צרכן נותן שירות ועמית מומחה). </t>
  </si>
  <si>
    <t xml:space="preserve">עמיתים לזכיות </t>
  </si>
  <si>
    <t>קיום הסברות בנוגע לזכיות הניתנות בהתאם לסל שיקום,  לרפורמה בבריאות הנפש, חוק הנגישות לאנשים עם מוגבלויות וזכויות של אנשים עם מוגבלויות.</t>
  </si>
  <si>
    <t>טיפול באוכלוסיות מיוחדות</t>
  </si>
  <si>
    <t>הסדר ביטוח רפואי לקטינים חסרי מעמד השוהים בישראל</t>
  </si>
  <si>
    <t>ביטוח רפואי בסבסוד ציבורי,  לקטינים חסרי מעמד השוהים בישראל</t>
  </si>
  <si>
    <t>מתן שירותי רפואה ראשוניים  לטיפול בחסרי מעמד בת"א במימון ממשלתי</t>
  </si>
  <si>
    <t>רפואה ראשונית לקורבנות סחר ועבדות השוהים במקלטי משרד הרווחה</t>
  </si>
  <si>
    <t>מענה רפואי ראשוני   לקורבנות סחר ועבדות  השוהים במקלטי משרד הרווחה .ניתן ע"י רופא במקלטים.</t>
  </si>
  <si>
    <t>רפואה שניונית  לקורבנות סחר ועבדות השוהים במקלטי משרד הרווחה</t>
  </si>
  <si>
    <t>מענה רפואי שניוני   לקורבנות סחר ועבדות השוהים  במקלטי משרד הרווחה .ניתן בבי"ח באיזור המקלטים.</t>
  </si>
  <si>
    <t>שירותי בריאות הנפש לאוכלוסיית חסרי המעמד</t>
  </si>
  <si>
    <t>האגף לגריאטריה</t>
  </si>
  <si>
    <t>רכישת קודים גריאטריים</t>
  </si>
  <si>
    <t>שרותי אשפוז גריאטריים עבור חולים סיעודיים ו/או תשושי נפש, אשר מקבלים סיוע במימון אשפוזם ממשרד הבריאות, תוך הקפדה על רמת השירות ואיכותו, באמצעות סטנדרטים ופיקוח קבוע על המוסדות. קביעת תעריפים לסלי האשפוז השונים, המשקפים את רמת השירותים, המתקנים, ותקינת כ"א במוסד</t>
  </si>
  <si>
    <t>משרד הבריאות מתכלל מגוון תכניות מטעם משרדי הבריאות, הרווחה, שוויון חברתי, הרשות לניצולי שואה באוצר, במימון משותף עם הג'וינט</t>
  </si>
  <si>
    <t xml:space="preserve">שירותי ביצוע בדיקות הערכה תפקודית לקשישים </t>
  </si>
  <si>
    <t>ביקור בית ע"י אחות אצל כל פונה המבקש אשפוז סיעודי מסובסד, ותבצע הערכה תפקודית כנדרש ע"פ חוזר מנהל הרפואה 20/2009</t>
  </si>
  <si>
    <t>אגף השיקום</t>
  </si>
  <si>
    <t>היחידה הארצית למכשירי שיקום וניידות</t>
  </si>
  <si>
    <t>מכשירי שיקום וניידות – אספקה, התאמה, תיקון וחלוקת מכשירי שיקום וניידות</t>
  </si>
  <si>
    <t xml:space="preserve">אספקת מכשירי שיקום וניידות לרבות, כסאות גלגלים, (ידניים וממונעים), כסאות שירותים, מעלונים, טיולונים, מיטות וכו'. </t>
  </si>
  <si>
    <t>מכשירי שיקום וניידות – אספקת מכשירי שיקום</t>
  </si>
  <si>
    <t>אספקה והתאמה של תותבות עיניים, מכשירי שמיעה לילדים, תותבות שד, עדשות לילדים</t>
  </si>
  <si>
    <t>מתן שירותי תותבות, סדים ונעליים עבור נכי גפיים</t>
  </si>
  <si>
    <t xml:space="preserve">מאגר ספקים מקצועיים בתחום ההתאמה, ההמלצה והאספקה של תותבות, סדים ונעליים עבור נכי גפיים. </t>
  </si>
  <si>
    <t>ייעוץ וניהול אספקת שירותים עבור נכי גפיים</t>
  </si>
  <si>
    <t xml:space="preserve">ניהול פיקוח ובקרה על אספקת מכשירי שיקום בהתאמה אישית ועל התשלום בגינם </t>
  </si>
  <si>
    <t>אגף לבריאות השן</t>
  </si>
  <si>
    <t>בריאות השן לתלמיד ברשויות מקומיות</t>
  </si>
  <si>
    <t>שירות מונע בגני ילדים וסתי ספר הכולל בדיקת רופא שיניים, חינוך לבריאות והדרכה לשמירה על גהות הפה, חלוקת משחות ומברשות שיניים</t>
  </si>
  <si>
    <t>טיפולי שיניים לזכאי סל שיקום</t>
  </si>
  <si>
    <t>טיפול שיניים למשתקמים בברה"ן שאושר להם שרות בוועדת סל שיקום</t>
  </si>
  <si>
    <t>עבודה סוציאלית</t>
  </si>
  <si>
    <t>מרכז לוטם לטיפול בנפגעות תקיפה מינית</t>
  </si>
  <si>
    <t>מרכז לטם הוא מרכז רפואי מתמחה היחיד בארץ בתחום הטראומה המינית. מטפל בנפגעי ונפגעות תקיפה מינית הסובלים מטראומה נפשית וכן מהווה מרכז ידע ומומחיות לגורמים המקצועיים המטפלים בנפגעי/ות תקיפה מינית בארץ</t>
  </si>
  <si>
    <t>מרכזים אקוטיים לטיפול בנפגעות תקיפה מינית</t>
  </si>
  <si>
    <t xml:space="preserve">מרכזים ייעודים לנפגעי תקיפה מינית שנפגעו ב-7 הימים האחרונים. נמצאים ב-5 בתי חולים בארץ. נותנים מענה בכל שעות היממה. במרכזים קיימים צוותים ייעודיים – רופא, אחות ועו"ס ובמידת הצורך אנשי מקצוע נוספים, שעברו הכשרה בתחום טראומה מינית והם מעניקים טיפול רפואי , עזרה ראשונה נפשית, ובדיקה לאיסוף ראיות משפטיות. </t>
  </si>
  <si>
    <t>תוכנית למניעת אלימות במשפחה</t>
  </si>
  <si>
    <t xml:space="preserve">עו"סים ייעודיים מרכזי נושא בבתי חולים ובקופות החולים למתן מענה ייעודי ומותאם לנפגעי ונפגעות אלימות במשפחה המגיעים למערכת הבריאות. התפקיד כולל גם הכשרת הצוותים במסגרת ומתן ייעוץ לצוותים המטפלים. </t>
  </si>
  <si>
    <t>תוכנית "משאלת לב לניצולי השואה" במערך האשפוז הגריאטרי</t>
  </si>
  <si>
    <t xml:space="preserve">התוכנית הינה מיזם משותף של האגף לגריאטריה, והשירות הארצי לעבודה סוציאלית עם עמותת עזר מציון. "מטרתה לאפשר לניצולי השואה,  שסבלו טראומה ואובדן  קשה במהלך חייהם, להגשים אירועי חיים ייחודיים, משאלות וחלומות שלא זכו לממוש כגון:  פעילות חברתית-תרבותית , פעילות אישית משפחתית, פעילות קבוצתית ,נופשון.    </t>
  </si>
  <si>
    <t>רופאים בוועדות להערכת מסוכנות</t>
  </si>
  <si>
    <t>רופאים פסיכיאטריים המשתתפים בוועדות משותפות עם משרד הרווחה להערכת מסוכנות במקרים של אלימות במשפחה. נדרשת שיחה בנפרד עם הגבר, עם האישה ושיחה משותפת.. כולל הערכת מסוכנות</t>
  </si>
  <si>
    <t>בריאות הציבור</t>
  </si>
  <si>
    <t>גנטיקה קהילתית</t>
  </si>
  <si>
    <t>בדיקות גנטיות</t>
  </si>
  <si>
    <t xml:space="preserve">בדיקות סקר גנטיות- לאיתור נשאים למחלות גנטיות, בדיקות אבחנתית בהריון ( סיסי שליה/מי שפיר) לאיתור שינויים כרומוזומלים ( CMA )  </t>
  </si>
  <si>
    <t>מחלקה לאם לילד ולמתבגר</t>
  </si>
  <si>
    <t>שירותי טיפת חלב בכפר עקב</t>
  </si>
  <si>
    <t>שירות מונע לתינוקות</t>
  </si>
  <si>
    <t>תזונה</t>
  </si>
  <si>
    <t>דיאטניות למעונות יום שיקומיים</t>
  </si>
  <si>
    <t>מתן טיפול תזונתי לפעוטות בעלי צרכים מיוחדים, תכנון וכתיבת  תפריט המעון בהתאם לצרכים הפעוטות, בקרה על איכות המזון, הדרכת הורים וצוות מטפל במעון.</t>
  </si>
  <si>
    <t>קידום בריאות</t>
  </si>
  <si>
    <t>מגשרים תרבותיים בבריאות הנפש</t>
  </si>
  <si>
    <t>תרגום מילולי, תיווך בין המטופל והצוות וייעוץ לצוות בבי"ח פסיכיאטריים ממשלתיים ובאשפוזיות לגמילה</t>
  </si>
  <si>
    <t>שחפת ואיידס</t>
  </si>
  <si>
    <t>הפעלת מרכזים למזעור נזקים למשתמשי סמים</t>
  </si>
  <si>
    <t xml:space="preserve">5 מרכזים, בערים חיפה, תל אביב, אשדוד, באר שבע וירושלים, המספקים באמצעות מרכז נייח וסיורי רחוב, ציוד הזרקה נקי ותמיכה במכורים לסמים בהזרקה ללא תנאי של שיקום. </t>
  </si>
  <si>
    <t>סה"כ</t>
  </si>
  <si>
    <t>לפי יישובים</t>
  </si>
  <si>
    <t>247 רשויות מקומיות</t>
  </si>
  <si>
    <t>מאות</t>
  </si>
  <si>
    <t>אלפים</t>
  </si>
  <si>
    <t>מינהל/ חטיבה</t>
  </si>
  <si>
    <t>מרכזים להגברת החוסן החברתי ויכולת התמודדות של תושבי הדרום, עוטף עזה ויהודה ושומרון עם המצב הבטחוני</t>
  </si>
  <si>
    <t>מענה אמבולטורי ארצי בתחום בריאות הנפש לאוכלוסיית הזרים חסרי המעמד שאינם ברי הרחקה</t>
  </si>
  <si>
    <t>מינהל/ אגף</t>
  </si>
  <si>
    <t>אגף/ מחלקה</t>
  </si>
  <si>
    <t>שירות המבחן לנוער</t>
  </si>
  <si>
    <t>שרות המבחן לנוער</t>
  </si>
  <si>
    <t>אבחון, טיפול, יעוץ והדרכה (פרטני וקבוצתי)לקטינים עוברי חוק (עבירות מין/אלימות/תעבורה)</t>
  </si>
  <si>
    <t>שירות המבחן למבוגרים</t>
  </si>
  <si>
    <t>הוסטלים לעברייני מין/אלימות</t>
  </si>
  <si>
    <t>שירות המבחן למבוגרים - בקהילה</t>
  </si>
  <si>
    <t>טיפול לעברייני מין בקהילה +מסגרות בקהילה</t>
  </si>
  <si>
    <t>השירות לשיקום נוער</t>
  </si>
  <si>
    <t>שיקום נוער - מפתנים ומיתרים</t>
  </si>
  <si>
    <t>הקמה והפעלה של מסגרות טיפוליות, שיקומיות, חינוכיות בקהילה, לטיפול כוללני בבני נוער על קצה רצף הסיכון והסכנה.</t>
  </si>
  <si>
    <t>השירות לטיפול בהתמכרויות</t>
  </si>
  <si>
    <t>נפגעי התמכרויות – מסגרות חוץ ביתיות</t>
  </si>
  <si>
    <t>מתן מענה של קהילה טיפולית לבוגרים המכורים לסמים אלכוהול והימורים</t>
  </si>
  <si>
    <t>נפגעי התמכרויות – בקהילה נפגעי אלכוהול ונוער על רצף ההתמכרות</t>
  </si>
  <si>
    <t>מענה אמבולטורי אבחוני וטיפולי לבני נוער ולבוגרים נפגעי הימורים ואלכוהול</t>
  </si>
  <si>
    <t>השירות לנוער, צעירות וצעירים</t>
  </si>
  <si>
    <t>נוער צעירים וצעירות - נפגעות סחר בנשים</t>
  </si>
  <si>
    <t>מקלט עבור נשים וילדיהם אשר נפגעו בסחר בזנות</t>
  </si>
  <si>
    <t>נוער צעירים וצעירות - ניידת עלם איתור ואיבחון</t>
  </si>
  <si>
    <t>הצבת 15 ניידות על"ם בערים מרכזיות ע"מ לאתר ולאבחן נוער בסיכון, והפנייתו לשירותי הרווחה</t>
  </si>
  <si>
    <t>נוער צעירים וצעירות - מנטורינג והכשרה לצה"ל ותעסוקה</t>
  </si>
  <si>
    <t>הכנת צעירים וצעירות בסיכון לשירות צבאי/לאומי והמשך ליווי במהלך השירות הצבאי/לאומי</t>
  </si>
  <si>
    <t>נוער צעירים וצעירות - דירות לחסרי עורף משפחתי</t>
  </si>
  <si>
    <t>מתן קורת גג לצערים וצעירות במצבי תעסוקה (כולל בנות ובוגרות שירות לאומי ומגזר חרדי)</t>
  </si>
  <si>
    <t>נוער צעירים וצעירות - בתים חמים במכרז</t>
  </si>
  <si>
    <t>מרכזי ערב לנוער (בית חם,מט"ל, מחוברים,מעגל)</t>
  </si>
  <si>
    <t>נוער צעירים וצעירות- ידידים</t>
  </si>
  <si>
    <t>תכניות חונכות אישית וקבוצתית לבני נוער עובר חוק ובמצבי סיכון ומצוקה מכל המגזרים בפריסה ארצית</t>
  </si>
  <si>
    <t>נוער צעירים וצעירות- חוזרים בשאלה</t>
  </si>
  <si>
    <t>מרכזי יעוץ ודירות מעבר עבור צעירים בסיכון, חוזרים בשאלה מהמגזר החרדי (ייעוץ, ליווי ושילוב במסגרת הקהילה)</t>
  </si>
  <si>
    <t>השירות לחקירת ילדים חקירות מיוחדות</t>
  </si>
  <si>
    <t>חקירות ילדים</t>
  </si>
  <si>
    <t>טיפול ומתן מענים חקירתיים לילדים עד גיל 14 כנפגעים עדים וחשודים בעבירות מין ואלימות</t>
  </si>
  <si>
    <t>רשות חסות הנוער</t>
  </si>
  <si>
    <t>חסות הנוער - חוץ ביתי</t>
  </si>
  <si>
    <t>הסעות חירום מתחנות משטרה למסגרות, קורות גג, הוסטלים ופנימיות ומעונות ממשלתיים</t>
  </si>
  <si>
    <t>חסות הנוער - הסעות מוקד</t>
  </si>
  <si>
    <t>הסעות חירום מתחנות משטרה למסגרות</t>
  </si>
  <si>
    <t>כלל מושמים</t>
  </si>
  <si>
    <t>חסות הנוער - קורות גג</t>
  </si>
  <si>
    <t>מסגרת חירום- לינה בודדת</t>
  </si>
  <si>
    <t>חסות הנוער - מעונות ממשלתיים</t>
  </si>
  <si>
    <t xml:space="preserve">נוער בסיכון </t>
  </si>
  <si>
    <t>חסות הנוער - פנימיות והוסטלים</t>
  </si>
  <si>
    <t>נוער בסיכון -מסגרות פתוחות</t>
  </si>
  <si>
    <t>חסות הנוער - מחסות לעצמאות</t>
  </si>
  <si>
    <t>ליווי בוגרי מסגרות חסות נוער</t>
  </si>
  <si>
    <t xml:space="preserve"> ספר השירותים החברתיים המסופקים במיקור חוץ - משרד הרווחה</t>
  </si>
  <si>
    <t xml:space="preserve">שם מינהל האגף </t>
  </si>
  <si>
    <t xml:space="preserve">שם האגף / מחלקה </t>
  </si>
  <si>
    <t xml:space="preserve">שם השירות </t>
  </si>
  <si>
    <t>מספר מקבלי שירות</t>
  </si>
  <si>
    <t>דיור</t>
  </si>
  <si>
    <t>הפעלת מרכזי קליטה (טיפול בעולים, ללא שכירות)</t>
  </si>
  <si>
    <t>הפעלה של 15 מרכזי קליטה לעולי אתיופיה באמצעות הסוכנות היהודית. במסגרת ההסכם הסוכנות דוגאת לשירותים כגון: אבטחת המרכז, לימודי עברית וגיור, חוגים, ליווי העולים בקבלת השירות בכל מוסדות המדינה, סיורים להכרת הארץ. לצורך מתן השירותים, מועסקים כ-160 עובדים.</t>
  </si>
  <si>
    <t>אולפני עברית - ציוד והפעלה (יחד עם משרד החינוך)</t>
  </si>
  <si>
    <t>התקשרות עם הסוכנות היהודית להפעלה הלוגיסטית של האולפנים ללימודי עברית ברחבי הארץ.</t>
  </si>
  <si>
    <t>חטיבת רשויות, ארגונים וקהילה</t>
  </si>
  <si>
    <t>קליטה בקהילה</t>
  </si>
  <si>
    <t>הפעלת פרויקט פלא – תגבור לימודי לתלמידי כיתות ז'-י"ב</t>
  </si>
  <si>
    <t>פרויקט יע"ל תגבור לימודי לגילאי הייסודי</t>
  </si>
  <si>
    <t>פרויקט "עולים לתאטרון"</t>
  </si>
  <si>
    <t>הנגשת הצגות תיאטרון לעולים בפריסה ארצית. ההצגות הן של תיאטראות מובילים ומשקפות את ההוויה הישראלית.</t>
  </si>
  <si>
    <t>קליטת עולי אתיופיה</t>
  </si>
  <si>
    <t>פנימיות עם מגמת לימודי משטרה</t>
  </si>
  <si>
    <t xml:space="preserve">תוכנית גישור ויישוב סכסוכים בעדה האתיופית </t>
  </si>
  <si>
    <t>קליטה מיטיבה</t>
  </si>
  <si>
    <t xml:space="preserve">ליווי משפחות ויחידים שנקלעו למצבי מצוקה ומשבר במהלך קליטתם בארץ. </t>
  </si>
  <si>
    <t>חטיבת פרט</t>
  </si>
  <si>
    <t>מנהל הסטודנטים</t>
  </si>
  <si>
    <t>שירותי מעטפ"ת- ליווי חברתי אקדמי סוציאלי ואישי לסטודנטים עולים</t>
  </si>
  <si>
    <t xml:space="preserve">ליווי חברתי אקדמי סוציאלי ואישי לסטודנטים עולים זכאי סיוע המינהל.  </t>
  </si>
  <si>
    <t>ייעוץ והכוון לבחירת מסלול לימודים</t>
  </si>
  <si>
    <t>צעירים</t>
  </si>
  <si>
    <t>הפעלת תוכניות לצעירים במרכז העלייה וקליטה בית ברודצקי בת"א</t>
  </si>
  <si>
    <t xml:space="preserve">תכנית בשיתוף הסוכנות היהודית לצעירים עולים בגילאי 18 עד 35 "מהמטוס – לתוכנית" הכנה והנגשה לשירותי המשרד השונים, מיצוי זכויות וזכאויות. התוכניות מתקיימות במספר מקומות  ברחבי הארץ  כ- 1200  צעירים בשנה בליווי מדריכים ועו"סים. התכנית מתקיימת  בירושלים, ת"א, חיפה ,רעננה ואריאל.   </t>
  </si>
  <si>
    <t>מרכזי צעירים חיפה</t>
  </si>
  <si>
    <t>מרכז צעירים רעננה</t>
  </si>
  <si>
    <t>מרכז צעירים אריאל</t>
  </si>
  <si>
    <t>מרכז צעירים תלפיות מזרח - ירושלים</t>
  </si>
  <si>
    <t>תוכנית ליווי ומנטורינג לחיילים עולים בודדים לאחר שחרור</t>
  </si>
  <si>
    <t xml:space="preserve">הכוונה וייעוץ לצעירים המסיימים את שירותם הצבאי וניצבים בפני אתגר ההשתלבות באזרחות. </t>
  </si>
  <si>
    <t>אגף תעסוקה</t>
  </si>
  <si>
    <t>הפעלת מרכזי תעסוקה לעולים ותושבים חוזרים בארץ ובחו"ל</t>
  </si>
  <si>
    <t>הפעלת מרכזים להכנת העולים והשמתם בתעסוקה</t>
  </si>
  <si>
    <t>ארגון, הפעלה ומימון קורסי הכנה לרישוי</t>
  </si>
  <si>
    <t>ארגון, הפעלה ומימון קורסי הכנה לרישוי (כגון רופאים, סיעוד, רו"ח, עו"ד ועוד)</t>
  </si>
  <si>
    <t>יזמות</t>
  </si>
  <si>
    <t>מעלו"ת :סיוע לעולים בפתיחת עסק</t>
  </si>
  <si>
    <t>ליווי עולים יזמים בפתיחת עסק, לרבות ליווי עסקי, כתבית תוכנית עסקית, סדנאות והכנת תיק לקרן הלוואות</t>
  </si>
  <si>
    <t>ביזנס IL: עידוד עולים ליזמות</t>
  </si>
  <si>
    <t>מוקד מידע עסקי ארצי לעולים ולתושבים חוזרים אשר הגיעו או חזרו ארצה ולעולים פוטנציאליים המתכננים הקמת עסק</t>
  </si>
  <si>
    <t>קליטה במדע ואגף היזמות</t>
  </si>
  <si>
    <t xml:space="preserve">שמירה על קשר עם מדענים ישראלים השוהים בחו"ל </t>
  </si>
  <si>
    <t xml:space="preserve">שמירה על קשר עם מדענים ישראלים השוהים בחו"ל (בעיקר בצפון אמריקה) באמצעות ארגון Science Abroad לצורך עידוד חזרתם והשתלבותם במקום תעסוקה בארץ וחשיפה לסיוע המוצע ע"י המרכז לקליטה במדע. </t>
  </si>
  <si>
    <t>קליטה במדע</t>
  </si>
  <si>
    <t>ייעוץ הכוונה וליווי תעסוקתי למדענים עולים ותושבים חוזרים</t>
  </si>
  <si>
    <t xml:space="preserve">שירותי ייעוץ וליווי אישי למדענים עולים ולתושבים חוזרים, וטיפול בהשמתם בתעסוקת מחקר ופיתוח בישראל 
</t>
  </si>
  <si>
    <t>עידוד עלייה</t>
  </si>
  <si>
    <t>גרעין "צבר" - ליווי עולים צעירים המתגייסים לצה"ל</t>
  </si>
  <si>
    <t>תכנית ליווי לחיילים עולים בודדים שמתחילה בחו"ל</t>
  </si>
  <si>
    <t>תכנית הכנה לצה"ל - תכנית לחיילים בודדים</t>
  </si>
  <si>
    <t xml:space="preserve">תכנית ליווי לחיילים עולים בודדים לבוגרי תכניות בארץ  </t>
  </si>
  <si>
    <t>סה"כ תקציב במשרד העלייה והקליטה</t>
  </si>
  <si>
    <t>סה"כ במשרד הבריאות</t>
  </si>
  <si>
    <t>תקציב:</t>
  </si>
  <si>
    <t xml:space="preserve">מקבלי שירות: </t>
  </si>
  <si>
    <t>השירות לטיפול באדם עם אוטיזם</t>
  </si>
  <si>
    <t>אוטיסטים חוץ ביתי</t>
  </si>
  <si>
    <t>אוטיסטים בקהילה</t>
  </si>
  <si>
    <t>שירות לקהילה</t>
  </si>
  <si>
    <t>קהילה - קייטנות לאנשים עם מוגבלות שכלית והתפתחותית</t>
  </si>
  <si>
    <t>שירות דיור תומך</t>
  </si>
  <si>
    <t>דיור בקהילה</t>
  </si>
  <si>
    <t>דיור - פנימיה</t>
  </si>
  <si>
    <t>השירות לשיקום מקצועי תעסוקתי</t>
  </si>
  <si>
    <t>השירות לעיוור</t>
  </si>
  <si>
    <t>השירות לשיקום וטיפול בקהילה</t>
  </si>
  <si>
    <t>הפעלת תחנות מידע לליקויי שמיעה וחירשים</t>
  </si>
  <si>
    <t>ליווי והכוונה של אנשים עם מוגבלות בשמיעה (חדשים וותיקים) לקבלת שירותים, מידע על עזרי שיקום ותהליכי שיקום ותמיכה רגשית ראשונית</t>
  </si>
  <si>
    <t>תקציב 2018 אלפי ₪</t>
  </si>
  <si>
    <t>15 יישובים</t>
  </si>
  <si>
    <t>221 משפחות</t>
  </si>
  <si>
    <r>
      <t xml:space="preserve">תכנית לתגבור לימודי בחינוך הלא פורמלי אחרי שעות הלימודים, לתלמידי חינוך </t>
    </r>
    <r>
      <rPr>
        <b/>
        <sz val="11"/>
        <rFont val="Arial"/>
        <family val="2"/>
        <scheme val="minor"/>
      </rPr>
      <t>על יסודי</t>
    </r>
    <r>
      <rPr>
        <sz val="11"/>
        <rFont val="Arial"/>
        <family val="2"/>
        <scheme val="minor"/>
      </rPr>
      <t>. התכנית כוללת 7 שעות תגבור שבועיות + שעתיים העצמה שבועית + הזנה והיא פרוסה בכ- 30 רשויות ופועלת בכ- 70 מוקדים).</t>
    </r>
  </si>
  <si>
    <r>
      <t xml:space="preserve">תכנית לתגבור לימודי בחינוך הלא פורמלי אחרי שעות הלימודים, לתלמידי חינוך </t>
    </r>
    <r>
      <rPr>
        <b/>
        <sz val="11"/>
        <rFont val="Arial"/>
        <family val="2"/>
        <scheme val="minor"/>
      </rPr>
      <t>יסודי</t>
    </r>
    <r>
      <rPr>
        <sz val="11"/>
        <rFont val="Arial"/>
        <family val="2"/>
        <scheme val="minor"/>
      </rPr>
      <t xml:space="preserve">. התכנית כוללת 6 שעות תגבור שבועיות.  התכנית בשיתוף עם אגף קל"ע במשרד החינוך. </t>
    </r>
  </si>
  <si>
    <t xml:space="preserve"> ספר השירותים החברתיים המסופקים במיקור חוץ - משרד העליה והקליטה</t>
  </si>
  <si>
    <t xml:space="preserve"> ספר השירותים החברתיים המסופקים במיקור חוץ - משרד החינוך</t>
  </si>
  <si>
    <t>קהילה - ניצולי שואה - שירות טלפוני - ערן</t>
  </si>
  <si>
    <t>קן סיוע טלפוני לניצולי שואה ובני משפחותיהם</t>
  </si>
  <si>
    <t>ילד ונוער</t>
  </si>
  <si>
    <t>קהילה - מרכזי חירום אקסטרניים</t>
  </si>
  <si>
    <t>מרכזים שאליהם מגיעות משפחות שמקבלות טיפול/הדרכה הורית/ משפחתית. משפחות קצה קשות. עד 40 משפחות בכל מרכז.</t>
  </si>
  <si>
    <t>מרכזי חירום אינטרניים</t>
  </si>
  <si>
    <t>מרכזי חירום לילדים שהוצאו מביתם לפי צו</t>
  </si>
  <si>
    <t xml:space="preserve">פגיעות מיניות - מרכזים לנפגעים </t>
  </si>
  <si>
    <t>מרכזי טיפול לנפגעים ולפוגעים בפגיעות מיניות</t>
  </si>
  <si>
    <t>פגיעות מיניות - מרכזי הגנה</t>
  </si>
  <si>
    <t>מרכזי הגנה לטיפול מיידי שלנפגעח פגיעות מיניות</t>
  </si>
  <si>
    <t>בתי מעבר</t>
  </si>
  <si>
    <t>ילדים שמגיעים במצבי חירום, שהוצאו מיידית מביתם בגילאי 2-6</t>
  </si>
  <si>
    <t>השירות לרווחת הפרט והמשפחה</t>
  </si>
  <si>
    <t>מקלטים ודירות מעבר שמפוזרים בחלקי הארץ הנותן טיפול לנשים מוכות וילדיהן</t>
  </si>
  <si>
    <t>משפחות נפגעות אלימות במשפחה - שירותי הגנה וטיפול חוץ ביתי- לנשים יוצאות מקלטים</t>
  </si>
  <si>
    <t>משפחות נפגעות אובדן פתאומי ושכול - תאונות דרכים (מרכז הסיוע למשפחות נפגעי תאונות דרכים)</t>
  </si>
  <si>
    <t>משפחות ויחידים בקצה הרצף - דרי רחוב</t>
  </si>
  <si>
    <t>תכנית ממוקדת במשפחות החיות בעוני והדרה והפעלת 97 מרכזים ברחבי הארץ</t>
  </si>
  <si>
    <t>מוסדי - בתי אבות (פיקוח)</t>
  </si>
  <si>
    <t>פיקוח של אחיות בבתי אבות (מחוז צפון ומרכז)</t>
  </si>
  <si>
    <t>חוץ ביתי- טיפוליות, שיקומיות ופוסט אישפוזיות</t>
  </si>
  <si>
    <t>פנימיות ילד ונוער</t>
  </si>
  <si>
    <t>פנימיות יום</t>
  </si>
  <si>
    <t>מסגרות ללא לינה לילדים, כולל כל שירותי פנימייה רגילה</t>
  </si>
  <si>
    <t>מרכזי הורים ילדים</t>
  </si>
  <si>
    <t>מרכזי טיפול להורים ולילדים יחד</t>
  </si>
  <si>
    <t>חוץ ביתי- אומנה</t>
  </si>
  <si>
    <t>אומנה</t>
  </si>
  <si>
    <t>הראל- ביטוח שיניים במסגרות חוץ ביתיות</t>
  </si>
  <si>
    <t>ביטוח שיניים לילדים במסגרות החוץ ביתיות</t>
  </si>
  <si>
    <t>שירות למען הילד</t>
  </si>
  <si>
    <t>אימוץ - מרכז רפואי לילדים המועמדים לאימוץ</t>
  </si>
  <si>
    <t>מתן שירותי ייעוץ בדיקה ואבחון רפואי ופסיכודיאגנוסטי של ילדים המיועדים לאימוץ בשיראל מכל רחבי הארץ</t>
  </si>
  <si>
    <t>אימוץ - יעוץ וליווי למשפחות מאמצות</t>
  </si>
  <si>
    <t>אספקת שירותי אבחון ייעוץ וטיפול במשפחות מאמצות ולמאומצים בפריסה ארצית</t>
  </si>
  <si>
    <t>אימוץ- בתי מעבר לילדים הממתינים לאימוץ</t>
  </si>
  <si>
    <t>הפעלת בית ילדים לילדים המועמדים לאימוץ מעון רעים באזור ירושלים ומעון פעמונים באיזור המרכז</t>
  </si>
  <si>
    <t>מוסדי - בתי אבות</t>
  </si>
  <si>
    <t>תשלום עבור שהיית קשישים בבתי אבות</t>
  </si>
  <si>
    <t>חוץ ביתי - נופשונים</t>
  </si>
  <si>
    <t>סידור זמני בבית אבות במקרים מסויימים:חגים, לאחר אשפוז, וכד'</t>
  </si>
  <si>
    <t>עבודה קהילתית</t>
  </si>
  <si>
    <t>הפעלת תכנית מטה למרכזי גישור ודיאלוג בקהילה, בפריסה ארצית</t>
  </si>
  <si>
    <t>פיתוח ידע, הכשרות, ימי עיון וליווי יוזמות לצוות ופיעלים ומתנדבים במרכזי גישור ודיאלוג בקהילה</t>
  </si>
  <si>
    <t>מתן שירותי מטה לפיתוח אחריות קהילתית בקהילות פונקציונאליות ברחבי הארץ</t>
  </si>
  <si>
    <t>פיתוח תכניות, פיתוח ידע, הכשרות, ימי עיון לעבודה קהילתית בתחום של ילדים ובני נוער בסיכון ובתחום אלימות במשפחה</t>
  </si>
  <si>
    <t>צח"י</t>
  </si>
  <si>
    <t>הקמה, הכשרה ושימור צוותי חוסן וחירום ישוביים במגזר הכפרי</t>
  </si>
  <si>
    <t>צח"ש</t>
  </si>
  <si>
    <t>הקמה והכשרת צוותי חוסן וחירום שכונתיים ברשויות מקומיות</t>
  </si>
  <si>
    <t>מעברים</t>
  </si>
  <si>
    <t>התנדבות</t>
  </si>
  <si>
    <t>מערכת Helpi לסיוע הד הוק (עמותת נא להתערב)</t>
  </si>
  <si>
    <t xml:space="preserve">מתן מענים מידים לצרכי לקוחות רווחה באמצעות מתנדבי גופים עסקיים </t>
  </si>
  <si>
    <t>שירות לאומי - משרד העבודה והרווחה - זרוע רווחה (עמותות מפעילות: אגודה להתנדבות, בת עמי, ש"ל, עמינדב)</t>
  </si>
  <si>
    <t xml:space="preserve">שיבוץ מתנדבי שירות לאומי בשירותי הרווחה השינויים </t>
  </si>
  <si>
    <t xml:space="preserve">תכנית המסייעת לשקום תעסוקתי </t>
  </si>
  <si>
    <t xml:space="preserve"> משפחות ופרטים במצוקה בקהילה - תכניות לשיקום כלכלי – תכנית "אשת חייל"</t>
  </si>
  <si>
    <t>תכנית לשיקום תעסוקתי לנשים בכל אזורי הארץ</t>
  </si>
  <si>
    <t xml:space="preserve"> משפחות ופרטים במצוקה בקהילה - שירות סמך מקצועי</t>
  </si>
  <si>
    <t xml:space="preserve"> משפחות ופרטים במצוקה בקהילה - סדנאות לשיפור תפקוד והעשרת חיי המשפחה</t>
  </si>
  <si>
    <t>סדנא בתנאי נופש ל- 3 ימים הנערכת בבית מלון</t>
  </si>
  <si>
    <t>מסגרת פנימייתית טיפולית לצעירות ונשים נפגעות תקיפה מינית</t>
  </si>
  <si>
    <t>השירות ניתן עבור נפגעות תקיפה מינית מגילאי 18 ומעלה ומשמש כחלופה אשפוזית</t>
  </si>
  <si>
    <t>מסגרת ארצית לטיפול בקורבנות סחר בבני אדם</t>
  </si>
  <si>
    <t>63 רשויות מקומיות (מרכזי גישור ודיאלוג בקהילה או יוזמות להקמה)</t>
  </si>
  <si>
    <t>מדובר בפיתוח תפיסות חדשניות ופיילוטים ולכן אין נתונים סדירים</t>
  </si>
  <si>
    <t>579 יישובים במתכונת מלאה+ 186 במתכונת חלקית</t>
  </si>
  <si>
    <t>6 רשויות מקומיות</t>
  </si>
  <si>
    <t>371 יישובים</t>
  </si>
  <si>
    <t>כלל מערך הרווחה</t>
  </si>
  <si>
    <t>מקבלי שירות</t>
  </si>
  <si>
    <t>שירותי מפעל מוגן לשיקום נכי נפש בקהילה</t>
  </si>
  <si>
    <t xml:space="preserve">שירותי תעסוקה מוגנים בעסקים חברתיים בשוק העבודה כגון: חנויות, בתי קפה, </t>
  </si>
  <si>
    <t>ליווי יזמים שמתמודדים עם מגבלה נפשית להקמה ואחזקת עסק עצמאי</t>
  </si>
  <si>
    <t>מסגרות מוגנות שמספקות פעילות אומנותית למקבלי השירות: מוסיקה, אומנות פלסטית, תיאטרון, כתיבה, וידאו ארט וכיו"ב.</t>
  </si>
  <si>
    <t>שילוב מתמודדים בשירות צבאי כמתנדבים, בליווי שיקומי</t>
  </si>
  <si>
    <t xml:space="preserve">בתי מדרש ייעודיים לאוכלוסיית מתמודדי נפש, מותאמים ליכולות ולצרכים השיקומיים </t>
  </si>
  <si>
    <t>שירות שיקום טרום תעסוקתי</t>
  </si>
  <si>
    <t xml:space="preserve">מכינה והכשרה לקראת לימודים גבוהים ותעסוקה </t>
  </si>
  <si>
    <t>שירות לליווי של מתמודדים עם נכות נפשית לקראת לימודים גבוהים</t>
  </si>
  <si>
    <t>הפעלת המתנס"ים</t>
  </si>
  <si>
    <t>מינהל חברה ונוער</t>
  </si>
  <si>
    <t>הפעלת תוכנית חינוכית להעמקת הזהות האזרחית והזהות היהודית ציונית</t>
  </si>
  <si>
    <t>ארגון וביצוע של שירותי הטסה וקרקע של משלחות תלמידים לפולין</t>
  </si>
  <si>
    <t>הפעלת סמינרים ומחנות בתנאי פנימיה לתלמידים למדריכים ולרכזי טיולים</t>
  </si>
  <si>
    <t>הפעלת תהליך הכנה והכוונה לשירות משמעותי בצה"ל בקרב בני נוער מהפריפריה</t>
  </si>
  <si>
    <t>עמ"ן- עיר מתנדבת נוער</t>
  </si>
  <si>
    <t>הפעלת תוכניות פנאי לבעלי מוגבלויות</t>
  </si>
  <si>
    <t>הפעלת תכנית להכנת בני נוער במסגרות מיקוד ו/או בסיכון להשתלבות חברתית נורמטיבית והכוונתם לשירות צבאי או לאומי אזרחי משמעותי</t>
  </si>
  <si>
    <t xml:space="preserve">יום ירושלים </t>
  </si>
  <si>
    <t xml:space="preserve">בניית טיולים </t>
  </si>
  <si>
    <t>חידון התנ"ך העולמי - יום העצמאות</t>
  </si>
  <si>
    <t>פיתוח מקצועי לעובדי הוראה</t>
  </si>
  <si>
    <t>הפעלת מרכז להשתלמויות בתחומי יהדות ודמוקרטיה</t>
  </si>
  <si>
    <t>הפעלת מרכז ארצי להשתלמויות מורים במדעים וטכנולוגיה</t>
  </si>
  <si>
    <t>התמחות וכניסה להוראה</t>
  </si>
  <si>
    <t>ליווי קליטתם של 100 מורים ערבים מצטיינים</t>
  </si>
  <si>
    <t>מינהל מדע וטכנולוגיה</t>
  </si>
  <si>
    <t>ארגון והפעלת תוכניות לשילוב וחשיפת תלמידים בתעשיה</t>
  </si>
  <si>
    <t>הפעלת פרוייקטים חינוכיים לחיזוק וקידום טכנולוגי  מדעי במחוזות דרום וצפון</t>
  </si>
  <si>
    <t>תוכנית ביוטק</t>
  </si>
  <si>
    <t xml:space="preserve">אגף מורשת </t>
  </si>
  <si>
    <t>פרוייקט התנ"ך- הסיפור של כולנו</t>
  </si>
  <si>
    <t>הציבור הרחב</t>
  </si>
  <si>
    <t>מיזם משותף- תרבות ישראל במערכת החינוך הממלכתית</t>
  </si>
  <si>
    <t>מיזם משותף להפעלת תוכנית מארג לקידום מצויינות בחינוך יהודי ציוני ואזרחי במערכת החינוך הממלכתית</t>
  </si>
  <si>
    <t xml:space="preserve">תוכנית בארי </t>
  </si>
  <si>
    <t>מיזם משותף הפעלת תוכנית יצירת תרבות יהודית במוסדות תל"י</t>
  </si>
  <si>
    <t xml:space="preserve">אגף מדעים </t>
  </si>
  <si>
    <t>הפעלה של מרכזי מורים ארציים במקצועות מדעיים</t>
  </si>
  <si>
    <t>הפעלת מעבדה לסיוע ותמיכה בהוראת ביולוגיה</t>
  </si>
  <si>
    <t xml:space="preserve">אגף רוח וחברה </t>
  </si>
  <si>
    <t>סופר אורח- תוכנית של בתי ספר מארחים מפגשים עם סופר כיתות:ד'-יב'.</t>
  </si>
  <si>
    <t>הדרכות תלמידים בבתי משפט</t>
  </si>
  <si>
    <t>אגף מורשת עם אגף אומנויות</t>
  </si>
  <si>
    <t xml:space="preserve">פייטן נגן-תוכנית שמקיימת מפגשים בין תלמידים לפייטנים,מיועד לכיתות ד'-ו' אשר לומדים את תוכנים שירים ושורשים </t>
  </si>
  <si>
    <t>אגף לחינוך מבוגרים</t>
  </si>
  <si>
    <t xml:space="preserve">מאגר יוזמי ומפעילי פעילות למבוגרים </t>
  </si>
  <si>
    <t>מערך מבחנים למבוגרים בהשלמת השכלה ובאולפנים</t>
  </si>
  <si>
    <t>אגף א נכסים ולוגיסטיקה</t>
  </si>
  <si>
    <t>טיפולי שיניים לתלמידים שנפגעו בתאונה</t>
  </si>
  <si>
    <t>מינהל החינוך הדתי</t>
  </si>
  <si>
    <t xml:space="preserve">טיפול בנערות בסיכון במוסדות החמ"ד </t>
  </si>
  <si>
    <t xml:space="preserve">הפקת חומרי הדרכה וביצוע הדרכה לתלמידי החינוך הממלכתי דתי במסגרת תכנית "הרמב"ם לתלמיד" </t>
  </si>
  <si>
    <t>תוכניות משלימות למידה</t>
  </si>
  <si>
    <t>מתן שירותים מינהליים להפעלת תוכניות הזנה של משרד החינוך</t>
  </si>
  <si>
    <t>הפעלת מערך כולל של מסגרות יום לימודיות ותוכניות תוספתיות (מיל"ת)</t>
  </si>
  <si>
    <t>מינהלת לניהול רכישת ספרי לימוד</t>
  </si>
  <si>
    <t>הפעלת סל תרבות ארצי</t>
  </si>
  <si>
    <t>הפעלת תוכניות לאורח חיים בריא</t>
  </si>
  <si>
    <t>חינוך יסודי</t>
  </si>
  <si>
    <t>מתן שירותי ניהול ותפעול של תכניות העשרה (קרב)</t>
  </si>
  <si>
    <t>הפעלת תוכניות בנושא מגדר</t>
  </si>
  <si>
    <t>אגף א' לחינוך תלמידים ונוער בסיכון</t>
  </si>
  <si>
    <t>הפעלת שירותי חינוך והשכלה לנוער מנותק</t>
  </si>
  <si>
    <t>תכנון הנחייה ליווי מעקב והפעלת תוכניות אגף שח"ר</t>
  </si>
  <si>
    <t>תוכנית אסכולה לשיפור ההישגים והעלאת שיעור הזכאים לתעודת בגרות בכיתות אתגר בבתי ספר מקיפים</t>
  </si>
  <si>
    <t>תוכנית פותחים עתיד לבני נוער בסיכון</t>
  </si>
  <si>
    <t>הפעלת תוכניות להעצמה</t>
  </si>
  <si>
    <t>חינוך מיוחד</t>
  </si>
  <si>
    <t>אספקת שירותים רפואיים לתלמידים במסגרות החינוך המיוחד</t>
  </si>
  <si>
    <t>הפעלת שירותי חינוך לתלמידים חולים בביתם</t>
  </si>
  <si>
    <t xml:space="preserve"> ביצוע תכניות חוויתיות לתלמידי החינוך המיוחד הלומדים במסגרות החנ"מ</t>
  </si>
  <si>
    <t>אספקת סדרות של הפוגה חינוך והעשרה לתלמידים חולים במחלות כרונייות ומסכנות חיים</t>
  </si>
  <si>
    <t>רכישת ציוד לתלמידים לקויי ראיה</t>
  </si>
  <si>
    <t>הפעלת שירותי חינוך לילדים חולים בבתי חולים</t>
  </si>
  <si>
    <t xml:space="preserve">אגף א' תקציב ומינהל </t>
  </si>
  <si>
    <t>מינהלת תפעול תכניות פדגוגיות במגזר הערבי הדרוזי והבדואי</t>
  </si>
  <si>
    <t>טיפול רפואי ראשוני לתלמידים שנפצעו במוסדות חינוך</t>
  </si>
  <si>
    <t>תוכנית הדרכה בעזרה ראשונה לתלמידי כתות י</t>
  </si>
  <si>
    <t>תוכנית מפרש-תכנית לקידום יוזמות חדשניות של מנהלים וצוותיהם המיושמות בבתי הספר</t>
  </si>
  <si>
    <t>מיזם משותף לעידוד יוזמות חינוכיות -פיתוח יוזמות חינוכיות של מורים וגננות</t>
  </si>
  <si>
    <t>חינוך על יסודי</t>
  </si>
  <si>
    <t>הפעלת תוכנית לשיפור זכאות לבגרות- לב"ם</t>
  </si>
  <si>
    <t>המחצית השלישית-סמסטר קיץ</t>
  </si>
  <si>
    <t>שפ"י</t>
  </si>
  <si>
    <t>שירותי הפעלת וועדות מומחים יעוץ והדרכה ושירותים פסיכולוגיים</t>
  </si>
  <si>
    <t>מחוננים</t>
  </si>
  <si>
    <t>מיזם משותף- חינוך לפסגות</t>
  </si>
  <si>
    <t>מיזם משותף- מצויינות 2000</t>
  </si>
  <si>
    <t>תוכנית אלפא</t>
  </si>
  <si>
    <t>עריכת מבחני קבלה לתלמידים מחוננים</t>
  </si>
  <si>
    <t>פרוייקט מנחים עמיתים</t>
  </si>
  <si>
    <t>תכנית קדם עתידים</t>
  </si>
  <si>
    <t>ימי למידה באקדמיה לכיתות מחוננים</t>
  </si>
  <si>
    <t>מיזם משותף - רוח צעירה</t>
  </si>
  <si>
    <t>אגף זה"ב, נגישות ואורח חיים בטוח</t>
  </si>
  <si>
    <t>הפעלת תוכניות בנושא זהירות בדרכים</t>
  </si>
  <si>
    <t>כלל מוסדות החינוך</t>
  </si>
  <si>
    <t>פרוייקט אור ירוק-סינמה דרייב לתלמידי כיתות  י"א המפגיש אותם  עם סיטואציות מעולם הנהיגה כגון אלכוהול ונהיגה , לחץ חברתי ועוד</t>
  </si>
  <si>
    <t>זה"ב בחברה הבדואית ובחברה היהודית</t>
  </si>
  <si>
    <t>זה"ב בגן - העברה בן דורית</t>
  </si>
  <si>
    <t>ארגון והפעלת תוכנית "עם ומדינה" - פעילויות להעצמת הזהות היהודית ישראלית של תלמידים עולים במערכת החינוך</t>
  </si>
  <si>
    <t>תכנית להפעלת מגשרים לתלמידים בני הקהילה האתיופית</t>
  </si>
  <si>
    <t>אגף יישומי חוק ומדיניות</t>
  </si>
  <si>
    <t>רכישת מארזי ספרים והפצתם</t>
  </si>
  <si>
    <t>הפקה ואספקת ספרי קריאה בגנ"י (ספריית פיג'מה)</t>
  </si>
  <si>
    <t>התקשרות עם הג'וינט אשל לפיתוח תוכנית ושירותים לזקנים בישראל לשנים 2019-2021</t>
  </si>
  <si>
    <t>עשרות אלפים</t>
  </si>
  <si>
    <t>שרות הרווחה</t>
  </si>
  <si>
    <t xml:space="preserve">צה"ל </t>
  </si>
  <si>
    <t>קידום מניעת HIV בקהילת ה-MSM – באמצעות הועד למלחמה באיידס</t>
  </si>
  <si>
    <t xml:space="preserve">מיזם משותף - סיורים, חלוקת קונדומים ובדיקות HIV באירועים ובמסיבות של הקהילה הגאה </t>
  </si>
  <si>
    <t>קידום מניעת HIV בקהילת המהגרים חסרי המעמד בישראל – באמצעות הועד למלחמה באיידס</t>
  </si>
  <si>
    <t xml:space="preserve">מיזם משותף - הרצאות, סיורים, קבוצות, וערבי בדיקה יעודיים. </t>
  </si>
  <si>
    <t>קידום ומניעת HIV בקרב נוער להט"ב</t>
  </si>
  <si>
    <t>מיזם משותף -  פעילויות הסברה הדרכה בדיקה ואיתור עבור נוער להט"ב באמצעות עמותת איגי ארגון הנוער הגאה</t>
  </si>
  <si>
    <t xml:space="preserve">סה"כ חטיבת רפואה </t>
  </si>
  <si>
    <t xml:space="preserve">סה"כ בריאות הציבור </t>
  </si>
  <si>
    <t>151 מתנסים</t>
  </si>
  <si>
    <t>210 רשויות</t>
  </si>
  <si>
    <t>31,121 בתי ספר</t>
  </si>
  <si>
    <t>50 בתי ספר</t>
  </si>
  <si>
    <t>125 בתי ספר</t>
  </si>
  <si>
    <t>77 בתי ספר</t>
  </si>
  <si>
    <t>600 בתי ספר</t>
  </si>
  <si>
    <t>250 בתי ספר</t>
  </si>
  <si>
    <t>550 בתי ספר</t>
  </si>
  <si>
    <t>153 בתי ספר</t>
  </si>
  <si>
    <t>20 בתי ספר</t>
  </si>
  <si>
    <t>15 בתי ספר</t>
  </si>
  <si>
    <t>150 בתי ספר</t>
  </si>
  <si>
    <t>120 בתי ספר</t>
  </si>
  <si>
    <t>210 בתי ספר</t>
  </si>
  <si>
    <t>540 בתי ספר</t>
  </si>
  <si>
    <t>2846 בתי ספר</t>
  </si>
  <si>
    <t>תוכנית להכשרת מצטיינים מקרב יוצאי יחידות שדה בצה"ל להוראה</t>
  </si>
  <si>
    <t>1000 רשויות</t>
  </si>
  <si>
    <t>1550 בתי ספר</t>
  </si>
  <si>
    <t xml:space="preserve">  5681 גנים</t>
  </si>
  <si>
    <t>סה"כ משרד החינוך</t>
  </si>
  <si>
    <t xml:space="preserve">תקציב </t>
  </si>
  <si>
    <t xml:space="preserve">מקבלי שירות </t>
  </si>
  <si>
    <t>מינהל פדגוגי</t>
  </si>
  <si>
    <t>מזכירות פדגוגית</t>
  </si>
  <si>
    <t>מינהל תיאום ובקרה</t>
  </si>
  <si>
    <t>קליטת תלמידים עולים</t>
  </si>
  <si>
    <t>מינהל הכשרה והתפתחות מקצועית לעובדי הוראה</t>
  </si>
  <si>
    <t>סה"כ מינהל פדגוגי</t>
  </si>
  <si>
    <t>סה"כ מינהל חברה ונוער</t>
  </si>
  <si>
    <t>סה"כ מינהל תיאום ובקרה</t>
  </si>
  <si>
    <t xml:space="preserve">סה"כ מינהל החינוך הדתי </t>
  </si>
  <si>
    <t>סה"כ מינהל הכשרה והתפתחות מקצועית לעובדי הוראה</t>
  </si>
  <si>
    <t>סה"כ אגף מזכירות פדגוגית</t>
  </si>
  <si>
    <t>סה"כ מינהל מדע וטכנולוגיה</t>
  </si>
  <si>
    <t>סה"כ אגף א נכסים ולוגיסטיקה</t>
  </si>
  <si>
    <t>אגף בכיר לאזרחים ותיקים</t>
  </si>
  <si>
    <t xml:space="preserve">טיפול בבני משפחה שנפגעו מאובדן ושכול (מרכז סיוע למשפחות נפגעי תאונת דרכים, עבירות המתה, תכנית הסיוע לאחר איורע אובדני). </t>
  </si>
  <si>
    <r>
      <t xml:space="preserve">תעסוקה מוגנת </t>
    </r>
    <r>
      <rPr>
        <strike/>
        <sz val="11"/>
        <color theme="1"/>
        <rFont val="Arial"/>
        <family val="2"/>
        <scheme val="minor"/>
      </rPr>
      <t/>
    </r>
  </si>
  <si>
    <t>אישה שיוצאת ממקלט לפי קרטריונים זכאית לקבל מענק של 10,000 להתארגנות ראשונית</t>
  </si>
  <si>
    <t xml:space="preserve">
 מסגרות ארציות ומקומיות לטיפול בדרי רחוב, כשבכל את מן המסגרות יש הגדרה של אוכלוסיית היעד, מטרות הטיפול, התעריף, הצוות המטפל, משך הטיפול, כללי ההתנהגות, ורצף הטיפול הניתן.
</t>
  </si>
  <si>
    <t>מרכזים לפיתוח כלכלי קהילתי ותעסוקתי במגזר הכפרי</t>
  </si>
  <si>
    <t xml:space="preserve"> מתן שירות בבית למטופלי רווחה. בטיפול מיועד לאוכולסיות רווחה שונות.</t>
  </si>
  <si>
    <t>מוסדות טיפול עם לינה לקורבנות סחר</t>
  </si>
  <si>
    <t>שיקום נכי נפש בקהילה- שירותי שיקום בדיור (הוסטלים)</t>
  </si>
  <si>
    <t>שיקום נכי נפש בקהילה- שירותי שיקום בדיור (דיור מוגן)</t>
  </si>
  <si>
    <t>שיקום נכי נפש בקהילה- שירותי שיקום תעסוקה (תעסוקה נתמכת ומעברית)</t>
  </si>
  <si>
    <t>שיקום נכי נפש בקהילה - שירותי שיקום תעסוקה (מפעל מוגן)</t>
  </si>
  <si>
    <t>שיקום נכי נפש בקהילה- שרותי פנאי וחברה  (מועדונים חברתיים)</t>
  </si>
  <si>
    <t>שיקום נכי נפש בקהילה - שירותי שיקום תעסוקה- תעסוקה מוגנת בשוק החופשי</t>
  </si>
  <si>
    <t>שיקום נכי נפש בקהילה - שירותי שיקום תעסוקה- מועדון תעסוקתי</t>
  </si>
  <si>
    <t>שיקום נכי נפש בקהילה - שירותי שיקום תעסוקה (ליווי ביזמות עסקית)</t>
  </si>
  <si>
    <t>שיקום נכי נפש בקהילה - שירותי שיקום תעסוקה (בית מדרש שיקומי)</t>
  </si>
  <si>
    <t>שיקום נכי נפש בקהילה - שירותי שיקום תעסוקה (מסגרות העוסקות באומנות)</t>
  </si>
  <si>
    <t>שיקום נכי נפש בקהילה - שירותי שיקום תעסוקה (תורמים במדים)</t>
  </si>
  <si>
    <t>אשפוזיות גמילה מסמים, אלכוהול וחומרים פסיכואקטיביים</t>
  </si>
  <si>
    <t>מרפאה לרפואה ראשונית בת"א לחסרי מעמד</t>
  </si>
  <si>
    <t>תקציב (אלש"ח)</t>
  </si>
  <si>
    <t xml:space="preserve">מספר מקבלי  שירות </t>
  </si>
  <si>
    <t>מינהל מוגבלויות</t>
  </si>
  <si>
    <t xml:space="preserve"> מינהל שירותים אישיים וחברתיים</t>
  </si>
  <si>
    <t>מינהל הסיוע לבתי המשפט ותקון</t>
  </si>
  <si>
    <t>קהילה- נופשונים לאנשים עם מוגבלות שכלית והתפתחותית</t>
  </si>
  <si>
    <t xml:space="preserve">מסגרות דיור בקהילה לאנשים עם מוגבלות בתפקוד גבוה/עצמאי שאינם זקוקים לרמות גבוהות של תמיכות ומוגנות. רצף השירותים כולל הוסטלים, מערכי דיור, מכינות לחיים עצמאיים, דירות בקהילות ייחודיות. </t>
  </si>
  <si>
    <t xml:space="preserve">מסגרות דיור לאנשים עם מוגבלות אשר זקוקים לרמות גבוהות של תמיכות ומוגנות. הרצף כולל מעונות פנימייה, הוסטלים ומערכי דיור. דיירי המסגרות משולבים במסגרות יומיות (חינוכיות או תעסוקתיות). בשעות אחה"צ הדיירים משתתפים בפעילויות פנאי ובנוסף, מופעלות תוכניות אישיות לקידום הדיירים.  </t>
  </si>
  <si>
    <t>השמת אנשים עם אוטיזם בסידור חוץ ביתי מסגרות דיור המהוות בתים לחיים עבור אנשים עם אוטיזם. 
דיירי המסגרות משולבים במסגרות יומיות (חינוכיות או תעסוקתיות). בשעות אחה"צ הדיירים משתתפים בפעילויות פנאי ובנוסף, מופעלות תוכניות אישיות לקידום הדיירים</t>
  </si>
  <si>
    <t xml:space="preserve">מרכזי יום ותעסוקה +קייטנות +נופשונים +מרכזים למשפחה לאנשים על הרצף האוטיסטי. 
מרכזי יום ותעסוקה בדומה למפעלים מוגנים מסגרות יום לאוטיסטים אשר מקבלים מענה שיקומי תעסוקתי ועיסוקי לשעות היום 
קייטנות – הפוגה לצעירים ובוגרים עם אוטיזם בתקופות של חגים או בקיץ. 
נופשונים- הקלה למשפחה 2 יומיים של לינה מחוץ לבית במהלך השנה לזכות כל אדם 15 ימי לינה בשנה. 
מרכז משלים למשפחה שירותים של יעוץ למשפחות, קבוצות לבני המשפחה הורים אחים סבים וסבתות  לתמיכה הדדית. </t>
  </si>
  <si>
    <t>תעסוקה מוגנת וסובסדיה שיקום</t>
  </si>
  <si>
    <t xml:space="preserve">מפעלים מוגנים הם מסגרת יומית לשיקום תעסוקתי, אשר נועדה לסייע לאדם עם מוגבלות פיזית לפתח כישורים תעסוקתיים וכן כלים לניוד על רצף התעסוקה עד ליציאה לשוק חופשי. </t>
  </si>
  <si>
    <t xml:space="preserve">מפעלים מוגנים לעיוורים הם מסגרת יומית לשיקום תעסוקתי, אשר נועדה לסייע לאדם עם ירידה בראיה ועיוורון לפתח כישורים תעסוקתיים וכן כלים לניוד על רצף התעסוקה עד ליציאה לשוק חופשי. </t>
  </si>
  <si>
    <t>קייטנה לילדים עם מוגבלויות בחודשי הקיץ, הפגה ופנאי.</t>
  </si>
  <si>
    <t>שירות פנאי כולל לינה לילדים ולמבוגרים עם מוגבלויות בעיקר בסופי שבוע ובחופשות. מאפשר להורים לצאת לחופשה מהטיפול בילדיהם.</t>
  </si>
  <si>
    <t xml:space="preserve">הדרכות להורים </t>
  </si>
  <si>
    <t>השירות ניתן להורים של פעוטות עם לקות שמיעה בביתם. השירות כולל הדרכה של קלינאית תקשורת ועובדת סוציאלית לגבי הנגשת סביבת הילד, אבני דרך התפתחותיות וכו'</t>
  </si>
  <si>
    <t>כ-3,000 משפחות מלוות ועוד 12,000 מקבלי שירות במרכזים</t>
  </si>
  <si>
    <t>שירותי הגנה וטיפול חוץ ביתי למשפחות נפגעות אלימות במשפחה (מקלטים ודירות מעבר לנשים נפגעות אלימות וילדיהן)</t>
  </si>
  <si>
    <t>משפחות ופרטים במצוקה בקהילה - תכניות לשיקום כלכלי – תעסוקה לרווחה</t>
  </si>
  <si>
    <t xml:space="preserve"> נושמים לרווחה במרכזי עוצמה</t>
  </si>
  <si>
    <t>שירות המבחן למבוגרים – מסגרות, תכניות טיפול, תכניות תומכות אבחון וטיפול</t>
  </si>
  <si>
    <t>שירות לאזרח הוותיק</t>
  </si>
  <si>
    <t>סה"כ במשרד העבודה, הרווחה והשירותים החברתיים</t>
  </si>
  <si>
    <t>1,200 בתי ספר</t>
  </si>
  <si>
    <t>4,079 קבוצות</t>
  </si>
  <si>
    <t xml:space="preserve">88,000 שעות </t>
  </si>
  <si>
    <t>תכנית אודיסיאה</t>
  </si>
  <si>
    <t>סה"כ  מינהל מוגבלויות</t>
  </si>
  <si>
    <t xml:space="preserve">סה"כ  מנהל שירותים אישיים וחברתיים </t>
  </si>
  <si>
    <t>סה"כ  אגף לשירותי תקון ונוער מנותק</t>
  </si>
  <si>
    <t xml:space="preserve">סה"כ אגף בכיר לאזרחים ותיקים </t>
  </si>
  <si>
    <t>סה"כ חטיבת פרט</t>
  </si>
  <si>
    <t>סה"כ חטיבת רשויות ארגונים וקהילה</t>
  </si>
  <si>
    <t>סה"כ האגף לדיור</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</si>
</sst>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 &quot;₪&quot;\ * #,##0.00_ ;_ &quot;₪&quot;\ * \-#,##0.00_ ;_ &quot;₪&quot;\ * &quot;-&quot;??_ ;_ @_ "/>
    <numFmt numFmtId="43" formatCode="_ * #,##0.00_ ;_ * \-#,##0.00_ ;_ * &quot;-&quot;??_ ;_ @_ "/>
    <numFmt numFmtId="164" formatCode="_ &quot;₪&quot;\ * #,##0_ ;_ &quot;₪&quot;\ * \-#,##0_ ;_ &quot;₪&quot;\ * &quot;-&quot;??_ ;_ @_ "/>
    <numFmt numFmtId="165" formatCode="_ * #,##0_ ;_ * \-#,##0_ ;_ * &quot;-&quot;??_ ;_ @_ "/>
    <numFmt numFmtId="166" formatCode="#,###,"/>
    <numFmt numFmtId="167" formatCode="#,###\ \א\ל\ש\ח"/>
    <numFmt numFmtId="168" formatCode="&quot;₪&quot;\ #,##0"/>
  </numFmts>
  <fonts count="33" x14ac:knownFonts="1">
    <font>
      <sz val="11"/>
      <color theme="1"/>
      <name val="Arial"/>
      <family val="2"/>
      <scheme val="minor"/>
    </font>
    <font>
      <sz val="11"/>
      <color theme="1"/>
      <name val="Arial"/>
      <family val="2"/>
      <charset val="177"/>
      <scheme val="minor"/>
    </font>
    <font>
      <sz val="11"/>
      <color theme="1"/>
      <name val="Arial"/>
      <family val="2"/>
      <charset val="177"/>
      <scheme val="minor"/>
    </font>
    <font>
      <sz val="11"/>
      <color theme="1"/>
      <name val="Arial"/>
      <family val="2"/>
      <charset val="177"/>
      <scheme val="minor"/>
    </font>
    <font>
      <sz val="11"/>
      <color theme="1"/>
      <name val="Arial"/>
      <family val="2"/>
      <scheme val="minor"/>
    </font>
    <font>
      <b/>
      <sz val="11"/>
      <color theme="1"/>
      <name val="Arial"/>
      <family val="2"/>
      <scheme val="minor"/>
    </font>
    <font>
      <b/>
      <sz val="14"/>
      <color theme="1"/>
      <name val="Arial"/>
      <family val="2"/>
      <scheme val="minor"/>
    </font>
    <font>
      <sz val="11"/>
      <name val="Arial"/>
      <family val="2"/>
      <scheme val="minor"/>
    </font>
    <font>
      <sz val="9"/>
      <color indexed="81"/>
      <name val="Tahoma"/>
      <charset val="177"/>
    </font>
    <font>
      <b/>
      <sz val="11"/>
      <color theme="0"/>
      <name val="Gisha"/>
      <family val="2"/>
    </font>
    <font>
      <b/>
      <sz val="9"/>
      <color indexed="81"/>
      <name val="Tahoma"/>
      <family val="2"/>
    </font>
    <font>
      <sz val="12"/>
      <color theme="1"/>
      <name val="Arial"/>
      <family val="2"/>
      <charset val="177"/>
    </font>
    <font>
      <sz val="14"/>
      <name val="Arial"/>
      <family val="2"/>
      <scheme val="minor"/>
    </font>
    <font>
      <b/>
      <sz val="12"/>
      <color theme="1"/>
      <name val="Arial"/>
      <family val="2"/>
      <scheme val="minor"/>
    </font>
    <font>
      <b/>
      <sz val="16"/>
      <color theme="1"/>
      <name val="Arial"/>
      <family val="2"/>
      <scheme val="minor"/>
    </font>
    <font>
      <sz val="14"/>
      <color rgb="FFFF0000"/>
      <name val="Arial"/>
      <family val="2"/>
      <scheme val="minor"/>
    </font>
    <font>
      <sz val="9"/>
      <color indexed="81"/>
      <name val="Tahoma"/>
      <family val="2"/>
    </font>
    <font>
      <sz val="10"/>
      <color rgb="FF000000"/>
      <name val="Arial"/>
      <family val="2"/>
    </font>
    <font>
      <sz val="10"/>
      <name val="Arial"/>
      <family val="2"/>
    </font>
    <font>
      <b/>
      <sz val="10"/>
      <color indexed="8"/>
      <name val="Arial"/>
      <family val="2"/>
    </font>
    <font>
      <b/>
      <sz val="10"/>
      <color indexed="39"/>
      <name val="Arial"/>
      <family val="2"/>
    </font>
    <font>
      <sz val="10"/>
      <color indexed="8"/>
      <name val="Arial"/>
      <family val="2"/>
    </font>
    <font>
      <b/>
      <sz val="12"/>
      <color indexed="8"/>
      <name val="Arial"/>
      <family val="2"/>
    </font>
    <font>
      <sz val="10"/>
      <color indexed="39"/>
      <name val="Arial"/>
      <family val="2"/>
    </font>
    <font>
      <sz val="14"/>
      <color indexed="48"/>
      <name val="Arial"/>
      <family val="2"/>
    </font>
    <font>
      <sz val="10"/>
      <color indexed="10"/>
      <name val="Arial"/>
      <family val="2"/>
    </font>
    <font>
      <strike/>
      <sz val="11"/>
      <color theme="1"/>
      <name val="Arial"/>
      <family val="2"/>
      <scheme val="minor"/>
    </font>
    <font>
      <sz val="11"/>
      <name val="Gisha"/>
      <family val="2"/>
    </font>
    <font>
      <b/>
      <sz val="11"/>
      <name val="Arial"/>
      <family val="2"/>
      <scheme val="minor"/>
    </font>
    <font>
      <sz val="11"/>
      <color theme="1"/>
      <name val="Arial"/>
      <family val="2"/>
      <charset val="177"/>
    </font>
    <font>
      <b/>
      <sz val="12"/>
      <name val="Arial"/>
      <family val="2"/>
      <scheme val="minor"/>
    </font>
    <font>
      <b/>
      <sz val="14"/>
      <color rgb="FFFF0000"/>
      <name val="Arial"/>
      <family val="2"/>
      <scheme val="minor"/>
    </font>
    <font>
      <b/>
      <sz val="16"/>
      <color rgb="FFFF0000"/>
      <name val="Arial"/>
      <family val="2"/>
      <scheme val="minor"/>
    </font>
  </fonts>
  <fills count="26">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2" tint="-0.249977111117893"/>
        <bgColor indexed="64"/>
      </patternFill>
    </fill>
    <fill>
      <patternFill patternType="solid">
        <fgColor indexed="43"/>
      </patternFill>
    </fill>
    <fill>
      <patternFill patternType="solid">
        <fgColor indexed="43"/>
        <bgColor indexed="64"/>
      </patternFill>
    </fill>
    <fill>
      <patternFill patternType="solid">
        <fgColor indexed="40"/>
        <bgColor indexed="64"/>
      </patternFill>
    </fill>
    <fill>
      <patternFill patternType="solid">
        <fgColor indexed="45"/>
      </patternFill>
    </fill>
    <fill>
      <patternFill patternType="solid">
        <fgColor indexed="29"/>
      </patternFill>
    </fill>
    <fill>
      <patternFill patternType="solid">
        <fgColor indexed="10"/>
      </patternFill>
    </fill>
    <fill>
      <patternFill patternType="solid">
        <fgColor indexed="51"/>
      </patternFill>
    </fill>
    <fill>
      <patternFill patternType="solid">
        <fgColor indexed="52"/>
      </patternFill>
    </fill>
    <fill>
      <patternFill patternType="solid">
        <fgColor indexed="53"/>
      </patternFill>
    </fill>
    <fill>
      <patternFill patternType="solid">
        <fgColor indexed="57"/>
      </patternFill>
    </fill>
    <fill>
      <patternFill patternType="solid">
        <fgColor indexed="50"/>
      </patternFill>
    </fill>
    <fill>
      <patternFill patternType="solid">
        <fgColor indexed="11"/>
      </patternFill>
    </fill>
    <fill>
      <patternFill patternType="lightUp">
        <fgColor indexed="48"/>
        <bgColor indexed="41"/>
      </patternFill>
    </fill>
    <fill>
      <patternFill patternType="solid">
        <fgColor indexed="41"/>
      </patternFill>
    </fill>
    <fill>
      <patternFill patternType="solid">
        <fgColor indexed="54"/>
        <bgColor indexed="64"/>
      </patternFill>
    </fill>
    <fill>
      <patternFill patternType="solid">
        <fgColor indexed="40"/>
      </patternFill>
    </fill>
    <fill>
      <patternFill patternType="solid">
        <fgColor indexed="44"/>
        <bgColor indexed="64"/>
      </patternFill>
    </fill>
    <fill>
      <patternFill patternType="solid">
        <fgColor indexed="41"/>
        <bgColor indexed="64"/>
      </patternFill>
    </fill>
    <fill>
      <patternFill patternType="solid">
        <fgColor indexed="26"/>
        <bgColor indexed="64"/>
      </patternFill>
    </fill>
    <fill>
      <patternFill patternType="solid">
        <fgColor indexed="15"/>
      </patternFill>
    </fill>
    <fill>
      <patternFill patternType="solid">
        <fgColor rgb="FFFFFFCC"/>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
      <left/>
      <right/>
      <top/>
      <bottom style="thin">
        <color theme="0"/>
      </bottom>
      <diagonal/>
    </border>
    <border>
      <left style="thin">
        <color theme="0"/>
      </left>
      <right style="thin">
        <color theme="0"/>
      </right>
      <top style="thin">
        <color theme="0"/>
      </top>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48"/>
      </left>
      <right style="thin">
        <color indexed="48"/>
      </right>
      <top style="thin">
        <color indexed="48"/>
      </top>
      <bottom style="thin">
        <color indexed="48"/>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theme="0"/>
      </top>
      <bottom/>
      <diagonal/>
    </border>
    <border>
      <left style="thin">
        <color theme="0"/>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thin">
        <color indexed="64"/>
      </top>
      <bottom style="medium">
        <color indexed="64"/>
      </bottom>
      <diagonal/>
    </border>
  </borders>
  <cellStyleXfs count="56">
    <xf numFmtId="0" fontId="0" fillId="0" borderId="0"/>
    <xf numFmtId="43" fontId="4" fillId="0" borderId="0" applyFont="0" applyFill="0" applyBorder="0" applyAlignment="0" applyProtection="0"/>
    <xf numFmtId="0" fontId="11" fillId="0" borderId="0"/>
    <xf numFmtId="44" fontId="3" fillId="0" borderId="0" applyFont="0" applyFill="0" applyBorder="0" applyAlignment="0" applyProtection="0"/>
    <xf numFmtId="0" fontId="3" fillId="0" borderId="0"/>
    <xf numFmtId="43" fontId="3" fillId="0" borderId="0" applyFont="0" applyFill="0" applyBorder="0" applyAlignment="0" applyProtection="0"/>
    <xf numFmtId="43" fontId="11" fillId="0" borderId="0" applyFont="0" applyFill="0" applyBorder="0" applyAlignment="0" applyProtection="0"/>
    <xf numFmtId="44" fontId="11" fillId="0" borderId="0" applyFont="0" applyFill="0" applyBorder="0" applyAlignment="0" applyProtection="0"/>
    <xf numFmtId="43" fontId="11" fillId="0" borderId="0" applyFont="0" applyFill="0" applyBorder="0" applyAlignment="0" applyProtection="0"/>
    <xf numFmtId="0" fontId="17" fillId="0" borderId="0"/>
    <xf numFmtId="0" fontId="18" fillId="0" borderId="0" applyNumberFormat="0" applyProtection="0">
      <alignment horizontal="right" vertical="center" indent="1"/>
    </xf>
    <xf numFmtId="4" fontId="19" fillId="5" borderId="24" applyNumberFormat="0" applyProtection="0">
      <alignment vertical="center"/>
    </xf>
    <xf numFmtId="4" fontId="20" fillId="6" borderId="24" applyNumberFormat="0" applyProtection="0">
      <alignment vertical="center"/>
    </xf>
    <xf numFmtId="4" fontId="19" fillId="6" borderId="24" applyNumberFormat="0" applyProtection="0">
      <alignment horizontal="right" vertical="center" indent="1"/>
    </xf>
    <xf numFmtId="0" fontId="19" fillId="6" borderId="24" applyNumberFormat="0" applyProtection="0">
      <alignment horizontal="left" vertical="top" indent="1"/>
    </xf>
    <xf numFmtId="4" fontId="19" fillId="7" borderId="1" applyNumberFormat="0" applyProtection="0">
      <alignment horizontal="right" vertical="center" indent="1"/>
    </xf>
    <xf numFmtId="4" fontId="21" fillId="8" borderId="24" applyNumberFormat="0" applyProtection="0">
      <alignment horizontal="right" vertical="center"/>
    </xf>
    <xf numFmtId="4" fontId="21" fillId="9" borderId="24" applyNumberFormat="0" applyProtection="0">
      <alignment horizontal="right" vertical="center"/>
    </xf>
    <xf numFmtId="4" fontId="21" fillId="10" borderId="24" applyNumberFormat="0" applyProtection="0">
      <alignment horizontal="right" vertical="center"/>
    </xf>
    <xf numFmtId="4" fontId="21" fillId="11" borderId="24" applyNumberFormat="0" applyProtection="0">
      <alignment horizontal="right" vertical="center"/>
    </xf>
    <xf numFmtId="4" fontId="21" fillId="12" borderId="24" applyNumberFormat="0" applyProtection="0">
      <alignment horizontal="right" vertical="center"/>
    </xf>
    <xf numFmtId="4" fontId="21" fillId="13" borderId="24" applyNumberFormat="0" applyProtection="0">
      <alignment horizontal="right" vertical="center"/>
    </xf>
    <xf numFmtId="4" fontId="21" fillId="14" borderId="24" applyNumberFormat="0" applyProtection="0">
      <alignment horizontal="right" vertical="center"/>
    </xf>
    <xf numFmtId="4" fontId="21" fillId="15" borderId="24" applyNumberFormat="0" applyProtection="0">
      <alignment horizontal="right" vertical="center"/>
    </xf>
    <xf numFmtId="4" fontId="21" fillId="16" borderId="24" applyNumberFormat="0" applyProtection="0">
      <alignment horizontal="right" vertical="center"/>
    </xf>
    <xf numFmtId="4" fontId="19" fillId="17" borderId="1" applyNumberFormat="0" applyProtection="0">
      <alignment horizontal="right" vertical="center" indent="1"/>
    </xf>
    <xf numFmtId="4" fontId="21" fillId="18" borderId="1" applyNumberFormat="0" applyProtection="0">
      <alignment horizontal="right" vertical="center" indent="1"/>
    </xf>
    <xf numFmtId="4" fontId="22" fillId="19" borderId="0" applyNumberFormat="0" applyProtection="0">
      <alignment horizontal="left" vertical="center" indent="1"/>
    </xf>
    <xf numFmtId="4" fontId="21" fillId="20" borderId="24" applyNumberFormat="0" applyProtection="0">
      <alignment horizontal="right" vertical="center"/>
    </xf>
    <xf numFmtId="4" fontId="21" fillId="18" borderId="1" applyNumberFormat="0" applyProtection="0">
      <alignment horizontal="right" vertical="center" indent="1"/>
    </xf>
    <xf numFmtId="4" fontId="21" fillId="7" borderId="1" applyNumberFormat="0" applyProtection="0">
      <alignment horizontal="right" vertical="center" indent="1"/>
    </xf>
    <xf numFmtId="0" fontId="18" fillId="19" borderId="24" applyNumberFormat="0" applyProtection="0">
      <alignment horizontal="right" vertical="center" indent="1"/>
    </xf>
    <xf numFmtId="0" fontId="18" fillId="19" borderId="24" applyNumberFormat="0" applyProtection="0">
      <alignment horizontal="left" vertical="top" indent="1"/>
    </xf>
    <xf numFmtId="0" fontId="18" fillId="7" borderId="24" applyNumberFormat="0" applyProtection="0">
      <alignment horizontal="right" vertical="center" indent="1"/>
    </xf>
    <xf numFmtId="0" fontId="18" fillId="7" borderId="24" applyNumberFormat="0" applyProtection="0">
      <alignment horizontal="left" vertical="top" indent="1"/>
    </xf>
    <xf numFmtId="0" fontId="18" fillId="21" borderId="24" applyNumberFormat="0" applyProtection="0">
      <alignment horizontal="right" vertical="center" indent="1"/>
    </xf>
    <xf numFmtId="0" fontId="18" fillId="21" borderId="24" applyNumberFormat="0" applyProtection="0">
      <alignment horizontal="left" vertical="top" indent="1"/>
    </xf>
    <xf numFmtId="0" fontId="18" fillId="22" borderId="24" applyNumberFormat="0" applyProtection="0">
      <alignment horizontal="right" vertical="center" indent="1"/>
    </xf>
    <xf numFmtId="0" fontId="18" fillId="22" borderId="24" applyNumberFormat="0" applyProtection="0">
      <alignment horizontal="left" vertical="top" indent="1"/>
    </xf>
    <xf numFmtId="0" fontId="18" fillId="0" borderId="0" applyNumberFormat="0" applyProtection="0">
      <alignment horizontal="right" vertical="center" indent="1"/>
    </xf>
    <xf numFmtId="4" fontId="21" fillId="23" borderId="24" applyNumberFormat="0" applyProtection="0">
      <alignment vertical="center"/>
    </xf>
    <xf numFmtId="4" fontId="23" fillId="23" borderId="24" applyNumberFormat="0" applyProtection="0">
      <alignment vertical="center"/>
    </xf>
    <xf numFmtId="4" fontId="21" fillId="23" borderId="24" applyNumberFormat="0" applyProtection="0">
      <alignment horizontal="right" vertical="center" indent="1"/>
    </xf>
    <xf numFmtId="0" fontId="21" fillId="23" borderId="24" applyNumberFormat="0" applyProtection="0">
      <alignment horizontal="left" vertical="top" indent="1"/>
    </xf>
    <xf numFmtId="4" fontId="21" fillId="18" borderId="24" applyNumberFormat="0" applyProtection="0">
      <alignment horizontal="right" vertical="center"/>
    </xf>
    <xf numFmtId="4" fontId="23" fillId="18" borderId="24" applyNumberFormat="0" applyProtection="0">
      <alignment horizontal="right" vertical="center"/>
    </xf>
    <xf numFmtId="4" fontId="21" fillId="20" borderId="24" applyNumberFormat="0" applyProtection="0">
      <alignment horizontal="right" vertical="center" indent="1"/>
    </xf>
    <xf numFmtId="0" fontId="21" fillId="7" borderId="24" applyNumberFormat="0" applyProtection="0">
      <alignment horizontal="right" vertical="center" wrapText="1" indent="1"/>
    </xf>
    <xf numFmtId="4" fontId="24" fillId="24" borderId="0" applyNumberFormat="0" applyProtection="0">
      <alignment horizontal="right" vertical="center" indent="1"/>
    </xf>
    <xf numFmtId="4" fontId="25" fillId="18" borderId="24" applyNumberFormat="0" applyProtection="0">
      <alignment horizontal="right" vertical="center"/>
    </xf>
    <xf numFmtId="0" fontId="2" fillId="0" borderId="0"/>
    <xf numFmtId="43" fontId="2" fillId="0" borderId="0" applyFont="0" applyFill="0" applyBorder="0" applyAlignment="0" applyProtection="0"/>
    <xf numFmtId="0" fontId="2" fillId="25" borderId="31" applyNumberFormat="0" applyFont="0" applyAlignment="0" applyProtection="0"/>
    <xf numFmtId="0" fontId="1" fillId="0" borderId="0"/>
    <xf numFmtId="43" fontId="1" fillId="0" borderId="0" applyFont="0" applyFill="0" applyBorder="0" applyAlignment="0" applyProtection="0"/>
    <xf numFmtId="0" fontId="1" fillId="25" borderId="31" applyNumberFormat="0" applyFont="0" applyAlignment="0" applyProtection="0"/>
  </cellStyleXfs>
  <cellXfs count="309">
    <xf numFmtId="0" fontId="0" fillId="0" borderId="0" xfId="0"/>
    <xf numFmtId="0" fontId="0" fillId="0" borderId="0" xfId="0" applyAlignment="1">
      <alignment wrapText="1"/>
    </xf>
    <xf numFmtId="3" fontId="7" fillId="0" borderId="1" xfId="0" applyNumberFormat="1" applyFont="1" applyFill="1" applyBorder="1" applyAlignment="1">
      <alignment horizontal="center" vertical="center" wrapText="1"/>
    </xf>
    <xf numFmtId="0" fontId="9" fillId="2" borderId="4" xfId="0" applyFont="1" applyFill="1" applyBorder="1" applyAlignment="1">
      <alignment horizontal="center" vertical="center" wrapText="1"/>
    </xf>
    <xf numFmtId="0" fontId="6" fillId="0" borderId="0" xfId="0" applyFont="1" applyAlignment="1">
      <alignment wrapText="1"/>
    </xf>
    <xf numFmtId="165" fontId="7" fillId="0" borderId="1" xfId="1" applyNumberFormat="1" applyFont="1" applyFill="1" applyBorder="1" applyAlignment="1">
      <alignment vertical="center" wrapText="1"/>
    </xf>
    <xf numFmtId="3" fontId="7" fillId="0" borderId="2" xfId="0" applyNumberFormat="1" applyFont="1" applyFill="1" applyBorder="1" applyAlignment="1">
      <alignment horizontal="center" vertical="center" wrapText="1"/>
    </xf>
    <xf numFmtId="3" fontId="5" fillId="0" borderId="14" xfId="0" applyNumberFormat="1" applyFont="1" applyBorder="1" applyAlignment="1">
      <alignment horizontal="center" wrapText="1"/>
    </xf>
    <xf numFmtId="168" fontId="5" fillId="0" borderId="13" xfId="0" applyNumberFormat="1" applyFont="1" applyBorder="1" applyAlignment="1">
      <alignment horizontal="center" wrapText="1"/>
    </xf>
    <xf numFmtId="164" fontId="0" fillId="0" borderId="1" xfId="7"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164" fontId="12" fillId="0" borderId="0" xfId="7" applyNumberFormat="1" applyFont="1" applyFill="1" applyBorder="1" applyAlignment="1">
      <alignment horizontal="right" vertical="center" wrapText="1"/>
    </xf>
    <xf numFmtId="165" fontId="15" fillId="0" borderId="0" xfId="8" applyNumberFormat="1" applyFont="1" applyFill="1" applyBorder="1" applyAlignment="1">
      <alignment horizontal="center" vertical="center" wrapText="1"/>
    </xf>
    <xf numFmtId="164" fontId="15" fillId="0" borderId="0" xfId="7" applyNumberFormat="1" applyFont="1" applyFill="1" applyBorder="1" applyAlignment="1">
      <alignment horizontal="center" vertical="center" wrapText="1"/>
    </xf>
    <xf numFmtId="1" fontId="12" fillId="0" borderId="0" xfId="2" applyNumberFormat="1" applyFont="1" applyFill="1" applyBorder="1" applyAlignment="1">
      <alignment horizontal="center" vertical="center" wrapText="1"/>
    </xf>
    <xf numFmtId="165" fontId="12" fillId="0" borderId="0" xfId="8" applyNumberFormat="1" applyFont="1" applyFill="1" applyBorder="1" applyAlignment="1">
      <alignment horizontal="center" vertical="center" wrapText="1"/>
    </xf>
    <xf numFmtId="164" fontId="12" fillId="0" borderId="0" xfId="7" applyNumberFormat="1" applyFont="1" applyFill="1" applyBorder="1" applyAlignment="1">
      <alignment horizontal="center" vertical="center" wrapText="1"/>
    </xf>
    <xf numFmtId="0" fontId="0" fillId="0" borderId="0" xfId="0" applyFill="1" applyAlignment="1">
      <alignment wrapText="1"/>
    </xf>
    <xf numFmtId="0" fontId="12" fillId="0" borderId="0" xfId="2" applyFont="1" applyFill="1" applyBorder="1" applyAlignment="1">
      <alignment horizontal="center" vertical="center" wrapText="1"/>
    </xf>
    <xf numFmtId="165" fontId="0" fillId="0" borderId="1" xfId="8" applyNumberFormat="1" applyFont="1" applyFill="1" applyBorder="1" applyAlignment="1">
      <alignment horizontal="center" vertical="center" wrapText="1"/>
    </xf>
    <xf numFmtId="164" fontId="0" fillId="0" borderId="2" xfId="7" applyNumberFormat="1" applyFont="1" applyFill="1" applyBorder="1" applyAlignment="1">
      <alignment horizontal="center" vertical="center" wrapText="1"/>
    </xf>
    <xf numFmtId="165" fontId="0" fillId="0" borderId="2" xfId="8" applyNumberFormat="1" applyFont="1" applyFill="1" applyBorder="1" applyAlignment="1">
      <alignment horizontal="center" vertical="center" wrapText="1"/>
    </xf>
    <xf numFmtId="0" fontId="0" fillId="0" borderId="0" xfId="0" applyFill="1" applyBorder="1" applyAlignment="1"/>
    <xf numFmtId="0" fontId="12" fillId="0" borderId="0" xfId="2" applyFont="1" applyFill="1" applyBorder="1" applyAlignment="1">
      <alignment vertical="center"/>
    </xf>
    <xf numFmtId="3" fontId="12" fillId="0" borderId="0" xfId="2" applyNumberFormat="1" applyFont="1" applyFill="1" applyBorder="1" applyAlignment="1">
      <alignment horizontal="center" vertical="center"/>
    </xf>
    <xf numFmtId="0" fontId="12" fillId="0" borderId="0" xfId="2" applyFont="1" applyFill="1" applyBorder="1" applyAlignment="1">
      <alignment horizontal="left" vertical="center"/>
    </xf>
    <xf numFmtId="0" fontId="6" fillId="0" borderId="0" xfId="4" applyFont="1" applyFill="1" applyBorder="1" applyAlignment="1">
      <alignment vertical="center"/>
    </xf>
    <xf numFmtId="0" fontId="12" fillId="0" borderId="0" xfId="2" applyFont="1" applyFill="1" applyBorder="1" applyAlignment="1">
      <alignment horizontal="right" vertical="center" readingOrder="2"/>
    </xf>
    <xf numFmtId="0" fontId="6" fillId="0" borderId="0" xfId="4" applyFont="1" applyFill="1" applyBorder="1" applyAlignment="1"/>
    <xf numFmtId="0" fontId="13" fillId="0" borderId="0" xfId="4" applyFont="1" applyFill="1" applyBorder="1" applyAlignment="1">
      <alignment horizontal="center"/>
    </xf>
    <xf numFmtId="167" fontId="14" fillId="0" borderId="0" xfId="3" applyNumberFormat="1" applyFont="1" applyFill="1" applyBorder="1" applyAlignment="1">
      <alignment vertical="center" readingOrder="2"/>
    </xf>
    <xf numFmtId="0" fontId="9" fillId="2" borderId="6" xfId="0" applyFont="1" applyFill="1" applyBorder="1" applyAlignment="1">
      <alignment horizontal="center" vertical="center" wrapText="1"/>
    </xf>
    <xf numFmtId="3" fontId="7" fillId="0" borderId="8" xfId="0" applyNumberFormat="1" applyFont="1" applyFill="1" applyBorder="1" applyAlignment="1">
      <alignment horizontal="center" vertical="center" wrapText="1"/>
    </xf>
    <xf numFmtId="3" fontId="7" fillId="0" borderId="10" xfId="0" applyNumberFormat="1"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0"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ont="1" applyFill="1" applyBorder="1" applyAlignment="1">
      <alignment horizontal="center" vertical="center" wrapText="1" readingOrder="2"/>
    </xf>
    <xf numFmtId="0" fontId="9" fillId="2" borderId="30" xfId="0" applyFont="1" applyFill="1" applyBorder="1" applyAlignment="1">
      <alignment horizontal="center" vertical="center" wrapText="1"/>
    </xf>
    <xf numFmtId="168" fontId="0" fillId="0" borderId="0" xfId="0" applyNumberFormat="1" applyAlignment="1">
      <alignment wrapText="1"/>
    </xf>
    <xf numFmtId="0" fontId="5" fillId="0" borderId="19" xfId="0" applyFont="1" applyBorder="1" applyAlignment="1">
      <alignment horizontal="center" vertical="center"/>
    </xf>
    <xf numFmtId="0" fontId="7" fillId="0" borderId="2"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0" xfId="0" applyFont="1" applyFill="1" applyBorder="1" applyAlignment="1">
      <alignment horizontal="center" vertical="center" wrapText="1"/>
    </xf>
    <xf numFmtId="166" fontId="7" fillId="0" borderId="1" xfId="0" applyNumberFormat="1" applyFont="1" applyFill="1" applyBorder="1" applyAlignment="1">
      <alignment horizontal="center" vertical="center" wrapText="1"/>
    </xf>
    <xf numFmtId="0" fontId="7" fillId="0" borderId="38" xfId="0" applyFont="1" applyFill="1" applyBorder="1" applyAlignment="1">
      <alignment horizontal="center" vertical="center" wrapText="1"/>
    </xf>
    <xf numFmtId="3" fontId="7" fillId="0" borderId="39" xfId="0" applyNumberFormat="1" applyFont="1" applyFill="1" applyBorder="1" applyAlignment="1">
      <alignment horizontal="center" vertical="center" wrapText="1"/>
    </xf>
    <xf numFmtId="3" fontId="7" fillId="0" borderId="33" xfId="0" applyNumberFormat="1" applyFont="1" applyFill="1" applyBorder="1" applyAlignment="1">
      <alignment horizontal="center" vertical="center" wrapText="1"/>
    </xf>
    <xf numFmtId="0" fontId="0" fillId="0" borderId="1" xfId="0" applyBorder="1" applyAlignment="1">
      <alignment wrapText="1"/>
    </xf>
    <xf numFmtId="0" fontId="0" fillId="0" borderId="35" xfId="0" applyBorder="1" applyAlignment="1">
      <alignment horizontal="center" vertical="center" wrapText="1"/>
    </xf>
    <xf numFmtId="0" fontId="0" fillId="0" borderId="32" xfId="0" applyBorder="1" applyAlignment="1">
      <alignment horizontal="center" vertical="center" wrapText="1"/>
    </xf>
    <xf numFmtId="0" fontId="0" fillId="0" borderId="9" xfId="0" applyBorder="1" applyAlignment="1">
      <alignment horizontal="center" vertical="center" wrapText="1"/>
    </xf>
    <xf numFmtId="0" fontId="0" fillId="0" borderId="33" xfId="0" applyBorder="1" applyAlignment="1">
      <alignment horizontal="center" vertical="center" wrapText="1"/>
    </xf>
    <xf numFmtId="168" fontId="0" fillId="0" borderId="1" xfId="0" applyNumberFormat="1" applyBorder="1" applyAlignment="1">
      <alignment horizontal="center" vertical="center" wrapText="1"/>
    </xf>
    <xf numFmtId="168" fontId="0" fillId="0" borderId="10" xfId="0" applyNumberFormat="1" applyBorder="1" applyAlignment="1">
      <alignment horizontal="center" vertical="center" wrapText="1"/>
    </xf>
    <xf numFmtId="168" fontId="0" fillId="0" borderId="0" xfId="0" applyNumberFormat="1"/>
    <xf numFmtId="168" fontId="7" fillId="0" borderId="1" xfId="54" applyNumberFormat="1" applyFont="1" applyFill="1" applyBorder="1" applyAlignment="1" applyProtection="1">
      <alignment horizontal="center" vertical="center" wrapText="1"/>
      <protection locked="0"/>
    </xf>
    <xf numFmtId="168" fontId="7" fillId="0" borderId="1" xfId="54" applyNumberFormat="1" applyFont="1" applyFill="1" applyBorder="1" applyAlignment="1" applyProtection="1">
      <alignment horizontal="center" vertical="center" wrapText="1"/>
    </xf>
    <xf numFmtId="168" fontId="7" fillId="0" borderId="1" xfId="54" applyNumberFormat="1" applyFont="1" applyFill="1" applyBorder="1" applyAlignment="1">
      <alignment horizontal="center" vertical="center" wrapText="1"/>
    </xf>
    <xf numFmtId="168" fontId="7" fillId="0" borderId="1" xfId="53" applyNumberFormat="1" applyFont="1" applyFill="1" applyBorder="1" applyAlignment="1">
      <alignment horizontal="center" vertical="center" wrapText="1"/>
    </xf>
    <xf numFmtId="0" fontId="7" fillId="0" borderId="1" xfId="53" applyFont="1" applyFill="1" applyBorder="1" applyAlignment="1">
      <alignment horizontal="center" vertical="center" wrapText="1"/>
    </xf>
    <xf numFmtId="0" fontId="0" fillId="0" borderId="0" xfId="0" applyAlignment="1">
      <alignment horizontal="center" readingOrder="2"/>
    </xf>
    <xf numFmtId="0" fontId="0" fillId="0" borderId="38" xfId="0" applyBorder="1" applyAlignment="1">
      <alignment horizontal="center" vertical="center" wrapText="1"/>
    </xf>
    <xf numFmtId="168" fontId="13" fillId="0" borderId="18" xfId="0" applyNumberFormat="1" applyFont="1" applyBorder="1" applyAlignment="1">
      <alignment horizontal="center" vertical="center"/>
    </xf>
    <xf numFmtId="0" fontId="13" fillId="0" borderId="20" xfId="0" applyFont="1" applyBorder="1" applyAlignment="1">
      <alignment horizontal="center" vertical="center"/>
    </xf>
    <xf numFmtId="168" fontId="13" fillId="0" borderId="21" xfId="0" applyNumberFormat="1" applyFont="1" applyBorder="1" applyAlignment="1">
      <alignment horizontal="center" vertical="center"/>
    </xf>
    <xf numFmtId="165" fontId="13" fillId="0" borderId="23" xfId="0" applyNumberFormat="1" applyFont="1" applyBorder="1" applyAlignment="1">
      <alignment horizontal="center" vertical="center"/>
    </xf>
    <xf numFmtId="168" fontId="5" fillId="0" borderId="15" xfId="4" applyNumberFormat="1" applyFont="1" applyBorder="1" applyAlignment="1">
      <alignment horizontal="center" vertical="center" wrapText="1"/>
    </xf>
    <xf numFmtId="3" fontId="5" fillId="0" borderId="28" xfId="4" applyNumberFormat="1" applyFont="1" applyBorder="1" applyAlignment="1">
      <alignment horizontal="center" vertical="center" wrapText="1"/>
    </xf>
    <xf numFmtId="0" fontId="0" fillId="0" borderId="0" xfId="0" applyFill="1" applyBorder="1" applyAlignment="1">
      <alignment horizontal="center" vertical="center"/>
    </xf>
    <xf numFmtId="0" fontId="0" fillId="0" borderId="1" xfId="0" applyFill="1" applyBorder="1" applyAlignment="1">
      <alignment horizontal="center" vertical="center"/>
    </xf>
    <xf numFmtId="164" fontId="0" fillId="0" borderId="0" xfId="0" applyNumberFormat="1" applyAlignment="1">
      <alignment wrapText="1"/>
    </xf>
    <xf numFmtId="168" fontId="12" fillId="0" borderId="0" xfId="2" applyNumberFormat="1" applyFont="1" applyFill="1" applyBorder="1" applyAlignment="1">
      <alignment horizontal="center" vertical="center" wrapText="1"/>
    </xf>
    <xf numFmtId="0" fontId="9" fillId="2" borderId="42" xfId="0" applyFont="1" applyFill="1" applyBorder="1" applyAlignment="1">
      <alignment horizontal="center" vertical="center" wrapText="1"/>
    </xf>
    <xf numFmtId="168" fontId="9" fillId="2" borderId="42" xfId="0" applyNumberFormat="1" applyFont="1" applyFill="1" applyBorder="1" applyAlignment="1">
      <alignment horizontal="center" vertical="center" wrapText="1"/>
    </xf>
    <xf numFmtId="0" fontId="9" fillId="2" borderId="43" xfId="0" applyFont="1" applyFill="1" applyBorder="1" applyAlignment="1">
      <alignment horizontal="center" vertical="center" wrapText="1"/>
    </xf>
    <xf numFmtId="0" fontId="7" fillId="0" borderId="32" xfId="53" applyFont="1" applyFill="1" applyBorder="1" applyAlignment="1">
      <alignment horizontal="center" vertical="center" wrapText="1" readingOrder="2"/>
    </xf>
    <xf numFmtId="165" fontId="7" fillId="0" borderId="32" xfId="54" applyNumberFormat="1" applyFont="1" applyFill="1" applyBorder="1" applyAlignment="1" applyProtection="1">
      <alignment horizontal="center" vertical="center" wrapText="1" readingOrder="2"/>
      <protection locked="0"/>
    </xf>
    <xf numFmtId="165" fontId="7" fillId="0" borderId="32" xfId="54" applyNumberFormat="1" applyFont="1" applyFill="1" applyBorder="1" applyAlignment="1">
      <alignment horizontal="center" vertical="center" wrapText="1" readingOrder="2"/>
    </xf>
    <xf numFmtId="0" fontId="7" fillId="0" borderId="10" xfId="53" applyFont="1" applyFill="1" applyBorder="1" applyAlignment="1">
      <alignment horizontal="center" vertical="center" wrapText="1"/>
    </xf>
    <xf numFmtId="168" fontId="7" fillId="0" borderId="10" xfId="54" applyNumberFormat="1" applyFont="1" applyFill="1" applyBorder="1" applyAlignment="1" applyProtection="1">
      <alignment horizontal="center" vertical="center" wrapText="1"/>
      <protection locked="0"/>
    </xf>
    <xf numFmtId="165" fontId="7" fillId="0" borderId="33" xfId="54" applyNumberFormat="1" applyFont="1" applyFill="1" applyBorder="1" applyAlignment="1" applyProtection="1">
      <alignment horizontal="center" vertical="center" wrapText="1" readingOrder="2"/>
      <protection locked="0"/>
    </xf>
    <xf numFmtId="167" fontId="5" fillId="4" borderId="28" xfId="3" applyNumberFormat="1" applyFont="1" applyFill="1" applyBorder="1" applyAlignment="1">
      <alignment horizontal="center" vertical="center" wrapText="1" readingOrder="2"/>
    </xf>
    <xf numFmtId="168" fontId="7" fillId="0" borderId="1" xfId="1" applyNumberFormat="1" applyFont="1" applyFill="1" applyBorder="1" applyAlignment="1">
      <alignment horizontal="center" vertical="center" wrapText="1" readingOrder="2"/>
    </xf>
    <xf numFmtId="0" fontId="7" fillId="0" borderId="1" xfId="0" applyFont="1" applyFill="1" applyBorder="1" applyAlignment="1">
      <alignment horizontal="center" vertical="center" wrapText="1" readingOrder="2"/>
    </xf>
    <xf numFmtId="165" fontId="7" fillId="0" borderId="1" xfId="8" applyNumberFormat="1" applyFont="1" applyFill="1" applyBorder="1" applyAlignment="1">
      <alignment horizontal="center" vertical="center" wrapText="1"/>
    </xf>
    <xf numFmtId="165" fontId="29" fillId="0" borderId="1" xfId="8" applyNumberFormat="1" applyFont="1" applyFill="1" applyBorder="1" applyAlignment="1">
      <alignment horizontal="center" vertical="center" wrapText="1"/>
    </xf>
    <xf numFmtId="2" fontId="7" fillId="0" borderId="17" xfId="0" applyNumberFormat="1" applyFont="1" applyFill="1" applyBorder="1" applyAlignment="1">
      <alignment horizontal="center" vertical="center" wrapText="1" readingOrder="2"/>
    </xf>
    <xf numFmtId="2" fontId="7" fillId="0" borderId="1" xfId="0" applyNumberFormat="1" applyFont="1" applyFill="1" applyBorder="1" applyAlignment="1">
      <alignment horizontal="center" vertical="center" wrapText="1" readingOrder="2"/>
    </xf>
    <xf numFmtId="0" fontId="13" fillId="0" borderId="18" xfId="0" applyFont="1" applyBorder="1" applyAlignment="1">
      <alignment horizontal="center" vertical="center"/>
    </xf>
    <xf numFmtId="0" fontId="5" fillId="0" borderId="35" xfId="0" applyFont="1" applyBorder="1" applyAlignment="1">
      <alignment horizontal="center" vertical="center" wrapText="1"/>
    </xf>
    <xf numFmtId="168" fontId="7" fillId="0" borderId="8" xfId="54" applyNumberFormat="1" applyFont="1" applyFill="1" applyBorder="1" applyAlignment="1" applyProtection="1">
      <alignment horizontal="center" vertical="center" wrapText="1"/>
    </xf>
    <xf numFmtId="168" fontId="7" fillId="0" borderId="10" xfId="54" applyNumberFormat="1" applyFont="1" applyFill="1" applyBorder="1" applyAlignment="1">
      <alignment horizontal="center" vertical="center" wrapText="1"/>
    </xf>
    <xf numFmtId="165" fontId="7" fillId="0" borderId="33" xfId="54" applyNumberFormat="1" applyFont="1" applyFill="1" applyBorder="1" applyAlignment="1">
      <alignment horizontal="center" vertical="center" wrapText="1" readingOrder="2"/>
    </xf>
    <xf numFmtId="168" fontId="7" fillId="0" borderId="8" xfId="53" applyNumberFormat="1" applyFont="1" applyFill="1" applyBorder="1" applyAlignment="1">
      <alignment horizontal="center" vertical="center" wrapText="1"/>
    </xf>
    <xf numFmtId="0" fontId="7" fillId="0" borderId="39" xfId="53" applyFont="1" applyFill="1" applyBorder="1" applyAlignment="1">
      <alignment horizontal="center" vertical="center" wrapText="1" readingOrder="2"/>
    </xf>
    <xf numFmtId="168" fontId="7" fillId="0" borderId="8" xfId="54" applyNumberFormat="1" applyFont="1" applyFill="1" applyBorder="1" applyAlignment="1" applyProtection="1">
      <alignment horizontal="center" vertical="center" wrapText="1"/>
      <protection locked="0"/>
    </xf>
    <xf numFmtId="165" fontId="7" fillId="0" borderId="39" xfId="54" applyNumberFormat="1" applyFont="1" applyFill="1" applyBorder="1" applyAlignment="1" applyProtection="1">
      <alignment horizontal="center" vertical="center" wrapText="1" readingOrder="2"/>
      <protection locked="0"/>
    </xf>
    <xf numFmtId="168" fontId="7" fillId="0" borderId="8" xfId="54" applyNumberFormat="1" applyFont="1" applyFill="1" applyBorder="1" applyAlignment="1">
      <alignment horizontal="center" vertical="center" wrapText="1"/>
    </xf>
    <xf numFmtId="165" fontId="7" fillId="0" borderId="39" xfId="54" applyNumberFormat="1" applyFont="1" applyFill="1" applyBorder="1" applyAlignment="1">
      <alignment horizontal="center" vertical="center" wrapText="1" readingOrder="2"/>
    </xf>
    <xf numFmtId="168" fontId="7" fillId="0" borderId="10" xfId="53" applyNumberFormat="1" applyFont="1" applyFill="1" applyBorder="1" applyAlignment="1" applyProtection="1">
      <alignment horizontal="center" vertical="center" wrapText="1"/>
      <protection locked="0"/>
    </xf>
    <xf numFmtId="0" fontId="7" fillId="0" borderId="33" xfId="53" applyFont="1" applyFill="1" applyBorder="1" applyAlignment="1" applyProtection="1">
      <alignment horizontal="center" vertical="center" wrapText="1" readingOrder="2"/>
      <protection locked="0"/>
    </xf>
    <xf numFmtId="0" fontId="7" fillId="0" borderId="48" xfId="53" applyFont="1" applyFill="1" applyBorder="1" applyAlignment="1">
      <alignment horizontal="center" vertical="center" wrapText="1"/>
    </xf>
    <xf numFmtId="0" fontId="7" fillId="0" borderId="40" xfId="53" applyFont="1" applyFill="1" applyBorder="1" applyAlignment="1">
      <alignment horizontal="center" vertical="center" wrapText="1"/>
    </xf>
    <xf numFmtId="168" fontId="7" fillId="0" borderId="40" xfId="54" applyNumberFormat="1" applyFont="1" applyFill="1" applyBorder="1" applyAlignment="1" applyProtection="1">
      <alignment horizontal="center" vertical="center" wrapText="1"/>
    </xf>
    <xf numFmtId="165" fontId="7" fillId="0" borderId="28" xfId="54" applyNumberFormat="1" applyFont="1" applyFill="1" applyBorder="1" applyAlignment="1" applyProtection="1">
      <alignment horizontal="center" vertical="center" wrapText="1" readingOrder="2"/>
    </xf>
    <xf numFmtId="0" fontId="13" fillId="0" borderId="20" xfId="0" applyFont="1" applyBorder="1" applyAlignment="1">
      <alignment horizontal="center" vertical="center" readingOrder="2"/>
    </xf>
    <xf numFmtId="168" fontId="30" fillId="0" borderId="7" xfId="54" applyNumberFormat="1" applyFont="1" applyFill="1" applyBorder="1" applyAlignment="1" applyProtection="1">
      <alignment horizontal="center" vertical="center" wrapText="1"/>
      <protection locked="0"/>
    </xf>
    <xf numFmtId="168" fontId="30" fillId="0" borderId="7" xfId="54" applyNumberFormat="1" applyFont="1" applyFill="1" applyBorder="1" applyAlignment="1">
      <alignment horizontal="center" vertical="center" wrapText="1"/>
    </xf>
    <xf numFmtId="0" fontId="0" fillId="0" borderId="18" xfId="0" applyFont="1" applyBorder="1" applyAlignment="1">
      <alignment horizontal="center" vertical="center" wrapText="1"/>
    </xf>
    <xf numFmtId="0" fontId="0" fillId="0" borderId="35" xfId="0" applyFont="1" applyBorder="1" applyAlignment="1">
      <alignment horizontal="center" vertical="center" wrapText="1"/>
    </xf>
    <xf numFmtId="0" fontId="0" fillId="0" borderId="44" xfId="0" applyFont="1" applyBorder="1" applyAlignment="1">
      <alignment horizontal="center" vertical="center" wrapText="1"/>
    </xf>
    <xf numFmtId="168" fontId="30" fillId="0" borderId="7" xfId="53" applyNumberFormat="1" applyFont="1" applyFill="1" applyBorder="1" applyAlignment="1">
      <alignment horizontal="center" vertical="center" wrapText="1"/>
    </xf>
    <xf numFmtId="0" fontId="0" fillId="0" borderId="32" xfId="0" applyFont="1" applyBorder="1" applyAlignment="1">
      <alignment horizontal="center" vertical="center" wrapText="1" readingOrder="2"/>
    </xf>
    <xf numFmtId="0" fontId="7" fillId="0" borderId="10" xfId="0" applyFont="1" applyBorder="1" applyAlignment="1">
      <alignment vertical="center" wrapText="1"/>
    </xf>
    <xf numFmtId="0" fontId="0" fillId="0" borderId="50" xfId="0" applyBorder="1" applyAlignment="1">
      <alignment wrapText="1"/>
    </xf>
    <xf numFmtId="168" fontId="5" fillId="0" borderId="19" xfId="0" applyNumberFormat="1" applyFont="1" applyBorder="1" applyAlignment="1">
      <alignment horizontal="center" wrapText="1"/>
    </xf>
    <xf numFmtId="3" fontId="5" fillId="0" borderId="20" xfId="0" applyNumberFormat="1" applyFont="1" applyBorder="1" applyAlignment="1">
      <alignment horizontal="center" wrapText="1"/>
    </xf>
    <xf numFmtId="168" fontId="7" fillId="0" borderId="8" xfId="1" applyNumberFormat="1" applyFont="1" applyFill="1" applyBorder="1" applyAlignment="1">
      <alignment horizontal="center" vertical="center" wrapText="1" readingOrder="2"/>
    </xf>
    <xf numFmtId="0" fontId="7" fillId="0" borderId="32" xfId="0" applyFont="1" applyFill="1" applyBorder="1" applyAlignment="1">
      <alignment horizontal="center" vertical="center" wrapText="1"/>
    </xf>
    <xf numFmtId="168" fontId="7" fillId="0" borderId="10" xfId="1" applyNumberFormat="1" applyFont="1" applyFill="1" applyBorder="1" applyAlignment="1">
      <alignment horizontal="center" vertical="center" wrapText="1" readingOrder="2"/>
    </xf>
    <xf numFmtId="0" fontId="5" fillId="0" borderId="20" xfId="0" applyFont="1" applyBorder="1" applyAlignment="1">
      <alignment horizontal="center" vertical="center"/>
    </xf>
    <xf numFmtId="164" fontId="5" fillId="0" borderId="22" xfId="0" applyNumberFormat="1" applyFont="1" applyBorder="1" applyAlignment="1">
      <alignment horizontal="center" vertical="center"/>
    </xf>
    <xf numFmtId="165" fontId="5" fillId="0" borderId="23" xfId="0" applyNumberFormat="1" applyFont="1" applyBorder="1" applyAlignment="1">
      <alignment horizontal="center" vertical="center"/>
    </xf>
    <xf numFmtId="168" fontId="5" fillId="0" borderId="12" xfId="0" applyNumberFormat="1" applyFont="1" applyBorder="1" applyAlignment="1">
      <alignment horizontal="center" vertical="center" wrapText="1"/>
    </xf>
    <xf numFmtId="168" fontId="5" fillId="0" borderId="14" xfId="0" applyNumberFormat="1" applyFont="1" applyBorder="1" applyAlignment="1">
      <alignment horizontal="center" vertical="center" wrapText="1"/>
    </xf>
    <xf numFmtId="168" fontId="30" fillId="0" borderId="40" xfId="54" applyNumberFormat="1" applyFont="1" applyFill="1" applyBorder="1" applyAlignment="1" applyProtection="1">
      <alignment horizontal="center" vertical="center" wrapText="1"/>
      <protection locked="0"/>
    </xf>
    <xf numFmtId="0" fontId="0" fillId="0" borderId="1" xfId="0" applyBorder="1" applyAlignment="1">
      <alignment horizontal="center" vertical="center" wrapText="1"/>
    </xf>
    <xf numFmtId="0" fontId="7" fillId="0" borderId="2" xfId="0" applyFont="1" applyFill="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22" xfId="0" applyFont="1" applyBorder="1" applyAlignment="1">
      <alignment horizontal="center" vertical="center" wrapText="1"/>
    </xf>
    <xf numFmtId="0" fontId="30" fillId="0" borderId="18" xfId="53" applyFont="1" applyFill="1" applyBorder="1" applyAlignment="1">
      <alignment horizontal="center" vertical="center" wrapText="1"/>
    </xf>
    <xf numFmtId="0" fontId="30" fillId="0" borderId="19" xfId="53" applyFont="1" applyFill="1" applyBorder="1" applyAlignment="1">
      <alignment horizontal="center" vertical="center" wrapText="1"/>
    </xf>
    <xf numFmtId="0" fontId="30" fillId="0" borderId="20" xfId="53" applyFont="1" applyFill="1" applyBorder="1" applyAlignment="1">
      <alignment horizontal="center" vertical="center" wrapText="1"/>
    </xf>
    <xf numFmtId="0" fontId="30" fillId="0" borderId="21" xfId="53" applyFont="1" applyFill="1" applyBorder="1" applyAlignment="1">
      <alignment horizontal="center" vertical="center" wrapText="1"/>
    </xf>
    <xf numFmtId="0" fontId="30" fillId="0" borderId="22" xfId="53" applyFont="1" applyFill="1" applyBorder="1" applyAlignment="1">
      <alignment horizontal="center" vertical="center" wrapText="1"/>
    </xf>
    <xf numFmtId="0" fontId="30" fillId="0" borderId="23" xfId="53" applyFont="1" applyFill="1" applyBorder="1" applyAlignment="1">
      <alignment horizontal="center" vertical="center" wrapText="1"/>
    </xf>
    <xf numFmtId="0" fontId="30" fillId="0" borderId="46" xfId="53" applyFont="1" applyFill="1" applyBorder="1" applyAlignment="1">
      <alignment horizontal="center" vertical="center" wrapText="1"/>
    </xf>
    <xf numFmtId="0" fontId="30" fillId="0" borderId="0" xfId="53" applyFont="1" applyFill="1" applyBorder="1" applyAlignment="1">
      <alignment horizontal="center" vertical="center" wrapText="1"/>
    </xf>
    <xf numFmtId="0" fontId="30" fillId="0" borderId="27" xfId="53" applyFont="1" applyFill="1" applyBorder="1" applyAlignment="1">
      <alignment horizontal="center" vertical="center" wrapText="1"/>
    </xf>
    <xf numFmtId="0" fontId="30" fillId="0" borderId="15" xfId="53" applyFont="1" applyFill="1" applyBorder="1" applyAlignment="1">
      <alignment horizontal="center" vertical="center" wrapText="1"/>
    </xf>
    <xf numFmtId="0" fontId="30" fillId="0" borderId="13" xfId="53" applyFont="1" applyFill="1" applyBorder="1" applyAlignment="1">
      <alignment horizontal="center" vertical="center" wrapText="1"/>
    </xf>
    <xf numFmtId="0" fontId="30" fillId="0" borderId="16" xfId="53" applyFont="1" applyFill="1" applyBorder="1" applyAlignment="1">
      <alignment horizontal="center" vertical="center" wrapText="1"/>
    </xf>
    <xf numFmtId="0" fontId="7" fillId="0" borderId="26" xfId="0" applyFont="1" applyFill="1" applyBorder="1" applyAlignment="1">
      <alignment horizontal="center" vertical="center" wrapText="1"/>
    </xf>
    <xf numFmtId="0" fontId="7" fillId="0" borderId="37" xfId="0" applyFont="1" applyFill="1" applyBorder="1" applyAlignment="1">
      <alignment horizontal="center" vertical="center" wrapText="1"/>
    </xf>
    <xf numFmtId="0" fontId="28" fillId="0" borderId="13" xfId="0" applyFont="1" applyFill="1" applyBorder="1" applyAlignment="1">
      <alignment horizontal="center" vertical="center" wrapText="1"/>
    </xf>
    <xf numFmtId="0" fontId="28" fillId="0" borderId="16"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8" xfId="0" applyFont="1" applyFill="1" applyBorder="1" applyAlignment="1">
      <alignment horizontal="center" vertical="center" wrapText="1"/>
    </xf>
    <xf numFmtId="3" fontId="0" fillId="0" borderId="32" xfId="0" applyNumberFormat="1" applyBorder="1" applyAlignment="1">
      <alignment horizontal="center" vertical="center" wrapText="1"/>
    </xf>
    <xf numFmtId="0" fontId="0" fillId="0" borderId="1" xfId="0" applyBorder="1" applyAlignment="1">
      <alignment horizontal="right" vertical="center" wrapText="1"/>
    </xf>
    <xf numFmtId="0" fontId="0" fillId="0" borderId="10" xfId="0" applyBorder="1" applyAlignment="1">
      <alignment horizontal="right" vertical="center" wrapText="1"/>
    </xf>
    <xf numFmtId="0" fontId="0" fillId="0" borderId="1" xfId="0" applyFont="1" applyFill="1" applyBorder="1" applyAlignment="1">
      <alignment horizontal="right" vertical="center" wrapText="1"/>
    </xf>
    <xf numFmtId="0" fontId="0" fillId="0" borderId="2" xfId="0" applyFont="1" applyFill="1" applyBorder="1" applyAlignment="1">
      <alignment horizontal="right" vertical="center" wrapText="1"/>
    </xf>
    <xf numFmtId="0" fontId="7" fillId="0" borderId="1" xfId="0" applyFont="1" applyFill="1" applyBorder="1" applyAlignment="1">
      <alignment horizontal="right" vertical="center" wrapText="1"/>
    </xf>
    <xf numFmtId="0" fontId="7" fillId="0" borderId="2" xfId="0" applyFont="1" applyFill="1" applyBorder="1" applyAlignment="1">
      <alignment horizontal="right" vertical="center" wrapText="1"/>
    </xf>
    <xf numFmtId="0" fontId="29" fillId="0" borderId="1" xfId="0" applyFont="1" applyFill="1" applyBorder="1" applyAlignment="1">
      <alignment horizontal="right" vertical="center" wrapText="1"/>
    </xf>
    <xf numFmtId="0" fontId="7" fillId="0" borderId="8" xfId="0" applyFont="1" applyFill="1" applyBorder="1" applyAlignment="1">
      <alignment horizontal="right" vertical="center" wrapText="1"/>
    </xf>
    <xf numFmtId="0" fontId="7" fillId="0" borderId="10" xfId="0" applyFont="1" applyFill="1" applyBorder="1" applyAlignment="1">
      <alignment horizontal="right" vertical="center" wrapText="1"/>
    </xf>
    <xf numFmtId="165" fontId="7" fillId="0" borderId="1" xfId="1" applyNumberFormat="1" applyFont="1" applyFill="1" applyBorder="1" applyAlignment="1">
      <alignment horizontal="center" vertical="center" wrapText="1" readingOrder="2"/>
    </xf>
    <xf numFmtId="3" fontId="29" fillId="0" borderId="1" xfId="0" applyNumberFormat="1" applyFont="1" applyFill="1" applyBorder="1" applyAlignment="1">
      <alignment horizontal="center" vertical="center" wrapText="1"/>
    </xf>
    <xf numFmtId="3" fontId="7" fillId="0" borderId="32" xfId="0" applyNumberFormat="1" applyFont="1" applyFill="1" applyBorder="1" applyAlignment="1">
      <alignment horizontal="center" vertical="center" wrapText="1"/>
    </xf>
    <xf numFmtId="168" fontId="7" fillId="0" borderId="1" xfId="0" applyNumberFormat="1" applyFont="1" applyFill="1" applyBorder="1" applyAlignment="1">
      <alignment horizontal="center" vertical="center" wrapText="1"/>
    </xf>
    <xf numFmtId="168" fontId="7" fillId="0" borderId="2" xfId="0" applyNumberFormat="1" applyFont="1" applyFill="1" applyBorder="1" applyAlignment="1">
      <alignment horizontal="center" vertical="center" wrapText="1"/>
    </xf>
    <xf numFmtId="168" fontId="7" fillId="0" borderId="1" xfId="1" applyNumberFormat="1" applyFont="1" applyFill="1" applyBorder="1" applyAlignment="1">
      <alignment horizontal="center" vertical="center" wrapText="1"/>
    </xf>
    <xf numFmtId="165" fontId="7" fillId="0" borderId="1" xfId="1" applyNumberFormat="1" applyFont="1" applyFill="1" applyBorder="1" applyAlignment="1">
      <alignment horizontal="center" vertical="center" wrapText="1"/>
    </xf>
    <xf numFmtId="165" fontId="7" fillId="0" borderId="3" xfId="1" applyNumberFormat="1" applyFont="1" applyFill="1" applyBorder="1" applyAlignment="1">
      <alignment vertical="center" wrapText="1"/>
    </xf>
    <xf numFmtId="165" fontId="7" fillId="0" borderId="2" xfId="1" applyNumberFormat="1" applyFont="1" applyFill="1" applyBorder="1" applyAlignment="1">
      <alignment vertical="center" wrapText="1" readingOrder="2"/>
    </xf>
    <xf numFmtId="165" fontId="7" fillId="0" borderId="17" xfId="1" applyNumberFormat="1" applyFont="1" applyFill="1" applyBorder="1" applyAlignment="1">
      <alignment vertical="center" wrapText="1"/>
    </xf>
    <xf numFmtId="0" fontId="7" fillId="0" borderId="8" xfId="53" applyFont="1" applyFill="1" applyBorder="1" applyAlignment="1">
      <alignment horizontal="right" vertical="center" wrapText="1"/>
    </xf>
    <xf numFmtId="0" fontId="7" fillId="0" borderId="1" xfId="53" applyFont="1" applyFill="1" applyBorder="1" applyAlignment="1">
      <alignment horizontal="right" vertical="center" wrapText="1"/>
    </xf>
    <xf numFmtId="3" fontId="7" fillId="0" borderId="1" xfId="53" applyNumberFormat="1" applyFont="1" applyFill="1" applyBorder="1" applyAlignment="1">
      <alignment horizontal="right" vertical="center" wrapText="1"/>
    </xf>
    <xf numFmtId="0" fontId="7" fillId="0" borderId="10" xfId="53" applyFont="1" applyFill="1" applyBorder="1" applyAlignment="1">
      <alignment horizontal="right" vertical="center" wrapText="1"/>
    </xf>
    <xf numFmtId="0" fontId="0" fillId="0" borderId="1" xfId="0" applyFont="1" applyBorder="1" applyAlignment="1">
      <alignment horizontal="right" vertical="center" wrapText="1"/>
    </xf>
    <xf numFmtId="0" fontId="7" fillId="0" borderId="40" xfId="53" applyFont="1" applyFill="1" applyBorder="1" applyAlignment="1">
      <alignment horizontal="right" vertical="center" wrapText="1"/>
    </xf>
    <xf numFmtId="165" fontId="30" fillId="0" borderId="7" xfId="1" applyNumberFormat="1" applyFont="1" applyFill="1" applyBorder="1" applyAlignment="1">
      <alignment horizontal="center" vertical="center" wrapText="1"/>
    </xf>
    <xf numFmtId="3" fontId="7" fillId="0" borderId="32" xfId="53" applyNumberFormat="1" applyFont="1" applyFill="1" applyBorder="1" applyAlignment="1">
      <alignment horizontal="center" vertical="center" wrapText="1" readingOrder="2"/>
    </xf>
    <xf numFmtId="165" fontId="30" fillId="0" borderId="7" xfId="1" applyNumberFormat="1" applyFont="1" applyFill="1" applyBorder="1" applyAlignment="1" applyProtection="1">
      <alignment horizontal="center" vertical="center" wrapText="1"/>
      <protection locked="0"/>
    </xf>
    <xf numFmtId="165" fontId="30" fillId="0" borderId="28" xfId="1" applyNumberFormat="1" applyFont="1" applyFill="1" applyBorder="1" applyAlignment="1" applyProtection="1">
      <alignment horizontal="center" vertical="center" wrapText="1"/>
      <protection locked="0"/>
    </xf>
    <xf numFmtId="165" fontId="13" fillId="0" borderId="49" xfId="1" applyNumberFormat="1" applyFont="1" applyBorder="1" applyAlignment="1">
      <alignment horizontal="center" vertical="center"/>
    </xf>
    <xf numFmtId="0" fontId="0" fillId="0" borderId="0" xfId="0" applyFill="1"/>
    <xf numFmtId="0" fontId="0" fillId="0" borderId="0" xfId="0" applyFill="1" applyBorder="1"/>
    <xf numFmtId="0" fontId="32" fillId="0" borderId="0" xfId="52" applyFont="1" applyFill="1" applyBorder="1" applyAlignment="1">
      <alignment wrapText="1"/>
    </xf>
    <xf numFmtId="168" fontId="13" fillId="0" borderId="29" xfId="0" applyNumberFormat="1" applyFont="1" applyBorder="1" applyAlignment="1">
      <alignment horizontal="center" vertical="center" wrapText="1"/>
    </xf>
    <xf numFmtId="165" fontId="13" fillId="0" borderId="51" xfId="1" applyNumberFormat="1" applyFont="1" applyBorder="1" applyAlignment="1">
      <alignment horizontal="center" vertical="center" wrapText="1"/>
    </xf>
    <xf numFmtId="168" fontId="13" fillId="0" borderId="22" xfId="0" applyNumberFormat="1" applyFont="1" applyBorder="1" applyAlignment="1">
      <alignment horizontal="center" vertical="center" wrapText="1"/>
    </xf>
    <xf numFmtId="165" fontId="13" fillId="0" borderId="23" xfId="1" applyNumberFormat="1" applyFont="1"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horizontal="right" vertical="center" wrapText="1"/>
    </xf>
    <xf numFmtId="168" fontId="0" fillId="0" borderId="8" xfId="0" applyNumberFormat="1" applyBorder="1" applyAlignment="1">
      <alignment horizontal="center" vertical="center" wrapText="1"/>
    </xf>
    <xf numFmtId="3" fontId="0" fillId="0" borderId="39" xfId="0" applyNumberFormat="1" applyBorder="1" applyAlignment="1">
      <alignment horizontal="center" vertical="center" wrapText="1"/>
    </xf>
    <xf numFmtId="0" fontId="0" fillId="0" borderId="10" xfId="0" applyBorder="1" applyAlignment="1">
      <alignment horizontal="center" vertical="center" wrapText="1"/>
    </xf>
    <xf numFmtId="3" fontId="0" fillId="0" borderId="33" xfId="0" applyNumberFormat="1" applyBorder="1" applyAlignment="1">
      <alignment horizontal="center" vertical="center" wrapText="1"/>
    </xf>
    <xf numFmtId="0" fontId="0" fillId="0" borderId="0" xfId="0" applyFill="1" applyBorder="1" applyAlignment="1">
      <alignment wrapText="1"/>
    </xf>
    <xf numFmtId="0" fontId="0" fillId="0" borderId="0" xfId="0" applyBorder="1" applyAlignment="1">
      <alignment wrapText="1"/>
    </xf>
    <xf numFmtId="165" fontId="7" fillId="0" borderId="39" xfId="54" applyNumberFormat="1" applyFont="1" applyFill="1" applyBorder="1" applyAlignment="1" applyProtection="1">
      <alignment vertical="center" wrapText="1"/>
    </xf>
    <xf numFmtId="165" fontId="7" fillId="0" borderId="32" xfId="54" applyNumberFormat="1" applyFont="1" applyFill="1" applyBorder="1" applyAlignment="1" applyProtection="1">
      <alignment vertical="center" wrapText="1"/>
    </xf>
    <xf numFmtId="165" fontId="7" fillId="0" borderId="32" xfId="54" applyNumberFormat="1" applyFont="1" applyFill="1" applyBorder="1" applyAlignment="1">
      <alignment vertical="center" wrapText="1"/>
    </xf>
    <xf numFmtId="165" fontId="7" fillId="0" borderId="33" xfId="54" applyNumberFormat="1" applyFont="1" applyFill="1" applyBorder="1" applyAlignment="1">
      <alignment vertical="center" wrapText="1"/>
    </xf>
    <xf numFmtId="168" fontId="5" fillId="0" borderId="52" xfId="4" applyNumberFormat="1" applyFont="1" applyBorder="1" applyAlignment="1">
      <alignment horizontal="center" vertical="center" wrapText="1"/>
    </xf>
    <xf numFmtId="3" fontId="5" fillId="0" borderId="51" xfId="4" applyNumberFormat="1" applyFont="1" applyBorder="1" applyAlignment="1">
      <alignment horizontal="center" vertical="center" wrapText="1"/>
    </xf>
    <xf numFmtId="0" fontId="0" fillId="0" borderId="1" xfId="0" applyFont="1" applyBorder="1" applyAlignment="1">
      <alignment horizontal="center" vertical="center" wrapText="1"/>
    </xf>
    <xf numFmtId="3" fontId="0" fillId="0" borderId="0" xfId="0" applyNumberFormat="1" applyFill="1" applyBorder="1" applyAlignment="1"/>
    <xf numFmtId="0" fontId="0" fillId="0" borderId="50" xfId="0" applyFill="1" applyBorder="1" applyAlignment="1">
      <alignment horizontal="center" vertical="center"/>
    </xf>
    <xf numFmtId="0" fontId="0" fillId="3" borderId="8" xfId="0" applyFont="1" applyFill="1" applyBorder="1" applyAlignment="1">
      <alignment horizontal="center" vertical="center" wrapText="1"/>
    </xf>
    <xf numFmtId="0" fontId="0" fillId="0" borderId="2" xfId="0" applyFill="1" applyBorder="1" applyAlignment="1">
      <alignment horizontal="center" vertical="center"/>
    </xf>
    <xf numFmtId="0" fontId="7" fillId="0" borderId="53" xfId="0" applyFont="1" applyFill="1" applyBorder="1" applyAlignment="1">
      <alignment horizontal="center" vertical="center" wrapText="1"/>
    </xf>
    <xf numFmtId="0" fontId="7" fillId="0" borderId="54" xfId="0" applyFont="1" applyFill="1" applyBorder="1" applyAlignment="1">
      <alignment horizontal="center" vertical="center" wrapText="1"/>
    </xf>
    <xf numFmtId="0" fontId="7" fillId="0" borderId="55" xfId="0" applyFont="1" applyFill="1" applyBorder="1" applyAlignment="1">
      <alignment horizontal="center" vertical="center" wrapText="1"/>
    </xf>
    <xf numFmtId="3" fontId="7" fillId="0" borderId="56" xfId="0" applyNumberFormat="1" applyFont="1" applyFill="1" applyBorder="1" applyAlignment="1">
      <alignment horizontal="center" vertical="center" wrapText="1"/>
    </xf>
    <xf numFmtId="0" fontId="0" fillId="0" borderId="12" xfId="0" applyFill="1" applyBorder="1" applyAlignment="1">
      <alignment horizontal="center" vertical="center"/>
    </xf>
    <xf numFmtId="3" fontId="5" fillId="0" borderId="14" xfId="4" applyNumberFormat="1" applyFont="1" applyFill="1" applyBorder="1" applyAlignment="1">
      <alignment horizontal="center" vertical="center" wrapText="1"/>
    </xf>
    <xf numFmtId="167" fontId="5" fillId="4" borderId="13" xfId="3" applyNumberFormat="1" applyFont="1" applyFill="1" applyBorder="1" applyAlignment="1">
      <alignment horizontal="center" vertical="center" wrapText="1" readingOrder="2"/>
    </xf>
    <xf numFmtId="3" fontId="7" fillId="0" borderId="3" xfId="0" applyNumberFormat="1" applyFont="1" applyFill="1" applyBorder="1" applyAlignment="1">
      <alignment horizontal="center" vertical="center" wrapText="1"/>
    </xf>
    <xf numFmtId="3" fontId="7" fillId="0" borderId="34" xfId="0" applyNumberFormat="1" applyFont="1" applyFill="1" applyBorder="1" applyAlignment="1">
      <alignment horizontal="center" vertical="center" wrapText="1"/>
    </xf>
    <xf numFmtId="168" fontId="5" fillId="0" borderId="48" xfId="4" applyNumberFormat="1" applyFont="1" applyBorder="1" applyAlignment="1">
      <alignment horizontal="center" vertical="center" wrapText="1"/>
    </xf>
    <xf numFmtId="167" fontId="5" fillId="4" borderId="57" xfId="3" applyNumberFormat="1" applyFont="1" applyFill="1" applyBorder="1" applyAlignment="1">
      <alignment horizontal="center" vertical="center" wrapText="1" readingOrder="2"/>
    </xf>
    <xf numFmtId="0" fontId="31" fillId="0" borderId="0" xfId="52" applyFont="1" applyFill="1" applyBorder="1"/>
    <xf numFmtId="0" fontId="0" fillId="0" borderId="0" xfId="52" applyFont="1" applyFill="1" applyBorder="1"/>
    <xf numFmtId="165" fontId="5" fillId="4" borderId="33" xfId="1" applyNumberFormat="1" applyFont="1" applyFill="1" applyBorder="1" applyAlignment="1">
      <alignment horizontal="center" vertical="center" wrapText="1" readingOrder="2"/>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20" xfId="0" applyFont="1" applyBorder="1" applyAlignment="1">
      <alignment horizontal="center" vertical="center" wrapText="1"/>
    </xf>
    <xf numFmtId="0" fontId="0" fillId="0" borderId="1" xfId="0" applyBorder="1" applyAlignment="1">
      <alignment horizontal="center" vertical="center" wrapText="1"/>
    </xf>
    <xf numFmtId="0" fontId="13" fillId="0" borderId="12" xfId="0" applyFont="1" applyBorder="1" applyAlignment="1">
      <alignment horizontal="center" vertical="center" wrapText="1"/>
    </xf>
    <xf numFmtId="0" fontId="13" fillId="0" borderId="13" xfId="0" applyFont="1" applyBorder="1" applyAlignment="1">
      <alignment horizontal="center" vertical="center" wrapText="1"/>
    </xf>
    <xf numFmtId="0" fontId="13" fillId="0" borderId="18" xfId="0" applyFont="1" applyBorder="1" applyAlignment="1">
      <alignment horizontal="center" vertical="center" wrapText="1"/>
    </xf>
    <xf numFmtId="0" fontId="13" fillId="0" borderId="19" xfId="0" applyFont="1" applyBorder="1" applyAlignment="1">
      <alignment horizontal="center" vertical="center" wrapText="1"/>
    </xf>
    <xf numFmtId="0" fontId="13" fillId="0" borderId="20" xfId="0" applyFont="1" applyBorder="1" applyAlignment="1">
      <alignment horizontal="center" vertical="center" wrapText="1"/>
    </xf>
    <xf numFmtId="0" fontId="13" fillId="0" borderId="21" xfId="0" applyFont="1" applyBorder="1" applyAlignment="1">
      <alignment horizontal="center" vertical="center" wrapText="1"/>
    </xf>
    <xf numFmtId="0" fontId="13" fillId="0" borderId="22" xfId="0" applyFont="1" applyBorder="1" applyAlignment="1">
      <alignment horizontal="center" vertical="center" wrapText="1"/>
    </xf>
    <xf numFmtId="0" fontId="13" fillId="0" borderId="23" xfId="0" applyFont="1" applyBorder="1" applyAlignment="1">
      <alignment horizontal="center" vertical="center" wrapText="1"/>
    </xf>
    <xf numFmtId="0" fontId="0" fillId="0" borderId="2" xfId="0" applyBorder="1" applyAlignment="1">
      <alignment horizontal="center" vertical="center" wrapText="1"/>
    </xf>
    <xf numFmtId="0" fontId="0" fillId="0" borderId="7" xfId="0" applyBorder="1" applyAlignment="1">
      <alignment horizontal="center" vertical="center" wrapText="1"/>
    </xf>
    <xf numFmtId="0" fontId="0" fillId="0" borderId="3" xfId="0" applyBorder="1" applyAlignment="1">
      <alignment horizontal="center" vertical="center" wrapText="1"/>
    </xf>
    <xf numFmtId="0" fontId="0" fillId="0" borderId="11" xfId="0" applyBorder="1" applyAlignment="1">
      <alignment horizontal="center" vertical="center" wrapText="1"/>
    </xf>
    <xf numFmtId="0" fontId="13" fillId="0" borderId="16" xfId="0" applyFont="1"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6" fillId="0" borderId="5" xfId="0" applyFont="1" applyBorder="1" applyAlignment="1">
      <alignment horizontal="center" wrapText="1"/>
    </xf>
    <xf numFmtId="0" fontId="5" fillId="0" borderId="12" xfId="0" applyFont="1" applyBorder="1" applyAlignment="1">
      <alignment horizontal="center" wrapText="1"/>
    </xf>
    <xf numFmtId="0" fontId="5" fillId="0" borderId="13" xfId="0" applyFont="1" applyBorder="1" applyAlignment="1">
      <alignment horizontal="center" wrapText="1"/>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0" fillId="0" borderId="41"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5" fillId="0" borderId="14" xfId="0" applyFont="1" applyBorder="1" applyAlignment="1">
      <alignment horizontal="center" wrapText="1"/>
    </xf>
    <xf numFmtId="0" fontId="7" fillId="0" borderId="29"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45" xfId="0" applyFont="1" applyFill="1" applyBorder="1" applyAlignment="1">
      <alignment horizontal="center" vertical="center" wrapText="1"/>
    </xf>
    <xf numFmtId="0" fontId="7" fillId="0" borderId="36" xfId="0" applyFont="1" applyFill="1" applyBorder="1" applyAlignment="1">
      <alignment horizontal="center" vertical="center" wrapText="1"/>
    </xf>
    <xf numFmtId="0" fontId="7" fillId="0" borderId="47" xfId="0" applyFont="1" applyFill="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7" fillId="0" borderId="25" xfId="0" applyFont="1" applyFill="1" applyBorder="1" applyAlignment="1">
      <alignment horizontal="center" vertical="center" wrapText="1"/>
    </xf>
    <xf numFmtId="0" fontId="7" fillId="0" borderId="27" xfId="0" applyFont="1" applyFill="1" applyBorder="1" applyAlignment="1">
      <alignment horizontal="center" vertical="center" wrapText="1"/>
    </xf>
    <xf numFmtId="0" fontId="5" fillId="0" borderId="14" xfId="0" applyFont="1" applyBorder="1" applyAlignment="1">
      <alignment horizontal="center" vertical="center" wrapText="1"/>
    </xf>
    <xf numFmtId="0" fontId="0" fillId="0" borderId="45" xfId="0" applyFont="1" applyBorder="1" applyAlignment="1">
      <alignment horizontal="center" vertical="center" wrapText="1"/>
    </xf>
    <xf numFmtId="0" fontId="0" fillId="0" borderId="47" xfId="0" applyFont="1" applyBorder="1" applyAlignment="1">
      <alignment horizontal="center" vertical="center" wrapText="1"/>
    </xf>
    <xf numFmtId="0" fontId="7" fillId="0" borderId="45" xfId="0" applyFont="1" applyBorder="1" applyAlignment="1">
      <alignment horizontal="center" vertical="center" wrapText="1"/>
    </xf>
    <xf numFmtId="0" fontId="7" fillId="0" borderId="47" xfId="0" applyFont="1" applyBorder="1" applyAlignment="1">
      <alignment horizontal="center" vertical="center" wrapText="1"/>
    </xf>
    <xf numFmtId="0" fontId="7" fillId="0" borderId="29" xfId="53" applyFont="1" applyFill="1" applyBorder="1" applyAlignment="1">
      <alignment horizontal="center" vertical="center" wrapText="1"/>
    </xf>
    <xf numFmtId="0" fontId="7" fillId="0" borderId="7" xfId="53" applyFont="1" applyFill="1" applyBorder="1" applyAlignment="1">
      <alignment horizontal="center" vertical="center" wrapText="1"/>
    </xf>
    <xf numFmtId="0" fontId="7" fillId="0" borderId="3" xfId="53" applyFont="1" applyFill="1" applyBorder="1" applyAlignment="1">
      <alignment horizontal="center" vertical="center" wrapText="1"/>
    </xf>
    <xf numFmtId="0" fontId="7" fillId="0" borderId="8" xfId="53" applyFont="1" applyFill="1" applyBorder="1" applyAlignment="1">
      <alignment horizontal="center" vertical="center" wrapText="1"/>
    </xf>
    <xf numFmtId="0" fontId="7" fillId="0" borderId="10" xfId="53" applyFont="1" applyFill="1" applyBorder="1" applyAlignment="1">
      <alignment horizontal="center" vertical="center" wrapText="1"/>
    </xf>
    <xf numFmtId="0" fontId="30" fillId="0" borderId="15" xfId="53" applyFont="1" applyFill="1" applyBorder="1" applyAlignment="1">
      <alignment horizontal="center" vertical="center" wrapText="1"/>
    </xf>
    <xf numFmtId="0" fontId="30" fillId="0" borderId="13" xfId="53" applyFont="1" applyFill="1" applyBorder="1" applyAlignment="1">
      <alignment horizontal="center" vertical="center" wrapText="1"/>
    </xf>
    <xf numFmtId="0" fontId="30" fillId="0" borderId="16" xfId="53" applyFont="1" applyFill="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20" xfId="0" applyFont="1" applyBorder="1" applyAlignment="1">
      <alignment horizontal="center" vertical="center" wrapText="1"/>
    </xf>
    <xf numFmtId="0" fontId="7" fillId="0" borderId="1" xfId="53" applyFont="1" applyFill="1" applyBorder="1" applyAlignment="1">
      <alignment horizontal="center" vertical="center" wrapText="1"/>
    </xf>
    <xf numFmtId="0" fontId="7" fillId="0" borderId="11" xfId="53" applyFont="1" applyFill="1" applyBorder="1" applyAlignment="1">
      <alignment horizontal="center" vertical="center" wrapText="1"/>
    </xf>
    <xf numFmtId="0" fontId="30" fillId="0" borderId="12" xfId="53" applyFont="1" applyFill="1" applyBorder="1" applyAlignment="1">
      <alignment horizontal="center" vertical="center" wrapText="1"/>
    </xf>
    <xf numFmtId="0" fontId="7" fillId="0" borderId="36" xfId="0" applyFont="1" applyBorder="1" applyAlignment="1">
      <alignment horizontal="center" vertical="center" wrapText="1"/>
    </xf>
    <xf numFmtId="0" fontId="0" fillId="0" borderId="36" xfId="0" applyFont="1" applyBorder="1" applyAlignment="1">
      <alignment horizontal="center" vertical="center" wrapText="1"/>
    </xf>
    <xf numFmtId="0" fontId="5" fillId="4" borderId="18" xfId="4" applyFont="1" applyFill="1" applyBorder="1" applyAlignment="1">
      <alignment horizontal="center" vertical="center" wrapText="1"/>
    </xf>
    <xf numFmtId="0" fontId="5" fillId="4" borderId="19" xfId="4" applyFont="1" applyFill="1" applyBorder="1" applyAlignment="1">
      <alignment horizontal="center" vertical="center" wrapText="1"/>
    </xf>
    <xf numFmtId="0" fontId="5" fillId="4" borderId="20" xfId="4" applyFont="1" applyFill="1" applyBorder="1" applyAlignment="1">
      <alignment horizontal="center" vertical="center" wrapText="1"/>
    </xf>
    <xf numFmtId="0" fontId="5" fillId="4" borderId="21" xfId="4" applyFont="1" applyFill="1" applyBorder="1" applyAlignment="1">
      <alignment horizontal="center" vertical="center" wrapText="1"/>
    </xf>
    <xf numFmtId="0" fontId="5" fillId="4" borderId="22" xfId="4" applyFont="1" applyFill="1" applyBorder="1" applyAlignment="1">
      <alignment horizontal="center" vertical="center" wrapText="1"/>
    </xf>
    <xf numFmtId="0" fontId="5" fillId="4" borderId="23" xfId="4" applyFont="1" applyFill="1" applyBorder="1" applyAlignment="1">
      <alignment horizontal="center" vertical="center" wrapText="1"/>
    </xf>
    <xf numFmtId="0" fontId="28" fillId="0" borderId="15" xfId="0" applyFont="1" applyFill="1" applyBorder="1" applyAlignment="1">
      <alignment horizontal="center" vertical="center" wrapText="1"/>
    </xf>
    <xf numFmtId="0" fontId="28" fillId="0" borderId="13" xfId="0" applyFont="1" applyFill="1" applyBorder="1" applyAlignment="1">
      <alignment horizontal="center" vertical="center" wrapText="1"/>
    </xf>
    <xf numFmtId="0" fontId="6" fillId="0" borderId="5" xfId="0" applyFont="1" applyBorder="1" applyAlignment="1">
      <alignment horizontal="center" vertical="center" wrapText="1"/>
    </xf>
    <xf numFmtId="0" fontId="28" fillId="0" borderId="12" xfId="0" applyFont="1" applyFill="1" applyBorder="1" applyAlignment="1">
      <alignment horizontal="center" vertical="center" wrapText="1"/>
    </xf>
    <xf numFmtId="0" fontId="28" fillId="0" borderId="16" xfId="0" applyFont="1" applyFill="1" applyBorder="1" applyAlignment="1">
      <alignment horizontal="center" vertical="center" wrapText="1"/>
    </xf>
    <xf numFmtId="0" fontId="28" fillId="0" borderId="19" xfId="0" applyFont="1" applyFill="1" applyBorder="1" applyAlignment="1">
      <alignment horizontal="center" vertical="center" wrapText="1"/>
    </xf>
    <xf numFmtId="0" fontId="28" fillId="0" borderId="25"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0" xfId="0" applyFont="1" applyFill="1" applyBorder="1" applyAlignment="1">
      <alignment horizontal="center" vertical="center" wrapText="1"/>
    </xf>
    <xf numFmtId="0" fontId="7" fillId="0" borderId="38" xfId="0" applyFont="1" applyFill="1" applyBorder="1" applyAlignment="1">
      <alignment horizontal="center" vertical="center" wrapText="1"/>
    </xf>
    <xf numFmtId="0" fontId="7" fillId="0" borderId="35"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0" fillId="3" borderId="8" xfId="4" applyFont="1" applyFill="1" applyBorder="1" applyAlignment="1">
      <alignment horizontal="center" vertical="center" wrapText="1"/>
    </xf>
    <xf numFmtId="0" fontId="0" fillId="3" borderId="1" xfId="4" applyFont="1" applyFill="1" applyBorder="1" applyAlignment="1">
      <alignment horizontal="center" vertical="center" wrapText="1"/>
    </xf>
    <xf numFmtId="0" fontId="27" fillId="0" borderId="19" xfId="0" applyFont="1" applyFill="1" applyBorder="1" applyAlignment="1">
      <alignment horizontal="center" vertical="center" wrapText="1"/>
    </xf>
    <xf numFmtId="0" fontId="27" fillId="0" borderId="25" xfId="0" applyFont="1" applyFill="1" applyBorder="1" applyAlignment="1">
      <alignment horizontal="center" vertical="center" wrapText="1"/>
    </xf>
    <xf numFmtId="0" fontId="27" fillId="0" borderId="0" xfId="0" applyFont="1" applyFill="1" applyBorder="1" applyAlignment="1">
      <alignment horizontal="center" vertical="center" wrapText="1"/>
    </xf>
    <xf numFmtId="0" fontId="27" fillId="0" borderId="27" xfId="0" applyFont="1" applyFill="1" applyBorder="1" applyAlignment="1">
      <alignment horizontal="center" vertical="center" wrapText="1"/>
    </xf>
    <xf numFmtId="0" fontId="7" fillId="0" borderId="8" xfId="0" applyFont="1" applyFill="1" applyBorder="1" applyAlignment="1">
      <alignment horizontal="center" vertical="center" wrapText="1"/>
    </xf>
  </cellXfs>
  <cellStyles count="56">
    <cellStyle name="Comma" xfId="1" builtinId="3"/>
    <cellStyle name="Comma 2" xfId="5"/>
    <cellStyle name="Comma 2 2" xfId="8"/>
    <cellStyle name="Comma 3" xfId="6"/>
    <cellStyle name="Comma 4" xfId="51"/>
    <cellStyle name="Comma 5" xfId="54"/>
    <cellStyle name="Currency 2" xfId="3"/>
    <cellStyle name="Currency 3" xfId="7"/>
    <cellStyle name="Normal" xfId="0" builtinId="0"/>
    <cellStyle name="Normal 2" xfId="4"/>
    <cellStyle name="Normal 3" xfId="2"/>
    <cellStyle name="Normal 4" xfId="9"/>
    <cellStyle name="Normal 5" xfId="10"/>
    <cellStyle name="Normal 6" xfId="50"/>
    <cellStyle name="Normal 7" xfId="53"/>
    <cellStyle name="SAPBEXaggData" xfId="11"/>
    <cellStyle name="SAPBEXaggDataEmph" xfId="12"/>
    <cellStyle name="SAPBEXaggItem" xfId="13"/>
    <cellStyle name="SAPBEXaggItemX" xfId="14"/>
    <cellStyle name="SAPBEXchaText" xfId="15"/>
    <cellStyle name="SAPBEXexcBad7" xfId="16"/>
    <cellStyle name="SAPBEXexcBad8" xfId="17"/>
    <cellStyle name="SAPBEXexcBad9" xfId="18"/>
    <cellStyle name="SAPBEXexcCritical4" xfId="19"/>
    <cellStyle name="SAPBEXexcCritical5" xfId="20"/>
    <cellStyle name="SAPBEXexcCritical6" xfId="21"/>
    <cellStyle name="SAPBEXexcGood1" xfId="22"/>
    <cellStyle name="SAPBEXexcGood2" xfId="23"/>
    <cellStyle name="SAPBEXexcGood3" xfId="24"/>
    <cellStyle name="SAPBEXfilterDrill" xfId="25"/>
    <cellStyle name="SAPBEXfilterItem" xfId="26"/>
    <cellStyle name="SAPBEXfilterText" xfId="27"/>
    <cellStyle name="SAPBEXformats" xfId="28"/>
    <cellStyle name="SAPBEXheaderItem" xfId="29"/>
    <cellStyle name="SAPBEXheaderText" xfId="30"/>
    <cellStyle name="SAPBEXHLevel0" xfId="31"/>
    <cellStyle name="SAPBEXHLevel0X" xfId="32"/>
    <cellStyle name="SAPBEXHLevel1" xfId="33"/>
    <cellStyle name="SAPBEXHLevel1X" xfId="34"/>
    <cellStyle name="SAPBEXHLevel2" xfId="35"/>
    <cellStyle name="SAPBEXHLevel2X" xfId="36"/>
    <cellStyle name="SAPBEXHLevel3" xfId="37"/>
    <cellStyle name="SAPBEXHLevel3X" xfId="38"/>
    <cellStyle name="SAPBEXinputData" xfId="39"/>
    <cellStyle name="SAPBEXresData" xfId="40"/>
    <cellStyle name="SAPBEXresDataEmph" xfId="41"/>
    <cellStyle name="SAPBEXresItem" xfId="42"/>
    <cellStyle name="SAPBEXresItemX" xfId="43"/>
    <cellStyle name="SAPBEXstdData" xfId="44"/>
    <cellStyle name="SAPBEXstdDataEmph" xfId="45"/>
    <cellStyle name="SAPBEXstdItem" xfId="46"/>
    <cellStyle name="SAPBEXstdItemX" xfId="47"/>
    <cellStyle name="SAPBEXtitle" xfId="48"/>
    <cellStyle name="SAPBEXundefined" xfId="49"/>
    <cellStyle name="הערה 2" xfId="52"/>
    <cellStyle name="הערה 3" xfId="5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rightToLeft="1" topLeftCell="A37" zoomScale="85" zoomScaleNormal="85" workbookViewId="0">
      <selection activeCell="H65" sqref="H65"/>
    </sheetView>
  </sheetViews>
  <sheetFormatPr defaultRowHeight="14.25" x14ac:dyDescent="0.2"/>
  <cols>
    <col min="1" max="1" width="5.25" customWidth="1"/>
    <col min="2" max="2" width="11.875" bestFit="1" customWidth="1"/>
    <col min="3" max="3" width="13.625" customWidth="1"/>
    <col min="4" max="4" width="12.75" customWidth="1"/>
    <col min="5" max="5" width="25.375" customWidth="1"/>
    <col min="6" max="6" width="98.25" customWidth="1"/>
    <col min="7" max="7" width="18.5" style="56" customWidth="1"/>
    <col min="8" max="8" width="27.25" customWidth="1"/>
    <col min="9" max="9" width="10.875" bestFit="1" customWidth="1"/>
    <col min="10" max="10" width="12.75" customWidth="1"/>
  </cols>
  <sheetData>
    <row r="1" spans="1:11" ht="18.75" thickBot="1" x14ac:dyDescent="0.25">
      <c r="A1" s="223" t="s">
        <v>0</v>
      </c>
      <c r="B1" s="224"/>
      <c r="C1" s="224"/>
      <c r="D1" s="224"/>
      <c r="E1" s="224"/>
      <c r="F1" s="224"/>
      <c r="G1" s="224"/>
      <c r="H1" s="225"/>
    </row>
    <row r="2" spans="1:11" ht="30" x14ac:dyDescent="0.2">
      <c r="A2" s="63"/>
      <c r="B2" s="74" t="s">
        <v>111</v>
      </c>
      <c r="C2" s="74" t="s">
        <v>1</v>
      </c>
      <c r="D2" s="74" t="s">
        <v>2</v>
      </c>
      <c r="E2" s="74" t="s">
        <v>3</v>
      </c>
      <c r="F2" s="74" t="s">
        <v>4</v>
      </c>
      <c r="G2" s="75" t="s">
        <v>492</v>
      </c>
      <c r="H2" s="76" t="s">
        <v>493</v>
      </c>
    </row>
    <row r="3" spans="1:11" ht="42.75" x14ac:dyDescent="0.2">
      <c r="A3" s="50">
        <v>1</v>
      </c>
      <c r="B3" s="235" t="s">
        <v>5</v>
      </c>
      <c r="C3" s="226" t="s">
        <v>58</v>
      </c>
      <c r="D3" s="226" t="s">
        <v>58</v>
      </c>
      <c r="E3" s="153" t="s">
        <v>59</v>
      </c>
      <c r="F3" s="153" t="s">
        <v>60</v>
      </c>
      <c r="G3" s="54">
        <v>2238000</v>
      </c>
      <c r="H3" s="152">
        <v>14000</v>
      </c>
    </row>
    <row r="4" spans="1:11" ht="42.75" x14ac:dyDescent="0.2">
      <c r="A4" s="50">
        <v>2</v>
      </c>
      <c r="B4" s="236"/>
      <c r="C4" s="226"/>
      <c r="D4" s="226"/>
      <c r="E4" s="153" t="s">
        <v>422</v>
      </c>
      <c r="F4" s="153" t="s">
        <v>61</v>
      </c>
      <c r="G4" s="54">
        <v>13000</v>
      </c>
      <c r="H4" s="51" t="s">
        <v>423</v>
      </c>
    </row>
    <row r="5" spans="1:11" ht="28.5" x14ac:dyDescent="0.2">
      <c r="A5" s="50">
        <v>3</v>
      </c>
      <c r="B5" s="236"/>
      <c r="C5" s="226"/>
      <c r="D5" s="226"/>
      <c r="E5" s="153" t="s">
        <v>62</v>
      </c>
      <c r="F5" s="153" t="s">
        <v>63</v>
      </c>
      <c r="G5" s="54">
        <v>2000</v>
      </c>
      <c r="H5" s="152">
        <v>14000</v>
      </c>
      <c r="J5" s="183"/>
      <c r="K5" s="183"/>
    </row>
    <row r="6" spans="1:11" ht="28.5" x14ac:dyDescent="0.2">
      <c r="A6" s="50">
        <v>4</v>
      </c>
      <c r="B6" s="236"/>
      <c r="C6" s="226" t="s">
        <v>6</v>
      </c>
      <c r="D6" s="226" t="s">
        <v>6</v>
      </c>
      <c r="E6" s="153" t="s">
        <v>479</v>
      </c>
      <c r="F6" s="153" t="s">
        <v>20</v>
      </c>
      <c r="G6" s="54">
        <v>340000</v>
      </c>
      <c r="H6" s="152">
        <v>6000</v>
      </c>
      <c r="J6" s="184"/>
      <c r="K6" s="183"/>
    </row>
    <row r="7" spans="1:11" ht="28.5" x14ac:dyDescent="0.3">
      <c r="A7" s="50">
        <v>5</v>
      </c>
      <c r="B7" s="236"/>
      <c r="C7" s="226"/>
      <c r="D7" s="226"/>
      <c r="E7" s="153" t="s">
        <v>21</v>
      </c>
      <c r="F7" s="153" t="s">
        <v>22</v>
      </c>
      <c r="G7" s="54">
        <v>110000</v>
      </c>
      <c r="H7" s="51">
        <v>599</v>
      </c>
      <c r="J7" s="185"/>
      <c r="K7" s="183"/>
    </row>
    <row r="8" spans="1:11" ht="28.5" x14ac:dyDescent="0.2">
      <c r="A8" s="50">
        <v>6</v>
      </c>
      <c r="B8" s="236"/>
      <c r="C8" s="226"/>
      <c r="D8" s="226"/>
      <c r="E8" s="153" t="s">
        <v>480</v>
      </c>
      <c r="F8" s="153" t="s">
        <v>19</v>
      </c>
      <c r="G8" s="54">
        <v>295000</v>
      </c>
      <c r="H8" s="152">
        <v>10000</v>
      </c>
      <c r="J8" s="184"/>
      <c r="K8" s="183"/>
    </row>
    <row r="9" spans="1:11" ht="42.75" x14ac:dyDescent="0.2">
      <c r="A9" s="50">
        <v>7</v>
      </c>
      <c r="B9" s="236"/>
      <c r="C9" s="226"/>
      <c r="D9" s="226"/>
      <c r="E9" s="153" t="s">
        <v>481</v>
      </c>
      <c r="F9" s="153" t="s">
        <v>23</v>
      </c>
      <c r="G9" s="54">
        <v>97000</v>
      </c>
      <c r="H9" s="152">
        <v>7700</v>
      </c>
      <c r="J9" s="184"/>
      <c r="K9" s="183"/>
    </row>
    <row r="10" spans="1:11" ht="28.5" x14ac:dyDescent="0.2">
      <c r="A10" s="50">
        <v>8</v>
      </c>
      <c r="B10" s="236"/>
      <c r="C10" s="226"/>
      <c r="D10" s="226"/>
      <c r="E10" s="153" t="s">
        <v>482</v>
      </c>
      <c r="F10" s="153" t="s">
        <v>316</v>
      </c>
      <c r="G10" s="54">
        <v>77000</v>
      </c>
      <c r="H10" s="152">
        <v>7100</v>
      </c>
    </row>
    <row r="11" spans="1:11" ht="28.5" x14ac:dyDescent="0.2">
      <c r="A11" s="50">
        <v>9</v>
      </c>
      <c r="B11" s="236"/>
      <c r="C11" s="226"/>
      <c r="D11" s="226"/>
      <c r="E11" s="153" t="s">
        <v>483</v>
      </c>
      <c r="F11" s="153" t="s">
        <v>34</v>
      </c>
      <c r="G11" s="54">
        <v>46000</v>
      </c>
      <c r="H11" s="152">
        <v>9800</v>
      </c>
    </row>
    <row r="12" spans="1:11" x14ac:dyDescent="0.2">
      <c r="A12" s="50">
        <v>10</v>
      </c>
      <c r="B12" s="236"/>
      <c r="C12" s="226"/>
      <c r="D12" s="226"/>
      <c r="E12" s="153" t="s">
        <v>28</v>
      </c>
      <c r="F12" s="153" t="s">
        <v>29</v>
      </c>
      <c r="G12" s="54">
        <v>28500</v>
      </c>
      <c r="H12" s="152">
        <v>1700</v>
      </c>
    </row>
    <row r="13" spans="1:11" ht="28.5" x14ac:dyDescent="0.2">
      <c r="A13" s="50">
        <v>11</v>
      </c>
      <c r="B13" s="236"/>
      <c r="C13" s="226"/>
      <c r="D13" s="226"/>
      <c r="E13" s="153" t="s">
        <v>26</v>
      </c>
      <c r="F13" s="153" t="s">
        <v>27</v>
      </c>
      <c r="G13" s="54">
        <v>28000</v>
      </c>
      <c r="H13" s="152">
        <v>1700</v>
      </c>
    </row>
    <row r="14" spans="1:11" ht="42.75" x14ac:dyDescent="0.2">
      <c r="A14" s="50">
        <v>12</v>
      </c>
      <c r="B14" s="236"/>
      <c r="C14" s="226"/>
      <c r="D14" s="226"/>
      <c r="E14" s="153" t="s">
        <v>484</v>
      </c>
      <c r="F14" s="153" t="s">
        <v>317</v>
      </c>
      <c r="G14" s="54">
        <v>27600</v>
      </c>
      <c r="H14" s="152">
        <v>1800</v>
      </c>
    </row>
    <row r="15" spans="1:11" ht="28.5" x14ac:dyDescent="0.2">
      <c r="A15" s="50">
        <v>13</v>
      </c>
      <c r="B15" s="236"/>
      <c r="C15" s="226"/>
      <c r="D15" s="226"/>
      <c r="E15" s="153" t="s">
        <v>485</v>
      </c>
      <c r="F15" s="153" t="s">
        <v>322</v>
      </c>
      <c r="G15" s="54">
        <v>22000</v>
      </c>
      <c r="H15" s="152">
        <v>1650</v>
      </c>
    </row>
    <row r="16" spans="1:11" ht="19.5" customHeight="1" x14ac:dyDescent="0.2">
      <c r="A16" s="50">
        <v>14</v>
      </c>
      <c r="B16" s="236"/>
      <c r="C16" s="226"/>
      <c r="D16" s="226"/>
      <c r="E16" s="153" t="s">
        <v>35</v>
      </c>
      <c r="F16" s="153" t="s">
        <v>36</v>
      </c>
      <c r="G16" s="54">
        <v>20000</v>
      </c>
      <c r="H16" s="51" t="s">
        <v>107</v>
      </c>
    </row>
    <row r="17" spans="1:8" ht="28.5" x14ac:dyDescent="0.2">
      <c r="A17" s="50">
        <v>15</v>
      </c>
      <c r="B17" s="236"/>
      <c r="C17" s="226"/>
      <c r="D17" s="226"/>
      <c r="E17" s="153" t="s">
        <v>30</v>
      </c>
      <c r="F17" s="153" t="s">
        <v>31</v>
      </c>
      <c r="G17" s="54">
        <v>15000</v>
      </c>
      <c r="H17" s="152">
        <v>10000</v>
      </c>
    </row>
    <row r="18" spans="1:8" x14ac:dyDescent="0.2">
      <c r="A18" s="50">
        <v>16</v>
      </c>
      <c r="B18" s="236"/>
      <c r="C18" s="226"/>
      <c r="D18" s="226"/>
      <c r="E18" s="153" t="s">
        <v>24</v>
      </c>
      <c r="F18" s="153" t="s">
        <v>25</v>
      </c>
      <c r="G18" s="54">
        <v>11000</v>
      </c>
      <c r="H18" s="51">
        <v>100</v>
      </c>
    </row>
    <row r="19" spans="1:8" ht="28.5" x14ac:dyDescent="0.2">
      <c r="A19" s="50">
        <v>17</v>
      </c>
      <c r="B19" s="236"/>
      <c r="C19" s="226"/>
      <c r="D19" s="226"/>
      <c r="E19" s="153" t="s">
        <v>323</v>
      </c>
      <c r="F19" s="153" t="s">
        <v>324</v>
      </c>
      <c r="G19" s="54">
        <v>9000</v>
      </c>
      <c r="H19" s="51">
        <v>187</v>
      </c>
    </row>
    <row r="20" spans="1:8" ht="28.5" x14ac:dyDescent="0.2">
      <c r="A20" s="50">
        <v>18</v>
      </c>
      <c r="B20" s="236"/>
      <c r="C20" s="226"/>
      <c r="D20" s="226"/>
      <c r="E20" s="153" t="s">
        <v>43</v>
      </c>
      <c r="F20" s="153" t="s">
        <v>44</v>
      </c>
      <c r="G20" s="54">
        <v>8000</v>
      </c>
      <c r="H20" s="152">
        <v>3000</v>
      </c>
    </row>
    <row r="21" spans="1:8" ht="42.75" x14ac:dyDescent="0.2">
      <c r="A21" s="50">
        <v>19</v>
      </c>
      <c r="B21" s="236"/>
      <c r="C21" s="226"/>
      <c r="D21" s="226"/>
      <c r="E21" s="153" t="s">
        <v>486</v>
      </c>
      <c r="F21" s="153" t="s">
        <v>318</v>
      </c>
      <c r="G21" s="54">
        <v>6900</v>
      </c>
      <c r="H21" s="51">
        <v>650</v>
      </c>
    </row>
    <row r="22" spans="1:8" ht="42.75" x14ac:dyDescent="0.2">
      <c r="A22" s="50">
        <v>20</v>
      </c>
      <c r="B22" s="236"/>
      <c r="C22" s="226"/>
      <c r="D22" s="226"/>
      <c r="E22" s="153" t="s">
        <v>487</v>
      </c>
      <c r="F22" s="153" t="s">
        <v>321</v>
      </c>
      <c r="G22" s="54">
        <v>6000</v>
      </c>
      <c r="H22" s="51">
        <v>250</v>
      </c>
    </row>
    <row r="23" spans="1:8" ht="28.5" x14ac:dyDescent="0.2">
      <c r="A23" s="50">
        <v>21</v>
      </c>
      <c r="B23" s="236"/>
      <c r="C23" s="226"/>
      <c r="D23" s="226"/>
      <c r="E23" s="153" t="s">
        <v>32</v>
      </c>
      <c r="F23" s="153" t="s">
        <v>33</v>
      </c>
      <c r="G23" s="54">
        <v>4880</v>
      </c>
      <c r="H23" s="152">
        <v>1240</v>
      </c>
    </row>
    <row r="24" spans="1:8" ht="28.5" x14ac:dyDescent="0.2">
      <c r="A24" s="50">
        <v>22</v>
      </c>
      <c r="B24" s="236"/>
      <c r="C24" s="226"/>
      <c r="D24" s="226"/>
      <c r="E24" s="153" t="s">
        <v>39</v>
      </c>
      <c r="F24" s="153" t="s">
        <v>40</v>
      </c>
      <c r="G24" s="54">
        <v>4000</v>
      </c>
      <c r="H24" s="152">
        <v>26000</v>
      </c>
    </row>
    <row r="25" spans="1:8" ht="42.75" x14ac:dyDescent="0.2">
      <c r="A25" s="50">
        <v>23</v>
      </c>
      <c r="B25" s="236"/>
      <c r="C25" s="226"/>
      <c r="D25" s="226"/>
      <c r="E25" s="153" t="s">
        <v>488</v>
      </c>
      <c r="F25" s="153" t="s">
        <v>319</v>
      </c>
      <c r="G25" s="54">
        <v>2300</v>
      </c>
      <c r="H25" s="51">
        <v>180</v>
      </c>
    </row>
    <row r="26" spans="1:8" ht="28.5" x14ac:dyDescent="0.2">
      <c r="A26" s="50">
        <v>24</v>
      </c>
      <c r="B26" s="236"/>
      <c r="C26" s="226"/>
      <c r="D26" s="226"/>
      <c r="E26" s="153" t="s">
        <v>489</v>
      </c>
      <c r="F26" s="153" t="s">
        <v>320</v>
      </c>
      <c r="G26" s="54">
        <v>1500</v>
      </c>
      <c r="H26" s="51">
        <v>150</v>
      </c>
    </row>
    <row r="27" spans="1:8" x14ac:dyDescent="0.2">
      <c r="A27" s="50">
        <v>25</v>
      </c>
      <c r="B27" s="236"/>
      <c r="C27" s="226"/>
      <c r="D27" s="226"/>
      <c r="E27" s="153" t="s">
        <v>41</v>
      </c>
      <c r="F27" s="153" t="s">
        <v>42</v>
      </c>
      <c r="G27" s="54">
        <v>1500</v>
      </c>
      <c r="H27" s="152">
        <v>4000</v>
      </c>
    </row>
    <row r="28" spans="1:8" ht="28.5" x14ac:dyDescent="0.2">
      <c r="A28" s="50">
        <v>26</v>
      </c>
      <c r="B28" s="236"/>
      <c r="C28" s="226"/>
      <c r="D28" s="226"/>
      <c r="E28" s="153" t="s">
        <v>47</v>
      </c>
      <c r="F28" s="153" t="s">
        <v>48</v>
      </c>
      <c r="G28" s="54">
        <v>800</v>
      </c>
      <c r="H28" s="152">
        <v>8000</v>
      </c>
    </row>
    <row r="29" spans="1:8" ht="28.5" x14ac:dyDescent="0.2">
      <c r="A29" s="50">
        <v>27</v>
      </c>
      <c r="B29" s="236"/>
      <c r="C29" s="226"/>
      <c r="D29" s="226"/>
      <c r="E29" s="153" t="s">
        <v>45</v>
      </c>
      <c r="F29" s="153" t="s">
        <v>46</v>
      </c>
      <c r="G29" s="54">
        <v>730</v>
      </c>
      <c r="H29" s="51">
        <v>600</v>
      </c>
    </row>
    <row r="30" spans="1:8" x14ac:dyDescent="0.2">
      <c r="A30" s="50">
        <v>28</v>
      </c>
      <c r="B30" s="236"/>
      <c r="C30" s="226"/>
      <c r="D30" s="226"/>
      <c r="E30" s="153" t="s">
        <v>37</v>
      </c>
      <c r="F30" s="153" t="s">
        <v>38</v>
      </c>
      <c r="G30" s="54">
        <v>450</v>
      </c>
      <c r="H30" s="51">
        <v>500</v>
      </c>
    </row>
    <row r="31" spans="1:8" ht="28.5" x14ac:dyDescent="0.2">
      <c r="A31" s="50">
        <v>29</v>
      </c>
      <c r="B31" s="236"/>
      <c r="C31" s="226"/>
      <c r="D31" s="226" t="s">
        <v>9</v>
      </c>
      <c r="E31" s="153" t="s">
        <v>7</v>
      </c>
      <c r="F31" s="153" t="s">
        <v>8</v>
      </c>
      <c r="G31" s="54">
        <v>350000</v>
      </c>
      <c r="H31" s="152">
        <v>4053</v>
      </c>
    </row>
    <row r="32" spans="1:8" ht="20.25" customHeight="1" x14ac:dyDescent="0.2">
      <c r="A32" s="50">
        <v>30</v>
      </c>
      <c r="B32" s="236"/>
      <c r="C32" s="226"/>
      <c r="D32" s="226"/>
      <c r="E32" s="153" t="s">
        <v>10</v>
      </c>
      <c r="F32" s="153" t="s">
        <v>112</v>
      </c>
      <c r="G32" s="54">
        <v>12000</v>
      </c>
      <c r="H32" s="152">
        <v>23000</v>
      </c>
    </row>
    <row r="33" spans="1:10" ht="28.5" x14ac:dyDescent="0.2">
      <c r="A33" s="50">
        <v>31</v>
      </c>
      <c r="B33" s="236"/>
      <c r="C33" s="226"/>
      <c r="D33" s="226" t="s">
        <v>11</v>
      </c>
      <c r="E33" s="153" t="s">
        <v>13</v>
      </c>
      <c r="F33" s="153" t="s">
        <v>14</v>
      </c>
      <c r="G33" s="54">
        <v>40000</v>
      </c>
      <c r="H33" s="152">
        <v>3500</v>
      </c>
    </row>
    <row r="34" spans="1:10" ht="28.5" x14ac:dyDescent="0.2">
      <c r="A34" s="50">
        <v>32</v>
      </c>
      <c r="B34" s="236"/>
      <c r="C34" s="226"/>
      <c r="D34" s="226"/>
      <c r="E34" s="153" t="s">
        <v>490</v>
      </c>
      <c r="F34" s="153" t="s">
        <v>12</v>
      </c>
      <c r="G34" s="54">
        <v>31025</v>
      </c>
      <c r="H34" s="152">
        <v>2500</v>
      </c>
    </row>
    <row r="35" spans="1:10" ht="28.5" x14ac:dyDescent="0.2">
      <c r="A35" s="50">
        <v>33</v>
      </c>
      <c r="B35" s="236"/>
      <c r="C35" s="226"/>
      <c r="D35" s="226"/>
      <c r="E35" s="153" t="s">
        <v>17</v>
      </c>
      <c r="F35" s="153" t="s">
        <v>18</v>
      </c>
      <c r="G35" s="54">
        <v>7500</v>
      </c>
      <c r="H35" s="152">
        <v>6000</v>
      </c>
    </row>
    <row r="36" spans="1:10" ht="28.5" x14ac:dyDescent="0.2">
      <c r="A36" s="50">
        <v>34</v>
      </c>
      <c r="B36" s="236"/>
      <c r="C36" s="226"/>
      <c r="D36" s="226"/>
      <c r="E36" s="153" t="s">
        <v>15</v>
      </c>
      <c r="F36" s="153" t="s">
        <v>16</v>
      </c>
      <c r="G36" s="54">
        <v>1400</v>
      </c>
      <c r="H36" s="51">
        <v>100</v>
      </c>
      <c r="I36" s="56"/>
      <c r="J36" s="56"/>
    </row>
    <row r="37" spans="1:10" ht="28.5" customHeight="1" x14ac:dyDescent="0.2">
      <c r="A37" s="50">
        <v>35</v>
      </c>
      <c r="B37" s="236"/>
      <c r="C37" s="226"/>
      <c r="D37" s="226" t="s">
        <v>49</v>
      </c>
      <c r="E37" s="153" t="s">
        <v>50</v>
      </c>
      <c r="F37" s="153" t="s">
        <v>51</v>
      </c>
      <c r="G37" s="54">
        <v>14500</v>
      </c>
      <c r="H37" s="152">
        <v>8000</v>
      </c>
    </row>
    <row r="38" spans="1:10" ht="28.5" x14ac:dyDescent="0.2">
      <c r="A38" s="50">
        <v>36</v>
      </c>
      <c r="B38" s="236"/>
      <c r="C38" s="226"/>
      <c r="D38" s="226"/>
      <c r="E38" s="153" t="s">
        <v>491</v>
      </c>
      <c r="F38" s="153" t="s">
        <v>52</v>
      </c>
      <c r="G38" s="54">
        <v>4000</v>
      </c>
      <c r="H38" s="152">
        <v>34000</v>
      </c>
      <c r="I38" s="56"/>
    </row>
    <row r="39" spans="1:10" ht="28.5" x14ac:dyDescent="0.2">
      <c r="A39" s="50">
        <v>37</v>
      </c>
      <c r="B39" s="236"/>
      <c r="C39" s="226"/>
      <c r="D39" s="226"/>
      <c r="E39" s="153" t="s">
        <v>57</v>
      </c>
      <c r="F39" s="153" t="s">
        <v>113</v>
      </c>
      <c r="G39" s="54">
        <v>1200</v>
      </c>
      <c r="H39" s="51">
        <v>300</v>
      </c>
    </row>
    <row r="40" spans="1:10" ht="42.75" x14ac:dyDescent="0.2">
      <c r="A40" s="50">
        <v>38</v>
      </c>
      <c r="B40" s="236"/>
      <c r="C40" s="226"/>
      <c r="D40" s="226"/>
      <c r="E40" s="153" t="s">
        <v>55</v>
      </c>
      <c r="F40" s="153" t="s">
        <v>56</v>
      </c>
      <c r="G40" s="54">
        <v>500</v>
      </c>
      <c r="H40" s="51">
        <v>70</v>
      </c>
    </row>
    <row r="41" spans="1:10" ht="42.75" x14ac:dyDescent="0.2">
      <c r="A41" s="50">
        <v>39</v>
      </c>
      <c r="B41" s="236"/>
      <c r="C41" s="226"/>
      <c r="D41" s="226"/>
      <c r="E41" s="153" t="s">
        <v>53</v>
      </c>
      <c r="F41" s="153" t="s">
        <v>54</v>
      </c>
      <c r="G41" s="54">
        <v>145</v>
      </c>
      <c r="H41" s="51">
        <v>70</v>
      </c>
    </row>
    <row r="42" spans="1:10" ht="42.75" x14ac:dyDescent="0.2">
      <c r="A42" s="50">
        <v>40</v>
      </c>
      <c r="B42" s="236"/>
      <c r="C42" s="235" t="s">
        <v>64</v>
      </c>
      <c r="D42" s="235" t="s">
        <v>65</v>
      </c>
      <c r="E42" s="153" t="s">
        <v>66</v>
      </c>
      <c r="F42" s="153" t="s">
        <v>67</v>
      </c>
      <c r="G42" s="54">
        <v>121500</v>
      </c>
      <c r="H42" s="152">
        <v>4000</v>
      </c>
      <c r="I42" s="56"/>
    </row>
    <row r="43" spans="1:10" ht="42.75" customHeight="1" x14ac:dyDescent="0.2">
      <c r="A43" s="50">
        <v>41</v>
      </c>
      <c r="B43" s="236"/>
      <c r="C43" s="236"/>
      <c r="D43" s="237"/>
      <c r="E43" s="153" t="s">
        <v>68</v>
      </c>
      <c r="F43" s="153" t="s">
        <v>69</v>
      </c>
      <c r="G43" s="54">
        <v>23400</v>
      </c>
      <c r="H43" s="152">
        <v>7000</v>
      </c>
    </row>
    <row r="44" spans="1:10" ht="28.5" x14ac:dyDescent="0.2">
      <c r="A44" s="50">
        <v>42</v>
      </c>
      <c r="B44" s="236"/>
      <c r="C44" s="236"/>
      <c r="D44" s="235" t="s">
        <v>64</v>
      </c>
      <c r="E44" s="153" t="s">
        <v>70</v>
      </c>
      <c r="F44" s="153" t="s">
        <v>71</v>
      </c>
      <c r="G44" s="54">
        <v>61177</v>
      </c>
      <c r="H44" s="152">
        <v>22000</v>
      </c>
      <c r="I44" s="56"/>
    </row>
    <row r="45" spans="1:10" ht="28.5" x14ac:dyDescent="0.2">
      <c r="A45" s="50">
        <v>43</v>
      </c>
      <c r="B45" s="236"/>
      <c r="C45" s="237"/>
      <c r="D45" s="237"/>
      <c r="E45" s="153" t="s">
        <v>72</v>
      </c>
      <c r="F45" s="153" t="s">
        <v>73</v>
      </c>
      <c r="G45" s="54">
        <v>3000</v>
      </c>
      <c r="H45" s="152">
        <v>22000</v>
      </c>
    </row>
    <row r="46" spans="1:10" ht="28.5" x14ac:dyDescent="0.2">
      <c r="A46" s="50">
        <v>44</v>
      </c>
      <c r="B46" s="236"/>
      <c r="C46" s="235" t="s">
        <v>74</v>
      </c>
      <c r="D46" s="235" t="s">
        <v>74</v>
      </c>
      <c r="E46" s="153" t="s">
        <v>75</v>
      </c>
      <c r="F46" s="153" t="s">
        <v>76</v>
      </c>
      <c r="G46" s="54">
        <v>40000</v>
      </c>
      <c r="H46" s="51" t="s">
        <v>108</v>
      </c>
    </row>
    <row r="47" spans="1:10" ht="28.5" customHeight="1" x14ac:dyDescent="0.2">
      <c r="A47" s="50">
        <v>45</v>
      </c>
      <c r="B47" s="236"/>
      <c r="C47" s="237"/>
      <c r="D47" s="237"/>
      <c r="E47" s="153" t="s">
        <v>77</v>
      </c>
      <c r="F47" s="153" t="s">
        <v>78</v>
      </c>
      <c r="G47" s="54">
        <v>8000</v>
      </c>
      <c r="H47" s="152">
        <v>22000</v>
      </c>
      <c r="I47" s="56"/>
    </row>
    <row r="48" spans="1:10" ht="42.75" x14ac:dyDescent="0.2">
      <c r="A48" s="50">
        <v>46</v>
      </c>
      <c r="B48" s="236"/>
      <c r="C48" s="235" t="s">
        <v>79</v>
      </c>
      <c r="D48" s="235" t="s">
        <v>79</v>
      </c>
      <c r="E48" s="153" t="s">
        <v>82</v>
      </c>
      <c r="F48" s="153" t="s">
        <v>83</v>
      </c>
      <c r="G48" s="54">
        <v>3700</v>
      </c>
      <c r="H48" s="51">
        <v>650</v>
      </c>
      <c r="I48" s="56"/>
    </row>
    <row r="49" spans="1:13" ht="28.5" x14ac:dyDescent="0.2">
      <c r="A49" s="50">
        <v>47</v>
      </c>
      <c r="B49" s="236"/>
      <c r="C49" s="236"/>
      <c r="D49" s="236"/>
      <c r="E49" s="153" t="s">
        <v>84</v>
      </c>
      <c r="F49" s="153" t="s">
        <v>85</v>
      </c>
      <c r="G49" s="54">
        <v>2264</v>
      </c>
      <c r="H49" s="152">
        <v>7909</v>
      </c>
    </row>
    <row r="50" spans="1:13" ht="28.5" x14ac:dyDescent="0.2">
      <c r="A50" s="50">
        <v>48</v>
      </c>
      <c r="B50" s="236"/>
      <c r="C50" s="236"/>
      <c r="D50" s="236"/>
      <c r="E50" s="153" t="s">
        <v>80</v>
      </c>
      <c r="F50" s="153" t="s">
        <v>81</v>
      </c>
      <c r="G50" s="54">
        <v>1146</v>
      </c>
      <c r="H50" s="51" t="s">
        <v>108</v>
      </c>
    </row>
    <row r="51" spans="1:13" ht="42.75" x14ac:dyDescent="0.2">
      <c r="A51" s="50">
        <v>49</v>
      </c>
      <c r="B51" s="236"/>
      <c r="C51" s="236"/>
      <c r="D51" s="236"/>
      <c r="E51" s="153" t="s">
        <v>86</v>
      </c>
      <c r="F51" s="153" t="s">
        <v>87</v>
      </c>
      <c r="G51" s="54">
        <v>1000</v>
      </c>
      <c r="H51" s="51">
        <v>500</v>
      </c>
    </row>
    <row r="52" spans="1:13" ht="29.25" thickBot="1" x14ac:dyDescent="0.25">
      <c r="A52" s="52">
        <v>50</v>
      </c>
      <c r="B52" s="238"/>
      <c r="C52" s="238"/>
      <c r="D52" s="238"/>
      <c r="E52" s="154" t="s">
        <v>88</v>
      </c>
      <c r="F52" s="154" t="s">
        <v>89</v>
      </c>
      <c r="G52" s="55">
        <v>200</v>
      </c>
      <c r="H52" s="53">
        <v>20</v>
      </c>
    </row>
    <row r="53" spans="1:13" ht="16.5" customHeight="1" thickBot="1" x14ac:dyDescent="0.25">
      <c r="A53" s="227" t="s">
        <v>432</v>
      </c>
      <c r="B53" s="228"/>
      <c r="C53" s="228"/>
      <c r="D53" s="228"/>
      <c r="E53" s="228"/>
      <c r="F53" s="239"/>
      <c r="G53" s="186">
        <f>SUM(G3:G52)</f>
        <v>4143817</v>
      </c>
      <c r="H53" s="187">
        <f>SUM(H3:H52)</f>
        <v>298578</v>
      </c>
    </row>
    <row r="54" spans="1:13" ht="28.5" x14ac:dyDescent="0.2">
      <c r="A54" s="63">
        <v>51</v>
      </c>
      <c r="B54" s="240" t="s">
        <v>90</v>
      </c>
      <c r="C54" s="190" t="s">
        <v>97</v>
      </c>
      <c r="D54" s="190" t="s">
        <v>97</v>
      </c>
      <c r="E54" s="191" t="s">
        <v>98</v>
      </c>
      <c r="F54" s="191" t="s">
        <v>99</v>
      </c>
      <c r="G54" s="192">
        <v>3000</v>
      </c>
      <c r="H54" s="193">
        <v>2961</v>
      </c>
    </row>
    <row r="55" spans="1:13" ht="28.5" x14ac:dyDescent="0.2">
      <c r="A55" s="50">
        <v>52</v>
      </c>
      <c r="B55" s="226"/>
      <c r="C55" s="226" t="s">
        <v>103</v>
      </c>
      <c r="D55" s="226" t="s">
        <v>103</v>
      </c>
      <c r="E55" s="153" t="s">
        <v>104</v>
      </c>
      <c r="F55" s="153" t="s">
        <v>105</v>
      </c>
      <c r="G55" s="54">
        <v>1300</v>
      </c>
      <c r="H55" s="152">
        <v>1500</v>
      </c>
      <c r="J55" s="184"/>
      <c r="K55" s="184"/>
      <c r="L55" s="184"/>
      <c r="M55" s="184"/>
    </row>
    <row r="56" spans="1:13" ht="28.5" x14ac:dyDescent="0.2">
      <c r="A56" s="50">
        <v>53</v>
      </c>
      <c r="B56" s="226"/>
      <c r="C56" s="226"/>
      <c r="D56" s="226"/>
      <c r="E56" s="153" t="s">
        <v>430</v>
      </c>
      <c r="F56" s="153" t="s">
        <v>431</v>
      </c>
      <c r="G56" s="54">
        <v>330</v>
      </c>
      <c r="H56" s="51" t="s">
        <v>110</v>
      </c>
      <c r="J56" s="184"/>
      <c r="K56" s="184"/>
      <c r="L56" s="184"/>
      <c r="M56" s="184"/>
    </row>
    <row r="57" spans="1:13" ht="26.25" customHeight="1" x14ac:dyDescent="0.25">
      <c r="A57" s="50">
        <v>54</v>
      </c>
      <c r="B57" s="226"/>
      <c r="C57" s="226"/>
      <c r="D57" s="226"/>
      <c r="E57" s="153" t="s">
        <v>426</v>
      </c>
      <c r="F57" s="153" t="s">
        <v>427</v>
      </c>
      <c r="G57" s="54">
        <v>300</v>
      </c>
      <c r="H57" s="51" t="s">
        <v>110</v>
      </c>
      <c r="J57" s="220"/>
      <c r="K57" s="220"/>
      <c r="L57" s="220"/>
      <c r="M57" s="221"/>
    </row>
    <row r="58" spans="1:13" ht="57" x14ac:dyDescent="0.2">
      <c r="A58" s="50">
        <v>55</v>
      </c>
      <c r="B58" s="226"/>
      <c r="C58" s="226"/>
      <c r="D58" s="226"/>
      <c r="E58" s="153" t="s">
        <v>428</v>
      </c>
      <c r="F58" s="153" t="s">
        <v>429</v>
      </c>
      <c r="G58" s="54">
        <v>180</v>
      </c>
      <c r="H58" s="51" t="s">
        <v>110</v>
      </c>
      <c r="I58" s="56"/>
      <c r="J58" s="184"/>
      <c r="K58" s="184"/>
      <c r="L58" s="184"/>
      <c r="M58" s="184"/>
    </row>
    <row r="59" spans="1:13" ht="28.5" x14ac:dyDescent="0.2">
      <c r="A59" s="50">
        <v>56</v>
      </c>
      <c r="B59" s="226"/>
      <c r="C59" s="128" t="s">
        <v>94</v>
      </c>
      <c r="D59" s="128" t="s">
        <v>94</v>
      </c>
      <c r="E59" s="153" t="s">
        <v>95</v>
      </c>
      <c r="F59" s="153" t="s">
        <v>96</v>
      </c>
      <c r="G59" s="54">
        <v>800</v>
      </c>
      <c r="H59" s="51"/>
    </row>
    <row r="60" spans="1:13" x14ac:dyDescent="0.2">
      <c r="A60" s="50">
        <v>57</v>
      </c>
      <c r="B60" s="226"/>
      <c r="C60" s="128" t="s">
        <v>100</v>
      </c>
      <c r="D60" s="128" t="s">
        <v>100</v>
      </c>
      <c r="E60" s="153" t="s">
        <v>101</v>
      </c>
      <c r="F60" s="153" t="s">
        <v>102</v>
      </c>
      <c r="G60" s="54">
        <v>400</v>
      </c>
      <c r="H60" s="51" t="s">
        <v>109</v>
      </c>
    </row>
    <row r="61" spans="1:13" ht="29.25" thickBot="1" x14ac:dyDescent="0.25">
      <c r="A61" s="52">
        <v>58</v>
      </c>
      <c r="B61" s="241"/>
      <c r="C61" s="194" t="s">
        <v>91</v>
      </c>
      <c r="D61" s="194" t="s">
        <v>91</v>
      </c>
      <c r="E61" s="154" t="s">
        <v>92</v>
      </c>
      <c r="F61" s="154" t="s">
        <v>93</v>
      </c>
      <c r="G61" s="55">
        <v>100</v>
      </c>
      <c r="H61" s="195">
        <v>76000</v>
      </c>
      <c r="I61" s="56"/>
    </row>
    <row r="62" spans="1:13" ht="16.5" customHeight="1" thickBot="1" x14ac:dyDescent="0.25">
      <c r="A62" s="227" t="s">
        <v>433</v>
      </c>
      <c r="B62" s="228"/>
      <c r="C62" s="228"/>
      <c r="D62" s="228"/>
      <c r="E62" s="228"/>
      <c r="F62" s="228"/>
      <c r="G62" s="188">
        <f>SUM(G54:G61)</f>
        <v>6410</v>
      </c>
      <c r="H62" s="189">
        <f>SUM(H61:H61)</f>
        <v>76000</v>
      </c>
    </row>
    <row r="63" spans="1:13" ht="15" thickBot="1" x14ac:dyDescent="0.25"/>
    <row r="64" spans="1:13" ht="15.75" x14ac:dyDescent="0.2">
      <c r="A64" s="229" t="s">
        <v>220</v>
      </c>
      <c r="B64" s="230"/>
      <c r="C64" s="230"/>
      <c r="D64" s="230"/>
      <c r="E64" s="230"/>
      <c r="F64" s="231"/>
      <c r="G64" s="64" t="s">
        <v>221</v>
      </c>
      <c r="H64" s="65" t="s">
        <v>222</v>
      </c>
    </row>
    <row r="65" spans="1:8" ht="16.5" thickBot="1" x14ac:dyDescent="0.25">
      <c r="A65" s="232"/>
      <c r="B65" s="233"/>
      <c r="C65" s="233"/>
      <c r="D65" s="233"/>
      <c r="E65" s="233"/>
      <c r="F65" s="234"/>
      <c r="G65" s="66">
        <f>G62+G53</f>
        <v>4150227</v>
      </c>
      <c r="H65" s="67">
        <f>H62+H53</f>
        <v>374578</v>
      </c>
    </row>
    <row r="66" spans="1:8" x14ac:dyDescent="0.2">
      <c r="E66" s="1"/>
    </row>
  </sheetData>
  <mergeCells count="22">
    <mergeCell ref="A62:F62"/>
    <mergeCell ref="A64:F65"/>
    <mergeCell ref="D55:D58"/>
    <mergeCell ref="C42:C45"/>
    <mergeCell ref="D44:D45"/>
    <mergeCell ref="D46:D47"/>
    <mergeCell ref="D48:D52"/>
    <mergeCell ref="D42:D43"/>
    <mergeCell ref="A53:F53"/>
    <mergeCell ref="B3:B52"/>
    <mergeCell ref="B54:B61"/>
    <mergeCell ref="C55:C58"/>
    <mergeCell ref="C46:C47"/>
    <mergeCell ref="C48:C52"/>
    <mergeCell ref="A1:H1"/>
    <mergeCell ref="D31:D32"/>
    <mergeCell ref="D33:D36"/>
    <mergeCell ref="D6:D30"/>
    <mergeCell ref="D37:D41"/>
    <mergeCell ref="C3:C5"/>
    <mergeCell ref="D3:D5"/>
    <mergeCell ref="C6:C41"/>
  </mergeCells>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75"/>
  <sheetViews>
    <sheetView rightToLeft="1" topLeftCell="A59" zoomScale="90" zoomScaleNormal="90" workbookViewId="0">
      <selection activeCell="G78" sqref="G78"/>
    </sheetView>
  </sheetViews>
  <sheetFormatPr defaultRowHeight="14.25" x14ac:dyDescent="0.2"/>
  <cols>
    <col min="1" max="1" width="2.875" style="1" bestFit="1" customWidth="1"/>
    <col min="2" max="2" width="16.375" style="1" customWidth="1"/>
    <col min="3" max="3" width="12.75" style="1" customWidth="1"/>
    <col min="4" max="4" width="29.25" style="1" customWidth="1"/>
    <col min="5" max="5" width="88" style="1" customWidth="1"/>
    <col min="6" max="6" width="20.5" style="1" bestFit="1" customWidth="1"/>
    <col min="7" max="7" width="21.125" style="1" customWidth="1"/>
    <col min="8" max="8" width="12.625" style="1" bestFit="1" customWidth="1"/>
    <col min="9" max="9" width="14.75" style="1" customWidth="1"/>
    <col min="10" max="16384" width="9" style="1"/>
  </cols>
  <sheetData>
    <row r="1" spans="1:10" ht="18" customHeight="1" x14ac:dyDescent="0.25">
      <c r="B1" s="242" t="s">
        <v>163</v>
      </c>
      <c r="C1" s="242"/>
      <c r="D1" s="242"/>
      <c r="E1" s="242"/>
      <c r="F1" s="242"/>
      <c r="G1" s="242"/>
      <c r="H1" s="4"/>
      <c r="I1" s="4"/>
      <c r="J1" s="4"/>
    </row>
    <row r="2" spans="1:10" ht="30" customHeight="1" x14ac:dyDescent="0.2">
      <c r="B2" s="3" t="s">
        <v>114</v>
      </c>
      <c r="C2" s="3" t="s">
        <v>115</v>
      </c>
      <c r="D2" s="3" t="s">
        <v>3</v>
      </c>
      <c r="E2" s="3" t="s">
        <v>4</v>
      </c>
      <c r="F2" s="3" t="s">
        <v>492</v>
      </c>
      <c r="G2" s="3" t="s">
        <v>493</v>
      </c>
    </row>
    <row r="3" spans="1:10" ht="42.75" x14ac:dyDescent="0.2">
      <c r="A3" s="49">
        <v>1</v>
      </c>
      <c r="B3" s="248" t="s">
        <v>494</v>
      </c>
      <c r="C3" s="245" t="s">
        <v>228</v>
      </c>
      <c r="D3" s="155" t="s">
        <v>230</v>
      </c>
      <c r="E3" s="155" t="s">
        <v>499</v>
      </c>
      <c r="F3" s="9">
        <v>922000</v>
      </c>
      <c r="G3" s="19">
        <v>6050</v>
      </c>
      <c r="I3" s="196"/>
      <c r="J3" s="196"/>
    </row>
    <row r="4" spans="1:10" ht="28.5" x14ac:dyDescent="0.3">
      <c r="A4" s="49">
        <v>2</v>
      </c>
      <c r="B4" s="249"/>
      <c r="C4" s="246"/>
      <c r="D4" s="155" t="s">
        <v>229</v>
      </c>
      <c r="E4" s="155" t="s">
        <v>498</v>
      </c>
      <c r="F4" s="9">
        <v>433000</v>
      </c>
      <c r="G4" s="19">
        <v>3600</v>
      </c>
      <c r="H4" s="72"/>
      <c r="I4" s="185"/>
      <c r="J4" s="196"/>
    </row>
    <row r="5" spans="1:10" ht="42.75" x14ac:dyDescent="0.2">
      <c r="A5" s="49">
        <v>3</v>
      </c>
      <c r="B5" s="249"/>
      <c r="C5" s="245" t="s">
        <v>223</v>
      </c>
      <c r="D5" s="155" t="s">
        <v>224</v>
      </c>
      <c r="E5" s="155" t="s">
        <v>500</v>
      </c>
      <c r="F5" s="9">
        <v>343000</v>
      </c>
      <c r="G5" s="19">
        <v>2287</v>
      </c>
      <c r="I5" s="196"/>
      <c r="J5" s="196"/>
    </row>
    <row r="6" spans="1:10" ht="76.5" customHeight="1" x14ac:dyDescent="0.2">
      <c r="A6" s="49">
        <v>4</v>
      </c>
      <c r="B6" s="249"/>
      <c r="C6" s="246"/>
      <c r="D6" s="155" t="s">
        <v>225</v>
      </c>
      <c r="E6" s="155" t="s">
        <v>501</v>
      </c>
      <c r="F6" s="9">
        <v>82500</v>
      </c>
      <c r="G6" s="19">
        <v>5146</v>
      </c>
      <c r="H6" s="72"/>
      <c r="I6" s="196"/>
      <c r="J6" s="196"/>
    </row>
    <row r="7" spans="1:10" ht="28.5" x14ac:dyDescent="0.2">
      <c r="A7" s="49">
        <v>5</v>
      </c>
      <c r="B7" s="249"/>
      <c r="C7" s="10" t="s">
        <v>231</v>
      </c>
      <c r="D7" s="155" t="s">
        <v>502</v>
      </c>
      <c r="E7" s="155" t="s">
        <v>503</v>
      </c>
      <c r="F7" s="9">
        <v>62700</v>
      </c>
      <c r="G7" s="19">
        <v>2980</v>
      </c>
      <c r="H7" s="72"/>
      <c r="I7" s="196"/>
      <c r="J7" s="196"/>
    </row>
    <row r="8" spans="1:10" ht="28.5" x14ac:dyDescent="0.2">
      <c r="A8" s="49">
        <v>6</v>
      </c>
      <c r="B8" s="249"/>
      <c r="C8" s="10" t="s">
        <v>232</v>
      </c>
      <c r="D8" s="155" t="s">
        <v>473</v>
      </c>
      <c r="E8" s="155" t="s">
        <v>504</v>
      </c>
      <c r="F8" s="9">
        <v>23175</v>
      </c>
      <c r="G8" s="19">
        <v>685</v>
      </c>
      <c r="H8" s="72"/>
      <c r="I8" s="196"/>
      <c r="J8" s="196"/>
    </row>
    <row r="9" spans="1:10" ht="28.5" x14ac:dyDescent="0.3">
      <c r="A9" s="49">
        <v>7</v>
      </c>
      <c r="B9" s="249"/>
      <c r="C9" s="245" t="s">
        <v>226</v>
      </c>
      <c r="D9" s="155" t="s">
        <v>497</v>
      </c>
      <c r="E9" s="155" t="s">
        <v>506</v>
      </c>
      <c r="F9" s="9">
        <v>10744</v>
      </c>
      <c r="G9" s="19">
        <v>2547</v>
      </c>
      <c r="H9" s="72"/>
      <c r="I9" s="185"/>
      <c r="J9" s="196"/>
    </row>
    <row r="10" spans="1:10" ht="28.5" x14ac:dyDescent="0.2">
      <c r="A10" s="49">
        <v>8</v>
      </c>
      <c r="B10" s="249"/>
      <c r="C10" s="246"/>
      <c r="D10" s="155" t="s">
        <v>227</v>
      </c>
      <c r="E10" s="155" t="s">
        <v>505</v>
      </c>
      <c r="F10" s="9">
        <v>499</v>
      </c>
      <c r="G10" s="19">
        <v>837</v>
      </c>
      <c r="I10" s="197"/>
      <c r="J10" s="197"/>
    </row>
    <row r="11" spans="1:10" ht="28.5" x14ac:dyDescent="0.2">
      <c r="A11" s="49">
        <v>9</v>
      </c>
      <c r="B11" s="249"/>
      <c r="C11" s="245" t="s">
        <v>233</v>
      </c>
      <c r="D11" s="155" t="s">
        <v>507</v>
      </c>
      <c r="E11" s="155" t="s">
        <v>508</v>
      </c>
      <c r="F11" s="9">
        <v>480</v>
      </c>
      <c r="G11" s="19">
        <v>270</v>
      </c>
    </row>
    <row r="12" spans="1:10" ht="29.25" thickBot="1" x14ac:dyDescent="0.25">
      <c r="A12" s="49">
        <v>10</v>
      </c>
      <c r="B12" s="247"/>
      <c r="C12" s="247"/>
      <c r="D12" s="156" t="s">
        <v>234</v>
      </c>
      <c r="E12" s="156" t="s">
        <v>235</v>
      </c>
      <c r="F12" s="20">
        <v>750</v>
      </c>
      <c r="G12" s="21"/>
      <c r="H12" s="72"/>
    </row>
    <row r="13" spans="1:10" ht="15.75" customHeight="1" thickBot="1" x14ac:dyDescent="0.3">
      <c r="B13" s="243" t="s">
        <v>520</v>
      </c>
      <c r="C13" s="244"/>
      <c r="D13" s="244"/>
      <c r="E13" s="244"/>
      <c r="F13" s="8">
        <f>SUM(F3:F12)</f>
        <v>1878848</v>
      </c>
      <c r="G13" s="7">
        <f>SUM(G3:G12)</f>
        <v>24402</v>
      </c>
    </row>
    <row r="14" spans="1:10" ht="28.5" x14ac:dyDescent="0.2">
      <c r="A14" s="49">
        <v>11</v>
      </c>
      <c r="B14" s="251" t="s">
        <v>495</v>
      </c>
      <c r="C14" s="251" t="s">
        <v>245</v>
      </c>
      <c r="D14" s="157" t="s">
        <v>264</v>
      </c>
      <c r="E14" s="157" t="s">
        <v>265</v>
      </c>
      <c r="F14" s="9">
        <v>713800</v>
      </c>
      <c r="G14" s="5">
        <v>7500</v>
      </c>
    </row>
    <row r="15" spans="1:10" x14ac:dyDescent="0.2">
      <c r="A15" s="49">
        <v>12</v>
      </c>
      <c r="B15" s="252"/>
      <c r="C15" s="252"/>
      <c r="D15" s="157" t="s">
        <v>270</v>
      </c>
      <c r="E15" s="157" t="s">
        <v>271</v>
      </c>
      <c r="F15" s="9">
        <v>130400</v>
      </c>
      <c r="G15" s="168">
        <v>3200</v>
      </c>
    </row>
    <row r="16" spans="1:10" x14ac:dyDescent="0.2">
      <c r="A16" s="49">
        <v>13</v>
      </c>
      <c r="B16" s="252"/>
      <c r="C16" s="252"/>
      <c r="D16" s="157" t="s">
        <v>248</v>
      </c>
      <c r="E16" s="157" t="s">
        <v>249</v>
      </c>
      <c r="F16" s="9">
        <v>43810</v>
      </c>
      <c r="G16" s="168">
        <v>437</v>
      </c>
    </row>
    <row r="17" spans="1:11" x14ac:dyDescent="0.2">
      <c r="A17" s="49">
        <v>14</v>
      </c>
      <c r="B17" s="252"/>
      <c r="C17" s="252"/>
      <c r="D17" s="157" t="s">
        <v>266</v>
      </c>
      <c r="E17" s="157" t="s">
        <v>267</v>
      </c>
      <c r="F17" s="9">
        <v>41300</v>
      </c>
      <c r="G17" s="169">
        <v>916</v>
      </c>
    </row>
    <row r="18" spans="1:11" x14ac:dyDescent="0.2">
      <c r="A18" s="49">
        <v>15</v>
      </c>
      <c r="B18" s="252"/>
      <c r="C18" s="252"/>
      <c r="D18" s="157" t="s">
        <v>250</v>
      </c>
      <c r="E18" s="157" t="s">
        <v>251</v>
      </c>
      <c r="F18" s="9">
        <v>20500</v>
      </c>
      <c r="G18" s="168">
        <v>1900</v>
      </c>
    </row>
    <row r="19" spans="1:11" x14ac:dyDescent="0.2">
      <c r="A19" s="49">
        <v>16</v>
      </c>
      <c r="B19" s="252"/>
      <c r="C19" s="252"/>
      <c r="D19" s="157" t="s">
        <v>252</v>
      </c>
      <c r="E19" s="157" t="s">
        <v>253</v>
      </c>
      <c r="F19" s="9">
        <v>7000</v>
      </c>
      <c r="G19" s="168">
        <v>3500</v>
      </c>
    </row>
    <row r="20" spans="1:11" ht="28.5" x14ac:dyDescent="0.2">
      <c r="A20" s="49">
        <v>17</v>
      </c>
      <c r="B20" s="252"/>
      <c r="C20" s="252"/>
      <c r="D20" s="157" t="s">
        <v>246</v>
      </c>
      <c r="E20" s="157" t="s">
        <v>247</v>
      </c>
      <c r="F20" s="9">
        <v>5898</v>
      </c>
      <c r="G20" s="168">
        <v>423</v>
      </c>
    </row>
    <row r="21" spans="1:11" x14ac:dyDescent="0.2">
      <c r="A21" s="49">
        <v>18</v>
      </c>
      <c r="B21" s="252"/>
      <c r="C21" s="252"/>
      <c r="D21" s="157" t="s">
        <v>254</v>
      </c>
      <c r="E21" s="157" t="s">
        <v>255</v>
      </c>
      <c r="F21" s="9">
        <v>3114.596</v>
      </c>
      <c r="G21" s="168">
        <v>33</v>
      </c>
    </row>
    <row r="22" spans="1:11" ht="28.5" x14ac:dyDescent="0.2">
      <c r="A22" s="49">
        <v>19</v>
      </c>
      <c r="B22" s="252"/>
      <c r="C22" s="252"/>
      <c r="D22" s="157" t="s">
        <v>272</v>
      </c>
      <c r="E22" s="157" t="s">
        <v>273</v>
      </c>
      <c r="F22" s="9">
        <v>2600</v>
      </c>
      <c r="G22" s="162">
        <f>14000*12</f>
        <v>168000</v>
      </c>
    </row>
    <row r="23" spans="1:11" x14ac:dyDescent="0.2">
      <c r="A23" s="49">
        <v>20</v>
      </c>
      <c r="B23" s="252"/>
      <c r="C23" s="255"/>
      <c r="D23" s="157" t="s">
        <v>268</v>
      </c>
      <c r="E23" s="157" t="s">
        <v>269</v>
      </c>
      <c r="F23" s="9">
        <v>1900</v>
      </c>
      <c r="G23" s="168">
        <v>390</v>
      </c>
      <c r="H23" s="39"/>
    </row>
    <row r="24" spans="1:11" ht="28.5" x14ac:dyDescent="0.2">
      <c r="A24" s="49">
        <v>21</v>
      </c>
      <c r="B24" s="252"/>
      <c r="C24" s="254" t="s">
        <v>256</v>
      </c>
      <c r="D24" s="157" t="s">
        <v>303</v>
      </c>
      <c r="E24" s="157" t="s">
        <v>477</v>
      </c>
      <c r="F24" s="9">
        <v>117267</v>
      </c>
      <c r="G24" s="2">
        <v>15557</v>
      </c>
    </row>
    <row r="25" spans="1:11" ht="42.75" x14ac:dyDescent="0.2">
      <c r="A25" s="49">
        <v>22</v>
      </c>
      <c r="B25" s="252"/>
      <c r="C25" s="252"/>
      <c r="D25" s="157" t="s">
        <v>512</v>
      </c>
      <c r="E25" s="157" t="s">
        <v>261</v>
      </c>
      <c r="F25" s="9">
        <v>117158</v>
      </c>
      <c r="G25" s="43" t="s">
        <v>509</v>
      </c>
      <c r="H25" s="18"/>
    </row>
    <row r="26" spans="1:11" ht="57" x14ac:dyDescent="0.2">
      <c r="A26" s="49">
        <v>23</v>
      </c>
      <c r="B26" s="252"/>
      <c r="C26" s="252"/>
      <c r="D26" s="157" t="s">
        <v>510</v>
      </c>
      <c r="E26" s="157" t="s">
        <v>257</v>
      </c>
      <c r="F26" s="9">
        <v>32000</v>
      </c>
      <c r="G26" s="168">
        <v>1693</v>
      </c>
      <c r="H26" s="14"/>
      <c r="I26" s="16"/>
      <c r="J26" s="16"/>
      <c r="K26" s="15"/>
    </row>
    <row r="27" spans="1:11" ht="57" x14ac:dyDescent="0.3">
      <c r="A27" s="49">
        <v>24</v>
      </c>
      <c r="B27" s="252"/>
      <c r="C27" s="252"/>
      <c r="D27" s="157" t="s">
        <v>260</v>
      </c>
      <c r="E27" s="157" t="s">
        <v>475</v>
      </c>
      <c r="F27" s="9">
        <v>16576</v>
      </c>
      <c r="G27" s="171">
        <v>1825</v>
      </c>
      <c r="I27" s="185"/>
      <c r="J27" s="16"/>
      <c r="K27" s="15"/>
    </row>
    <row r="28" spans="1:11" ht="42.75" x14ac:dyDescent="0.2">
      <c r="A28" s="49">
        <v>25</v>
      </c>
      <c r="B28" s="252"/>
      <c r="C28" s="252"/>
      <c r="D28" s="157" t="s">
        <v>301</v>
      </c>
      <c r="E28" s="157" t="s">
        <v>302</v>
      </c>
      <c r="F28" s="9">
        <v>13665</v>
      </c>
      <c r="G28" s="6">
        <v>3276</v>
      </c>
      <c r="I28" s="16"/>
      <c r="J28" s="13"/>
      <c r="K28" s="12"/>
    </row>
    <row r="29" spans="1:11" ht="28.5" x14ac:dyDescent="0.2">
      <c r="A29" s="49">
        <v>26</v>
      </c>
      <c r="B29" s="252"/>
      <c r="C29" s="252"/>
      <c r="D29" s="157" t="s">
        <v>308</v>
      </c>
      <c r="E29" s="157" t="s">
        <v>478</v>
      </c>
      <c r="F29" s="9">
        <v>7780</v>
      </c>
      <c r="G29" s="86">
        <v>138</v>
      </c>
      <c r="H29" s="18"/>
      <c r="I29" s="16"/>
      <c r="J29" s="13"/>
      <c r="K29" s="12"/>
    </row>
    <row r="30" spans="1:11" ht="28.5" x14ac:dyDescent="0.2">
      <c r="A30" s="49">
        <v>27</v>
      </c>
      <c r="B30" s="252"/>
      <c r="C30" s="252"/>
      <c r="D30" s="157" t="s">
        <v>511</v>
      </c>
      <c r="E30" s="157" t="s">
        <v>300</v>
      </c>
      <c r="F30" s="9">
        <v>7745</v>
      </c>
      <c r="G30" s="43">
        <v>500</v>
      </c>
      <c r="H30" s="18"/>
      <c r="I30" s="16"/>
      <c r="J30" s="13"/>
      <c r="K30" s="12"/>
    </row>
    <row r="31" spans="1:11" ht="42.75" x14ac:dyDescent="0.2">
      <c r="A31" s="49">
        <v>28</v>
      </c>
      <c r="B31" s="252"/>
      <c r="C31" s="252"/>
      <c r="D31" s="157" t="s">
        <v>259</v>
      </c>
      <c r="E31" s="158" t="s">
        <v>472</v>
      </c>
      <c r="F31" s="9">
        <v>6496</v>
      </c>
      <c r="G31" s="170">
        <v>1110</v>
      </c>
      <c r="H31" s="18"/>
      <c r="I31" s="16"/>
      <c r="J31" s="13"/>
      <c r="K31" s="12"/>
    </row>
    <row r="32" spans="1:11" ht="42.75" x14ac:dyDescent="0.2">
      <c r="A32" s="49">
        <v>29</v>
      </c>
      <c r="B32" s="252"/>
      <c r="C32" s="252"/>
      <c r="D32" s="157" t="s">
        <v>258</v>
      </c>
      <c r="E32" s="157" t="s">
        <v>474</v>
      </c>
      <c r="F32" s="9">
        <v>2500</v>
      </c>
      <c r="G32" s="168">
        <v>179</v>
      </c>
      <c r="H32" s="18"/>
      <c r="I32" s="16"/>
      <c r="J32" s="13"/>
      <c r="K32" s="12"/>
    </row>
    <row r="33" spans="1:11" ht="28.5" x14ac:dyDescent="0.2">
      <c r="A33" s="49">
        <v>30</v>
      </c>
      <c r="B33" s="252"/>
      <c r="C33" s="252"/>
      <c r="D33" s="157" t="s">
        <v>306</v>
      </c>
      <c r="E33" s="157" t="s">
        <v>307</v>
      </c>
      <c r="F33" s="9">
        <v>1700</v>
      </c>
      <c r="G33" s="86">
        <v>38</v>
      </c>
      <c r="H33" s="18"/>
      <c r="I33" s="16"/>
      <c r="J33" s="13"/>
      <c r="K33" s="12"/>
    </row>
    <row r="34" spans="1:11" ht="42.75" x14ac:dyDescent="0.2">
      <c r="A34" s="49">
        <v>31</v>
      </c>
      <c r="B34" s="252"/>
      <c r="C34" s="255"/>
      <c r="D34" s="157" t="s">
        <v>304</v>
      </c>
      <c r="E34" s="157" t="s">
        <v>305</v>
      </c>
      <c r="F34" s="9">
        <v>1615</v>
      </c>
      <c r="G34" s="43">
        <v>961</v>
      </c>
      <c r="H34" s="14"/>
      <c r="I34" s="16"/>
      <c r="J34" s="13"/>
      <c r="K34" s="12"/>
    </row>
    <row r="35" spans="1:11" ht="28.5" customHeight="1" x14ac:dyDescent="0.2">
      <c r="A35" s="49">
        <v>32</v>
      </c>
      <c r="B35" s="252"/>
      <c r="C35" s="254" t="s">
        <v>295</v>
      </c>
      <c r="D35" s="157" t="s">
        <v>298</v>
      </c>
      <c r="E35" s="159" t="s">
        <v>299</v>
      </c>
      <c r="F35" s="9">
        <v>8733</v>
      </c>
      <c r="G35" s="87" t="s">
        <v>314</v>
      </c>
      <c r="H35" s="18"/>
      <c r="I35" s="16"/>
      <c r="J35" s="13"/>
      <c r="K35" s="12"/>
    </row>
    <row r="36" spans="1:11" ht="28.5" customHeight="1" x14ac:dyDescent="0.2">
      <c r="A36" s="49">
        <v>33</v>
      </c>
      <c r="B36" s="252"/>
      <c r="C36" s="255"/>
      <c r="D36" s="157" t="s">
        <v>296</v>
      </c>
      <c r="E36" s="159" t="s">
        <v>297</v>
      </c>
      <c r="F36" s="9">
        <v>300</v>
      </c>
      <c r="G36" s="163">
        <v>5500</v>
      </c>
      <c r="H36" s="14"/>
      <c r="I36" s="16"/>
      <c r="J36" s="16"/>
      <c r="K36" s="15"/>
    </row>
    <row r="37" spans="1:11" ht="18" x14ac:dyDescent="0.2">
      <c r="A37" s="49">
        <v>34</v>
      </c>
      <c r="B37" s="252"/>
      <c r="C37" s="254" t="s">
        <v>285</v>
      </c>
      <c r="D37" s="157" t="s">
        <v>294</v>
      </c>
      <c r="E37" s="157" t="s">
        <v>476</v>
      </c>
      <c r="F37" s="9">
        <v>4329.6180000000004</v>
      </c>
      <c r="G37" s="43" t="s">
        <v>313</v>
      </c>
      <c r="H37" s="18"/>
      <c r="I37" s="16"/>
      <c r="J37" s="11"/>
      <c r="K37" s="15"/>
    </row>
    <row r="38" spans="1:11" ht="28.5" customHeight="1" x14ac:dyDescent="0.2">
      <c r="A38" s="49">
        <v>35</v>
      </c>
      <c r="B38" s="252"/>
      <c r="C38" s="252"/>
      <c r="D38" s="157" t="s">
        <v>290</v>
      </c>
      <c r="E38" s="157" t="s">
        <v>291</v>
      </c>
      <c r="F38" s="9">
        <v>3160</v>
      </c>
      <c r="G38" s="88" t="s">
        <v>311</v>
      </c>
      <c r="H38" s="73"/>
      <c r="I38" s="16"/>
      <c r="J38" s="11"/>
      <c r="K38" s="15"/>
    </row>
    <row r="39" spans="1:11" ht="42.75" x14ac:dyDescent="0.2">
      <c r="A39" s="49">
        <v>36</v>
      </c>
      <c r="B39" s="252"/>
      <c r="C39" s="252"/>
      <c r="D39" s="157" t="s">
        <v>286</v>
      </c>
      <c r="E39" s="157" t="s">
        <v>287</v>
      </c>
      <c r="F39" s="9">
        <v>450</v>
      </c>
      <c r="G39" s="85" t="s">
        <v>309</v>
      </c>
      <c r="H39" s="18"/>
      <c r="I39" s="16"/>
      <c r="J39" s="11"/>
      <c r="K39" s="15"/>
    </row>
    <row r="40" spans="1:11" ht="42.75" x14ac:dyDescent="0.2">
      <c r="A40" s="49">
        <v>37</v>
      </c>
      <c r="B40" s="252"/>
      <c r="C40" s="252"/>
      <c r="D40" s="157" t="s">
        <v>288</v>
      </c>
      <c r="E40" s="157" t="s">
        <v>289</v>
      </c>
      <c r="F40" s="9">
        <v>406</v>
      </c>
      <c r="G40" s="43" t="s">
        <v>310</v>
      </c>
      <c r="H40" s="73"/>
      <c r="I40" s="16"/>
      <c r="J40" s="11"/>
      <c r="K40" s="15"/>
    </row>
    <row r="41" spans="1:11" x14ac:dyDescent="0.2">
      <c r="A41" s="49">
        <v>38</v>
      </c>
      <c r="B41" s="252"/>
      <c r="C41" s="255"/>
      <c r="D41" s="157" t="s">
        <v>292</v>
      </c>
      <c r="E41" s="157" t="s">
        <v>293</v>
      </c>
      <c r="F41" s="9">
        <v>360</v>
      </c>
      <c r="G41" s="89" t="s">
        <v>312</v>
      </c>
      <c r="I41" s="17"/>
      <c r="J41" s="17"/>
      <c r="K41" s="17"/>
    </row>
    <row r="42" spans="1:11" ht="28.5" x14ac:dyDescent="0.2">
      <c r="A42" s="49">
        <v>39</v>
      </c>
      <c r="B42" s="252"/>
      <c r="C42" s="254" t="s">
        <v>274</v>
      </c>
      <c r="D42" s="157" t="s">
        <v>279</v>
      </c>
      <c r="E42" s="157" t="s">
        <v>280</v>
      </c>
      <c r="F42" s="9">
        <v>6158.652</v>
      </c>
      <c r="G42" s="43">
        <v>37</v>
      </c>
      <c r="H42" s="39"/>
    </row>
    <row r="43" spans="1:11" x14ac:dyDescent="0.2">
      <c r="A43" s="49">
        <v>40</v>
      </c>
      <c r="B43" s="252"/>
      <c r="C43" s="252"/>
      <c r="D43" s="157" t="s">
        <v>277</v>
      </c>
      <c r="E43" s="157" t="s">
        <v>278</v>
      </c>
      <c r="F43" s="9">
        <v>900</v>
      </c>
      <c r="G43" s="43">
        <v>90</v>
      </c>
      <c r="H43" s="39"/>
    </row>
    <row r="44" spans="1:11" ht="29.25" thickBot="1" x14ac:dyDescent="0.25">
      <c r="A44" s="49">
        <v>41</v>
      </c>
      <c r="B44" s="252"/>
      <c r="C44" s="253"/>
      <c r="D44" s="157" t="s">
        <v>275</v>
      </c>
      <c r="E44" s="157" t="s">
        <v>276</v>
      </c>
      <c r="F44" s="9">
        <v>160</v>
      </c>
      <c r="G44" s="43">
        <v>60</v>
      </c>
      <c r="H44" s="39"/>
    </row>
    <row r="45" spans="1:11" ht="15.75" customHeight="1" thickBot="1" x14ac:dyDescent="0.3">
      <c r="A45" s="49"/>
      <c r="B45" s="259" t="s">
        <v>521</v>
      </c>
      <c r="C45" s="260"/>
      <c r="D45" s="260"/>
      <c r="E45" s="260"/>
      <c r="F45" s="8">
        <f>SUM(F14:F44)</f>
        <v>1319781.8659999999</v>
      </c>
      <c r="G45" s="7">
        <f>SUM(G14:G44)</f>
        <v>217263</v>
      </c>
      <c r="H45" s="39"/>
    </row>
    <row r="46" spans="1:11" ht="28.5" customHeight="1" x14ac:dyDescent="0.2">
      <c r="A46" s="49">
        <v>42</v>
      </c>
      <c r="B46" s="261" t="s">
        <v>496</v>
      </c>
      <c r="C46" s="251" t="s">
        <v>149</v>
      </c>
      <c r="D46" s="157" t="s">
        <v>150</v>
      </c>
      <c r="E46" s="157" t="s">
        <v>151</v>
      </c>
      <c r="F46" s="165">
        <v>175000</v>
      </c>
      <c r="G46" s="2">
        <v>2605</v>
      </c>
      <c r="H46" s="39"/>
    </row>
    <row r="47" spans="1:11" ht="36" customHeight="1" x14ac:dyDescent="0.2">
      <c r="A47" s="49">
        <v>43</v>
      </c>
      <c r="B47" s="262"/>
      <c r="C47" s="252"/>
      <c r="D47" s="157" t="s">
        <v>159</v>
      </c>
      <c r="E47" s="157" t="s">
        <v>160</v>
      </c>
      <c r="F47" s="165">
        <v>97620</v>
      </c>
      <c r="G47" s="2">
        <v>1604</v>
      </c>
      <c r="H47" s="39"/>
    </row>
    <row r="48" spans="1:11" ht="28.5" customHeight="1" x14ac:dyDescent="0.2">
      <c r="A48" s="49">
        <v>44</v>
      </c>
      <c r="B48" s="262"/>
      <c r="C48" s="252"/>
      <c r="D48" s="157" t="s">
        <v>157</v>
      </c>
      <c r="E48" s="157" t="s">
        <v>158</v>
      </c>
      <c r="F48" s="165">
        <v>87000</v>
      </c>
      <c r="G48" s="2">
        <v>312</v>
      </c>
      <c r="H48" s="39"/>
    </row>
    <row r="49" spans="1:8" ht="36" customHeight="1" x14ac:dyDescent="0.2">
      <c r="A49" s="49">
        <v>45</v>
      </c>
      <c r="B49" s="262"/>
      <c r="C49" s="252"/>
      <c r="D49" s="157" t="s">
        <v>155</v>
      </c>
      <c r="E49" s="157" t="s">
        <v>156</v>
      </c>
      <c r="F49" s="165">
        <v>23835</v>
      </c>
      <c r="G49" s="2">
        <v>140</v>
      </c>
      <c r="H49" s="39"/>
    </row>
    <row r="50" spans="1:8" ht="28.5" customHeight="1" x14ac:dyDescent="0.2">
      <c r="A50" s="49">
        <v>46</v>
      </c>
      <c r="B50" s="262"/>
      <c r="C50" s="252"/>
      <c r="D50" s="158" t="s">
        <v>161</v>
      </c>
      <c r="E50" s="158" t="s">
        <v>162</v>
      </c>
      <c r="F50" s="166">
        <v>2741</v>
      </c>
      <c r="G50" s="6">
        <v>450</v>
      </c>
      <c r="H50" s="39"/>
    </row>
    <row r="51" spans="1:8" ht="28.5" customHeight="1" x14ac:dyDescent="0.2">
      <c r="A51" s="49">
        <v>47</v>
      </c>
      <c r="B51" s="262"/>
      <c r="C51" s="255"/>
      <c r="D51" s="157" t="s">
        <v>152</v>
      </c>
      <c r="E51" s="157" t="s">
        <v>153</v>
      </c>
      <c r="F51" s="165">
        <v>600</v>
      </c>
      <c r="G51" s="2" t="s">
        <v>154</v>
      </c>
      <c r="H51" s="39"/>
    </row>
    <row r="52" spans="1:8" ht="28.5" customHeight="1" x14ac:dyDescent="0.2">
      <c r="A52" s="49">
        <v>48</v>
      </c>
      <c r="B52" s="262"/>
      <c r="C52" s="254" t="s">
        <v>126</v>
      </c>
      <c r="D52" s="157" t="s">
        <v>127</v>
      </c>
      <c r="E52" s="157" t="s">
        <v>128</v>
      </c>
      <c r="F52" s="167">
        <v>36401</v>
      </c>
      <c r="G52" s="34">
        <v>650</v>
      </c>
      <c r="H52" s="39"/>
    </row>
    <row r="53" spans="1:8" ht="28.5" x14ac:dyDescent="0.2">
      <c r="A53" s="49">
        <v>49</v>
      </c>
      <c r="B53" s="262"/>
      <c r="C53" s="255"/>
      <c r="D53" s="157" t="s">
        <v>129</v>
      </c>
      <c r="E53" s="157" t="s">
        <v>130</v>
      </c>
      <c r="F53" s="167">
        <v>9050</v>
      </c>
      <c r="G53" s="34">
        <v>960</v>
      </c>
      <c r="H53" s="39"/>
    </row>
    <row r="54" spans="1:8" ht="28.5" customHeight="1" x14ac:dyDescent="0.2">
      <c r="A54" s="49">
        <v>50</v>
      </c>
      <c r="B54" s="262"/>
      <c r="C54" s="254" t="s">
        <v>131</v>
      </c>
      <c r="D54" s="157" t="s">
        <v>140</v>
      </c>
      <c r="E54" s="157" t="s">
        <v>141</v>
      </c>
      <c r="F54" s="165">
        <v>10423</v>
      </c>
      <c r="G54" s="2">
        <v>950</v>
      </c>
      <c r="H54" s="39"/>
    </row>
    <row r="55" spans="1:8" ht="28.5" x14ac:dyDescent="0.2">
      <c r="A55" s="49">
        <v>51</v>
      </c>
      <c r="B55" s="262"/>
      <c r="C55" s="252"/>
      <c r="D55" s="157" t="s">
        <v>132</v>
      </c>
      <c r="E55" s="157" t="s">
        <v>133</v>
      </c>
      <c r="F55" s="165">
        <v>8340</v>
      </c>
      <c r="G55" s="34">
        <v>280</v>
      </c>
      <c r="H55" s="39"/>
    </row>
    <row r="56" spans="1:8" ht="28.5" x14ac:dyDescent="0.2">
      <c r="A56" s="49">
        <v>52</v>
      </c>
      <c r="B56" s="262"/>
      <c r="C56" s="252"/>
      <c r="D56" s="157" t="s">
        <v>138</v>
      </c>
      <c r="E56" s="157" t="s">
        <v>139</v>
      </c>
      <c r="F56" s="165">
        <v>6842</v>
      </c>
      <c r="G56" s="34">
        <v>335</v>
      </c>
      <c r="H56" s="39"/>
    </row>
    <row r="57" spans="1:8" ht="28.5" customHeight="1" x14ac:dyDescent="0.2">
      <c r="A57" s="49">
        <v>53</v>
      </c>
      <c r="B57" s="262"/>
      <c r="C57" s="252"/>
      <c r="D57" s="157" t="s">
        <v>144</v>
      </c>
      <c r="E57" s="157" t="s">
        <v>145</v>
      </c>
      <c r="F57" s="165">
        <v>4011</v>
      </c>
      <c r="G57" s="34">
        <v>380</v>
      </c>
      <c r="H57" s="39"/>
    </row>
    <row r="58" spans="1:8" ht="28.5" customHeight="1" x14ac:dyDescent="0.2">
      <c r="A58" s="49">
        <v>54</v>
      </c>
      <c r="B58" s="262"/>
      <c r="C58" s="252"/>
      <c r="D58" s="157" t="s">
        <v>142</v>
      </c>
      <c r="E58" s="157" t="s">
        <v>143</v>
      </c>
      <c r="F58" s="165">
        <v>3476</v>
      </c>
      <c r="G58" s="34">
        <v>375</v>
      </c>
      <c r="H58" s="39"/>
    </row>
    <row r="59" spans="1:8" ht="28.5" customHeight="1" x14ac:dyDescent="0.2">
      <c r="A59" s="49">
        <v>55</v>
      </c>
      <c r="B59" s="262"/>
      <c r="C59" s="252"/>
      <c r="D59" s="157" t="s">
        <v>134</v>
      </c>
      <c r="E59" s="157" t="s">
        <v>135</v>
      </c>
      <c r="F59" s="165">
        <v>2970</v>
      </c>
      <c r="G59" s="34">
        <v>820</v>
      </c>
      <c r="H59" s="39"/>
    </row>
    <row r="60" spans="1:8" ht="28.5" customHeight="1" x14ac:dyDescent="0.2">
      <c r="A60" s="49">
        <v>56</v>
      </c>
      <c r="B60" s="262"/>
      <c r="C60" s="255"/>
      <c r="D60" s="157" t="s">
        <v>136</v>
      </c>
      <c r="E60" s="157" t="s">
        <v>137</v>
      </c>
      <c r="F60" s="165">
        <v>1970</v>
      </c>
      <c r="G60" s="34">
        <v>300</v>
      </c>
      <c r="H60" s="39"/>
    </row>
    <row r="61" spans="1:8" ht="28.5" customHeight="1" x14ac:dyDescent="0.2">
      <c r="A61" s="49">
        <v>57</v>
      </c>
      <c r="B61" s="262"/>
      <c r="C61" s="254" t="s">
        <v>119</v>
      </c>
      <c r="D61" s="157" t="s">
        <v>121</v>
      </c>
      <c r="E61" s="157" t="s">
        <v>122</v>
      </c>
      <c r="F61" s="165">
        <v>11000</v>
      </c>
      <c r="G61" s="2">
        <v>6000</v>
      </c>
      <c r="H61" s="39"/>
    </row>
    <row r="62" spans="1:8" ht="42.75" x14ac:dyDescent="0.2">
      <c r="A62" s="49">
        <v>58</v>
      </c>
      <c r="B62" s="262"/>
      <c r="C62" s="255"/>
      <c r="D62" s="157" t="s">
        <v>513</v>
      </c>
      <c r="E62" s="157" t="s">
        <v>120</v>
      </c>
      <c r="F62" s="165">
        <v>8162</v>
      </c>
      <c r="G62" s="34">
        <v>550</v>
      </c>
      <c r="H62" s="39"/>
    </row>
    <row r="63" spans="1:8" ht="28.5" x14ac:dyDescent="0.2">
      <c r="A63" s="49">
        <v>59</v>
      </c>
      <c r="B63" s="262"/>
      <c r="C63" s="34" t="s">
        <v>123</v>
      </c>
      <c r="D63" s="157" t="s">
        <v>124</v>
      </c>
      <c r="E63" s="157" t="s">
        <v>125</v>
      </c>
      <c r="F63" s="165">
        <v>18794</v>
      </c>
      <c r="G63" s="2">
        <v>2216</v>
      </c>
      <c r="H63" s="39"/>
    </row>
    <row r="64" spans="1:8" ht="28.5" x14ac:dyDescent="0.2">
      <c r="A64" s="49">
        <v>60</v>
      </c>
      <c r="B64" s="262"/>
      <c r="C64" s="34" t="s">
        <v>116</v>
      </c>
      <c r="D64" s="157" t="s">
        <v>117</v>
      </c>
      <c r="E64" s="157" t="s">
        <v>118</v>
      </c>
      <c r="F64" s="165">
        <v>12842</v>
      </c>
      <c r="G64" s="2">
        <v>29794</v>
      </c>
      <c r="H64" s="39"/>
    </row>
    <row r="65" spans="1:8" ht="43.5" thickBot="1" x14ac:dyDescent="0.25">
      <c r="A65" s="49">
        <v>61</v>
      </c>
      <c r="B65" s="262"/>
      <c r="C65" s="41" t="s">
        <v>146</v>
      </c>
      <c r="D65" s="158" t="s">
        <v>147</v>
      </c>
      <c r="E65" s="158" t="s">
        <v>148</v>
      </c>
      <c r="F65" s="166">
        <v>2633</v>
      </c>
      <c r="G65" s="6">
        <v>13625</v>
      </c>
      <c r="H65" s="39"/>
    </row>
    <row r="66" spans="1:8" ht="15.75" customHeight="1" thickBot="1" x14ac:dyDescent="0.3">
      <c r="A66" s="116"/>
      <c r="B66" s="259" t="s">
        <v>522</v>
      </c>
      <c r="C66" s="260"/>
      <c r="D66" s="260"/>
      <c r="E66" s="263"/>
      <c r="F66" s="117">
        <f>SUM(F46:F65)</f>
        <v>523710</v>
      </c>
      <c r="G66" s="118">
        <f>SUM(G46:G65)</f>
        <v>62346</v>
      </c>
      <c r="H66" s="39"/>
    </row>
    <row r="67" spans="1:8" ht="28.5" customHeight="1" x14ac:dyDescent="0.2">
      <c r="A67" s="116">
        <v>62</v>
      </c>
      <c r="B67" s="256" t="s">
        <v>471</v>
      </c>
      <c r="C67" s="251" t="s">
        <v>514</v>
      </c>
      <c r="D67" s="160" t="s">
        <v>281</v>
      </c>
      <c r="E67" s="160" t="s">
        <v>282</v>
      </c>
      <c r="F67" s="119">
        <v>310157</v>
      </c>
      <c r="G67" s="47">
        <v>2670</v>
      </c>
      <c r="H67" s="39"/>
    </row>
    <row r="68" spans="1:8" x14ac:dyDescent="0.2">
      <c r="A68" s="116">
        <v>63</v>
      </c>
      <c r="B68" s="257"/>
      <c r="C68" s="252"/>
      <c r="D68" s="157" t="s">
        <v>283</v>
      </c>
      <c r="E68" s="157" t="s">
        <v>284</v>
      </c>
      <c r="F68" s="84">
        <v>2814</v>
      </c>
      <c r="G68" s="120">
        <v>780</v>
      </c>
      <c r="H68" s="39"/>
    </row>
    <row r="69" spans="1:8" ht="28.5" x14ac:dyDescent="0.2">
      <c r="A69" s="116">
        <v>64</v>
      </c>
      <c r="B69" s="257"/>
      <c r="C69" s="252"/>
      <c r="D69" s="157" t="s">
        <v>243</v>
      </c>
      <c r="E69" s="157" t="s">
        <v>244</v>
      </c>
      <c r="F69" s="84">
        <v>400</v>
      </c>
      <c r="G69" s="164">
        <v>80000</v>
      </c>
      <c r="H69" s="39"/>
    </row>
    <row r="70" spans="1:8" ht="15" customHeight="1" thickBot="1" x14ac:dyDescent="0.25">
      <c r="A70" s="116">
        <v>65</v>
      </c>
      <c r="B70" s="258"/>
      <c r="C70" s="253"/>
      <c r="D70" s="161" t="s">
        <v>262</v>
      </c>
      <c r="E70" s="161" t="s">
        <v>263</v>
      </c>
      <c r="F70" s="121">
        <v>400</v>
      </c>
      <c r="G70" s="48">
        <v>1700</v>
      </c>
    </row>
    <row r="71" spans="1:8" ht="15.75" customHeight="1" thickBot="1" x14ac:dyDescent="0.3">
      <c r="B71" s="243" t="s">
        <v>523</v>
      </c>
      <c r="C71" s="244"/>
      <c r="D71" s="244"/>
      <c r="E71" s="250"/>
      <c r="F71" s="125">
        <f>SUM(F67:F70)</f>
        <v>313771</v>
      </c>
      <c r="G71" s="126">
        <f>SUM(G67:G70)</f>
        <v>85150</v>
      </c>
    </row>
    <row r="73" spans="1:8" ht="15" thickBot="1" x14ac:dyDescent="0.25"/>
    <row r="74" spans="1:8" ht="15" customHeight="1" x14ac:dyDescent="0.2">
      <c r="A74" s="130" t="s">
        <v>515</v>
      </c>
      <c r="B74" s="131"/>
      <c r="C74" s="131"/>
      <c r="D74" s="131"/>
      <c r="E74" s="131"/>
      <c r="F74" s="40" t="s">
        <v>221</v>
      </c>
      <c r="G74" s="122" t="s">
        <v>222</v>
      </c>
    </row>
    <row r="75" spans="1:8" ht="15.75" thickBot="1" x14ac:dyDescent="0.25">
      <c r="A75" s="132"/>
      <c r="B75" s="133"/>
      <c r="C75" s="133"/>
      <c r="D75" s="133"/>
      <c r="E75" s="133"/>
      <c r="F75" s="123">
        <f>F71+F66+F45+F13</f>
        <v>4036110.8659999999</v>
      </c>
      <c r="G75" s="124">
        <f>G71+G66+G45+G13</f>
        <v>389161</v>
      </c>
    </row>
  </sheetData>
  <mergeCells count="23">
    <mergeCell ref="B71:E71"/>
    <mergeCell ref="C67:C70"/>
    <mergeCell ref="C35:C36"/>
    <mergeCell ref="C37:C41"/>
    <mergeCell ref="C42:C44"/>
    <mergeCell ref="C52:C53"/>
    <mergeCell ref="C54:C60"/>
    <mergeCell ref="C61:C62"/>
    <mergeCell ref="B67:B70"/>
    <mergeCell ref="B14:B44"/>
    <mergeCell ref="B45:E45"/>
    <mergeCell ref="B46:B65"/>
    <mergeCell ref="B66:E66"/>
    <mergeCell ref="C14:C23"/>
    <mergeCell ref="C24:C34"/>
    <mergeCell ref="C46:C51"/>
    <mergeCell ref="B1:G1"/>
    <mergeCell ref="B13:E13"/>
    <mergeCell ref="C9:C10"/>
    <mergeCell ref="C3:C4"/>
    <mergeCell ref="C11:C12"/>
    <mergeCell ref="C5:C6"/>
    <mergeCell ref="B3:B12"/>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rightToLeft="1" topLeftCell="A62" zoomScale="90" zoomScaleNormal="90" workbookViewId="0">
      <selection activeCell="B91" sqref="B91"/>
    </sheetView>
  </sheetViews>
  <sheetFormatPr defaultRowHeight="14.25" x14ac:dyDescent="0.2"/>
  <cols>
    <col min="1" max="1" width="4.5" customWidth="1"/>
    <col min="2" max="2" width="21.25" bestFit="1" customWidth="1"/>
    <col min="3" max="3" width="19.5" customWidth="1"/>
    <col min="4" max="4" width="63.75" customWidth="1"/>
    <col min="5" max="5" width="26.125" customWidth="1"/>
    <col min="6" max="6" width="17.875" style="62" customWidth="1"/>
    <col min="7" max="7" width="24.5" customWidth="1"/>
  </cols>
  <sheetData>
    <row r="1" spans="1:6" ht="15.75" thickBot="1" x14ac:dyDescent="0.25">
      <c r="A1" s="110"/>
      <c r="B1" s="110"/>
      <c r="C1" s="276" t="s">
        <v>242</v>
      </c>
      <c r="D1" s="277"/>
      <c r="E1" s="277"/>
      <c r="F1" s="278"/>
    </row>
    <row r="2" spans="1:6" ht="15.75" thickBot="1" x14ac:dyDescent="0.25">
      <c r="A2" s="112"/>
      <c r="B2" s="3" t="s">
        <v>114</v>
      </c>
      <c r="C2" s="3" t="s">
        <v>115</v>
      </c>
      <c r="D2" s="3" t="s">
        <v>3</v>
      </c>
      <c r="E2" s="75" t="s">
        <v>492</v>
      </c>
      <c r="F2" s="76" t="s">
        <v>493</v>
      </c>
    </row>
    <row r="3" spans="1:6" x14ac:dyDescent="0.2">
      <c r="A3" s="112">
        <v>1</v>
      </c>
      <c r="B3" s="266" t="s">
        <v>458</v>
      </c>
      <c r="C3" s="271" t="s">
        <v>369</v>
      </c>
      <c r="D3" s="172" t="s">
        <v>370</v>
      </c>
      <c r="E3" s="92">
        <v>1050000</v>
      </c>
      <c r="F3" s="198">
        <v>825184</v>
      </c>
    </row>
    <row r="4" spans="1:6" x14ac:dyDescent="0.2">
      <c r="A4" s="112">
        <v>2</v>
      </c>
      <c r="B4" s="282"/>
      <c r="C4" s="279"/>
      <c r="D4" s="173" t="s">
        <v>371</v>
      </c>
      <c r="E4" s="58">
        <v>86998</v>
      </c>
      <c r="F4" s="199">
        <v>31340</v>
      </c>
    </row>
    <row r="5" spans="1:6" x14ac:dyDescent="0.2">
      <c r="A5" s="112">
        <v>3</v>
      </c>
      <c r="B5" s="282"/>
      <c r="C5" s="279"/>
      <c r="D5" s="173" t="s">
        <v>373</v>
      </c>
      <c r="E5" s="58">
        <v>42868.485999999997</v>
      </c>
      <c r="F5" s="199">
        <v>1063426</v>
      </c>
    </row>
    <row r="6" spans="1:6" x14ac:dyDescent="0.2">
      <c r="A6" s="112">
        <v>4</v>
      </c>
      <c r="B6" s="282"/>
      <c r="C6" s="279"/>
      <c r="D6" s="173" t="s">
        <v>372</v>
      </c>
      <c r="E6" s="58">
        <v>11776</v>
      </c>
      <c r="F6" s="199">
        <v>872256</v>
      </c>
    </row>
    <row r="7" spans="1:6" x14ac:dyDescent="0.2">
      <c r="A7" s="112">
        <v>5</v>
      </c>
      <c r="B7" s="282"/>
      <c r="C7" s="279"/>
      <c r="D7" s="173" t="s">
        <v>374</v>
      </c>
      <c r="E7" s="58">
        <v>4493.6270000000004</v>
      </c>
      <c r="F7" s="199">
        <v>21600</v>
      </c>
    </row>
    <row r="8" spans="1:6" x14ac:dyDescent="0.2">
      <c r="A8" s="112">
        <v>6</v>
      </c>
      <c r="B8" s="282"/>
      <c r="C8" s="279" t="s">
        <v>375</v>
      </c>
      <c r="D8" s="173" t="s">
        <v>376</v>
      </c>
      <c r="E8" s="58">
        <v>265000</v>
      </c>
      <c r="F8" s="199">
        <v>252000</v>
      </c>
    </row>
    <row r="9" spans="1:6" x14ac:dyDescent="0.2">
      <c r="A9" s="112">
        <v>7</v>
      </c>
      <c r="B9" s="282"/>
      <c r="C9" s="279"/>
      <c r="D9" s="173" t="s">
        <v>377</v>
      </c>
      <c r="E9" s="58">
        <v>957</v>
      </c>
      <c r="F9" s="199">
        <v>2600</v>
      </c>
    </row>
    <row r="10" spans="1:6" x14ac:dyDescent="0.2">
      <c r="A10" s="112">
        <v>8</v>
      </c>
      <c r="B10" s="282"/>
      <c r="C10" s="279" t="s">
        <v>378</v>
      </c>
      <c r="D10" s="173" t="s">
        <v>379</v>
      </c>
      <c r="E10" s="58">
        <v>140000</v>
      </c>
      <c r="F10" s="199">
        <v>6300</v>
      </c>
    </row>
    <row r="11" spans="1:6" x14ac:dyDescent="0.2">
      <c r="A11" s="112">
        <v>9</v>
      </c>
      <c r="B11" s="282"/>
      <c r="C11" s="279"/>
      <c r="D11" s="173" t="s">
        <v>380</v>
      </c>
      <c r="E11" s="58">
        <v>38400</v>
      </c>
      <c r="F11" s="199" t="s">
        <v>442</v>
      </c>
    </row>
    <row r="12" spans="1:6" x14ac:dyDescent="0.2">
      <c r="A12" s="112">
        <v>10</v>
      </c>
      <c r="B12" s="282"/>
      <c r="C12" s="279"/>
      <c r="D12" s="173" t="s">
        <v>382</v>
      </c>
      <c r="E12" s="58">
        <v>9000</v>
      </c>
      <c r="F12" s="199">
        <v>4320</v>
      </c>
    </row>
    <row r="13" spans="1:6" x14ac:dyDescent="0.2">
      <c r="A13" s="112">
        <v>11</v>
      </c>
      <c r="B13" s="282"/>
      <c r="C13" s="279"/>
      <c r="D13" s="173" t="s">
        <v>383</v>
      </c>
      <c r="E13" s="58">
        <v>3500</v>
      </c>
      <c r="F13" s="199" t="s">
        <v>443</v>
      </c>
    </row>
    <row r="14" spans="1:6" ht="28.5" x14ac:dyDescent="0.2">
      <c r="A14" s="112">
        <v>12</v>
      </c>
      <c r="B14" s="282"/>
      <c r="C14" s="279"/>
      <c r="D14" s="173" t="s">
        <v>381</v>
      </c>
      <c r="E14" s="58">
        <v>1143</v>
      </c>
      <c r="F14" s="199" t="s">
        <v>445</v>
      </c>
    </row>
    <row r="15" spans="1:6" x14ac:dyDescent="0.2">
      <c r="A15" s="112">
        <v>13</v>
      </c>
      <c r="B15" s="282"/>
      <c r="C15" s="279" t="s">
        <v>391</v>
      </c>
      <c r="D15" s="173" t="s">
        <v>392</v>
      </c>
      <c r="E15" s="58">
        <v>95000</v>
      </c>
      <c r="F15" s="199" t="s">
        <v>516</v>
      </c>
    </row>
    <row r="16" spans="1:6" x14ac:dyDescent="0.2">
      <c r="A16" s="112">
        <v>14</v>
      </c>
      <c r="B16" s="282"/>
      <c r="C16" s="279"/>
      <c r="D16" s="173" t="s">
        <v>393</v>
      </c>
      <c r="E16" s="58">
        <v>9120</v>
      </c>
      <c r="F16" s="199">
        <v>12871</v>
      </c>
    </row>
    <row r="17" spans="1:6" x14ac:dyDescent="0.2">
      <c r="A17" s="112">
        <v>15</v>
      </c>
      <c r="B17" s="282"/>
      <c r="C17" s="279"/>
      <c r="D17" s="173" t="s">
        <v>394</v>
      </c>
      <c r="E17" s="58">
        <v>3992</v>
      </c>
      <c r="F17" s="199" t="s">
        <v>517</v>
      </c>
    </row>
    <row r="18" spans="1:6" ht="28.5" x14ac:dyDescent="0.2">
      <c r="A18" s="112">
        <v>16</v>
      </c>
      <c r="B18" s="282"/>
      <c r="C18" s="279"/>
      <c r="D18" s="173" t="s">
        <v>395</v>
      </c>
      <c r="E18" s="59">
        <v>3482</v>
      </c>
      <c r="F18" s="199" t="s">
        <v>446</v>
      </c>
    </row>
    <row r="19" spans="1:6" x14ac:dyDescent="0.2">
      <c r="A19" s="112">
        <v>17</v>
      </c>
      <c r="B19" s="282"/>
      <c r="C19" s="279"/>
      <c r="D19" s="173" t="s">
        <v>396</v>
      </c>
      <c r="E19" s="59">
        <v>2121</v>
      </c>
      <c r="F19" s="199" t="s">
        <v>447</v>
      </c>
    </row>
    <row r="20" spans="1:6" x14ac:dyDescent="0.2">
      <c r="A20" s="112">
        <v>18</v>
      </c>
      <c r="B20" s="282"/>
      <c r="C20" s="279" t="s">
        <v>384</v>
      </c>
      <c r="D20" s="173" t="s">
        <v>386</v>
      </c>
      <c r="E20" s="59">
        <v>57891</v>
      </c>
      <c r="F20" s="200">
        <v>4500</v>
      </c>
    </row>
    <row r="21" spans="1:6" x14ac:dyDescent="0.2">
      <c r="A21" s="112">
        <v>19</v>
      </c>
      <c r="B21" s="282"/>
      <c r="C21" s="279"/>
      <c r="D21" s="173" t="s">
        <v>385</v>
      </c>
      <c r="E21" s="59">
        <v>41989</v>
      </c>
      <c r="F21" s="200">
        <v>30000</v>
      </c>
    </row>
    <row r="22" spans="1:6" x14ac:dyDescent="0.2">
      <c r="A22" s="112">
        <v>20</v>
      </c>
      <c r="B22" s="282"/>
      <c r="C22" s="279"/>
      <c r="D22" s="173" t="s">
        <v>387</v>
      </c>
      <c r="E22" s="59">
        <v>3999</v>
      </c>
      <c r="F22" s="200">
        <v>3500</v>
      </c>
    </row>
    <row r="23" spans="1:6" x14ac:dyDescent="0.2">
      <c r="A23" s="112">
        <v>21</v>
      </c>
      <c r="B23" s="282"/>
      <c r="C23" s="279"/>
      <c r="D23" s="173" t="s">
        <v>390</v>
      </c>
      <c r="E23" s="59">
        <v>3511</v>
      </c>
      <c r="F23" s="200">
        <v>35000</v>
      </c>
    </row>
    <row r="24" spans="1:6" ht="28.5" x14ac:dyDescent="0.2">
      <c r="A24" s="112">
        <v>22</v>
      </c>
      <c r="B24" s="282"/>
      <c r="C24" s="279"/>
      <c r="D24" s="173" t="s">
        <v>388</v>
      </c>
      <c r="E24" s="59">
        <v>2673</v>
      </c>
      <c r="F24" s="200">
        <v>1505</v>
      </c>
    </row>
    <row r="25" spans="1:6" x14ac:dyDescent="0.2">
      <c r="A25" s="112">
        <v>23</v>
      </c>
      <c r="B25" s="282"/>
      <c r="C25" s="279"/>
      <c r="D25" s="173" t="s">
        <v>389</v>
      </c>
      <c r="E25" s="59">
        <v>1092</v>
      </c>
      <c r="F25" s="200">
        <v>3500</v>
      </c>
    </row>
    <row r="26" spans="1:6" x14ac:dyDescent="0.2">
      <c r="A26" s="112">
        <v>24</v>
      </c>
      <c r="B26" s="282"/>
      <c r="C26" s="279" t="s">
        <v>402</v>
      </c>
      <c r="D26" s="173" t="s">
        <v>408</v>
      </c>
      <c r="E26" s="58">
        <v>28475</v>
      </c>
      <c r="F26" s="199">
        <v>16000</v>
      </c>
    </row>
    <row r="27" spans="1:6" x14ac:dyDescent="0.2">
      <c r="A27" s="112">
        <v>25</v>
      </c>
      <c r="B27" s="282"/>
      <c r="C27" s="279"/>
      <c r="D27" s="173" t="s">
        <v>403</v>
      </c>
      <c r="E27" s="58">
        <v>8277</v>
      </c>
      <c r="F27" s="199">
        <v>1924</v>
      </c>
    </row>
    <row r="28" spans="1:6" x14ac:dyDescent="0.2">
      <c r="A28" s="112">
        <v>26</v>
      </c>
      <c r="B28" s="282"/>
      <c r="C28" s="279"/>
      <c r="D28" s="173" t="s">
        <v>405</v>
      </c>
      <c r="E28" s="58">
        <v>7128</v>
      </c>
      <c r="F28" s="199">
        <v>770</v>
      </c>
    </row>
    <row r="29" spans="1:6" x14ac:dyDescent="0.2">
      <c r="A29" s="112">
        <v>27</v>
      </c>
      <c r="B29" s="282"/>
      <c r="C29" s="279"/>
      <c r="D29" s="173" t="s">
        <v>519</v>
      </c>
      <c r="E29" s="58">
        <v>4504</v>
      </c>
      <c r="F29" s="199">
        <v>450</v>
      </c>
    </row>
    <row r="30" spans="1:6" x14ac:dyDescent="0.2">
      <c r="A30" s="112">
        <v>28</v>
      </c>
      <c r="B30" s="282"/>
      <c r="C30" s="279"/>
      <c r="D30" s="173" t="s">
        <v>404</v>
      </c>
      <c r="E30" s="58">
        <v>2598</v>
      </c>
      <c r="F30" s="199" t="s">
        <v>448</v>
      </c>
    </row>
    <row r="31" spans="1:6" x14ac:dyDescent="0.2">
      <c r="A31" s="112">
        <v>29</v>
      </c>
      <c r="B31" s="282"/>
      <c r="C31" s="279"/>
      <c r="D31" s="173" t="s">
        <v>406</v>
      </c>
      <c r="E31" s="58">
        <v>1953</v>
      </c>
      <c r="F31" s="199">
        <v>163627</v>
      </c>
    </row>
    <row r="32" spans="1:6" x14ac:dyDescent="0.2">
      <c r="A32" s="112">
        <v>30</v>
      </c>
      <c r="B32" s="282"/>
      <c r="C32" s="279"/>
      <c r="D32" s="173" t="s">
        <v>409</v>
      </c>
      <c r="E32" s="58">
        <v>448</v>
      </c>
      <c r="F32" s="199">
        <f>94*28</f>
        <v>2632</v>
      </c>
    </row>
    <row r="33" spans="1:6" x14ac:dyDescent="0.2">
      <c r="A33" s="112">
        <v>31</v>
      </c>
      <c r="B33" s="282"/>
      <c r="C33" s="279"/>
      <c r="D33" s="173" t="s">
        <v>407</v>
      </c>
      <c r="E33" s="58">
        <v>289</v>
      </c>
      <c r="F33" s="199">
        <v>15</v>
      </c>
    </row>
    <row r="34" spans="1:6" x14ac:dyDescent="0.2">
      <c r="A34" s="112">
        <v>32</v>
      </c>
      <c r="B34" s="282"/>
      <c r="C34" s="279"/>
      <c r="D34" s="173" t="s">
        <v>410</v>
      </c>
      <c r="E34" s="58">
        <v>249</v>
      </c>
      <c r="F34" s="199">
        <v>78</v>
      </c>
    </row>
    <row r="35" spans="1:6" x14ac:dyDescent="0.2">
      <c r="A35" s="112">
        <v>33</v>
      </c>
      <c r="B35" s="282"/>
      <c r="C35" s="61" t="s">
        <v>400</v>
      </c>
      <c r="D35" s="173" t="s">
        <v>401</v>
      </c>
      <c r="E35" s="58">
        <v>19000</v>
      </c>
      <c r="F35" s="200" t="s">
        <v>518</v>
      </c>
    </row>
    <row r="36" spans="1:6" x14ac:dyDescent="0.2">
      <c r="A36" s="112">
        <v>34</v>
      </c>
      <c r="B36" s="282"/>
      <c r="C36" s="279" t="s">
        <v>397</v>
      </c>
      <c r="D36" s="173" t="s">
        <v>398</v>
      </c>
      <c r="E36" s="59">
        <v>10391</v>
      </c>
      <c r="F36" s="200">
        <v>15700</v>
      </c>
    </row>
    <row r="37" spans="1:6" x14ac:dyDescent="0.2">
      <c r="A37" s="112">
        <v>35</v>
      </c>
      <c r="B37" s="282"/>
      <c r="C37" s="279"/>
      <c r="D37" s="173" t="s">
        <v>399</v>
      </c>
      <c r="E37" s="59">
        <v>7527</v>
      </c>
      <c r="F37" s="200">
        <v>6594</v>
      </c>
    </row>
    <row r="38" spans="1:6" x14ac:dyDescent="0.2">
      <c r="A38" s="112">
        <v>36</v>
      </c>
      <c r="B38" s="282"/>
      <c r="C38" s="279" t="s">
        <v>419</v>
      </c>
      <c r="D38" s="173" t="s">
        <v>421</v>
      </c>
      <c r="E38" s="59">
        <v>9575</v>
      </c>
      <c r="F38" s="199" t="s">
        <v>454</v>
      </c>
    </row>
    <row r="39" spans="1:6" x14ac:dyDescent="0.2">
      <c r="A39" s="112">
        <v>37</v>
      </c>
      <c r="B39" s="282"/>
      <c r="C39" s="279"/>
      <c r="D39" s="173" t="s">
        <v>420</v>
      </c>
      <c r="E39" s="58">
        <v>3880</v>
      </c>
      <c r="F39" s="199" t="s">
        <v>450</v>
      </c>
    </row>
    <row r="40" spans="1:6" x14ac:dyDescent="0.2">
      <c r="A40" s="112">
        <v>38</v>
      </c>
      <c r="B40" s="282"/>
      <c r="C40" s="279" t="s">
        <v>411</v>
      </c>
      <c r="D40" s="173" t="s">
        <v>412</v>
      </c>
      <c r="E40" s="59">
        <v>7744</v>
      </c>
      <c r="F40" s="200" t="s">
        <v>413</v>
      </c>
    </row>
    <row r="41" spans="1:6" ht="28.5" x14ac:dyDescent="0.2">
      <c r="A41" s="112">
        <v>39</v>
      </c>
      <c r="B41" s="282"/>
      <c r="C41" s="279"/>
      <c r="D41" s="173" t="s">
        <v>414</v>
      </c>
      <c r="E41" s="58">
        <v>1500</v>
      </c>
      <c r="F41" s="199">
        <v>80000</v>
      </c>
    </row>
    <row r="42" spans="1:6" x14ac:dyDescent="0.2">
      <c r="A42" s="112">
        <v>40</v>
      </c>
      <c r="B42" s="282"/>
      <c r="C42" s="279"/>
      <c r="D42" s="173" t="s">
        <v>415</v>
      </c>
      <c r="E42" s="58">
        <v>940</v>
      </c>
      <c r="F42" s="199" t="s">
        <v>449</v>
      </c>
    </row>
    <row r="43" spans="1:6" x14ac:dyDescent="0.2">
      <c r="A43" s="112">
        <v>41</v>
      </c>
      <c r="B43" s="282"/>
      <c r="C43" s="279"/>
      <c r="D43" s="173" t="s">
        <v>416</v>
      </c>
      <c r="E43" s="58">
        <v>500</v>
      </c>
      <c r="F43" s="199" t="s">
        <v>453</v>
      </c>
    </row>
    <row r="44" spans="1:6" x14ac:dyDescent="0.2">
      <c r="A44" s="112">
        <v>42</v>
      </c>
      <c r="B44" s="282"/>
      <c r="C44" s="279" t="s">
        <v>461</v>
      </c>
      <c r="D44" s="174" t="s">
        <v>418</v>
      </c>
      <c r="E44" s="59">
        <v>6423</v>
      </c>
      <c r="F44" s="200">
        <v>2727</v>
      </c>
    </row>
    <row r="45" spans="1:6" ht="29.25" thickBot="1" x14ac:dyDescent="0.25">
      <c r="A45" s="112">
        <v>43</v>
      </c>
      <c r="B45" s="267"/>
      <c r="C45" s="272"/>
      <c r="D45" s="175" t="s">
        <v>417</v>
      </c>
      <c r="E45" s="93">
        <v>601</v>
      </c>
      <c r="F45" s="201">
        <v>506</v>
      </c>
    </row>
    <row r="46" spans="1:6" ht="16.5" thickBot="1" x14ac:dyDescent="0.25">
      <c r="A46" s="91"/>
      <c r="B46" s="143" t="s">
        <v>463</v>
      </c>
      <c r="C46" s="144"/>
      <c r="D46" s="145"/>
      <c r="E46" s="109">
        <f>SUM(E3:E45)</f>
        <v>2001008.1130000001</v>
      </c>
      <c r="F46" s="178">
        <f>SUM(F3:F45)</f>
        <v>3460925</v>
      </c>
    </row>
    <row r="47" spans="1:6" x14ac:dyDescent="0.2">
      <c r="A47" s="112">
        <v>44</v>
      </c>
      <c r="B47" s="264" t="s">
        <v>326</v>
      </c>
      <c r="C47" s="268" t="s">
        <v>326</v>
      </c>
      <c r="D47" s="172" t="s">
        <v>325</v>
      </c>
      <c r="E47" s="95">
        <v>162000</v>
      </c>
      <c r="F47" s="96" t="s">
        <v>434</v>
      </c>
    </row>
    <row r="48" spans="1:6" x14ac:dyDescent="0.2">
      <c r="A48" s="112">
        <v>45</v>
      </c>
      <c r="B48" s="283"/>
      <c r="C48" s="269"/>
      <c r="D48" s="173" t="s">
        <v>327</v>
      </c>
      <c r="E48" s="57">
        <v>26845</v>
      </c>
      <c r="F48" s="78">
        <v>30645</v>
      </c>
    </row>
    <row r="49" spans="1:6" x14ac:dyDescent="0.2">
      <c r="A49" s="112">
        <v>46</v>
      </c>
      <c r="B49" s="283"/>
      <c r="C49" s="269"/>
      <c r="D49" s="173" t="s">
        <v>328</v>
      </c>
      <c r="E49" s="57">
        <v>19546</v>
      </c>
      <c r="F49" s="78">
        <v>32000</v>
      </c>
    </row>
    <row r="50" spans="1:6" x14ac:dyDescent="0.2">
      <c r="A50" s="112">
        <v>47</v>
      </c>
      <c r="B50" s="283"/>
      <c r="C50" s="269"/>
      <c r="D50" s="173" t="s">
        <v>329</v>
      </c>
      <c r="E50" s="57">
        <v>6000</v>
      </c>
      <c r="F50" s="78">
        <v>3750</v>
      </c>
    </row>
    <row r="51" spans="1:6" x14ac:dyDescent="0.2">
      <c r="A51" s="112">
        <v>48</v>
      </c>
      <c r="B51" s="283"/>
      <c r="C51" s="269"/>
      <c r="D51" s="173" t="s">
        <v>330</v>
      </c>
      <c r="E51" s="57">
        <v>3500</v>
      </c>
      <c r="F51" s="78">
        <v>19319</v>
      </c>
    </row>
    <row r="52" spans="1:6" x14ac:dyDescent="0.2">
      <c r="A52" s="112">
        <v>49</v>
      </c>
      <c r="B52" s="283"/>
      <c r="C52" s="269"/>
      <c r="D52" s="173" t="s">
        <v>336</v>
      </c>
      <c r="E52" s="60">
        <v>1420</v>
      </c>
      <c r="F52" s="77"/>
    </row>
    <row r="53" spans="1:6" ht="28.5" x14ac:dyDescent="0.2">
      <c r="A53" s="112">
        <v>50</v>
      </c>
      <c r="B53" s="283"/>
      <c r="C53" s="269"/>
      <c r="D53" s="173" t="s">
        <v>333</v>
      </c>
      <c r="E53" s="59">
        <v>1117</v>
      </c>
      <c r="F53" s="79">
        <v>900</v>
      </c>
    </row>
    <row r="54" spans="1:6" x14ac:dyDescent="0.2">
      <c r="A54" s="112">
        <v>51</v>
      </c>
      <c r="B54" s="283"/>
      <c r="C54" s="269"/>
      <c r="D54" s="173" t="s">
        <v>332</v>
      </c>
      <c r="E54" s="57">
        <v>985</v>
      </c>
      <c r="F54" s="79" t="s">
        <v>452</v>
      </c>
    </row>
    <row r="55" spans="1:6" x14ac:dyDescent="0.2">
      <c r="A55" s="112">
        <v>52</v>
      </c>
      <c r="B55" s="283"/>
      <c r="C55" s="269"/>
      <c r="D55" s="173" t="s">
        <v>335</v>
      </c>
      <c r="E55" s="60">
        <v>779</v>
      </c>
      <c r="F55" s="179">
        <v>4750</v>
      </c>
    </row>
    <row r="56" spans="1:6" x14ac:dyDescent="0.2">
      <c r="A56" s="112">
        <v>53</v>
      </c>
      <c r="B56" s="283"/>
      <c r="C56" s="269"/>
      <c r="D56" s="173" t="s">
        <v>334</v>
      </c>
      <c r="E56" s="60">
        <v>420</v>
      </c>
      <c r="F56" s="179">
        <v>5000</v>
      </c>
    </row>
    <row r="57" spans="1:6" ht="15" thickBot="1" x14ac:dyDescent="0.25">
      <c r="A57" s="112">
        <v>54</v>
      </c>
      <c r="B57" s="265"/>
      <c r="C57" s="280"/>
      <c r="D57" s="175" t="s">
        <v>331</v>
      </c>
      <c r="E57" s="81">
        <v>360</v>
      </c>
      <c r="F57" s="82" t="s">
        <v>435</v>
      </c>
    </row>
    <row r="58" spans="1:6" ht="16.5" thickBot="1" x14ac:dyDescent="0.25">
      <c r="A58" s="111"/>
      <c r="B58" s="140" t="s">
        <v>464</v>
      </c>
      <c r="C58" s="141"/>
      <c r="D58" s="142"/>
      <c r="E58" s="108">
        <f>SUM(E47:E57)</f>
        <v>222972</v>
      </c>
      <c r="F58" s="180">
        <f>SUM(F47:F57)</f>
        <v>96364</v>
      </c>
    </row>
    <row r="59" spans="1:6" x14ac:dyDescent="0.2">
      <c r="A59" s="111">
        <v>55</v>
      </c>
      <c r="B59" s="266" t="s">
        <v>342</v>
      </c>
      <c r="C59" s="271" t="s">
        <v>342</v>
      </c>
      <c r="D59" s="172" t="s">
        <v>343</v>
      </c>
      <c r="E59" s="97">
        <v>30117</v>
      </c>
      <c r="F59" s="98">
        <v>41000</v>
      </c>
    </row>
    <row r="60" spans="1:6" x14ac:dyDescent="0.2">
      <c r="A60" s="111">
        <v>56</v>
      </c>
      <c r="B60" s="282"/>
      <c r="C60" s="279"/>
      <c r="D60" s="173" t="s">
        <v>344</v>
      </c>
      <c r="E60" s="57">
        <v>8547</v>
      </c>
      <c r="F60" s="78" t="s">
        <v>436</v>
      </c>
    </row>
    <row r="61" spans="1:6" ht="15" thickBot="1" x14ac:dyDescent="0.25">
      <c r="A61" s="111">
        <v>57</v>
      </c>
      <c r="B61" s="267"/>
      <c r="C61" s="272"/>
      <c r="D61" s="175" t="s">
        <v>345</v>
      </c>
      <c r="E61" s="81">
        <v>584</v>
      </c>
      <c r="F61" s="82">
        <v>440</v>
      </c>
    </row>
    <row r="62" spans="1:6" ht="16.5" customHeight="1" thickBot="1" x14ac:dyDescent="0.25">
      <c r="A62" s="111"/>
      <c r="B62" s="273" t="s">
        <v>469</v>
      </c>
      <c r="C62" s="274"/>
      <c r="D62" s="275"/>
      <c r="E62" s="108">
        <f>SUM(E59:E61)</f>
        <v>39248</v>
      </c>
      <c r="F62" s="180">
        <f>SUM(F59:F61)</f>
        <v>41440</v>
      </c>
    </row>
    <row r="63" spans="1:6" x14ac:dyDescent="0.2">
      <c r="A63" s="112">
        <v>58</v>
      </c>
      <c r="B63" s="264" t="s">
        <v>459</v>
      </c>
      <c r="C63" s="271" t="s">
        <v>346</v>
      </c>
      <c r="D63" s="172" t="s">
        <v>347</v>
      </c>
      <c r="E63" s="97">
        <v>5000</v>
      </c>
      <c r="F63" s="98" t="s">
        <v>348</v>
      </c>
    </row>
    <row r="64" spans="1:6" x14ac:dyDescent="0.2">
      <c r="A64" s="112">
        <v>59</v>
      </c>
      <c r="B64" s="283"/>
      <c r="C64" s="279"/>
      <c r="D64" s="173" t="s">
        <v>349</v>
      </c>
      <c r="E64" s="57">
        <v>3900</v>
      </c>
      <c r="F64" s="78" t="s">
        <v>437</v>
      </c>
    </row>
    <row r="65" spans="1:6" x14ac:dyDescent="0.2">
      <c r="A65" s="112">
        <v>60</v>
      </c>
      <c r="B65" s="283"/>
      <c r="C65" s="279"/>
      <c r="D65" s="173" t="s">
        <v>351</v>
      </c>
      <c r="E65" s="57">
        <v>3150</v>
      </c>
      <c r="F65" s="78" t="s">
        <v>438</v>
      </c>
    </row>
    <row r="66" spans="1:6" ht="28.5" x14ac:dyDescent="0.2">
      <c r="A66" s="112">
        <v>61</v>
      </c>
      <c r="B66" s="283"/>
      <c r="C66" s="279"/>
      <c r="D66" s="173" t="s">
        <v>350</v>
      </c>
      <c r="E66" s="57">
        <v>2500</v>
      </c>
      <c r="F66" s="78" t="s">
        <v>444</v>
      </c>
    </row>
    <row r="67" spans="1:6" x14ac:dyDescent="0.2">
      <c r="A67" s="112">
        <v>62</v>
      </c>
      <c r="B67" s="283"/>
      <c r="C67" s="279"/>
      <c r="D67" s="173" t="s">
        <v>352</v>
      </c>
      <c r="E67" s="57">
        <v>850</v>
      </c>
      <c r="F67" s="78" t="s">
        <v>439</v>
      </c>
    </row>
    <row r="68" spans="1:6" x14ac:dyDescent="0.2">
      <c r="A68" s="112">
        <v>63</v>
      </c>
      <c r="B68" s="283"/>
      <c r="C68" s="279" t="s">
        <v>356</v>
      </c>
      <c r="D68" s="173" t="s">
        <v>358</v>
      </c>
      <c r="E68" s="57">
        <v>1900</v>
      </c>
      <c r="F68" s="78">
        <v>43000</v>
      </c>
    </row>
    <row r="69" spans="1:6" x14ac:dyDescent="0.2">
      <c r="A69" s="112">
        <v>64</v>
      </c>
      <c r="B69" s="283"/>
      <c r="C69" s="279"/>
      <c r="D69" s="173" t="s">
        <v>357</v>
      </c>
      <c r="E69" s="57">
        <v>250</v>
      </c>
      <c r="F69" s="78" t="s">
        <v>441</v>
      </c>
    </row>
    <row r="70" spans="1:6" x14ac:dyDescent="0.2">
      <c r="A70" s="112">
        <v>65</v>
      </c>
      <c r="B70" s="283"/>
      <c r="C70" s="279" t="s">
        <v>353</v>
      </c>
      <c r="D70" s="173" t="s">
        <v>354</v>
      </c>
      <c r="E70" s="57">
        <v>8000</v>
      </c>
      <c r="F70" s="78">
        <v>60000</v>
      </c>
    </row>
    <row r="71" spans="1:6" x14ac:dyDescent="0.2">
      <c r="A71" s="112">
        <v>66</v>
      </c>
      <c r="B71" s="283"/>
      <c r="C71" s="279"/>
      <c r="D71" s="173" t="s">
        <v>355</v>
      </c>
      <c r="E71" s="57">
        <v>1750</v>
      </c>
      <c r="F71" s="78" t="s">
        <v>440</v>
      </c>
    </row>
    <row r="72" spans="1:6" ht="29.25" thickBot="1" x14ac:dyDescent="0.25">
      <c r="A72" s="112">
        <v>67</v>
      </c>
      <c r="B72" s="265"/>
      <c r="C72" s="80" t="s">
        <v>359</v>
      </c>
      <c r="D72" s="175" t="s">
        <v>360</v>
      </c>
      <c r="E72" s="81">
        <v>268</v>
      </c>
      <c r="F72" s="82">
        <v>11750</v>
      </c>
    </row>
    <row r="73" spans="1:6" ht="16.5" customHeight="1" thickBot="1" x14ac:dyDescent="0.25">
      <c r="A73" s="111"/>
      <c r="B73" s="273" t="s">
        <v>468</v>
      </c>
      <c r="C73" s="274"/>
      <c r="D73" s="275"/>
      <c r="E73" s="108">
        <f>SUM(E63:E72)</f>
        <v>27568</v>
      </c>
      <c r="F73" s="180">
        <f>SUM(F63:F72)</f>
        <v>114750</v>
      </c>
    </row>
    <row r="74" spans="1:6" ht="28.5" customHeight="1" x14ac:dyDescent="0.2">
      <c r="A74" s="111">
        <v>68</v>
      </c>
      <c r="B74" s="266" t="s">
        <v>462</v>
      </c>
      <c r="C74" s="268" t="s">
        <v>337</v>
      </c>
      <c r="D74" s="172" t="s">
        <v>338</v>
      </c>
      <c r="E74" s="97">
        <v>6895</v>
      </c>
      <c r="F74" s="98">
        <v>4750</v>
      </c>
    </row>
    <row r="75" spans="1:6" x14ac:dyDescent="0.2">
      <c r="A75" s="111">
        <v>69</v>
      </c>
      <c r="B75" s="282"/>
      <c r="C75" s="269"/>
      <c r="D75" s="173" t="s">
        <v>339</v>
      </c>
      <c r="E75" s="57">
        <v>3174</v>
      </c>
      <c r="F75" s="78">
        <v>2550</v>
      </c>
    </row>
    <row r="76" spans="1:6" x14ac:dyDescent="0.2">
      <c r="A76" s="111">
        <v>70</v>
      </c>
      <c r="B76" s="282"/>
      <c r="C76" s="270"/>
      <c r="D76" s="176" t="s">
        <v>451</v>
      </c>
      <c r="E76" s="60">
        <v>1260</v>
      </c>
      <c r="F76" s="114">
        <v>70</v>
      </c>
    </row>
    <row r="77" spans="1:6" ht="15" thickBot="1" x14ac:dyDescent="0.25">
      <c r="A77" s="111">
        <v>71</v>
      </c>
      <c r="B77" s="267"/>
      <c r="C77" s="115" t="s">
        <v>340</v>
      </c>
      <c r="D77" s="175" t="s">
        <v>341</v>
      </c>
      <c r="E77" s="101">
        <v>500</v>
      </c>
      <c r="F77" s="102">
        <v>400</v>
      </c>
    </row>
    <row r="78" spans="1:6" ht="16.5" customHeight="1" thickBot="1" x14ac:dyDescent="0.25">
      <c r="A78" s="111"/>
      <c r="B78" s="273" t="s">
        <v>467</v>
      </c>
      <c r="C78" s="274"/>
      <c r="D78" s="275"/>
      <c r="E78" s="113">
        <f>SUM(E74:E77)</f>
        <v>11829</v>
      </c>
      <c r="F78" s="113">
        <f>SUM(F74:F77)</f>
        <v>7770</v>
      </c>
    </row>
    <row r="79" spans="1:6" ht="28.5" x14ac:dyDescent="0.2">
      <c r="A79" s="112">
        <v>72</v>
      </c>
      <c r="B79" s="264" t="s">
        <v>366</v>
      </c>
      <c r="C79" s="271" t="s">
        <v>366</v>
      </c>
      <c r="D79" s="172" t="s">
        <v>368</v>
      </c>
      <c r="E79" s="99">
        <v>5942</v>
      </c>
      <c r="F79" s="100">
        <v>11000</v>
      </c>
    </row>
    <row r="80" spans="1:6" ht="15" thickBot="1" x14ac:dyDescent="0.25">
      <c r="A80" s="112">
        <v>73</v>
      </c>
      <c r="B80" s="265"/>
      <c r="C80" s="272"/>
      <c r="D80" s="175" t="s">
        <v>367</v>
      </c>
      <c r="E80" s="93">
        <v>970</v>
      </c>
      <c r="F80" s="94">
        <v>144</v>
      </c>
    </row>
    <row r="81" spans="1:6" ht="16.5" customHeight="1" thickBot="1" x14ac:dyDescent="0.25">
      <c r="A81" s="111"/>
      <c r="B81" s="273" t="s">
        <v>466</v>
      </c>
      <c r="C81" s="274"/>
      <c r="D81" s="275"/>
      <c r="E81" s="109">
        <f>SUM(E79:E80)</f>
        <v>6912</v>
      </c>
      <c r="F81" s="178">
        <f>SUM(F79:F80)</f>
        <v>11144</v>
      </c>
    </row>
    <row r="82" spans="1:6" x14ac:dyDescent="0.2">
      <c r="A82" s="111">
        <v>74</v>
      </c>
      <c r="B82" s="266" t="s">
        <v>460</v>
      </c>
      <c r="C82" s="271" t="s">
        <v>361</v>
      </c>
      <c r="D82" s="172" t="s">
        <v>363</v>
      </c>
      <c r="E82" s="97">
        <v>3500</v>
      </c>
      <c r="F82" s="98">
        <v>15000</v>
      </c>
    </row>
    <row r="83" spans="1:6" ht="15" thickBot="1" x14ac:dyDescent="0.25">
      <c r="A83" s="111">
        <v>75</v>
      </c>
      <c r="B83" s="267"/>
      <c r="C83" s="272"/>
      <c r="D83" s="175" t="s">
        <v>362</v>
      </c>
      <c r="E83" s="81">
        <v>2500</v>
      </c>
      <c r="F83" s="82">
        <f>22*28</f>
        <v>616</v>
      </c>
    </row>
    <row r="84" spans="1:6" ht="16.5" customHeight="1" thickBot="1" x14ac:dyDescent="0.25">
      <c r="A84" s="111"/>
      <c r="B84" s="273" t="s">
        <v>465</v>
      </c>
      <c r="C84" s="274"/>
      <c r="D84" s="275"/>
      <c r="E84" s="108">
        <f>SUM(E82:E83)</f>
        <v>6000</v>
      </c>
      <c r="F84" s="180">
        <f>SUM(F82:F83)</f>
        <v>15616</v>
      </c>
    </row>
    <row r="85" spans="1:6" ht="15" thickBot="1" x14ac:dyDescent="0.25">
      <c r="A85" s="112">
        <v>76</v>
      </c>
      <c r="B85" s="103" t="s">
        <v>364</v>
      </c>
      <c r="C85" s="104" t="s">
        <v>364</v>
      </c>
      <c r="D85" s="177" t="s">
        <v>365</v>
      </c>
      <c r="E85" s="105">
        <v>5975</v>
      </c>
      <c r="F85" s="106">
        <v>2300000</v>
      </c>
    </row>
    <row r="86" spans="1:6" ht="16.5" customHeight="1" thickBot="1" x14ac:dyDescent="0.25">
      <c r="B86" s="281" t="s">
        <v>470</v>
      </c>
      <c r="C86" s="274"/>
      <c r="D86" s="275"/>
      <c r="E86" s="127">
        <f>E85</f>
        <v>5975</v>
      </c>
      <c r="F86" s="181">
        <f>F85</f>
        <v>2300000</v>
      </c>
    </row>
    <row r="87" spans="1:6" ht="15" customHeight="1" thickBot="1" x14ac:dyDescent="0.25"/>
    <row r="88" spans="1:6" ht="15.75" customHeight="1" x14ac:dyDescent="0.2">
      <c r="A88" s="134" t="s">
        <v>455</v>
      </c>
      <c r="B88" s="135"/>
      <c r="C88" s="135"/>
      <c r="D88" s="136"/>
      <c r="E88" s="90" t="s">
        <v>456</v>
      </c>
      <c r="F88" s="107" t="s">
        <v>457</v>
      </c>
    </row>
    <row r="89" spans="1:6" ht="16.5" thickBot="1" x14ac:dyDescent="0.25">
      <c r="A89" s="137"/>
      <c r="B89" s="138"/>
      <c r="C89" s="138"/>
      <c r="D89" s="139"/>
      <c r="E89" s="66">
        <f>E86+E84+E81+E73+E62+E58+E46+E78</f>
        <v>2321512.1129999999</v>
      </c>
      <c r="F89" s="182">
        <f>F86+F84+F81+F73+F62+F58+F46+F78</f>
        <v>6048009</v>
      </c>
    </row>
  </sheetData>
  <mergeCells count="32">
    <mergeCell ref="B84:D84"/>
    <mergeCell ref="B86:D86"/>
    <mergeCell ref="B3:B45"/>
    <mergeCell ref="B47:B57"/>
    <mergeCell ref="B59:B61"/>
    <mergeCell ref="B63:B72"/>
    <mergeCell ref="B73:D73"/>
    <mergeCell ref="B62:D62"/>
    <mergeCell ref="C26:C34"/>
    <mergeCell ref="C68:C69"/>
    <mergeCell ref="C70:C71"/>
    <mergeCell ref="C40:C43"/>
    <mergeCell ref="C44:C45"/>
    <mergeCell ref="C3:C7"/>
    <mergeCell ref="C8:C9"/>
    <mergeCell ref="B74:B77"/>
    <mergeCell ref="C1:F1"/>
    <mergeCell ref="C59:C61"/>
    <mergeCell ref="C63:C67"/>
    <mergeCell ref="C47:C57"/>
    <mergeCell ref="C38:C39"/>
    <mergeCell ref="C10:C14"/>
    <mergeCell ref="C20:C25"/>
    <mergeCell ref="C15:C19"/>
    <mergeCell ref="C36:C37"/>
    <mergeCell ref="B79:B80"/>
    <mergeCell ref="B82:B83"/>
    <mergeCell ref="C74:C76"/>
    <mergeCell ref="C82:C83"/>
    <mergeCell ref="C79:C80"/>
    <mergeCell ref="B81:D81"/>
    <mergeCell ref="B78:D7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rightToLeft="1" tabSelected="1" topLeftCell="A11" zoomScale="90" zoomScaleNormal="90" workbookViewId="0">
      <selection activeCell="F27" sqref="F27"/>
    </sheetView>
  </sheetViews>
  <sheetFormatPr defaultRowHeight="14.25" x14ac:dyDescent="0.2"/>
  <cols>
    <col min="1" max="1" width="4.75" style="22" customWidth="1"/>
    <col min="2" max="2" width="13.625" style="22" customWidth="1"/>
    <col min="3" max="3" width="18.25" style="22" bestFit="1" customWidth="1"/>
    <col min="4" max="4" width="53.375" style="22" bestFit="1" customWidth="1"/>
    <col min="5" max="5" width="89" style="22" bestFit="1" customWidth="1"/>
    <col min="6" max="6" width="17.625" style="22" customWidth="1"/>
    <col min="7" max="7" width="15.125" style="22" bestFit="1" customWidth="1"/>
    <col min="8" max="16384" width="9" style="22"/>
  </cols>
  <sheetData>
    <row r="1" spans="1:8" ht="18" customHeight="1" x14ac:dyDescent="0.2">
      <c r="A1" s="70"/>
      <c r="B1" s="292" t="s">
        <v>241</v>
      </c>
      <c r="C1" s="292"/>
      <c r="D1" s="292"/>
      <c r="E1" s="292"/>
      <c r="F1" s="292"/>
      <c r="G1" s="292"/>
    </row>
    <row r="2" spans="1:8" ht="30.75" thickBot="1" x14ac:dyDescent="0.25">
      <c r="A2" s="71"/>
      <c r="B2" s="38" t="s">
        <v>164</v>
      </c>
      <c r="C2" s="31" t="s">
        <v>165</v>
      </c>
      <c r="D2" s="31" t="s">
        <v>166</v>
      </c>
      <c r="E2" s="31" t="s">
        <v>4</v>
      </c>
      <c r="F2" s="31" t="s">
        <v>236</v>
      </c>
      <c r="G2" s="31" t="s">
        <v>167</v>
      </c>
    </row>
    <row r="3" spans="1:8" ht="42.75" x14ac:dyDescent="0.2">
      <c r="A3" s="71">
        <v>1</v>
      </c>
      <c r="B3" s="304" t="s">
        <v>168</v>
      </c>
      <c r="C3" s="305"/>
      <c r="D3" s="42" t="s">
        <v>169</v>
      </c>
      <c r="E3" s="42" t="s">
        <v>170</v>
      </c>
      <c r="F3" s="2">
        <v>57290</v>
      </c>
      <c r="G3" s="32">
        <v>3800</v>
      </c>
    </row>
    <row r="4" spans="1:8" ht="18.75" customHeight="1" thickBot="1" x14ac:dyDescent="0.25">
      <c r="A4" s="71">
        <v>2</v>
      </c>
      <c r="B4" s="306"/>
      <c r="C4" s="307"/>
      <c r="D4" s="41" t="s">
        <v>171</v>
      </c>
      <c r="E4" s="41" t="s">
        <v>172</v>
      </c>
      <c r="F4" s="6">
        <v>3894</v>
      </c>
      <c r="G4" s="6">
        <v>7000</v>
      </c>
    </row>
    <row r="5" spans="1:8" ht="15.75" thickBot="1" x14ac:dyDescent="0.25">
      <c r="A5" s="71"/>
      <c r="B5" s="295" t="s">
        <v>526</v>
      </c>
      <c r="C5" s="295"/>
      <c r="D5" s="295"/>
      <c r="E5" s="296"/>
      <c r="F5" s="202">
        <f>SUM(F3:F4)</f>
        <v>61184</v>
      </c>
      <c r="G5" s="203">
        <f>SUM(G3:G4)</f>
        <v>10800</v>
      </c>
    </row>
    <row r="6" spans="1:8" x14ac:dyDescent="0.2">
      <c r="A6" s="206">
        <v>3</v>
      </c>
      <c r="B6" s="299" t="s">
        <v>184</v>
      </c>
      <c r="C6" s="302" t="s">
        <v>198</v>
      </c>
      <c r="D6" s="207" t="s">
        <v>199</v>
      </c>
      <c r="E6" s="207" t="s">
        <v>200</v>
      </c>
      <c r="F6" s="32">
        <v>11000</v>
      </c>
      <c r="G6" s="47">
        <v>1853</v>
      </c>
    </row>
    <row r="7" spans="1:8" x14ac:dyDescent="0.2">
      <c r="A7" s="206">
        <v>4</v>
      </c>
      <c r="B7" s="300"/>
      <c r="C7" s="303"/>
      <c r="D7" s="37" t="s">
        <v>201</v>
      </c>
      <c r="E7" s="36" t="s">
        <v>202</v>
      </c>
      <c r="F7" s="2">
        <v>7120</v>
      </c>
      <c r="G7" s="164">
        <v>1583</v>
      </c>
      <c r="H7" s="205"/>
    </row>
    <row r="8" spans="1:8" x14ac:dyDescent="0.2">
      <c r="A8" s="206">
        <v>5</v>
      </c>
      <c r="B8" s="300"/>
      <c r="C8" s="297" t="s">
        <v>203</v>
      </c>
      <c r="D8" s="150" t="s">
        <v>204</v>
      </c>
      <c r="E8" s="150" t="s">
        <v>205</v>
      </c>
      <c r="F8" s="2">
        <v>6770</v>
      </c>
      <c r="G8" s="164">
        <v>4109</v>
      </c>
    </row>
    <row r="9" spans="1:8" x14ac:dyDescent="0.2">
      <c r="A9" s="206">
        <v>6</v>
      </c>
      <c r="B9" s="300"/>
      <c r="C9" s="297"/>
      <c r="D9" s="150" t="s">
        <v>206</v>
      </c>
      <c r="E9" s="204" t="s">
        <v>207</v>
      </c>
      <c r="F9" s="2">
        <v>887</v>
      </c>
      <c r="G9" s="164">
        <v>2400</v>
      </c>
      <c r="H9" s="205"/>
    </row>
    <row r="10" spans="1:8" x14ac:dyDescent="0.2">
      <c r="A10" s="206">
        <v>7</v>
      </c>
      <c r="B10" s="300"/>
      <c r="C10" s="297" t="s">
        <v>185</v>
      </c>
      <c r="D10" s="150" t="s">
        <v>186</v>
      </c>
      <c r="E10" s="150" t="s">
        <v>187</v>
      </c>
      <c r="F10" s="2">
        <v>5928</v>
      </c>
      <c r="G10" s="164">
        <v>5600</v>
      </c>
    </row>
    <row r="11" spans="1:8" x14ac:dyDescent="0.2">
      <c r="A11" s="206">
        <v>8</v>
      </c>
      <c r="B11" s="300"/>
      <c r="C11" s="297"/>
      <c r="D11" s="150" t="s">
        <v>188</v>
      </c>
      <c r="E11" s="150" t="s">
        <v>188</v>
      </c>
      <c r="F11" s="2">
        <v>130</v>
      </c>
      <c r="G11" s="164">
        <v>145</v>
      </c>
    </row>
    <row r="12" spans="1:8" x14ac:dyDescent="0.2">
      <c r="A12" s="206">
        <v>9</v>
      </c>
      <c r="B12" s="300"/>
      <c r="C12" s="297" t="s">
        <v>189</v>
      </c>
      <c r="D12" s="150" t="s">
        <v>190</v>
      </c>
      <c r="E12" s="297" t="s">
        <v>191</v>
      </c>
      <c r="F12" s="2">
        <v>2672</v>
      </c>
      <c r="G12" s="164">
        <v>508</v>
      </c>
    </row>
    <row r="13" spans="1:8" x14ac:dyDescent="0.2">
      <c r="A13" s="206">
        <v>10</v>
      </c>
      <c r="B13" s="300"/>
      <c r="C13" s="297"/>
      <c r="D13" s="150" t="s">
        <v>195</v>
      </c>
      <c r="E13" s="297"/>
      <c r="F13" s="2">
        <v>1595</v>
      </c>
      <c r="G13" s="164">
        <v>250</v>
      </c>
    </row>
    <row r="14" spans="1:8" x14ac:dyDescent="0.2">
      <c r="A14" s="206">
        <v>11</v>
      </c>
      <c r="B14" s="300"/>
      <c r="C14" s="297"/>
      <c r="D14" s="150" t="s">
        <v>193</v>
      </c>
      <c r="E14" s="297"/>
      <c r="F14" s="2">
        <v>636</v>
      </c>
      <c r="G14" s="164">
        <v>120</v>
      </c>
      <c r="H14" s="205"/>
    </row>
    <row r="15" spans="1:8" ht="14.25" customHeight="1" x14ac:dyDescent="0.2">
      <c r="A15" s="206">
        <v>12</v>
      </c>
      <c r="B15" s="300"/>
      <c r="C15" s="297"/>
      <c r="D15" s="150" t="s">
        <v>192</v>
      </c>
      <c r="E15" s="297"/>
      <c r="F15" s="2">
        <v>387</v>
      </c>
      <c r="G15" s="164">
        <v>140</v>
      </c>
    </row>
    <row r="16" spans="1:8" x14ac:dyDescent="0.2">
      <c r="A16" s="206">
        <v>13</v>
      </c>
      <c r="B16" s="300"/>
      <c r="C16" s="297"/>
      <c r="D16" s="150" t="s">
        <v>194</v>
      </c>
      <c r="E16" s="297"/>
      <c r="F16" s="2">
        <v>198</v>
      </c>
      <c r="G16" s="164">
        <v>50</v>
      </c>
      <c r="H16" s="205"/>
    </row>
    <row r="17" spans="1:7" ht="28.5" x14ac:dyDescent="0.2">
      <c r="A17" s="206">
        <v>14</v>
      </c>
      <c r="B17" s="300"/>
      <c r="C17" s="150" t="s">
        <v>211</v>
      </c>
      <c r="D17" s="150" t="s">
        <v>212</v>
      </c>
      <c r="E17" s="85" t="s">
        <v>213</v>
      </c>
      <c r="F17" s="2">
        <v>1485</v>
      </c>
      <c r="G17" s="164">
        <v>700</v>
      </c>
    </row>
    <row r="18" spans="1:7" ht="28.5" x14ac:dyDescent="0.2">
      <c r="A18" s="206">
        <v>15</v>
      </c>
      <c r="B18" s="300"/>
      <c r="C18" s="150" t="s">
        <v>208</v>
      </c>
      <c r="D18" s="150" t="s">
        <v>209</v>
      </c>
      <c r="E18" s="150" t="s">
        <v>210</v>
      </c>
      <c r="F18" s="2">
        <v>1000</v>
      </c>
      <c r="G18" s="164">
        <v>1500</v>
      </c>
    </row>
    <row r="19" spans="1:7" ht="15" thickBot="1" x14ac:dyDescent="0.25">
      <c r="A19" s="206">
        <v>16</v>
      </c>
      <c r="B19" s="301"/>
      <c r="C19" s="44" t="s">
        <v>425</v>
      </c>
      <c r="D19" s="44" t="s">
        <v>196</v>
      </c>
      <c r="E19" s="44" t="s">
        <v>197</v>
      </c>
      <c r="F19" s="33">
        <v>730</v>
      </c>
      <c r="G19" s="48">
        <v>400</v>
      </c>
    </row>
    <row r="20" spans="1:7" ht="15.75" thickBot="1" x14ac:dyDescent="0.25">
      <c r="A20" s="206"/>
      <c r="B20" s="293" t="s">
        <v>524</v>
      </c>
      <c r="C20" s="291"/>
      <c r="D20" s="291"/>
      <c r="E20" s="294"/>
      <c r="F20" s="68">
        <f>SUM(F6:F19)</f>
        <v>40538</v>
      </c>
      <c r="G20" s="69">
        <f>SUM(G6:G19)</f>
        <v>19358</v>
      </c>
    </row>
    <row r="21" spans="1:7" ht="29.25" x14ac:dyDescent="0.2">
      <c r="A21" s="206">
        <v>17</v>
      </c>
      <c r="B21" s="299" t="s">
        <v>173</v>
      </c>
      <c r="C21" s="308" t="s">
        <v>174</v>
      </c>
      <c r="D21" s="151" t="s">
        <v>176</v>
      </c>
      <c r="E21" s="151" t="s">
        <v>240</v>
      </c>
      <c r="F21" s="32">
        <v>8000</v>
      </c>
      <c r="G21" s="47">
        <v>3000</v>
      </c>
    </row>
    <row r="22" spans="1:7" x14ac:dyDescent="0.2">
      <c r="A22" s="206">
        <v>18</v>
      </c>
      <c r="B22" s="300"/>
      <c r="C22" s="297"/>
      <c r="D22" s="150" t="s">
        <v>177</v>
      </c>
      <c r="E22" s="150" t="s">
        <v>178</v>
      </c>
      <c r="F22" s="2">
        <v>1600</v>
      </c>
      <c r="G22" s="164">
        <v>16000</v>
      </c>
    </row>
    <row r="23" spans="1:7" ht="29.25" x14ac:dyDescent="0.2">
      <c r="A23" s="206">
        <v>19</v>
      </c>
      <c r="B23" s="300"/>
      <c r="C23" s="297"/>
      <c r="D23" s="150" t="s">
        <v>175</v>
      </c>
      <c r="E23" s="150" t="s">
        <v>239</v>
      </c>
      <c r="F23" s="45">
        <v>18000</v>
      </c>
      <c r="G23" s="164">
        <v>3500</v>
      </c>
    </row>
    <row r="24" spans="1:7" x14ac:dyDescent="0.2">
      <c r="A24" s="206">
        <v>20</v>
      </c>
      <c r="B24" s="300"/>
      <c r="C24" s="150" t="s">
        <v>424</v>
      </c>
      <c r="D24" s="150" t="s">
        <v>182</v>
      </c>
      <c r="E24" s="150" t="s">
        <v>183</v>
      </c>
      <c r="F24" s="2">
        <v>5245</v>
      </c>
      <c r="G24" s="164" t="s">
        <v>238</v>
      </c>
    </row>
    <row r="25" spans="1:7" x14ac:dyDescent="0.2">
      <c r="A25" s="206">
        <v>21</v>
      </c>
      <c r="B25" s="300"/>
      <c r="C25" s="297" t="s">
        <v>179</v>
      </c>
      <c r="D25" s="150" t="s">
        <v>181</v>
      </c>
      <c r="E25" s="150"/>
      <c r="F25" s="35">
        <v>473</v>
      </c>
      <c r="G25" s="164" t="s">
        <v>237</v>
      </c>
    </row>
    <row r="26" spans="1:7" ht="15" thickBot="1" x14ac:dyDescent="0.25">
      <c r="A26" s="206">
        <v>22</v>
      </c>
      <c r="B26" s="301"/>
      <c r="C26" s="298"/>
      <c r="D26" s="44" t="s">
        <v>180</v>
      </c>
      <c r="E26" s="44"/>
      <c r="F26" s="6">
        <v>400</v>
      </c>
      <c r="G26" s="212">
        <v>80</v>
      </c>
    </row>
    <row r="27" spans="1:7" ht="15.75" thickBot="1" x14ac:dyDescent="0.25">
      <c r="A27" s="71"/>
      <c r="B27" s="290" t="s">
        <v>525</v>
      </c>
      <c r="C27" s="291"/>
      <c r="D27" s="291"/>
      <c r="E27" s="291"/>
      <c r="F27" s="218">
        <f>SUM(F21:F26)</f>
        <v>33718</v>
      </c>
      <c r="G27" s="69">
        <f>SUM(G21:G26)</f>
        <v>22580</v>
      </c>
    </row>
    <row r="28" spans="1:7" x14ac:dyDescent="0.2">
      <c r="A28" s="71">
        <v>23</v>
      </c>
      <c r="B28" s="146" t="s">
        <v>214</v>
      </c>
      <c r="C28" s="147"/>
      <c r="D28" s="46" t="s">
        <v>217</v>
      </c>
      <c r="E28" s="42" t="s">
        <v>218</v>
      </c>
      <c r="F28" s="216">
        <v>4991</v>
      </c>
      <c r="G28" s="217">
        <v>480</v>
      </c>
    </row>
    <row r="29" spans="1:7" ht="15" thickBot="1" x14ac:dyDescent="0.25">
      <c r="A29" s="208">
        <v>24</v>
      </c>
      <c r="B29" s="209"/>
      <c r="C29" s="210"/>
      <c r="D29" s="211" t="s">
        <v>215</v>
      </c>
      <c r="E29" s="129" t="s">
        <v>216</v>
      </c>
      <c r="F29" s="6">
        <v>4700</v>
      </c>
      <c r="G29" s="212">
        <v>320</v>
      </c>
    </row>
    <row r="30" spans="1:7" ht="15.75" thickBot="1" x14ac:dyDescent="0.25">
      <c r="A30" s="213"/>
      <c r="B30" s="148" t="s">
        <v>106</v>
      </c>
      <c r="C30" s="148"/>
      <c r="D30" s="148"/>
      <c r="E30" s="149"/>
      <c r="F30" s="68">
        <f>SUM(F28:F29)</f>
        <v>9691</v>
      </c>
      <c r="G30" s="214">
        <f>SUM(G28:G29)</f>
        <v>800</v>
      </c>
    </row>
    <row r="31" spans="1:7" ht="15.75" customHeight="1" thickBot="1" x14ac:dyDescent="0.25">
      <c r="A31" s="70"/>
    </row>
    <row r="32" spans="1:7" ht="15.75" customHeight="1" thickBot="1" x14ac:dyDescent="0.25">
      <c r="A32" s="284" t="s">
        <v>219</v>
      </c>
      <c r="B32" s="285"/>
      <c r="C32" s="285"/>
      <c r="D32" s="285"/>
      <c r="E32" s="286"/>
      <c r="F32" s="215" t="s">
        <v>456</v>
      </c>
      <c r="G32" s="83" t="s">
        <v>315</v>
      </c>
    </row>
    <row r="33" spans="1:7" ht="18.75" customHeight="1" thickBot="1" x14ac:dyDescent="0.25">
      <c r="A33" s="287"/>
      <c r="B33" s="288"/>
      <c r="C33" s="288"/>
      <c r="D33" s="288"/>
      <c r="E33" s="289"/>
      <c r="F33" s="219">
        <f>SUM(F5+F27+F20+F30)</f>
        <v>145131</v>
      </c>
      <c r="G33" s="222">
        <f>G30+G27+G20+G5</f>
        <v>53538</v>
      </c>
    </row>
    <row r="34" spans="1:7" ht="18" x14ac:dyDescent="0.2">
      <c r="B34" s="23"/>
      <c r="C34" s="23"/>
      <c r="D34" s="23"/>
      <c r="E34" s="23"/>
      <c r="F34" s="24"/>
      <c r="G34" s="24"/>
    </row>
    <row r="35" spans="1:7" ht="18" x14ac:dyDescent="0.2">
      <c r="B35" s="23"/>
      <c r="C35" s="23"/>
      <c r="D35" s="23"/>
      <c r="E35" s="27"/>
      <c r="F35" s="24"/>
      <c r="G35" s="24"/>
    </row>
    <row r="36" spans="1:7" ht="18" x14ac:dyDescent="0.2">
      <c r="B36" s="23"/>
      <c r="C36" s="23"/>
      <c r="D36" s="23"/>
      <c r="E36" s="25"/>
      <c r="F36" s="26"/>
      <c r="G36" s="26"/>
    </row>
    <row r="37" spans="1:7" ht="18" x14ac:dyDescent="0.2">
      <c r="B37" s="23"/>
      <c r="C37" s="23"/>
      <c r="D37" s="23"/>
      <c r="E37" s="23"/>
      <c r="F37" s="24"/>
      <c r="G37" s="24"/>
    </row>
    <row r="38" spans="1:7" ht="18" x14ac:dyDescent="0.2">
      <c r="B38" s="23"/>
      <c r="C38" s="23"/>
      <c r="D38" s="23"/>
      <c r="E38" s="23"/>
      <c r="F38" s="24"/>
      <c r="G38" s="24"/>
    </row>
    <row r="39" spans="1:7" ht="18" x14ac:dyDescent="0.2">
      <c r="B39" s="23"/>
      <c r="C39" s="23"/>
      <c r="D39" s="23"/>
      <c r="E39" s="25"/>
      <c r="F39" s="26"/>
      <c r="G39" s="26"/>
    </row>
    <row r="40" spans="1:7" ht="20.25" x14ac:dyDescent="0.25">
      <c r="B40" s="28"/>
      <c r="C40" s="28"/>
      <c r="D40" s="28"/>
      <c r="E40" s="29"/>
      <c r="F40" s="30"/>
      <c r="G40" s="30"/>
    </row>
  </sheetData>
  <mergeCells count="15">
    <mergeCell ref="A32:E33"/>
    <mergeCell ref="B27:E27"/>
    <mergeCell ref="B1:G1"/>
    <mergeCell ref="B20:E20"/>
    <mergeCell ref="B5:E5"/>
    <mergeCell ref="C25:C26"/>
    <mergeCell ref="B6:B19"/>
    <mergeCell ref="C10:C11"/>
    <mergeCell ref="C12:C16"/>
    <mergeCell ref="C6:C7"/>
    <mergeCell ref="C8:C9"/>
    <mergeCell ref="E12:E16"/>
    <mergeCell ref="B3:C4"/>
    <mergeCell ref="B21:B26"/>
    <mergeCell ref="C21:C2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בריאות</vt:lpstr>
      <vt:lpstr>רווחה</vt:lpstr>
      <vt:lpstr>חינוך</vt:lpstr>
      <vt:lpstr>עליה וקליטה</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2019-09-09T15:53:31Z</dcterms:modified>
</cp:coreProperties>
</file>