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105" windowWidth="17235" windowHeight="8250" activeTab="5"/>
  </bookViews>
  <sheets>
    <sheet name="Network" sheetId="1" r:id="rId1"/>
    <sheet name="Reservoir Release" sheetId="4" r:id="rId2"/>
    <sheet name="Soil moisture" sheetId="2" r:id="rId3"/>
    <sheet name="Baseflow" sheetId="3" r:id="rId4"/>
    <sheet name="StateM" sheetId="6" r:id="rId5"/>
    <sheet name="Virgen" sheetId="7" r:id="rId6"/>
    <sheet name="Execut" sheetId="5" r:id="rId7"/>
    <sheet name="Data check" sheetId="8" r:id="rId8"/>
  </sheets>
  <calcPr calcId="145621"/>
</workbook>
</file>

<file path=xl/calcChain.xml><?xml version="1.0" encoding="utf-8"?>
<calcChain xmlns="http://schemas.openxmlformats.org/spreadsheetml/2006/main">
  <c r="G31" i="5" l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H48" i="3" l="1"/>
  <c r="C22" i="3"/>
  <c r="C23" i="3" s="1"/>
  <c r="C24" i="3" s="1"/>
  <c r="C25" i="3" s="1"/>
  <c r="C21" i="3"/>
  <c r="F14" i="3"/>
  <c r="E14" i="3"/>
  <c r="D14" i="3"/>
  <c r="E12" i="2"/>
  <c r="C12" i="2"/>
  <c r="D12" i="2"/>
  <c r="C11" i="2"/>
  <c r="E11" i="2"/>
  <c r="D11" i="2"/>
</calcChain>
</file>

<file path=xl/sharedStrings.xml><?xml version="1.0" encoding="utf-8"?>
<sst xmlns="http://schemas.openxmlformats.org/spreadsheetml/2006/main" count="388" uniqueCount="300">
  <si>
    <t>Dem_3</t>
  </si>
  <si>
    <t>Dem_2</t>
  </si>
  <si>
    <t>Res_1</t>
  </si>
  <si>
    <t>Dem_1</t>
  </si>
  <si>
    <t>ISF</t>
  </si>
  <si>
    <t>Standard</t>
  </si>
  <si>
    <t>Reservoir Release</t>
  </si>
  <si>
    <t>Divert</t>
  </si>
  <si>
    <t>Max efficiency</t>
  </si>
  <si>
    <t>CIR</t>
  </si>
  <si>
    <t>Final soil storage</t>
  </si>
  <si>
    <t>CU</t>
  </si>
  <si>
    <t>Amount to Storage for various maximum efficiency values</t>
  </si>
  <si>
    <t>Given: Storage Capacity = 200 AF</t>
  </si>
  <si>
    <t>Ex 1</t>
  </si>
  <si>
    <t>Ex 2</t>
  </si>
  <si>
    <t>Ex 3</t>
  </si>
  <si>
    <t>Item</t>
  </si>
  <si>
    <t>Baseflow Calculation</t>
  </si>
  <si>
    <t>Gaged</t>
  </si>
  <si>
    <t>Baseflow</t>
  </si>
  <si>
    <t>Diversion (-)</t>
  </si>
  <si>
    <t>Return Flow (-)</t>
  </si>
  <si>
    <t>Storage Increase (-)</t>
  </si>
  <si>
    <t>Evaporation Loss (+)</t>
  </si>
  <si>
    <t>% removed</t>
  </si>
  <si>
    <t>Gage = 1000 AF</t>
  </si>
  <si>
    <t>Gage = 3000 AF</t>
  </si>
  <si>
    <t>A = 1000 AF</t>
  </si>
  <si>
    <t>B = 3000 AF</t>
  </si>
  <si>
    <t>C = 6000 AF</t>
  </si>
  <si>
    <t xml:space="preserve">       Baseflow = 1,000+3,000+70% (6000-4000)</t>
  </si>
  <si>
    <t xml:space="preserve">       Baseflow =</t>
  </si>
  <si>
    <t>Statem</t>
  </si>
  <si>
    <t>Parse</t>
  </si>
  <si>
    <t>Namext</t>
  </si>
  <si>
    <t>-Help</t>
  </si>
  <si>
    <t>-Version</t>
  </si>
  <si>
    <t>-Update</t>
  </si>
  <si>
    <t>Virgen</t>
  </si>
  <si>
    <t>Execut</t>
  </si>
  <si>
    <t>Report</t>
  </si>
  <si>
    <t>Xdebug</t>
  </si>
  <si>
    <t>Baseflow Mode</t>
  </si>
  <si>
    <t>Simulation Mode</t>
  </si>
  <si>
    <t>Report Mode</t>
  </si>
  <si>
    <t>Check Mode</t>
  </si>
  <si>
    <t>Parse the command line</t>
  </si>
  <si>
    <t>Add a standard extension to output files</t>
  </si>
  <si>
    <t>Print Help</t>
  </si>
  <si>
    <t>Prnt Versin</t>
  </si>
  <si>
    <t>Print Updates</t>
  </si>
  <si>
    <t>Getpath</t>
  </si>
  <si>
    <t>Get the directory path</t>
  </si>
  <si>
    <t>Conditions of use, warranty  of use and contact</t>
  </si>
  <si>
    <t>- Gnu</t>
  </si>
  <si>
    <t>Subroutine</t>
  </si>
  <si>
    <t xml:space="preserve">Main </t>
  </si>
  <si>
    <t>Comment</t>
  </si>
  <si>
    <t>Datinp</t>
  </si>
  <si>
    <t>Riginp</t>
  </si>
  <si>
    <t>Year Loop</t>
  </si>
  <si>
    <t>Vircom</t>
  </si>
  <si>
    <t>Rtnsec</t>
  </si>
  <si>
    <t>Rtnsecw</t>
  </si>
  <si>
    <t>Deplete</t>
  </si>
  <si>
    <t>Evasec</t>
  </si>
  <si>
    <t>Virnod</t>
  </si>
  <si>
    <t>Virin</t>
  </si>
  <si>
    <t>Dayest</t>
  </si>
  <si>
    <t>Year</t>
  </si>
  <si>
    <t>Month Loop</t>
  </si>
  <si>
    <t>Return</t>
  </si>
  <si>
    <t>End</t>
  </si>
  <si>
    <t>Read control &amp; structure files</t>
  </si>
  <si>
    <t>Read water rights</t>
  </si>
  <si>
    <t>Mdainp(iin,0)</t>
  </si>
  <si>
    <t>Read time series &amp; skip extra data</t>
  </si>
  <si>
    <t>Get year type</t>
  </si>
  <si>
    <t>Calculate well return flows</t>
  </si>
  <si>
    <t>Calculate diversion return flows</t>
  </si>
  <si>
    <t>Calculate well depletions</t>
  </si>
  <si>
    <t>Mdainp(iin,1)</t>
  </si>
  <si>
    <t>Perform baseflow calculations</t>
  </si>
  <si>
    <t>Calculate evaporation</t>
  </si>
  <si>
    <t>Day Loop</t>
  </si>
  <si>
    <t>Calculate baseflow at ungaged locations</t>
  </si>
  <si>
    <t>Virout(3</t>
  </si>
  <si>
    <t>Virout(1</t>
  </si>
  <si>
    <t>Print Baseflow (monthly &amp; daily)</t>
  </si>
  <si>
    <t>Print Baseflow Information (monthly &amp; daily)</t>
  </si>
  <si>
    <t>Callculate seepage returns</t>
  </si>
  <si>
    <t>RtnsecRP</t>
  </si>
  <si>
    <t>SoilM</t>
  </si>
  <si>
    <t>Calculate soil moisture</t>
  </si>
  <si>
    <t>Virout(5</t>
  </si>
  <si>
    <t>Virgain</t>
  </si>
  <si>
    <t>Virset(2</t>
  </si>
  <si>
    <t>Virset(3</t>
  </si>
  <si>
    <t>Virout(2</t>
  </si>
  <si>
    <t>If EOY print monthly &amp; daily negative flow data</t>
  </si>
  <si>
    <t xml:space="preserve">Virout(4 </t>
  </si>
  <si>
    <t>Month Loop (340)</t>
  </si>
  <si>
    <t>Day Loop (330)</t>
  </si>
  <si>
    <t>Virin(1,</t>
  </si>
  <si>
    <t>Read monthly reservoir data</t>
  </si>
  <si>
    <t>Read monthly time series data for 1 year except reservoir</t>
  </si>
  <si>
    <t>If daily, estimate daily data</t>
  </si>
  <si>
    <t>Initilize data for a year type</t>
  </si>
  <si>
    <t>Virset(1</t>
  </si>
  <si>
    <t>If daily, set daily data</t>
  </si>
  <si>
    <t>Calculate gains</t>
  </si>
  <si>
    <t>If daily, sum daily data</t>
  </si>
  <si>
    <t>If daily, print daily results</t>
  </si>
  <si>
    <t>Print Baseflow Information at gages (.xbx monthly &amp; daily)</t>
  </si>
  <si>
    <t>Read baseflow information</t>
  </si>
  <si>
    <t xml:space="preserve">Data Check </t>
  </si>
  <si>
    <t>Called by Statem</t>
  </si>
  <si>
    <t>Chekpor</t>
  </si>
  <si>
    <t>Check period of record</t>
  </si>
  <si>
    <t>Ouflow(0</t>
  </si>
  <si>
    <t>Perform year checks</t>
  </si>
  <si>
    <t>Ouflow</t>
  </si>
  <si>
    <t>Rigsor</t>
  </si>
  <si>
    <t>Sort water rights</t>
  </si>
  <si>
    <t>Demcons</t>
  </si>
  <si>
    <t>Check demand Vs capacity, Vs water right</t>
  </si>
  <si>
    <t>Perform data  checks for various elements each by month</t>
  </si>
  <si>
    <t>Outtop</t>
  </si>
  <si>
    <t>Bintop</t>
  </si>
  <si>
    <t>Print header to top of binary output files</t>
  </si>
  <si>
    <t>Print header to top of ascii output files</t>
  </si>
  <si>
    <t>SetPlano</t>
  </si>
  <si>
    <t>Prepare plan output file</t>
  </si>
  <si>
    <t>GetplnR</t>
  </si>
  <si>
    <t>GetplnW</t>
  </si>
  <si>
    <t>Get plan data for recharge plans</t>
  </si>
  <si>
    <t>Get plan data for well plans</t>
  </si>
  <si>
    <t>Demcons(1</t>
  </si>
  <si>
    <t>Bomsec</t>
  </si>
  <si>
    <t>Initilize at beginning of month</t>
  </si>
  <si>
    <t>Calculate constrained demand</t>
  </si>
  <si>
    <t>Dayset</t>
  </si>
  <si>
    <t>Ifrrig</t>
  </si>
  <si>
    <t>Year Loop (130)</t>
  </si>
  <si>
    <t>Month Loop (1100)</t>
  </si>
  <si>
    <t>Calldat</t>
  </si>
  <si>
    <t>if(ciall=1, get call data</t>
  </si>
  <si>
    <t>Day Loop (1000)</t>
  </si>
  <si>
    <t>Water Right Loop (135)</t>
  </si>
  <si>
    <t>Resrg1</t>
  </si>
  <si>
    <t>Divrig</t>
  </si>
  <si>
    <t>Splatte</t>
  </si>
  <si>
    <t>If the South Platte Compact is on, Call Splatte</t>
  </si>
  <si>
    <t>If a reservoir (i1=2), call Resrg1</t>
  </si>
  <si>
    <t>If a diversion (I1=3), call Difrig</t>
  </si>
  <si>
    <t>Powrig</t>
  </si>
  <si>
    <t>If a power right (i1=4), call Powrig</t>
  </si>
  <si>
    <t>Powres</t>
  </si>
  <si>
    <t>if an ISF call Ifrrig if a point and Ifrrig2 if a reach</t>
  </si>
  <si>
    <t>DivRpl</t>
  </si>
  <si>
    <t>DivRes</t>
  </si>
  <si>
    <t>ResRpl</t>
  </si>
  <si>
    <t>RsrSpu</t>
  </si>
  <si>
    <t>CarRpl</t>
  </si>
  <si>
    <t>Exchange to a Carrier Syste</t>
  </si>
  <si>
    <t xml:space="preserve"> Transfer from reservoir to reservoir by carrier</t>
  </si>
  <si>
    <t>Reservior storage by Exchange</t>
  </si>
  <si>
    <t>Diversion by Exchange with a reservoir</t>
  </si>
  <si>
    <t>Reservoir release to diversion or reservoir via the river or to a carrier</t>
  </si>
  <si>
    <t>Reservoir to Instream flow</t>
  </si>
  <si>
    <t>OopBook2</t>
  </si>
  <si>
    <t>PowSea</t>
  </si>
  <si>
    <t>NA</t>
  </si>
  <si>
    <t>DivCar</t>
  </si>
  <si>
    <t>Reoperation</t>
  </si>
  <si>
    <t>Diversions by demand through carrier</t>
  </si>
  <si>
    <t>Target release for power</t>
  </si>
  <si>
    <t>Reservoir to reservoir bookover with additional constraints (e.g. Blue River Decree)</t>
  </si>
  <si>
    <t>IfrRigX</t>
  </si>
  <si>
    <t>DivCar1</t>
  </si>
  <si>
    <t>InterSup</t>
  </si>
  <si>
    <t>DirectFS</t>
  </si>
  <si>
    <t>Direct Flow Storage</t>
  </si>
  <si>
    <t>Interruptable Supply</t>
  </si>
  <si>
    <t>Diversions by demand through carrier with an annual limit on the carrier</t>
  </si>
  <si>
    <t>ndex flow constraint (La Plata Compact)</t>
  </si>
  <si>
    <t>Rio Grande Compact for Rio Grande</t>
  </si>
  <si>
    <t>Rio Grande Compact for Conejos</t>
  </si>
  <si>
    <t>Split Channel</t>
  </si>
  <si>
    <t>RgRg</t>
  </si>
  <si>
    <t>DivCar2</t>
  </si>
  <si>
    <t>SjRIP</t>
  </si>
  <si>
    <t>SprUse</t>
  </si>
  <si>
    <t>Sprinkler use</t>
  </si>
  <si>
    <t>San Juan RIP</t>
  </si>
  <si>
    <t>Soil Moisture</t>
  </si>
  <si>
    <t>IfrDown</t>
  </si>
  <si>
    <t>Downstream call</t>
  </si>
  <si>
    <t>DirectEx</t>
  </si>
  <si>
    <t>DirectBy</t>
  </si>
  <si>
    <t>Direct flow exchange</t>
  </si>
  <si>
    <t>Direct flow bypass</t>
  </si>
  <si>
    <t>Not used</t>
  </si>
  <si>
    <t>ResRg2</t>
  </si>
  <si>
    <t>Reservoir or Reuse plan to a user with reuse</t>
  </si>
  <si>
    <t>Reuse Plan to a diversion by exchange</t>
  </si>
  <si>
    <t>DivRplP</t>
  </si>
  <si>
    <t>PowSeaP</t>
  </si>
  <si>
    <t>Plan spill</t>
  </si>
  <si>
    <t>ResrglP</t>
  </si>
  <si>
    <t>Store a T&amp;C Plan release</t>
  </si>
  <si>
    <t>DivCarR</t>
  </si>
  <si>
    <t>Import with reuse by a carrier</t>
  </si>
  <si>
    <t>DivResR</t>
  </si>
  <si>
    <t>DivRplR</t>
  </si>
  <si>
    <t>Reservoir and reuse plan to a user by exchange</t>
  </si>
  <si>
    <t>Reservoir and reuse plan to a user by a direct release</t>
  </si>
  <si>
    <t>ResRpuP</t>
  </si>
  <si>
    <t>Bookover with reuse</t>
  </si>
  <si>
    <t>Import with reuse</t>
  </si>
  <si>
    <t>DivImpR</t>
  </si>
  <si>
    <t>DivRigS</t>
  </si>
  <si>
    <t>Diversion with a seasonal constraint</t>
  </si>
  <si>
    <t>WelAugP</t>
  </si>
  <si>
    <t>Augmentation Well</t>
  </si>
  <si>
    <t>OopDiv</t>
  </si>
  <si>
    <t>Out of Priority diversion</t>
  </si>
  <si>
    <t>DivAlp</t>
  </si>
  <si>
    <t>Diversion by an alternate point</t>
  </si>
  <si>
    <t>South Platte Compact</t>
  </si>
  <si>
    <t>SPlatte</t>
  </si>
  <si>
    <t>ResRgP</t>
  </si>
  <si>
    <t>Reservoir storage with limits</t>
  </si>
  <si>
    <t>PowSeaR</t>
  </si>
  <si>
    <t>Plan reset</t>
  </si>
  <si>
    <t>In Priority supply</t>
  </si>
  <si>
    <t>WelPrity</t>
  </si>
  <si>
    <t>Recharge well to a reservoir</t>
  </si>
  <si>
    <t>DivCarL</t>
  </si>
  <si>
    <t>WelRech</t>
  </si>
  <si>
    <t>Carrier with loss</t>
  </si>
  <si>
    <t>Multiple ownership</t>
  </si>
  <si>
    <t>Set relese limits</t>
  </si>
  <si>
    <t>DivMulti</t>
  </si>
  <si>
    <t>PowResP</t>
  </si>
  <si>
    <t>DivRplP2</t>
  </si>
  <si>
    <t>Reservoir or Reuse Plan to a T&amp;C plan by Exchange</t>
  </si>
  <si>
    <t>Reservoir or Reuse Plan to a T&amp;C plan by a direct release</t>
  </si>
  <si>
    <t>South Platte Compact storage</t>
  </si>
  <si>
    <t>IfrRigSP</t>
  </si>
  <si>
    <t>OutGVC(nlog, 3</t>
  </si>
  <si>
    <t>Call reoperation report</t>
  </si>
  <si>
    <t>EvaSec</t>
  </si>
  <si>
    <t>Reservoir Evaporatoin</t>
  </si>
  <si>
    <t>PlanEva</t>
  </si>
  <si>
    <t>Distribute evaporation to a plan</t>
  </si>
  <si>
    <t>Calculate monthly totals for a daily simulation</t>
  </si>
  <si>
    <t>Daymon(0)</t>
  </si>
  <si>
    <t>Set Rio Rrande compact data for the Rio Grande at end of month</t>
  </si>
  <si>
    <t>Set Rio Rrande compact data for the Conejos at end of month</t>
  </si>
  <si>
    <t>Water Right Loop</t>
  </si>
  <si>
    <t>DayMon</t>
  </si>
  <si>
    <t>For a daily model, set monthly totals</t>
  </si>
  <si>
    <t>OutMon</t>
  </si>
  <si>
    <t>Print monthly data to binary files</t>
  </si>
  <si>
    <t>OutCallR</t>
  </si>
  <si>
    <t>Print call data</t>
  </si>
  <si>
    <t>Set Rio Grande Compact for Rio Grande at end of year</t>
  </si>
  <si>
    <t>Set Rio Grande Compact for Conejos at end of year</t>
  </si>
  <si>
    <t>Calculate time to execute</t>
  </si>
  <si>
    <t>OutRes</t>
  </si>
  <si>
    <t>OutDivW</t>
  </si>
  <si>
    <t>OutOpr</t>
  </si>
  <si>
    <t>OutXss</t>
  </si>
  <si>
    <t>OutWel</t>
  </si>
  <si>
    <t>OutIfr</t>
  </si>
  <si>
    <t>Print reservoir results</t>
  </si>
  <si>
    <t>Print diversion results</t>
  </si>
  <si>
    <t>Prnit operational rule results</t>
  </si>
  <si>
    <t>Print structure summary results</t>
  </si>
  <si>
    <t>Print instream flow results</t>
  </si>
  <si>
    <t>OutrRg</t>
  </si>
  <si>
    <t>Print Rio Grande Compact results</t>
  </si>
  <si>
    <t>Print well results</t>
  </si>
  <si>
    <t>OutPln</t>
  </si>
  <si>
    <t>Print plan results</t>
  </si>
  <si>
    <t>DayWelO</t>
  </si>
  <si>
    <t>DayDivO</t>
  </si>
  <si>
    <t>If daily, print daily diversion results</t>
  </si>
  <si>
    <t>If daily, print daily well results</t>
  </si>
  <si>
    <t>DatTim</t>
  </si>
  <si>
    <t>Caltulate time to report</t>
  </si>
  <si>
    <t>Calculate time for entire simulation</t>
  </si>
  <si>
    <t>Well operaton without plans operating</t>
  </si>
  <si>
    <t>Well operaton with plans operating</t>
  </si>
  <si>
    <t>WelRig3P</t>
  </si>
  <si>
    <t xml:space="preserve">WelRig3P </t>
  </si>
  <si>
    <t>Right type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</si>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</sst>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3" fillId="0" borderId="0" xfId="0" applyFont="1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right"/>
    </xf>
    <xf numFmtId="9" fontId="0" fillId="2" borderId="0" xfId="0" applyNumberFormat="1" applyFill="1"/>
    <xf numFmtId="1" fontId="3" fillId="0" borderId="0" xfId="0" applyNumberFormat="1" applyFont="1"/>
    <xf numFmtId="1" fontId="0" fillId="3" borderId="0" xfId="0" applyNumberFormat="1" applyFill="1"/>
    <xf numFmtId="0" fontId="0" fillId="2" borderId="0" xfId="0" applyFill="1"/>
    <xf numFmtId="0" fontId="3" fillId="0" borderId="2" xfId="0" applyFont="1" applyBorder="1"/>
    <xf numFmtId="0" fontId="0" fillId="0" borderId="2" xfId="0" applyBorder="1"/>
    <xf numFmtId="0" fontId="4" fillId="0" borderId="0" xfId="0" applyFont="1"/>
    <xf numFmtId="0" fontId="2" fillId="0" borderId="0" xfId="0" applyFont="1"/>
    <xf numFmtId="164" fontId="2" fillId="0" borderId="0" xfId="1" applyNumberFormat="1" applyFont="1"/>
    <xf numFmtId="0" fontId="0" fillId="0" borderId="2" xfId="0" quotePrefix="1" applyBorder="1"/>
    <xf numFmtId="0" fontId="0" fillId="0" borderId="0" xfId="0" applyAlignment="1">
      <alignment horizontal="left" indent="1"/>
    </xf>
    <xf numFmtId="0" fontId="3" fillId="0" borderId="0" xfId="0" applyFont="1" applyAlignment="1">
      <alignment horizontal="left" indent="1"/>
    </xf>
    <xf numFmtId="0" fontId="0" fillId="0" borderId="0" xfId="0" applyBorder="1"/>
    <xf numFmtId="0" fontId="0" fillId="0" borderId="2" xfId="0" applyBorder="1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 indent="1"/>
    </xf>
    <xf numFmtId="0" fontId="5" fillId="0" borderId="0" xfId="0" applyFont="1" applyBorder="1"/>
    <xf numFmtId="0" fontId="0" fillId="0" borderId="0" xfId="0" applyAlignment="1">
      <alignment wrapText="1"/>
    </xf>
    <xf numFmtId="0" fontId="0" fillId="0" borderId="0" xfId="0" applyBorder="1" applyAlignment="1">
      <alignment horizontal="left" wrapText="1"/>
    </xf>
    <xf numFmtId="0" fontId="5" fillId="0" borderId="0" xfId="0" applyFont="1" applyBorder="1" applyAlignment="1">
      <alignment wrapText="1"/>
    </xf>
    <xf numFmtId="0" fontId="0" fillId="0" borderId="0" xfId="0" applyAlignment="1"/>
    <xf numFmtId="0" fontId="0" fillId="0" borderId="2" xfId="0" applyBorder="1" applyAlignment="1">
      <alignment wrapText="1"/>
    </xf>
    <xf numFmtId="0" fontId="5" fillId="2" borderId="2" xfId="0" applyFont="1" applyFill="1" applyBorder="1" applyAlignment="1">
      <alignment horizontal="left" wrapText="1"/>
    </xf>
    <xf numFmtId="0" fontId="5" fillId="2" borderId="2" xfId="0" applyFont="1" applyFill="1" applyBorder="1" applyAlignment="1">
      <alignment wrapText="1"/>
    </xf>
    <xf numFmtId="0" fontId="5" fillId="2" borderId="2" xfId="0" applyFont="1" applyFill="1" applyBorder="1"/>
    <xf numFmtId="0" fontId="5" fillId="2" borderId="2" xfId="0" applyFont="1" applyFill="1" applyBorder="1" applyAlignment="1">
      <alignment horizontal="left" indent="1"/>
    </xf>
    <xf numFmtId="0" fontId="0" fillId="0" borderId="2" xfId="0" applyBorder="1" applyAlignment="1">
      <alignment horizontal="left"/>
    </xf>
    <xf numFmtId="0" fontId="6" fillId="0" borderId="0" xfId="0" applyFont="1" applyAlignment="1">
      <alignment horizontal="left" indent="1"/>
    </xf>
    <xf numFmtId="0" fontId="5" fillId="3" borderId="0" xfId="0" applyFont="1" applyFill="1" applyBorder="1" applyAlignment="1">
      <alignment horizontal="left" wrapText="1"/>
    </xf>
    <xf numFmtId="0" fontId="5" fillId="3" borderId="0" xfId="0" applyFont="1" applyFill="1" applyBorder="1" applyAlignment="1">
      <alignment wrapText="1"/>
    </xf>
    <xf numFmtId="0" fontId="0" fillId="0" borderId="2" xfId="0" applyFont="1" applyBorder="1" applyAlignment="1">
      <alignment horizontal="left" wrapText="1" indent="1"/>
    </xf>
    <xf numFmtId="0" fontId="0" fillId="0" borderId="0" xfId="0" applyBorder="1" applyAlignment="1">
      <alignment wrapText="1"/>
    </xf>
    <xf numFmtId="0" fontId="0" fillId="3" borderId="3" xfId="0" applyFont="1" applyFill="1" applyBorder="1" applyAlignment="1">
      <alignment wrapText="1"/>
    </xf>
    <xf numFmtId="0" fontId="0" fillId="0" borderId="4" xfId="0" applyBorder="1"/>
    <xf numFmtId="0" fontId="0" fillId="0" borderId="3" xfId="0" applyFont="1" applyBorder="1"/>
    <xf numFmtId="0" fontId="5" fillId="3" borderId="3" xfId="0" applyFont="1" applyFill="1" applyBorder="1"/>
    <xf numFmtId="0" fontId="0" fillId="3" borderId="3" xfId="0" applyFill="1" applyBorder="1"/>
    <xf numFmtId="0" fontId="0" fillId="0" borderId="3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wrapText="1"/>
    </xf>
    <xf numFmtId="0" fontId="5" fillId="3" borderId="0" xfId="0" applyFont="1" applyFill="1" applyBorder="1" applyAlignment="1">
      <alignment horizontal="center" wrapText="1"/>
    </xf>
    <xf numFmtId="0" fontId="5" fillId="0" borderId="0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Baseflow</c:v>
          </c:tx>
          <c:invertIfNegative val="0"/>
          <c:trendline>
            <c:spPr>
              <a:ln w="38100"/>
            </c:spPr>
            <c:trendlineType val="poly"/>
            <c:order val="2"/>
            <c:dispRSqr val="0"/>
            <c:dispEq val="0"/>
          </c:trendline>
          <c:cat>
            <c:numRef>
              <c:f>Baseflow!$C$20:$C$25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cat>
          <c:val>
            <c:numRef>
              <c:f>Baseflow!$D$20:$D$25</c:f>
              <c:numCache>
                <c:formatCode>General</c:formatCode>
                <c:ptCount val="6"/>
                <c:pt idx="0">
                  <c:v>2000</c:v>
                </c:pt>
                <c:pt idx="1">
                  <c:v>6000</c:v>
                </c:pt>
                <c:pt idx="2">
                  <c:v>7500</c:v>
                </c:pt>
                <c:pt idx="3">
                  <c:v>9000</c:v>
                </c:pt>
                <c:pt idx="4">
                  <c:v>9800</c:v>
                </c:pt>
                <c:pt idx="5">
                  <c:v>10000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414528"/>
        <c:axId val="73424896"/>
      </c:barChart>
      <c:catAx>
        <c:axId val="73414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 of Man's Impact Removed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424896"/>
        <c:crosses val="autoZero"/>
        <c:auto val="1"/>
        <c:lblAlgn val="ctr"/>
        <c:lblOffset val="100"/>
        <c:noMultiLvlLbl val="0"/>
      </c:catAx>
      <c:valAx>
        <c:axId val="73424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Streamflow (AF)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336924030329542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3414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3</xdr:row>
      <xdr:rowOff>19050</xdr:rowOff>
    </xdr:from>
    <xdr:to>
      <xdr:col>5</xdr:col>
      <xdr:colOff>342900</xdr:colOff>
      <xdr:row>28</xdr:row>
      <xdr:rowOff>123825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590550"/>
          <a:ext cx="3095625" cy="486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271462</xdr:colOff>
      <xdr:row>6</xdr:row>
      <xdr:rowOff>114300</xdr:rowOff>
    </xdr:from>
    <xdr:to>
      <xdr:col>10</xdr:col>
      <xdr:colOff>66675</xdr:colOff>
      <xdr:row>16</xdr:row>
      <xdr:rowOff>76200</xdr:rowOff>
    </xdr:to>
    <xdr:cxnSp macro="">
      <xdr:nvCxnSpPr>
        <xdr:cNvPr id="5" name="Straight Connector 4"/>
        <xdr:cNvCxnSpPr>
          <a:stCxn id="63" idx="3"/>
        </xdr:cNvCxnSpPr>
      </xdr:nvCxnSpPr>
      <xdr:spPr>
        <a:xfrm>
          <a:off x="5148262" y="1257300"/>
          <a:ext cx="1014413" cy="1866900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47626</xdr:colOff>
      <xdr:row>8</xdr:row>
      <xdr:rowOff>114300</xdr:rowOff>
    </xdr:from>
    <xdr:to>
      <xdr:col>11</xdr:col>
      <xdr:colOff>123825</xdr:colOff>
      <xdr:row>16</xdr:row>
      <xdr:rowOff>123825</xdr:rowOff>
    </xdr:to>
    <xdr:cxnSp macro="">
      <xdr:nvCxnSpPr>
        <xdr:cNvPr id="9" name="Straight Connector 8"/>
        <xdr:cNvCxnSpPr>
          <a:stCxn id="13" idx="5"/>
        </xdr:cNvCxnSpPr>
      </xdr:nvCxnSpPr>
      <xdr:spPr>
        <a:xfrm flipH="1">
          <a:off x="6096001" y="1638300"/>
          <a:ext cx="685799" cy="1533525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16</xdr:row>
      <xdr:rowOff>57150</xdr:rowOff>
    </xdr:from>
    <xdr:to>
      <xdr:col>10</xdr:col>
      <xdr:colOff>57150</xdr:colOff>
      <xdr:row>27</xdr:row>
      <xdr:rowOff>114300</xdr:rowOff>
    </xdr:to>
    <xdr:cxnSp macro="">
      <xdr:nvCxnSpPr>
        <xdr:cNvPr id="11" name="Straight Connector 10"/>
        <xdr:cNvCxnSpPr/>
      </xdr:nvCxnSpPr>
      <xdr:spPr>
        <a:xfrm flipH="1">
          <a:off x="6134100" y="3105150"/>
          <a:ext cx="19050" cy="2152650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509902</xdr:colOff>
      <xdr:row>7</xdr:row>
      <xdr:rowOff>88580</xdr:rowOff>
    </xdr:from>
    <xdr:to>
      <xdr:col>11</xdr:col>
      <xdr:colOff>347348</xdr:colOff>
      <xdr:row>9</xdr:row>
      <xdr:rowOff>140020</xdr:rowOff>
    </xdr:to>
    <xdr:sp macro="" textlink="">
      <xdr:nvSpPr>
        <xdr:cNvPr id="13" name="Right Triangle 12"/>
        <xdr:cNvSpPr/>
      </xdr:nvSpPr>
      <xdr:spPr>
        <a:xfrm rot="20598085">
          <a:off x="6605902" y="1422080"/>
          <a:ext cx="447046" cy="432440"/>
        </a:xfrm>
        <a:prstGeom prst="rt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504825</xdr:colOff>
      <xdr:row>13</xdr:row>
      <xdr:rowOff>85725</xdr:rowOff>
    </xdr:from>
    <xdr:to>
      <xdr:col>12</xdr:col>
      <xdr:colOff>419100</xdr:colOff>
      <xdr:row>15</xdr:row>
      <xdr:rowOff>57150</xdr:rowOff>
    </xdr:to>
    <xdr:sp macro="" textlink="">
      <xdr:nvSpPr>
        <xdr:cNvPr id="28" name="Flowchart: Data 27"/>
        <xdr:cNvSpPr/>
      </xdr:nvSpPr>
      <xdr:spPr>
        <a:xfrm>
          <a:off x="7210425" y="2562225"/>
          <a:ext cx="523875" cy="352425"/>
        </a:xfrm>
        <a:prstGeom prst="flowChartInputOutpu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352425</xdr:colOff>
      <xdr:row>13</xdr:row>
      <xdr:rowOff>76200</xdr:rowOff>
    </xdr:from>
    <xdr:to>
      <xdr:col>8</xdr:col>
      <xdr:colOff>247650</xdr:colOff>
      <xdr:row>16</xdr:row>
      <xdr:rowOff>28575</xdr:rowOff>
    </xdr:to>
    <xdr:sp macro="" textlink="">
      <xdr:nvSpPr>
        <xdr:cNvPr id="29" name="Flowchart: Data 28"/>
        <xdr:cNvSpPr/>
      </xdr:nvSpPr>
      <xdr:spPr>
        <a:xfrm>
          <a:off x="4619625" y="2552700"/>
          <a:ext cx="504825" cy="523875"/>
        </a:xfrm>
        <a:prstGeom prst="flowChartInputOutpu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28575</xdr:colOff>
      <xdr:row>20</xdr:row>
      <xdr:rowOff>38100</xdr:rowOff>
    </xdr:from>
    <xdr:to>
      <xdr:col>12</xdr:col>
      <xdr:colOff>28575</xdr:colOff>
      <xdr:row>21</xdr:row>
      <xdr:rowOff>47625</xdr:rowOff>
    </xdr:to>
    <xdr:sp macro="" textlink="">
      <xdr:nvSpPr>
        <xdr:cNvPr id="31" name="Flowchart: Process 30"/>
        <xdr:cNvSpPr/>
      </xdr:nvSpPr>
      <xdr:spPr>
        <a:xfrm>
          <a:off x="6734175" y="3848100"/>
          <a:ext cx="609600" cy="200025"/>
        </a:xfrm>
        <a:prstGeom prst="flowChartProcess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200025</xdr:colOff>
      <xdr:row>19</xdr:row>
      <xdr:rowOff>28575</xdr:rowOff>
    </xdr:from>
    <xdr:to>
      <xdr:col>11</xdr:col>
      <xdr:colOff>476250</xdr:colOff>
      <xdr:row>20</xdr:row>
      <xdr:rowOff>19050</xdr:rowOff>
    </xdr:to>
    <xdr:sp macro="" textlink="">
      <xdr:nvSpPr>
        <xdr:cNvPr id="32" name="Rectangle 31"/>
        <xdr:cNvSpPr/>
      </xdr:nvSpPr>
      <xdr:spPr>
        <a:xfrm>
          <a:off x="6905625" y="3648075"/>
          <a:ext cx="276225" cy="180975"/>
        </a:xfrm>
        <a:prstGeom prst="rect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323850</xdr:colOff>
      <xdr:row>18</xdr:row>
      <xdr:rowOff>66675</xdr:rowOff>
    </xdr:from>
    <xdr:to>
      <xdr:col>11</xdr:col>
      <xdr:colOff>400050</xdr:colOff>
      <xdr:row>19</xdr:row>
      <xdr:rowOff>28575</xdr:rowOff>
    </xdr:to>
    <xdr:sp macro="" textlink="">
      <xdr:nvSpPr>
        <xdr:cNvPr id="33" name="Flowchart: Process 32"/>
        <xdr:cNvSpPr/>
      </xdr:nvSpPr>
      <xdr:spPr>
        <a:xfrm>
          <a:off x="7029450" y="3495675"/>
          <a:ext cx="76200" cy="152400"/>
        </a:xfrm>
        <a:prstGeom prst="flowChartProcess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45720</xdr:colOff>
      <xdr:row>9</xdr:row>
      <xdr:rowOff>161925</xdr:rowOff>
    </xdr:from>
    <xdr:to>
      <xdr:col>8</xdr:col>
      <xdr:colOff>533400</xdr:colOff>
      <xdr:row>13</xdr:row>
      <xdr:rowOff>76200</xdr:rowOff>
    </xdr:to>
    <xdr:cxnSp macro="">
      <xdr:nvCxnSpPr>
        <xdr:cNvPr id="35" name="Straight Arrow Connector 34"/>
        <xdr:cNvCxnSpPr>
          <a:endCxn id="29" idx="0"/>
        </xdr:cNvCxnSpPr>
      </xdr:nvCxnSpPr>
      <xdr:spPr>
        <a:xfrm flipH="1">
          <a:off x="4922520" y="1876425"/>
          <a:ext cx="487680" cy="676275"/>
        </a:xfrm>
        <a:prstGeom prst="straightConnector1">
          <a:avLst/>
        </a:prstGeom>
        <a:ln w="254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504825</xdr:colOff>
      <xdr:row>11</xdr:row>
      <xdr:rowOff>123825</xdr:rowOff>
    </xdr:from>
    <xdr:to>
      <xdr:col>12</xdr:col>
      <xdr:colOff>0</xdr:colOff>
      <xdr:row>13</xdr:row>
      <xdr:rowOff>152400</xdr:rowOff>
    </xdr:to>
    <xdr:cxnSp macro="">
      <xdr:nvCxnSpPr>
        <xdr:cNvPr id="37" name="Straight Arrow Connector 36"/>
        <xdr:cNvCxnSpPr/>
      </xdr:nvCxnSpPr>
      <xdr:spPr>
        <a:xfrm>
          <a:off x="6600825" y="2219325"/>
          <a:ext cx="714375" cy="409575"/>
        </a:xfrm>
        <a:prstGeom prst="straightConnector1">
          <a:avLst/>
        </a:prstGeom>
        <a:ln w="254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19</xdr:row>
      <xdr:rowOff>85725</xdr:rowOff>
    </xdr:from>
    <xdr:to>
      <xdr:col>11</xdr:col>
      <xdr:colOff>200025</xdr:colOff>
      <xdr:row>19</xdr:row>
      <xdr:rowOff>119063</xdr:rowOff>
    </xdr:to>
    <xdr:cxnSp macro="">
      <xdr:nvCxnSpPr>
        <xdr:cNvPr id="39" name="Straight Arrow Connector 38"/>
        <xdr:cNvCxnSpPr>
          <a:endCxn id="32" idx="1"/>
        </xdr:cNvCxnSpPr>
      </xdr:nvCxnSpPr>
      <xdr:spPr>
        <a:xfrm>
          <a:off x="6172200" y="3705225"/>
          <a:ext cx="733425" cy="33338"/>
        </a:xfrm>
        <a:prstGeom prst="straightConnector1">
          <a:avLst/>
        </a:prstGeom>
        <a:ln w="254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219075</xdr:colOff>
      <xdr:row>15</xdr:row>
      <xdr:rowOff>104775</xdr:rowOff>
    </xdr:from>
    <xdr:to>
      <xdr:col>10</xdr:col>
      <xdr:colOff>57150</xdr:colOff>
      <xdr:row>19</xdr:row>
      <xdr:rowOff>85725</xdr:rowOff>
    </xdr:to>
    <xdr:cxnSp macro="">
      <xdr:nvCxnSpPr>
        <xdr:cNvPr id="41" name="Curved Connector 40"/>
        <xdr:cNvCxnSpPr/>
      </xdr:nvCxnSpPr>
      <xdr:spPr>
        <a:xfrm>
          <a:off x="5095875" y="2962275"/>
          <a:ext cx="1057275" cy="742950"/>
        </a:xfrm>
        <a:prstGeom prst="curvedConnector3">
          <a:avLst>
            <a:gd name="adj1" fmla="val 66216"/>
          </a:avLst>
        </a:prstGeom>
        <a:ln w="25400">
          <a:solidFill>
            <a:schemeClr val="tx1"/>
          </a:solidFill>
          <a:prstDash val="sys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76201</xdr:colOff>
      <xdr:row>14</xdr:row>
      <xdr:rowOff>152399</xdr:rowOff>
    </xdr:from>
    <xdr:to>
      <xdr:col>11</xdr:col>
      <xdr:colOff>466726</xdr:colOff>
      <xdr:row>19</xdr:row>
      <xdr:rowOff>28574</xdr:rowOff>
    </xdr:to>
    <xdr:cxnSp macro="">
      <xdr:nvCxnSpPr>
        <xdr:cNvPr id="48" name="Curved Connector 47"/>
        <xdr:cNvCxnSpPr/>
      </xdr:nvCxnSpPr>
      <xdr:spPr>
        <a:xfrm rot="10800000" flipV="1">
          <a:off x="6172201" y="2819399"/>
          <a:ext cx="1000125" cy="828675"/>
        </a:xfrm>
        <a:prstGeom prst="curvedConnector3">
          <a:avLst/>
        </a:prstGeom>
        <a:ln w="25400">
          <a:solidFill>
            <a:schemeClr val="tx1"/>
          </a:solidFill>
          <a:prstDash val="sys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57151</xdr:colOff>
      <xdr:row>21</xdr:row>
      <xdr:rowOff>95250</xdr:rowOff>
    </xdr:from>
    <xdr:to>
      <xdr:col>11</xdr:col>
      <xdr:colOff>85726</xdr:colOff>
      <xdr:row>24</xdr:row>
      <xdr:rowOff>171449</xdr:rowOff>
    </xdr:to>
    <xdr:cxnSp macro="">
      <xdr:nvCxnSpPr>
        <xdr:cNvPr id="50" name="Curved Connector 49"/>
        <xdr:cNvCxnSpPr/>
      </xdr:nvCxnSpPr>
      <xdr:spPr>
        <a:xfrm rot="5400000">
          <a:off x="6148389" y="4100512"/>
          <a:ext cx="647699" cy="638175"/>
        </a:xfrm>
        <a:prstGeom prst="curvedConnector3">
          <a:avLst>
            <a:gd name="adj1" fmla="val 50000"/>
          </a:avLst>
        </a:prstGeom>
        <a:ln w="25400">
          <a:solidFill>
            <a:schemeClr val="tx1"/>
          </a:solidFill>
          <a:prstDash val="sys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27</xdr:row>
      <xdr:rowOff>114300</xdr:rowOff>
    </xdr:from>
    <xdr:to>
      <xdr:col>10</xdr:col>
      <xdr:colOff>19050</xdr:colOff>
      <xdr:row>28</xdr:row>
      <xdr:rowOff>104775</xdr:rowOff>
    </xdr:to>
    <xdr:cxnSp macro="">
      <xdr:nvCxnSpPr>
        <xdr:cNvPr id="62" name="Straight Arrow Connector 61"/>
        <xdr:cNvCxnSpPr/>
      </xdr:nvCxnSpPr>
      <xdr:spPr>
        <a:xfrm>
          <a:off x="6115050" y="5257800"/>
          <a:ext cx="0" cy="180975"/>
        </a:xfrm>
        <a:prstGeom prst="straightConnector1">
          <a:avLst/>
        </a:prstGeom>
        <a:ln w="63500">
          <a:solidFill>
            <a:schemeClr val="tx2">
              <a:lumMod val="60000"/>
              <a:lumOff val="4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133349</xdr:colOff>
      <xdr:row>5</xdr:row>
      <xdr:rowOff>66675</xdr:rowOff>
    </xdr:from>
    <xdr:to>
      <xdr:col>8</xdr:col>
      <xdr:colOff>409574</xdr:colOff>
      <xdr:row>6</xdr:row>
      <xdr:rowOff>114300</xdr:rowOff>
    </xdr:to>
    <xdr:sp macro="" textlink="">
      <xdr:nvSpPr>
        <xdr:cNvPr id="63" name="Isosceles Triangle 62"/>
        <xdr:cNvSpPr/>
      </xdr:nvSpPr>
      <xdr:spPr>
        <a:xfrm>
          <a:off x="5010149" y="1019175"/>
          <a:ext cx="276225" cy="238125"/>
        </a:xfrm>
        <a:prstGeom prst="triangl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466725</xdr:colOff>
      <xdr:row>4</xdr:row>
      <xdr:rowOff>171450</xdr:rowOff>
    </xdr:from>
    <xdr:to>
      <xdr:col>11</xdr:col>
      <xdr:colOff>771525</xdr:colOff>
      <xdr:row>6</xdr:row>
      <xdr:rowOff>47625</xdr:rowOff>
    </xdr:to>
    <xdr:sp macro="" textlink="">
      <xdr:nvSpPr>
        <xdr:cNvPr id="64" name="Isosceles Triangle 63"/>
        <xdr:cNvSpPr/>
      </xdr:nvSpPr>
      <xdr:spPr>
        <a:xfrm>
          <a:off x="7124700" y="933450"/>
          <a:ext cx="304800" cy="257175"/>
        </a:xfrm>
        <a:prstGeom prst="triangl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514349</xdr:colOff>
      <xdr:row>25</xdr:row>
      <xdr:rowOff>38100</xdr:rowOff>
    </xdr:from>
    <xdr:to>
      <xdr:col>10</xdr:col>
      <xdr:colOff>161924</xdr:colOff>
      <xdr:row>26</xdr:row>
      <xdr:rowOff>85725</xdr:rowOff>
    </xdr:to>
    <xdr:sp macro="" textlink="">
      <xdr:nvSpPr>
        <xdr:cNvPr id="66" name="Isosceles Triangle 65"/>
        <xdr:cNvSpPr/>
      </xdr:nvSpPr>
      <xdr:spPr>
        <a:xfrm>
          <a:off x="6000749" y="4800600"/>
          <a:ext cx="257175" cy="238125"/>
        </a:xfrm>
        <a:prstGeom prst="triangl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123825</xdr:colOff>
      <xdr:row>6</xdr:row>
      <xdr:rowOff>47625</xdr:rowOff>
    </xdr:from>
    <xdr:to>
      <xdr:col>11</xdr:col>
      <xdr:colOff>619125</xdr:colOff>
      <xdr:row>8</xdr:row>
      <xdr:rowOff>114300</xdr:rowOff>
    </xdr:to>
    <xdr:cxnSp macro="">
      <xdr:nvCxnSpPr>
        <xdr:cNvPr id="80" name="Straight Connector 79"/>
        <xdr:cNvCxnSpPr>
          <a:stCxn id="64" idx="3"/>
          <a:endCxn id="13" idx="5"/>
        </xdr:cNvCxnSpPr>
      </xdr:nvCxnSpPr>
      <xdr:spPr>
        <a:xfrm flipH="1">
          <a:off x="6781800" y="1190625"/>
          <a:ext cx="495300" cy="447675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3</xdr:row>
      <xdr:rowOff>19050</xdr:rowOff>
    </xdr:from>
    <xdr:to>
      <xdr:col>6</xdr:col>
      <xdr:colOff>285750</xdr:colOff>
      <xdr:row>28</xdr:row>
      <xdr:rowOff>123825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590550"/>
          <a:ext cx="3648075" cy="486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428625</xdr:colOff>
      <xdr:row>7</xdr:row>
      <xdr:rowOff>180975</xdr:rowOff>
    </xdr:from>
    <xdr:to>
      <xdr:col>10</xdr:col>
      <xdr:colOff>66675</xdr:colOff>
      <xdr:row>16</xdr:row>
      <xdr:rowOff>76200</xdr:rowOff>
    </xdr:to>
    <xdr:cxnSp macro="">
      <xdr:nvCxnSpPr>
        <xdr:cNvPr id="3" name="Straight Connector 2"/>
        <xdr:cNvCxnSpPr/>
      </xdr:nvCxnSpPr>
      <xdr:spPr>
        <a:xfrm>
          <a:off x="5305425" y="1514475"/>
          <a:ext cx="857250" cy="1609725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95250</xdr:colOff>
      <xdr:row>7</xdr:row>
      <xdr:rowOff>152400</xdr:rowOff>
    </xdr:from>
    <xdr:to>
      <xdr:col>11</xdr:col>
      <xdr:colOff>171450</xdr:colOff>
      <xdr:row>16</xdr:row>
      <xdr:rowOff>38100</xdr:rowOff>
    </xdr:to>
    <xdr:cxnSp macro="">
      <xdr:nvCxnSpPr>
        <xdr:cNvPr id="4" name="Straight Connector 3"/>
        <xdr:cNvCxnSpPr/>
      </xdr:nvCxnSpPr>
      <xdr:spPr>
        <a:xfrm flipH="1">
          <a:off x="6191250" y="1485900"/>
          <a:ext cx="685800" cy="1600200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16</xdr:row>
      <xdr:rowOff>57150</xdr:rowOff>
    </xdr:from>
    <xdr:to>
      <xdr:col>10</xdr:col>
      <xdr:colOff>57150</xdr:colOff>
      <xdr:row>27</xdr:row>
      <xdr:rowOff>114300</xdr:rowOff>
    </xdr:to>
    <xdr:cxnSp macro="">
      <xdr:nvCxnSpPr>
        <xdr:cNvPr id="5" name="Straight Connector 4"/>
        <xdr:cNvCxnSpPr/>
      </xdr:nvCxnSpPr>
      <xdr:spPr>
        <a:xfrm flipH="1">
          <a:off x="6134100" y="3105150"/>
          <a:ext cx="19050" cy="2152650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38100</xdr:colOff>
      <xdr:row>5</xdr:row>
      <xdr:rowOff>133350</xdr:rowOff>
    </xdr:from>
    <xdr:to>
      <xdr:col>12</xdr:col>
      <xdr:colOff>66675</xdr:colOff>
      <xdr:row>9</xdr:row>
      <xdr:rowOff>66675</xdr:rowOff>
    </xdr:to>
    <xdr:sp macro="" textlink="">
      <xdr:nvSpPr>
        <xdr:cNvPr id="6" name="Right Triangle 5"/>
        <xdr:cNvSpPr/>
      </xdr:nvSpPr>
      <xdr:spPr>
        <a:xfrm>
          <a:off x="6743700" y="1085850"/>
          <a:ext cx="638175" cy="695325"/>
        </a:xfrm>
        <a:prstGeom prst="rt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504825</xdr:colOff>
      <xdr:row>13</xdr:row>
      <xdr:rowOff>85725</xdr:rowOff>
    </xdr:from>
    <xdr:to>
      <xdr:col>12</xdr:col>
      <xdr:colOff>419100</xdr:colOff>
      <xdr:row>15</xdr:row>
      <xdr:rowOff>57150</xdr:rowOff>
    </xdr:to>
    <xdr:sp macro="" textlink="">
      <xdr:nvSpPr>
        <xdr:cNvPr id="7" name="Flowchart: Data 6"/>
        <xdr:cNvSpPr/>
      </xdr:nvSpPr>
      <xdr:spPr>
        <a:xfrm>
          <a:off x="7210425" y="2562225"/>
          <a:ext cx="523875" cy="352425"/>
        </a:xfrm>
        <a:prstGeom prst="flowChartInputOutpu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352425</xdr:colOff>
      <xdr:row>13</xdr:row>
      <xdr:rowOff>76200</xdr:rowOff>
    </xdr:from>
    <xdr:to>
      <xdr:col>8</xdr:col>
      <xdr:colOff>247650</xdr:colOff>
      <xdr:row>16</xdr:row>
      <xdr:rowOff>28575</xdr:rowOff>
    </xdr:to>
    <xdr:sp macro="" textlink="">
      <xdr:nvSpPr>
        <xdr:cNvPr id="8" name="Flowchart: Data 7"/>
        <xdr:cNvSpPr/>
      </xdr:nvSpPr>
      <xdr:spPr>
        <a:xfrm>
          <a:off x="4619625" y="2552700"/>
          <a:ext cx="504825" cy="523875"/>
        </a:xfrm>
        <a:prstGeom prst="flowChartInputOutpu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28575</xdr:colOff>
      <xdr:row>20</xdr:row>
      <xdr:rowOff>38100</xdr:rowOff>
    </xdr:from>
    <xdr:to>
      <xdr:col>12</xdr:col>
      <xdr:colOff>28575</xdr:colOff>
      <xdr:row>21</xdr:row>
      <xdr:rowOff>47625</xdr:rowOff>
    </xdr:to>
    <xdr:sp macro="" textlink="">
      <xdr:nvSpPr>
        <xdr:cNvPr id="9" name="Flowchart: Process 8"/>
        <xdr:cNvSpPr/>
      </xdr:nvSpPr>
      <xdr:spPr>
        <a:xfrm>
          <a:off x="6734175" y="3848100"/>
          <a:ext cx="609600" cy="200025"/>
        </a:xfrm>
        <a:prstGeom prst="flowChartProcess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200025</xdr:colOff>
      <xdr:row>19</xdr:row>
      <xdr:rowOff>28575</xdr:rowOff>
    </xdr:from>
    <xdr:to>
      <xdr:col>11</xdr:col>
      <xdr:colOff>476250</xdr:colOff>
      <xdr:row>20</xdr:row>
      <xdr:rowOff>19050</xdr:rowOff>
    </xdr:to>
    <xdr:sp macro="" textlink="">
      <xdr:nvSpPr>
        <xdr:cNvPr id="10" name="Rectangle 9"/>
        <xdr:cNvSpPr/>
      </xdr:nvSpPr>
      <xdr:spPr>
        <a:xfrm>
          <a:off x="6905625" y="3648075"/>
          <a:ext cx="276225" cy="180975"/>
        </a:xfrm>
        <a:prstGeom prst="rect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323850</xdr:colOff>
      <xdr:row>18</xdr:row>
      <xdr:rowOff>66675</xdr:rowOff>
    </xdr:from>
    <xdr:to>
      <xdr:col>11</xdr:col>
      <xdr:colOff>400050</xdr:colOff>
      <xdr:row>19</xdr:row>
      <xdr:rowOff>28575</xdr:rowOff>
    </xdr:to>
    <xdr:sp macro="" textlink="">
      <xdr:nvSpPr>
        <xdr:cNvPr id="11" name="Flowchart: Process 10"/>
        <xdr:cNvSpPr/>
      </xdr:nvSpPr>
      <xdr:spPr>
        <a:xfrm>
          <a:off x="7029450" y="3495675"/>
          <a:ext cx="76200" cy="152400"/>
        </a:xfrm>
        <a:prstGeom prst="flowChartProcess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45720</xdr:colOff>
      <xdr:row>9</xdr:row>
      <xdr:rowOff>161925</xdr:rowOff>
    </xdr:from>
    <xdr:to>
      <xdr:col>8</xdr:col>
      <xdr:colOff>533400</xdr:colOff>
      <xdr:row>13</xdr:row>
      <xdr:rowOff>76200</xdr:rowOff>
    </xdr:to>
    <xdr:cxnSp macro="">
      <xdr:nvCxnSpPr>
        <xdr:cNvPr id="12" name="Straight Arrow Connector 11"/>
        <xdr:cNvCxnSpPr>
          <a:endCxn id="8" idx="0"/>
        </xdr:cNvCxnSpPr>
      </xdr:nvCxnSpPr>
      <xdr:spPr>
        <a:xfrm flipH="1">
          <a:off x="4922520" y="1876425"/>
          <a:ext cx="487680" cy="676275"/>
        </a:xfrm>
        <a:prstGeom prst="straightConnector1">
          <a:avLst/>
        </a:prstGeom>
        <a:ln w="254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504825</xdr:colOff>
      <xdr:row>11</xdr:row>
      <xdr:rowOff>123825</xdr:rowOff>
    </xdr:from>
    <xdr:to>
      <xdr:col>12</xdr:col>
      <xdr:colOff>0</xdr:colOff>
      <xdr:row>13</xdr:row>
      <xdr:rowOff>152400</xdr:rowOff>
    </xdr:to>
    <xdr:cxnSp macro="">
      <xdr:nvCxnSpPr>
        <xdr:cNvPr id="13" name="Straight Arrow Connector 12"/>
        <xdr:cNvCxnSpPr/>
      </xdr:nvCxnSpPr>
      <xdr:spPr>
        <a:xfrm>
          <a:off x="6600825" y="2219325"/>
          <a:ext cx="714375" cy="409575"/>
        </a:xfrm>
        <a:prstGeom prst="straightConnector1">
          <a:avLst/>
        </a:prstGeom>
        <a:ln w="254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19</xdr:row>
      <xdr:rowOff>85725</xdr:rowOff>
    </xdr:from>
    <xdr:to>
      <xdr:col>11</xdr:col>
      <xdr:colOff>200025</xdr:colOff>
      <xdr:row>19</xdr:row>
      <xdr:rowOff>119063</xdr:rowOff>
    </xdr:to>
    <xdr:cxnSp macro="">
      <xdr:nvCxnSpPr>
        <xdr:cNvPr id="14" name="Straight Arrow Connector 13"/>
        <xdr:cNvCxnSpPr>
          <a:endCxn id="10" idx="1"/>
        </xdr:cNvCxnSpPr>
      </xdr:nvCxnSpPr>
      <xdr:spPr>
        <a:xfrm>
          <a:off x="6172200" y="3705225"/>
          <a:ext cx="733425" cy="33338"/>
        </a:xfrm>
        <a:prstGeom prst="straightConnector1">
          <a:avLst/>
        </a:prstGeom>
        <a:ln w="254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219075</xdr:colOff>
      <xdr:row>15</xdr:row>
      <xdr:rowOff>104775</xdr:rowOff>
    </xdr:from>
    <xdr:to>
      <xdr:col>10</xdr:col>
      <xdr:colOff>57150</xdr:colOff>
      <xdr:row>19</xdr:row>
      <xdr:rowOff>85725</xdr:rowOff>
    </xdr:to>
    <xdr:cxnSp macro="">
      <xdr:nvCxnSpPr>
        <xdr:cNvPr id="15" name="Curved Connector 14"/>
        <xdr:cNvCxnSpPr/>
      </xdr:nvCxnSpPr>
      <xdr:spPr>
        <a:xfrm>
          <a:off x="5095875" y="2962275"/>
          <a:ext cx="1057275" cy="742950"/>
        </a:xfrm>
        <a:prstGeom prst="curvedConnector3">
          <a:avLst>
            <a:gd name="adj1" fmla="val 70721"/>
          </a:avLst>
        </a:prstGeom>
        <a:ln w="25400">
          <a:solidFill>
            <a:schemeClr val="tx1"/>
          </a:solidFill>
          <a:prstDash val="sys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85726</xdr:colOff>
      <xdr:row>14</xdr:row>
      <xdr:rowOff>180974</xdr:rowOff>
    </xdr:from>
    <xdr:to>
      <xdr:col>11</xdr:col>
      <xdr:colOff>476251</xdr:colOff>
      <xdr:row>19</xdr:row>
      <xdr:rowOff>57149</xdr:rowOff>
    </xdr:to>
    <xdr:cxnSp macro="">
      <xdr:nvCxnSpPr>
        <xdr:cNvPr id="16" name="Curved Connector 15"/>
        <xdr:cNvCxnSpPr/>
      </xdr:nvCxnSpPr>
      <xdr:spPr>
        <a:xfrm rot="10800000" flipV="1">
          <a:off x="6181726" y="2847974"/>
          <a:ext cx="1000125" cy="828675"/>
        </a:xfrm>
        <a:prstGeom prst="curvedConnector3">
          <a:avLst>
            <a:gd name="adj1" fmla="val 69048"/>
          </a:avLst>
        </a:prstGeom>
        <a:ln w="25400">
          <a:solidFill>
            <a:schemeClr val="tx1"/>
          </a:solidFill>
          <a:prstDash val="sys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57151</xdr:colOff>
      <xdr:row>21</xdr:row>
      <xdr:rowOff>95250</xdr:rowOff>
    </xdr:from>
    <xdr:to>
      <xdr:col>11</xdr:col>
      <xdr:colOff>85726</xdr:colOff>
      <xdr:row>24</xdr:row>
      <xdr:rowOff>171449</xdr:rowOff>
    </xdr:to>
    <xdr:cxnSp macro="">
      <xdr:nvCxnSpPr>
        <xdr:cNvPr id="17" name="Curved Connector 16"/>
        <xdr:cNvCxnSpPr/>
      </xdr:nvCxnSpPr>
      <xdr:spPr>
        <a:xfrm rot="5400000">
          <a:off x="6148389" y="4100512"/>
          <a:ext cx="647699" cy="638175"/>
        </a:xfrm>
        <a:prstGeom prst="curvedConnector3">
          <a:avLst>
            <a:gd name="adj1" fmla="val 50000"/>
          </a:avLst>
        </a:prstGeom>
        <a:ln w="25400">
          <a:solidFill>
            <a:schemeClr val="tx1"/>
          </a:solidFill>
          <a:prstDash val="sys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27</xdr:row>
      <xdr:rowOff>114300</xdr:rowOff>
    </xdr:from>
    <xdr:to>
      <xdr:col>10</xdr:col>
      <xdr:colOff>19050</xdr:colOff>
      <xdr:row>28</xdr:row>
      <xdr:rowOff>104775</xdr:rowOff>
    </xdr:to>
    <xdr:cxnSp macro="">
      <xdr:nvCxnSpPr>
        <xdr:cNvPr id="18" name="Straight Arrow Connector 17"/>
        <xdr:cNvCxnSpPr/>
      </xdr:nvCxnSpPr>
      <xdr:spPr>
        <a:xfrm>
          <a:off x="6115050" y="5257800"/>
          <a:ext cx="0" cy="180975"/>
        </a:xfrm>
        <a:prstGeom prst="straightConnector1">
          <a:avLst/>
        </a:prstGeom>
        <a:ln w="63500">
          <a:solidFill>
            <a:schemeClr val="tx2">
              <a:lumMod val="60000"/>
              <a:lumOff val="4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38100</xdr:colOff>
      <xdr:row>7</xdr:row>
      <xdr:rowOff>100013</xdr:rowOff>
    </xdr:from>
    <xdr:to>
      <xdr:col>11</xdr:col>
      <xdr:colOff>38100</xdr:colOff>
      <xdr:row>7</xdr:row>
      <xdr:rowOff>100013</xdr:rowOff>
    </xdr:to>
    <xdr:cxnSp macro="">
      <xdr:nvCxnSpPr>
        <xdr:cNvPr id="24" name="Straight Arrow Connector 23"/>
        <xdr:cNvCxnSpPr>
          <a:stCxn id="6" idx="1"/>
          <a:endCxn id="6" idx="1"/>
        </xdr:cNvCxnSpPr>
      </xdr:nvCxnSpPr>
      <xdr:spPr>
        <a:xfrm>
          <a:off x="6743700" y="1433513"/>
          <a:ext cx="0" cy="0"/>
        </a:xfrm>
        <a:prstGeom prst="straightConnector1">
          <a:avLst/>
        </a:prstGeom>
        <a:ln w="254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9527</xdr:colOff>
      <xdr:row>9</xdr:row>
      <xdr:rowOff>66676</xdr:rowOff>
    </xdr:from>
    <xdr:to>
      <xdr:col>11</xdr:col>
      <xdr:colOff>38100</xdr:colOff>
      <xdr:row>9</xdr:row>
      <xdr:rowOff>161926</xdr:rowOff>
    </xdr:to>
    <xdr:cxnSp macro="">
      <xdr:nvCxnSpPr>
        <xdr:cNvPr id="26" name="Curved Connector 25"/>
        <xdr:cNvCxnSpPr>
          <a:stCxn id="6" idx="2"/>
        </xdr:cNvCxnSpPr>
      </xdr:nvCxnSpPr>
      <xdr:spPr>
        <a:xfrm rot="5400000">
          <a:off x="6072189" y="1204914"/>
          <a:ext cx="95250" cy="1247773"/>
        </a:xfrm>
        <a:prstGeom prst="curvedConnector2">
          <a:avLst/>
        </a:prstGeom>
        <a:ln w="254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452437</xdr:colOff>
      <xdr:row>13</xdr:row>
      <xdr:rowOff>61911</xdr:rowOff>
    </xdr:from>
    <xdr:to>
      <xdr:col>14</xdr:col>
      <xdr:colOff>542925</xdr:colOff>
      <xdr:row>29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271462</xdr:colOff>
      <xdr:row>36</xdr:row>
      <xdr:rowOff>114300</xdr:rowOff>
    </xdr:from>
    <xdr:to>
      <xdr:col>5</xdr:col>
      <xdr:colOff>66675</xdr:colOff>
      <xdr:row>46</xdr:row>
      <xdr:rowOff>76200</xdr:rowOff>
    </xdr:to>
    <xdr:cxnSp macro="">
      <xdr:nvCxnSpPr>
        <xdr:cNvPr id="23" name="Straight Connector 22"/>
        <xdr:cNvCxnSpPr>
          <a:stCxn id="39" idx="3"/>
        </xdr:cNvCxnSpPr>
      </xdr:nvCxnSpPr>
      <xdr:spPr>
        <a:xfrm>
          <a:off x="5100637" y="1362075"/>
          <a:ext cx="1014413" cy="1866900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47626</xdr:colOff>
      <xdr:row>38</xdr:row>
      <xdr:rowOff>114300</xdr:rowOff>
    </xdr:from>
    <xdr:to>
      <xdr:col>6</xdr:col>
      <xdr:colOff>123825</xdr:colOff>
      <xdr:row>46</xdr:row>
      <xdr:rowOff>123825</xdr:rowOff>
    </xdr:to>
    <xdr:cxnSp macro="">
      <xdr:nvCxnSpPr>
        <xdr:cNvPr id="24" name="Straight Connector 23"/>
        <xdr:cNvCxnSpPr>
          <a:stCxn id="26" idx="5"/>
        </xdr:cNvCxnSpPr>
      </xdr:nvCxnSpPr>
      <xdr:spPr>
        <a:xfrm flipH="1">
          <a:off x="6096001" y="1743075"/>
          <a:ext cx="685799" cy="1533525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46</xdr:row>
      <xdr:rowOff>57150</xdr:rowOff>
    </xdr:from>
    <xdr:to>
      <xdr:col>5</xdr:col>
      <xdr:colOff>57150</xdr:colOff>
      <xdr:row>57</xdr:row>
      <xdr:rowOff>114300</xdr:rowOff>
    </xdr:to>
    <xdr:cxnSp macro="">
      <xdr:nvCxnSpPr>
        <xdr:cNvPr id="25" name="Straight Connector 24"/>
        <xdr:cNvCxnSpPr/>
      </xdr:nvCxnSpPr>
      <xdr:spPr>
        <a:xfrm flipH="1">
          <a:off x="6086475" y="3209925"/>
          <a:ext cx="19050" cy="2152650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509902</xdr:colOff>
      <xdr:row>37</xdr:row>
      <xdr:rowOff>88580</xdr:rowOff>
    </xdr:from>
    <xdr:to>
      <xdr:col>6</xdr:col>
      <xdr:colOff>347348</xdr:colOff>
      <xdr:row>39</xdr:row>
      <xdr:rowOff>140020</xdr:rowOff>
    </xdr:to>
    <xdr:sp macro="" textlink="">
      <xdr:nvSpPr>
        <xdr:cNvPr id="26" name="Right Triangle 25"/>
        <xdr:cNvSpPr/>
      </xdr:nvSpPr>
      <xdr:spPr>
        <a:xfrm rot="20598085">
          <a:off x="6558277" y="1526855"/>
          <a:ext cx="447046" cy="432440"/>
        </a:xfrm>
        <a:prstGeom prst="rt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504825</xdr:colOff>
      <xdr:row>43</xdr:row>
      <xdr:rowOff>85725</xdr:rowOff>
    </xdr:from>
    <xdr:to>
      <xdr:col>7</xdr:col>
      <xdr:colOff>419100</xdr:colOff>
      <xdr:row>45</xdr:row>
      <xdr:rowOff>57150</xdr:rowOff>
    </xdr:to>
    <xdr:sp macro="" textlink="">
      <xdr:nvSpPr>
        <xdr:cNvPr id="27" name="Flowchart: Data 26"/>
        <xdr:cNvSpPr/>
      </xdr:nvSpPr>
      <xdr:spPr>
        <a:xfrm>
          <a:off x="7162800" y="2667000"/>
          <a:ext cx="923925" cy="352425"/>
        </a:xfrm>
        <a:prstGeom prst="flowChartInputOutpu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352425</xdr:colOff>
      <xdr:row>43</xdr:row>
      <xdr:rowOff>76200</xdr:rowOff>
    </xdr:from>
    <xdr:to>
      <xdr:col>3</xdr:col>
      <xdr:colOff>247650</xdr:colOff>
      <xdr:row>46</xdr:row>
      <xdr:rowOff>28575</xdr:rowOff>
    </xdr:to>
    <xdr:sp macro="" textlink="">
      <xdr:nvSpPr>
        <xdr:cNvPr id="28" name="Flowchart: Data 27"/>
        <xdr:cNvSpPr/>
      </xdr:nvSpPr>
      <xdr:spPr>
        <a:xfrm>
          <a:off x="4219575" y="2657475"/>
          <a:ext cx="857250" cy="523875"/>
        </a:xfrm>
        <a:prstGeom prst="flowChartInputOutpu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28575</xdr:colOff>
      <xdr:row>50</xdr:row>
      <xdr:rowOff>38100</xdr:rowOff>
    </xdr:from>
    <xdr:to>
      <xdr:col>7</xdr:col>
      <xdr:colOff>28575</xdr:colOff>
      <xdr:row>51</xdr:row>
      <xdr:rowOff>47625</xdr:rowOff>
    </xdr:to>
    <xdr:sp macro="" textlink="">
      <xdr:nvSpPr>
        <xdr:cNvPr id="29" name="Flowchart: Process 28"/>
        <xdr:cNvSpPr/>
      </xdr:nvSpPr>
      <xdr:spPr>
        <a:xfrm>
          <a:off x="6686550" y="3952875"/>
          <a:ext cx="1009650" cy="200025"/>
        </a:xfrm>
        <a:prstGeom prst="flowChartProcess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200025</xdr:colOff>
      <xdr:row>49</xdr:row>
      <xdr:rowOff>28575</xdr:rowOff>
    </xdr:from>
    <xdr:to>
      <xdr:col>6</xdr:col>
      <xdr:colOff>476250</xdr:colOff>
      <xdr:row>50</xdr:row>
      <xdr:rowOff>19050</xdr:rowOff>
    </xdr:to>
    <xdr:sp macro="" textlink="">
      <xdr:nvSpPr>
        <xdr:cNvPr id="30" name="Rectangle 29"/>
        <xdr:cNvSpPr/>
      </xdr:nvSpPr>
      <xdr:spPr>
        <a:xfrm>
          <a:off x="6858000" y="3752850"/>
          <a:ext cx="276225" cy="180975"/>
        </a:xfrm>
        <a:prstGeom prst="rect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323850</xdr:colOff>
      <xdr:row>48</xdr:row>
      <xdr:rowOff>66675</xdr:rowOff>
    </xdr:from>
    <xdr:to>
      <xdr:col>6</xdr:col>
      <xdr:colOff>400050</xdr:colOff>
      <xdr:row>49</xdr:row>
      <xdr:rowOff>28575</xdr:rowOff>
    </xdr:to>
    <xdr:sp macro="" textlink="">
      <xdr:nvSpPr>
        <xdr:cNvPr id="31" name="Flowchart: Process 30"/>
        <xdr:cNvSpPr/>
      </xdr:nvSpPr>
      <xdr:spPr>
        <a:xfrm>
          <a:off x="6981825" y="3600450"/>
          <a:ext cx="76200" cy="152400"/>
        </a:xfrm>
        <a:prstGeom prst="flowChartProcess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45720</xdr:colOff>
      <xdr:row>39</xdr:row>
      <xdr:rowOff>161925</xdr:rowOff>
    </xdr:from>
    <xdr:to>
      <xdr:col>3</xdr:col>
      <xdr:colOff>533400</xdr:colOff>
      <xdr:row>43</xdr:row>
      <xdr:rowOff>76200</xdr:rowOff>
    </xdr:to>
    <xdr:cxnSp macro="">
      <xdr:nvCxnSpPr>
        <xdr:cNvPr id="32" name="Straight Arrow Connector 31"/>
        <xdr:cNvCxnSpPr>
          <a:endCxn id="28" idx="0"/>
        </xdr:cNvCxnSpPr>
      </xdr:nvCxnSpPr>
      <xdr:spPr>
        <a:xfrm flipH="1">
          <a:off x="4874895" y="1981200"/>
          <a:ext cx="487680" cy="676275"/>
        </a:xfrm>
        <a:prstGeom prst="straightConnector1">
          <a:avLst/>
        </a:prstGeom>
        <a:ln w="254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504825</xdr:colOff>
      <xdr:row>41</xdr:row>
      <xdr:rowOff>123825</xdr:rowOff>
    </xdr:from>
    <xdr:to>
      <xdr:col>7</xdr:col>
      <xdr:colOff>0</xdr:colOff>
      <xdr:row>43</xdr:row>
      <xdr:rowOff>152400</xdr:rowOff>
    </xdr:to>
    <xdr:cxnSp macro="">
      <xdr:nvCxnSpPr>
        <xdr:cNvPr id="33" name="Straight Arrow Connector 32"/>
        <xdr:cNvCxnSpPr/>
      </xdr:nvCxnSpPr>
      <xdr:spPr>
        <a:xfrm>
          <a:off x="6553200" y="2324100"/>
          <a:ext cx="1114425" cy="409575"/>
        </a:xfrm>
        <a:prstGeom prst="straightConnector1">
          <a:avLst/>
        </a:prstGeom>
        <a:ln w="254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76200</xdr:colOff>
      <xdr:row>49</xdr:row>
      <xdr:rowOff>85725</xdr:rowOff>
    </xdr:from>
    <xdr:to>
      <xdr:col>6</xdr:col>
      <xdr:colOff>200025</xdr:colOff>
      <xdr:row>49</xdr:row>
      <xdr:rowOff>119063</xdr:rowOff>
    </xdr:to>
    <xdr:cxnSp macro="">
      <xdr:nvCxnSpPr>
        <xdr:cNvPr id="34" name="Straight Arrow Connector 33"/>
        <xdr:cNvCxnSpPr>
          <a:endCxn id="30" idx="1"/>
        </xdr:cNvCxnSpPr>
      </xdr:nvCxnSpPr>
      <xdr:spPr>
        <a:xfrm>
          <a:off x="6124575" y="3810000"/>
          <a:ext cx="733425" cy="33338"/>
        </a:xfrm>
        <a:prstGeom prst="straightConnector1">
          <a:avLst/>
        </a:prstGeom>
        <a:ln w="254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219075</xdr:colOff>
      <xdr:row>45</xdr:row>
      <xdr:rowOff>104775</xdr:rowOff>
    </xdr:from>
    <xdr:to>
      <xdr:col>5</xdr:col>
      <xdr:colOff>57150</xdr:colOff>
      <xdr:row>49</xdr:row>
      <xdr:rowOff>85725</xdr:rowOff>
    </xdr:to>
    <xdr:cxnSp macro="">
      <xdr:nvCxnSpPr>
        <xdr:cNvPr id="35" name="Curved Connector 34"/>
        <xdr:cNvCxnSpPr/>
      </xdr:nvCxnSpPr>
      <xdr:spPr>
        <a:xfrm>
          <a:off x="5048250" y="3067050"/>
          <a:ext cx="1057275" cy="742950"/>
        </a:xfrm>
        <a:prstGeom prst="curvedConnector3">
          <a:avLst>
            <a:gd name="adj1" fmla="val 66216"/>
          </a:avLst>
        </a:prstGeom>
        <a:ln w="25400">
          <a:solidFill>
            <a:schemeClr val="tx1"/>
          </a:solidFill>
          <a:prstDash val="sys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76201</xdr:colOff>
      <xdr:row>44</xdr:row>
      <xdr:rowOff>152399</xdr:rowOff>
    </xdr:from>
    <xdr:to>
      <xdr:col>6</xdr:col>
      <xdr:colOff>466726</xdr:colOff>
      <xdr:row>49</xdr:row>
      <xdr:rowOff>28574</xdr:rowOff>
    </xdr:to>
    <xdr:cxnSp macro="">
      <xdr:nvCxnSpPr>
        <xdr:cNvPr id="36" name="Curved Connector 35"/>
        <xdr:cNvCxnSpPr/>
      </xdr:nvCxnSpPr>
      <xdr:spPr>
        <a:xfrm rot="10800000" flipV="1">
          <a:off x="6124576" y="2924174"/>
          <a:ext cx="1000125" cy="828675"/>
        </a:xfrm>
        <a:prstGeom prst="curvedConnector3">
          <a:avLst/>
        </a:prstGeom>
        <a:ln w="25400">
          <a:solidFill>
            <a:schemeClr val="tx1"/>
          </a:solidFill>
          <a:prstDash val="sys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57151</xdr:colOff>
      <xdr:row>51</xdr:row>
      <xdr:rowOff>95250</xdr:rowOff>
    </xdr:from>
    <xdr:to>
      <xdr:col>6</xdr:col>
      <xdr:colOff>85726</xdr:colOff>
      <xdr:row>54</xdr:row>
      <xdr:rowOff>171449</xdr:rowOff>
    </xdr:to>
    <xdr:cxnSp macro="">
      <xdr:nvCxnSpPr>
        <xdr:cNvPr id="37" name="Curved Connector 36"/>
        <xdr:cNvCxnSpPr/>
      </xdr:nvCxnSpPr>
      <xdr:spPr>
        <a:xfrm rot="5400000">
          <a:off x="6100764" y="4205287"/>
          <a:ext cx="647699" cy="638175"/>
        </a:xfrm>
        <a:prstGeom prst="curvedConnector3">
          <a:avLst>
            <a:gd name="adj1" fmla="val 50000"/>
          </a:avLst>
        </a:prstGeom>
        <a:ln w="25400">
          <a:solidFill>
            <a:schemeClr val="tx1"/>
          </a:solidFill>
          <a:prstDash val="sys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57</xdr:row>
      <xdr:rowOff>114300</xdr:rowOff>
    </xdr:from>
    <xdr:to>
      <xdr:col>5</xdr:col>
      <xdr:colOff>19050</xdr:colOff>
      <xdr:row>58</xdr:row>
      <xdr:rowOff>104775</xdr:rowOff>
    </xdr:to>
    <xdr:cxnSp macro="">
      <xdr:nvCxnSpPr>
        <xdr:cNvPr id="38" name="Straight Arrow Connector 37"/>
        <xdr:cNvCxnSpPr/>
      </xdr:nvCxnSpPr>
      <xdr:spPr>
        <a:xfrm>
          <a:off x="6067425" y="5362575"/>
          <a:ext cx="0" cy="180975"/>
        </a:xfrm>
        <a:prstGeom prst="straightConnector1">
          <a:avLst/>
        </a:prstGeom>
        <a:ln w="63500">
          <a:solidFill>
            <a:schemeClr val="tx2">
              <a:lumMod val="60000"/>
              <a:lumOff val="4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133349</xdr:colOff>
      <xdr:row>35</xdr:row>
      <xdr:rowOff>66675</xdr:rowOff>
    </xdr:from>
    <xdr:to>
      <xdr:col>3</xdr:col>
      <xdr:colOff>409574</xdr:colOff>
      <xdr:row>36</xdr:row>
      <xdr:rowOff>114300</xdr:rowOff>
    </xdr:to>
    <xdr:sp macro="" textlink="">
      <xdr:nvSpPr>
        <xdr:cNvPr id="39" name="Isosceles Triangle 38"/>
        <xdr:cNvSpPr/>
      </xdr:nvSpPr>
      <xdr:spPr>
        <a:xfrm>
          <a:off x="4962524" y="1123950"/>
          <a:ext cx="276225" cy="238125"/>
        </a:xfrm>
        <a:prstGeom prst="triangl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304800</xdr:colOff>
      <xdr:row>34</xdr:row>
      <xdr:rowOff>142875</xdr:rowOff>
    </xdr:from>
    <xdr:to>
      <xdr:col>6</xdr:col>
      <xdr:colOff>542925</xdr:colOff>
      <xdr:row>36</xdr:row>
      <xdr:rowOff>66675</xdr:rowOff>
    </xdr:to>
    <xdr:sp macro="" textlink="">
      <xdr:nvSpPr>
        <xdr:cNvPr id="40" name="Isosceles Triangle 39"/>
        <xdr:cNvSpPr/>
      </xdr:nvSpPr>
      <xdr:spPr>
        <a:xfrm>
          <a:off x="4943475" y="6886575"/>
          <a:ext cx="238125" cy="304800"/>
        </a:xfrm>
        <a:prstGeom prst="triangl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514349</xdr:colOff>
      <xdr:row>55</xdr:row>
      <xdr:rowOff>38100</xdr:rowOff>
    </xdr:from>
    <xdr:to>
      <xdr:col>5</xdr:col>
      <xdr:colOff>161924</xdr:colOff>
      <xdr:row>56</xdr:row>
      <xdr:rowOff>85725</xdr:rowOff>
    </xdr:to>
    <xdr:sp macro="" textlink="">
      <xdr:nvSpPr>
        <xdr:cNvPr id="41" name="Isosceles Triangle 40"/>
        <xdr:cNvSpPr/>
      </xdr:nvSpPr>
      <xdr:spPr>
        <a:xfrm>
          <a:off x="5953124" y="4905375"/>
          <a:ext cx="257175" cy="238125"/>
        </a:xfrm>
        <a:prstGeom prst="triangl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123825</xdr:colOff>
      <xdr:row>36</xdr:row>
      <xdr:rowOff>66675</xdr:rowOff>
    </xdr:from>
    <xdr:to>
      <xdr:col>6</xdr:col>
      <xdr:colOff>423863</xdr:colOff>
      <xdr:row>38</xdr:row>
      <xdr:rowOff>114300</xdr:rowOff>
    </xdr:to>
    <xdr:cxnSp macro="">
      <xdr:nvCxnSpPr>
        <xdr:cNvPr id="42" name="Straight Connector 41"/>
        <xdr:cNvCxnSpPr>
          <a:stCxn id="40" idx="3"/>
          <a:endCxn id="26" idx="5"/>
        </xdr:cNvCxnSpPr>
      </xdr:nvCxnSpPr>
      <xdr:spPr>
        <a:xfrm flipH="1">
          <a:off x="4762500" y="7191375"/>
          <a:ext cx="300038" cy="428625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514350</xdr:colOff>
      <xdr:row>45</xdr:row>
      <xdr:rowOff>95250</xdr:rowOff>
    </xdr:from>
    <xdr:to>
      <xdr:col>5</xdr:col>
      <xdr:colOff>219075</xdr:colOff>
      <xdr:row>46</xdr:row>
      <xdr:rowOff>161925</xdr:rowOff>
    </xdr:to>
    <xdr:sp macro="" textlink="">
      <xdr:nvSpPr>
        <xdr:cNvPr id="46" name="Hexagon 45"/>
        <xdr:cNvSpPr/>
      </xdr:nvSpPr>
      <xdr:spPr>
        <a:xfrm>
          <a:off x="3971925" y="8934450"/>
          <a:ext cx="314325" cy="257175"/>
        </a:xfrm>
        <a:prstGeom prst="hexagon">
          <a:avLst/>
        </a:prstGeom>
        <a:solidFill>
          <a:srgbClr val="FFC000"/>
        </a:solidFill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219075</xdr:colOff>
      <xdr:row>46</xdr:row>
      <xdr:rowOff>33338</xdr:rowOff>
    </xdr:from>
    <xdr:to>
      <xdr:col>6</xdr:col>
      <xdr:colOff>219075</xdr:colOff>
      <xdr:row>47</xdr:row>
      <xdr:rowOff>0</xdr:rowOff>
    </xdr:to>
    <xdr:cxnSp macro="">
      <xdr:nvCxnSpPr>
        <xdr:cNvPr id="47" name="Straight Arrow Connector 46"/>
        <xdr:cNvCxnSpPr>
          <a:endCxn id="46" idx="0"/>
        </xdr:cNvCxnSpPr>
      </xdr:nvCxnSpPr>
      <xdr:spPr>
        <a:xfrm flipH="1" flipV="1">
          <a:off x="4286250" y="9063038"/>
          <a:ext cx="609600" cy="157162"/>
        </a:xfrm>
        <a:prstGeom prst="straightConnector1">
          <a:avLst/>
        </a:prstGeom>
        <a:ln w="254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12</xdr:row>
      <xdr:rowOff>28575</xdr:rowOff>
    </xdr:from>
    <xdr:to>
      <xdr:col>1</xdr:col>
      <xdr:colOff>428625</xdr:colOff>
      <xdr:row>37</xdr:row>
      <xdr:rowOff>9525</xdr:rowOff>
    </xdr:to>
    <xdr:cxnSp macro="">
      <xdr:nvCxnSpPr>
        <xdr:cNvPr id="3" name="Straight Connector 2"/>
        <xdr:cNvCxnSpPr/>
      </xdr:nvCxnSpPr>
      <xdr:spPr>
        <a:xfrm>
          <a:off x="1028700" y="2505075"/>
          <a:ext cx="9525" cy="4171950"/>
        </a:xfrm>
        <a:prstGeom prst="line">
          <a:avLst/>
        </a:prstGeom>
        <a:ln w="25400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314325</xdr:colOff>
      <xdr:row>18</xdr:row>
      <xdr:rowOff>0</xdr:rowOff>
    </xdr:from>
    <xdr:to>
      <xdr:col>3</xdr:col>
      <xdr:colOff>314325</xdr:colOff>
      <xdr:row>34</xdr:row>
      <xdr:rowOff>19050</xdr:rowOff>
    </xdr:to>
    <xdr:cxnSp macro="">
      <xdr:nvCxnSpPr>
        <xdr:cNvPr id="5" name="Straight Connector 4"/>
        <xdr:cNvCxnSpPr/>
      </xdr:nvCxnSpPr>
      <xdr:spPr>
        <a:xfrm>
          <a:off x="3019425" y="3238500"/>
          <a:ext cx="0" cy="2876550"/>
        </a:xfrm>
        <a:prstGeom prst="line">
          <a:avLst/>
        </a:prstGeom>
        <a:ln w="25400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314325</xdr:colOff>
      <xdr:row>18</xdr:row>
      <xdr:rowOff>180975</xdr:rowOff>
    </xdr:from>
    <xdr:to>
      <xdr:col>4</xdr:col>
      <xdr:colOff>323850</xdr:colOff>
      <xdr:row>29</xdr:row>
      <xdr:rowOff>19050</xdr:rowOff>
    </xdr:to>
    <xdr:cxnSp macro="">
      <xdr:nvCxnSpPr>
        <xdr:cNvPr id="8" name="Straight Connector 7"/>
        <xdr:cNvCxnSpPr/>
      </xdr:nvCxnSpPr>
      <xdr:spPr>
        <a:xfrm>
          <a:off x="3638550" y="3228975"/>
          <a:ext cx="9525" cy="1171575"/>
        </a:xfrm>
        <a:prstGeom prst="line">
          <a:avLst/>
        </a:prstGeom>
        <a:ln w="25400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17</xdr:row>
      <xdr:rowOff>0</xdr:rowOff>
    </xdr:from>
    <xdr:to>
      <xdr:col>1</xdr:col>
      <xdr:colOff>438150</xdr:colOff>
      <xdr:row>107</xdr:row>
      <xdr:rowOff>9525</xdr:rowOff>
    </xdr:to>
    <xdr:cxnSp macro="">
      <xdr:nvCxnSpPr>
        <xdr:cNvPr id="2" name="Straight Connector 1"/>
        <xdr:cNvCxnSpPr/>
      </xdr:nvCxnSpPr>
      <xdr:spPr>
        <a:xfrm>
          <a:off x="1028700" y="3571875"/>
          <a:ext cx="19050" cy="20574000"/>
        </a:xfrm>
        <a:prstGeom prst="line">
          <a:avLst/>
        </a:prstGeom>
        <a:ln w="25400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18</xdr:row>
      <xdr:rowOff>9525</xdr:rowOff>
    </xdr:from>
    <xdr:to>
      <xdr:col>2</xdr:col>
      <xdr:colOff>342900</xdr:colOff>
      <xdr:row>91</xdr:row>
      <xdr:rowOff>171450</xdr:rowOff>
    </xdr:to>
    <xdr:cxnSp macro="">
      <xdr:nvCxnSpPr>
        <xdr:cNvPr id="3" name="Straight Connector 2"/>
        <xdr:cNvCxnSpPr/>
      </xdr:nvCxnSpPr>
      <xdr:spPr>
        <a:xfrm>
          <a:off x="1819275" y="3962400"/>
          <a:ext cx="28575" cy="17297400"/>
        </a:xfrm>
        <a:prstGeom prst="line">
          <a:avLst/>
        </a:prstGeom>
        <a:ln w="25400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304800</xdr:colOff>
      <xdr:row>22</xdr:row>
      <xdr:rowOff>57150</xdr:rowOff>
    </xdr:from>
    <xdr:to>
      <xdr:col>3</xdr:col>
      <xdr:colOff>333375</xdr:colOff>
      <xdr:row>87</xdr:row>
      <xdr:rowOff>180975</xdr:rowOff>
    </xdr:to>
    <xdr:cxnSp macro="">
      <xdr:nvCxnSpPr>
        <xdr:cNvPr id="4" name="Straight Connector 3"/>
        <xdr:cNvCxnSpPr/>
      </xdr:nvCxnSpPr>
      <xdr:spPr>
        <a:xfrm>
          <a:off x="2628900" y="5238750"/>
          <a:ext cx="28575" cy="15268575"/>
        </a:xfrm>
        <a:prstGeom prst="line">
          <a:avLst/>
        </a:prstGeom>
        <a:ln w="25400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314325</xdr:colOff>
      <xdr:row>25</xdr:row>
      <xdr:rowOff>0</xdr:rowOff>
    </xdr:from>
    <xdr:to>
      <xdr:col>4</xdr:col>
      <xdr:colOff>390525</xdr:colOff>
      <xdr:row>82</xdr:row>
      <xdr:rowOff>0</xdr:rowOff>
    </xdr:to>
    <xdr:cxnSp macro="">
      <xdr:nvCxnSpPr>
        <xdr:cNvPr id="7" name="Straight Connector 6"/>
        <xdr:cNvCxnSpPr/>
      </xdr:nvCxnSpPr>
      <xdr:spPr>
        <a:xfrm>
          <a:off x="3857625" y="5972175"/>
          <a:ext cx="76200" cy="13401675"/>
        </a:xfrm>
        <a:prstGeom prst="line">
          <a:avLst/>
        </a:prstGeom>
        <a:ln w="25400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14</xdr:row>
      <xdr:rowOff>28575</xdr:rowOff>
    </xdr:from>
    <xdr:to>
      <xdr:col>1</xdr:col>
      <xdr:colOff>428625</xdr:colOff>
      <xdr:row>17</xdr:row>
      <xdr:rowOff>9525</xdr:rowOff>
    </xdr:to>
    <xdr:cxnSp macro="">
      <xdr:nvCxnSpPr>
        <xdr:cNvPr id="2" name="Straight Connector 1"/>
        <xdr:cNvCxnSpPr/>
      </xdr:nvCxnSpPr>
      <xdr:spPr>
        <a:xfrm>
          <a:off x="1028700" y="2314575"/>
          <a:ext cx="9525" cy="5124450"/>
        </a:xfrm>
        <a:prstGeom prst="line">
          <a:avLst/>
        </a:prstGeom>
        <a:ln w="25400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B050"/>
        </a:solidFill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57150"/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4:M26"/>
  <sheetViews>
    <sheetView topLeftCell="A4" workbookViewId="0">
      <selection activeCell="H4" sqref="H4:N29"/>
    </sheetView>
  </sheetViews>
  <sheetFormatPr defaultRowHeight="15" x14ac:dyDescent="0.25"/>
  <cols>
    <col min="7" max="7" width="3.140625" customWidth="1"/>
    <col min="8" max="8" width="14.42578125" customWidth="1"/>
    <col min="12" max="12" width="15.140625" customWidth="1"/>
    <col min="13" max="13" width="13.7109375" customWidth="1"/>
  </cols>
  <sheetData>
    <row r="4" spans="8:13" ht="23.25" x14ac:dyDescent="0.35">
      <c r="J4" s="13" t="s">
        <v>5</v>
      </c>
    </row>
    <row r="6" spans="8:13" x14ac:dyDescent="0.25">
      <c r="M6" s="11" t="s">
        <v>27</v>
      </c>
    </row>
    <row r="7" spans="8:13" x14ac:dyDescent="0.25">
      <c r="H7" s="11" t="s">
        <v>26</v>
      </c>
    </row>
    <row r="10" spans="8:13" x14ac:dyDescent="0.25">
      <c r="I10" t="s">
        <v>0</v>
      </c>
      <c r="M10" t="s">
        <v>2</v>
      </c>
    </row>
    <row r="12" spans="8:13" x14ac:dyDescent="0.25">
      <c r="L12" t="s">
        <v>1</v>
      </c>
    </row>
    <row r="20" spans="10:12" x14ac:dyDescent="0.25">
      <c r="J20" t="s">
        <v>3</v>
      </c>
    </row>
    <row r="23" spans="10:12" x14ac:dyDescent="0.25">
      <c r="J23" t="s">
        <v>4</v>
      </c>
    </row>
    <row r="26" spans="10:12" x14ac:dyDescent="0.25">
      <c r="L26" s="11" t="s">
        <v>26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5:M23"/>
  <sheetViews>
    <sheetView topLeftCell="A4" workbookViewId="0">
      <selection activeCell="O10" sqref="O10"/>
    </sheetView>
  </sheetViews>
  <sheetFormatPr defaultRowHeight="15" x14ac:dyDescent="0.25"/>
  <sheetData>
    <row r="5" spans="9:13" x14ac:dyDescent="0.25">
      <c r="J5" t="s">
        <v>6</v>
      </c>
    </row>
    <row r="7" spans="9:13" x14ac:dyDescent="0.25">
      <c r="M7" t="s">
        <v>2</v>
      </c>
    </row>
    <row r="10" spans="9:13" x14ac:dyDescent="0.25">
      <c r="I10" t="s">
        <v>0</v>
      </c>
    </row>
    <row r="12" spans="9:13" x14ac:dyDescent="0.25">
      <c r="L12" t="s">
        <v>1</v>
      </c>
    </row>
    <row r="20" spans="10:10" x14ac:dyDescent="0.25">
      <c r="J20" t="s">
        <v>3</v>
      </c>
    </row>
    <row r="23" spans="10:10" x14ac:dyDescent="0.25">
      <c r="J23" t="s">
        <v>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2"/>
  <sheetViews>
    <sheetView topLeftCell="A4" workbookViewId="0">
      <selection activeCell="B4" sqref="B4:E12"/>
    </sheetView>
  </sheetViews>
  <sheetFormatPr defaultRowHeight="15" x14ac:dyDescent="0.25"/>
  <cols>
    <col min="2" max="2" width="21.7109375" customWidth="1"/>
    <col min="3" max="3" width="15.7109375" customWidth="1"/>
    <col min="4" max="4" width="11.140625" customWidth="1"/>
  </cols>
  <sheetData>
    <row r="4" spans="2:5" x14ac:dyDescent="0.25">
      <c r="B4" s="1" t="s">
        <v>12</v>
      </c>
      <c r="C4" s="1"/>
      <c r="D4" s="1"/>
      <c r="E4" s="1"/>
    </row>
    <row r="5" spans="2:5" x14ac:dyDescent="0.25">
      <c r="B5" t="s">
        <v>13</v>
      </c>
      <c r="C5">
        <v>200</v>
      </c>
    </row>
    <row r="7" spans="2:5" s="3" customFormat="1" x14ac:dyDescent="0.25">
      <c r="B7" s="5" t="s">
        <v>17</v>
      </c>
      <c r="C7" s="6" t="s">
        <v>14</v>
      </c>
      <c r="D7" s="6" t="s">
        <v>15</v>
      </c>
      <c r="E7" s="6" t="s">
        <v>16</v>
      </c>
    </row>
    <row r="8" spans="2:5" x14ac:dyDescent="0.25">
      <c r="B8" t="s">
        <v>7</v>
      </c>
      <c r="C8">
        <v>1000</v>
      </c>
      <c r="D8">
        <v>1000</v>
      </c>
      <c r="E8">
        <v>1000</v>
      </c>
    </row>
    <row r="9" spans="2:5" x14ac:dyDescent="0.25">
      <c r="B9" t="s">
        <v>8</v>
      </c>
      <c r="C9" s="7">
        <v>0.4</v>
      </c>
      <c r="D9" s="7">
        <v>0.6</v>
      </c>
      <c r="E9" s="7">
        <v>0.7</v>
      </c>
    </row>
    <row r="10" spans="2:5" x14ac:dyDescent="0.25">
      <c r="B10" t="s">
        <v>9</v>
      </c>
      <c r="C10">
        <v>500</v>
      </c>
      <c r="D10">
        <v>500</v>
      </c>
      <c r="E10">
        <v>500</v>
      </c>
    </row>
    <row r="11" spans="2:5" x14ac:dyDescent="0.25">
      <c r="B11" t="s">
        <v>11</v>
      </c>
      <c r="C11">
        <f>MIN(C8,C8*C9,C10)</f>
        <v>400</v>
      </c>
      <c r="D11">
        <f>MIN(D8,D8*D9,D10)</f>
        <v>500</v>
      </c>
      <c r="E11">
        <f>MIN(E8,E8*E9,E10)</f>
        <v>500</v>
      </c>
    </row>
    <row r="12" spans="2:5" ht="28.5" customHeight="1" x14ac:dyDescent="0.25">
      <c r="B12" t="s">
        <v>10</v>
      </c>
      <c r="C12">
        <f t="shared" ref="C12" si="0">MAX(0,MIN($D$5,C8*C9-C10))</f>
        <v>0</v>
      </c>
      <c r="D12">
        <f>MAX(0,MIN($D$5,D8*D9-D10))</f>
        <v>100</v>
      </c>
      <c r="E12">
        <f t="shared" ref="E12" si="1">MAX(0,MIN($D$5,E8*E9-E10))</f>
        <v>200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H56"/>
  <sheetViews>
    <sheetView topLeftCell="A28" workbookViewId="0">
      <selection activeCell="F28" sqref="F28"/>
    </sheetView>
  </sheetViews>
  <sheetFormatPr defaultRowHeight="15" x14ac:dyDescent="0.25"/>
  <cols>
    <col min="2" max="2" width="14.140625" customWidth="1"/>
    <col min="3" max="3" width="19.42578125" customWidth="1"/>
    <col min="7" max="7" width="11.42578125" customWidth="1"/>
    <col min="8" max="8" width="11.28515625" customWidth="1"/>
    <col min="9" max="9" width="9.5703125" bestFit="1" customWidth="1"/>
  </cols>
  <sheetData>
    <row r="6" spans="3:6" x14ac:dyDescent="0.25">
      <c r="C6" s="1" t="s">
        <v>18</v>
      </c>
      <c r="D6" s="1"/>
      <c r="E6" s="1"/>
      <c r="F6" s="1"/>
    </row>
    <row r="8" spans="3:6" x14ac:dyDescent="0.25">
      <c r="C8" s="5" t="s">
        <v>17</v>
      </c>
      <c r="D8" s="6" t="s">
        <v>14</v>
      </c>
      <c r="E8" s="6" t="s">
        <v>15</v>
      </c>
      <c r="F8" s="6" t="s">
        <v>16</v>
      </c>
    </row>
    <row r="9" spans="3:6" x14ac:dyDescent="0.25">
      <c r="C9" t="s">
        <v>19</v>
      </c>
      <c r="D9">
        <v>1000</v>
      </c>
      <c r="E9">
        <v>1000</v>
      </c>
      <c r="F9">
        <v>1000</v>
      </c>
    </row>
    <row r="10" spans="3:6" x14ac:dyDescent="0.25">
      <c r="C10" t="s">
        <v>21</v>
      </c>
      <c r="D10" s="9">
        <v>500</v>
      </c>
      <c r="E10" s="9">
        <v>500</v>
      </c>
      <c r="F10" s="9">
        <v>500</v>
      </c>
    </row>
    <row r="11" spans="3:6" x14ac:dyDescent="0.25">
      <c r="C11" t="s">
        <v>22</v>
      </c>
      <c r="D11" s="10">
        <v>200</v>
      </c>
      <c r="E11" s="10">
        <v>0</v>
      </c>
      <c r="F11" s="10">
        <v>400</v>
      </c>
    </row>
    <row r="12" spans="3:6" x14ac:dyDescent="0.25">
      <c r="C12" t="s">
        <v>23</v>
      </c>
      <c r="D12" s="10">
        <v>210</v>
      </c>
      <c r="E12" s="10">
        <v>-490</v>
      </c>
      <c r="F12" s="10">
        <v>1490</v>
      </c>
    </row>
    <row r="13" spans="3:6" x14ac:dyDescent="0.25">
      <c r="C13" t="s">
        <v>24</v>
      </c>
      <c r="D13">
        <v>10</v>
      </c>
      <c r="E13">
        <v>10</v>
      </c>
      <c r="F13">
        <v>10</v>
      </c>
    </row>
    <row r="14" spans="3:6" s="1" customFormat="1" ht="27.75" customHeight="1" x14ac:dyDescent="0.25">
      <c r="C14" s="1" t="s">
        <v>20</v>
      </c>
      <c r="D14" s="8">
        <f>D9+D10-D11-D12+D13</f>
        <v>1100</v>
      </c>
      <c r="E14" s="8">
        <f t="shared" ref="E14:F14" si="0">E9+E10-E11-E12+E13</f>
        <v>2000</v>
      </c>
      <c r="F14" s="8">
        <f t="shared" si="0"/>
        <v>-380</v>
      </c>
    </row>
    <row r="19" spans="3:4" x14ac:dyDescent="0.25">
      <c r="C19" s="2" t="s">
        <v>25</v>
      </c>
      <c r="D19" t="s">
        <v>20</v>
      </c>
    </row>
    <row r="20" spans="3:4" x14ac:dyDescent="0.25">
      <c r="C20">
        <v>0</v>
      </c>
      <c r="D20">
        <v>2000</v>
      </c>
    </row>
    <row r="21" spans="3:4" x14ac:dyDescent="0.25">
      <c r="C21">
        <f>C20+20</f>
        <v>20</v>
      </c>
      <c r="D21">
        <v>6000</v>
      </c>
    </row>
    <row r="22" spans="3:4" x14ac:dyDescent="0.25">
      <c r="C22">
        <f t="shared" ref="C22:C24" si="1">C21+20</f>
        <v>40</v>
      </c>
      <c r="D22">
        <v>7500</v>
      </c>
    </row>
    <row r="23" spans="3:4" x14ac:dyDescent="0.25">
      <c r="C23">
        <f t="shared" si="1"/>
        <v>60</v>
      </c>
      <c r="D23">
        <v>9000</v>
      </c>
    </row>
    <row r="24" spans="3:4" x14ac:dyDescent="0.25">
      <c r="C24">
        <f t="shared" si="1"/>
        <v>80</v>
      </c>
      <c r="D24">
        <v>9800</v>
      </c>
    </row>
    <row r="25" spans="3:4" x14ac:dyDescent="0.25">
      <c r="C25">
        <f>C24+20</f>
        <v>100</v>
      </c>
      <c r="D25">
        <v>10000</v>
      </c>
    </row>
    <row r="34" spans="3:8" ht="23.25" x14ac:dyDescent="0.35">
      <c r="E34" s="13" t="s">
        <v>5</v>
      </c>
    </row>
    <row r="36" spans="3:8" x14ac:dyDescent="0.25">
      <c r="H36" s="11" t="s">
        <v>29</v>
      </c>
    </row>
    <row r="37" spans="3:8" x14ac:dyDescent="0.25">
      <c r="C37" s="11" t="s">
        <v>28</v>
      </c>
    </row>
    <row r="40" spans="3:8" x14ac:dyDescent="0.25">
      <c r="D40" t="s">
        <v>0</v>
      </c>
      <c r="H40" t="s">
        <v>2</v>
      </c>
    </row>
    <row r="42" spans="3:8" x14ac:dyDescent="0.25">
      <c r="G42" t="s">
        <v>1</v>
      </c>
    </row>
    <row r="47" spans="3:8" x14ac:dyDescent="0.25">
      <c r="G47" s="14" t="s">
        <v>31</v>
      </c>
    </row>
    <row r="48" spans="3:8" x14ac:dyDescent="0.25">
      <c r="G48" s="14" t="s">
        <v>32</v>
      </c>
      <c r="H48" s="15">
        <f>4000+0.7*2000</f>
        <v>5400</v>
      </c>
    </row>
    <row r="50" spans="5:7" x14ac:dyDescent="0.25">
      <c r="E50" t="s">
        <v>3</v>
      </c>
    </row>
    <row r="53" spans="5:7" x14ac:dyDescent="0.25">
      <c r="E53" t="s">
        <v>4</v>
      </c>
    </row>
    <row r="56" spans="5:7" x14ac:dyDescent="0.25">
      <c r="G56" s="11" t="s">
        <v>30</v>
      </c>
    </row>
  </sheetData>
  <conditionalFormatting sqref="D14:F14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8"/>
  <sheetViews>
    <sheetView workbookViewId="0">
      <selection activeCell="E12" sqref="E12"/>
    </sheetView>
  </sheetViews>
  <sheetFormatPr defaultRowHeight="15" x14ac:dyDescent="0.25"/>
  <cols>
    <col min="2" max="2" width="11.7109375" customWidth="1"/>
    <col min="3" max="3" width="13.7109375" style="17" customWidth="1"/>
  </cols>
  <sheetData>
    <row r="2" spans="1:3" x14ac:dyDescent="0.25">
      <c r="A2" s="1" t="s">
        <v>57</v>
      </c>
      <c r="B2" s="1" t="s">
        <v>56</v>
      </c>
      <c r="C2" s="18" t="s">
        <v>58</v>
      </c>
    </row>
    <row r="4" spans="1:3" x14ac:dyDescent="0.25">
      <c r="A4" s="12" t="s">
        <v>33</v>
      </c>
    </row>
    <row r="5" spans="1:3" x14ac:dyDescent="0.25">
      <c r="B5" s="12" t="s">
        <v>34</v>
      </c>
      <c r="C5" s="17" t="s">
        <v>47</v>
      </c>
    </row>
    <row r="6" spans="1:3" x14ac:dyDescent="0.25">
      <c r="B6" s="12" t="s">
        <v>35</v>
      </c>
      <c r="C6" s="17" t="s">
        <v>48</v>
      </c>
    </row>
    <row r="7" spans="1:3" x14ac:dyDescent="0.25">
      <c r="B7" s="12" t="s">
        <v>52</v>
      </c>
      <c r="C7" s="17" t="s">
        <v>53</v>
      </c>
    </row>
    <row r="8" spans="1:3" ht="18.75" customHeight="1" x14ac:dyDescent="0.25">
      <c r="B8" s="16" t="s">
        <v>55</v>
      </c>
      <c r="C8" s="17" t="s">
        <v>54</v>
      </c>
    </row>
    <row r="9" spans="1:3" x14ac:dyDescent="0.25">
      <c r="B9" s="16" t="s">
        <v>36</v>
      </c>
      <c r="C9" s="17" t="s">
        <v>49</v>
      </c>
    </row>
    <row r="10" spans="1:3" x14ac:dyDescent="0.25">
      <c r="B10" s="16" t="s">
        <v>37</v>
      </c>
      <c r="C10" s="17" t="s">
        <v>50</v>
      </c>
    </row>
    <row r="11" spans="1:3" x14ac:dyDescent="0.25">
      <c r="B11" s="16" t="s">
        <v>38</v>
      </c>
      <c r="C11" s="17" t="s">
        <v>51</v>
      </c>
    </row>
    <row r="13" spans="1:3" x14ac:dyDescent="0.25">
      <c r="B13" s="12" t="s">
        <v>39</v>
      </c>
      <c r="C13" s="17" t="s">
        <v>43</v>
      </c>
    </row>
    <row r="14" spans="1:3" x14ac:dyDescent="0.25">
      <c r="B14" s="12" t="s">
        <v>40</v>
      </c>
      <c r="C14" s="17" t="s">
        <v>44</v>
      </c>
    </row>
    <row r="15" spans="1:3" x14ac:dyDescent="0.25">
      <c r="B15" s="12" t="s">
        <v>41</v>
      </c>
      <c r="C15" s="17" t="s">
        <v>45</v>
      </c>
    </row>
    <row r="16" spans="1:3" x14ac:dyDescent="0.25">
      <c r="B16" s="12" t="s">
        <v>42</v>
      </c>
      <c r="C16" s="17" t="s">
        <v>46</v>
      </c>
    </row>
    <row r="17" spans="1:1" x14ac:dyDescent="0.25">
      <c r="A17" s="12" t="s">
        <v>72</v>
      </c>
    </row>
    <row r="18" spans="1:1" x14ac:dyDescent="0.25">
      <c r="A18" s="12" t="s">
        <v>299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topLeftCell="A28" workbookViewId="0">
      <selection activeCell="H40" sqref="H40"/>
    </sheetView>
  </sheetViews>
  <sheetFormatPr defaultRowHeight="15" x14ac:dyDescent="0.25"/>
  <cols>
    <col min="2" max="2" width="14.7109375" style="21" customWidth="1"/>
    <col min="3" max="3" width="16.7109375" style="17" customWidth="1"/>
    <col min="4" max="5" width="12.28515625" customWidth="1"/>
  </cols>
  <sheetData>
    <row r="1" spans="1:8" ht="26.25" x14ac:dyDescent="0.4">
      <c r="A1" s="34" t="s">
        <v>43</v>
      </c>
    </row>
    <row r="2" spans="1:8" x14ac:dyDescent="0.25">
      <c r="A2" s="17" t="s">
        <v>117</v>
      </c>
    </row>
    <row r="3" spans="1:8" x14ac:dyDescent="0.25">
      <c r="A3" s="17"/>
    </row>
    <row r="4" spans="1:8" x14ac:dyDescent="0.25">
      <c r="A4" s="1" t="s">
        <v>57</v>
      </c>
      <c r="B4" s="4" t="s">
        <v>56</v>
      </c>
      <c r="C4" s="18"/>
      <c r="H4" s="18" t="s">
        <v>58</v>
      </c>
    </row>
    <row r="5" spans="1:8" x14ac:dyDescent="0.25">
      <c r="A5" s="12" t="s">
        <v>39</v>
      </c>
      <c r="B5" s="17"/>
      <c r="C5"/>
    </row>
    <row r="6" spans="1:8" x14ac:dyDescent="0.25">
      <c r="A6" s="19"/>
      <c r="B6" s="20" t="s">
        <v>59</v>
      </c>
      <c r="C6"/>
      <c r="H6" t="s">
        <v>74</v>
      </c>
    </row>
    <row r="7" spans="1:8" x14ac:dyDescent="0.25">
      <c r="A7" s="19"/>
      <c r="B7" s="20" t="s">
        <v>60</v>
      </c>
      <c r="C7"/>
      <c r="H7" t="s">
        <v>75</v>
      </c>
    </row>
    <row r="8" spans="1:8" x14ac:dyDescent="0.25">
      <c r="A8" s="19"/>
      <c r="B8" s="20" t="s">
        <v>76</v>
      </c>
      <c r="C8"/>
      <c r="H8" t="s">
        <v>77</v>
      </c>
    </row>
    <row r="9" spans="1:8" x14ac:dyDescent="0.25">
      <c r="A9" s="19"/>
      <c r="B9" s="20" t="s">
        <v>68</v>
      </c>
      <c r="C9"/>
      <c r="H9" t="s">
        <v>115</v>
      </c>
    </row>
    <row r="10" spans="1:8" x14ac:dyDescent="0.25">
      <c r="A10" s="19"/>
      <c r="B10" s="20" t="s">
        <v>70</v>
      </c>
      <c r="C10"/>
      <c r="H10" t="s">
        <v>78</v>
      </c>
    </row>
    <row r="11" spans="1:8" x14ac:dyDescent="0.25">
      <c r="A11" s="19"/>
      <c r="B11" s="20" t="s">
        <v>69</v>
      </c>
      <c r="C11"/>
      <c r="H11" t="s">
        <v>107</v>
      </c>
    </row>
    <row r="12" spans="1:8" s="24" customFormat="1" x14ac:dyDescent="0.25">
      <c r="B12" s="29" t="s">
        <v>61</v>
      </c>
    </row>
    <row r="13" spans="1:8" x14ac:dyDescent="0.25">
      <c r="B13" s="22"/>
      <c r="C13" s="12" t="s">
        <v>82</v>
      </c>
      <c r="H13" t="s">
        <v>106</v>
      </c>
    </row>
    <row r="14" spans="1:8" x14ac:dyDescent="0.25">
      <c r="B14" s="22"/>
      <c r="C14" s="12" t="s">
        <v>104</v>
      </c>
      <c r="H14" t="s">
        <v>105</v>
      </c>
    </row>
    <row r="15" spans="1:8" x14ac:dyDescent="0.25">
      <c r="B15" s="22"/>
      <c r="C15" s="12" t="s">
        <v>62</v>
      </c>
      <c r="H15" t="s">
        <v>83</v>
      </c>
    </row>
    <row r="16" spans="1:8" x14ac:dyDescent="0.25">
      <c r="B16" s="22"/>
      <c r="C16" s="19"/>
      <c r="D16" s="12" t="s">
        <v>70</v>
      </c>
      <c r="H16" t="s">
        <v>108</v>
      </c>
    </row>
    <row r="17" spans="2:8" x14ac:dyDescent="0.25">
      <c r="B17" s="22"/>
      <c r="C17" s="19"/>
      <c r="D17" s="12" t="s">
        <v>69</v>
      </c>
      <c r="H17" t="s">
        <v>107</v>
      </c>
    </row>
    <row r="18" spans="2:8" s="24" customFormat="1" ht="30" x14ac:dyDescent="0.25">
      <c r="B18" s="25"/>
      <c r="D18" s="30" t="s">
        <v>102</v>
      </c>
      <c r="E18" s="26"/>
    </row>
    <row r="19" spans="2:8" s="24" customFormat="1" ht="30" x14ac:dyDescent="0.25">
      <c r="B19" s="25"/>
      <c r="D19" s="26"/>
      <c r="E19" s="30" t="s">
        <v>103</v>
      </c>
    </row>
    <row r="20" spans="2:8" s="24" customFormat="1" x14ac:dyDescent="0.25">
      <c r="B20" s="25"/>
      <c r="D20" s="26"/>
      <c r="E20" s="26"/>
      <c r="F20" s="28" t="s">
        <v>109</v>
      </c>
      <c r="H20" s="27" t="s">
        <v>110</v>
      </c>
    </row>
    <row r="21" spans="2:8" x14ac:dyDescent="0.25">
      <c r="B21" s="22"/>
      <c r="C21"/>
      <c r="E21" s="23"/>
      <c r="F21" s="12" t="s">
        <v>63</v>
      </c>
      <c r="H21" t="s">
        <v>80</v>
      </c>
    </row>
    <row r="22" spans="2:8" x14ac:dyDescent="0.25">
      <c r="B22" s="22"/>
      <c r="C22"/>
      <c r="F22" s="12" t="s">
        <v>64</v>
      </c>
      <c r="H22" t="s">
        <v>79</v>
      </c>
    </row>
    <row r="23" spans="2:8" x14ac:dyDescent="0.25">
      <c r="B23" s="22"/>
      <c r="C23"/>
      <c r="F23" s="12" t="s">
        <v>92</v>
      </c>
      <c r="H23" t="s">
        <v>91</v>
      </c>
    </row>
    <row r="24" spans="2:8" x14ac:dyDescent="0.25">
      <c r="B24" s="22"/>
      <c r="C24"/>
      <c r="F24" s="12" t="s">
        <v>65</v>
      </c>
      <c r="H24" t="s">
        <v>81</v>
      </c>
    </row>
    <row r="25" spans="2:8" x14ac:dyDescent="0.25">
      <c r="B25" s="22"/>
      <c r="C25"/>
      <c r="F25" s="12" t="s">
        <v>66</v>
      </c>
      <c r="H25" t="s">
        <v>84</v>
      </c>
    </row>
    <row r="26" spans="2:8" x14ac:dyDescent="0.25">
      <c r="B26" s="22"/>
      <c r="C26"/>
      <c r="F26" s="12" t="s">
        <v>93</v>
      </c>
      <c r="H26" t="s">
        <v>94</v>
      </c>
    </row>
    <row r="27" spans="2:8" x14ac:dyDescent="0.25">
      <c r="B27" s="22"/>
      <c r="C27"/>
      <c r="F27" s="12" t="s">
        <v>95</v>
      </c>
      <c r="H27" t="s">
        <v>114</v>
      </c>
    </row>
    <row r="28" spans="2:8" x14ac:dyDescent="0.25">
      <c r="B28" s="22"/>
      <c r="C28"/>
      <c r="F28" s="12" t="s">
        <v>67</v>
      </c>
      <c r="H28" t="s">
        <v>86</v>
      </c>
    </row>
    <row r="29" spans="2:8" x14ac:dyDescent="0.25">
      <c r="B29" s="22"/>
      <c r="C29"/>
      <c r="F29" s="12" t="s">
        <v>96</v>
      </c>
      <c r="H29" t="s">
        <v>111</v>
      </c>
    </row>
    <row r="30" spans="2:8" x14ac:dyDescent="0.25">
      <c r="B30" s="22"/>
      <c r="C30"/>
      <c r="E30" s="31" t="s">
        <v>85</v>
      </c>
      <c r="F30" s="19"/>
    </row>
    <row r="31" spans="2:8" x14ac:dyDescent="0.25">
      <c r="B31" s="22"/>
      <c r="C31"/>
      <c r="E31" s="12" t="s">
        <v>97</v>
      </c>
      <c r="F31" s="19"/>
      <c r="H31" t="s">
        <v>112</v>
      </c>
    </row>
    <row r="32" spans="2:8" x14ac:dyDescent="0.25">
      <c r="B32" s="22"/>
      <c r="C32"/>
      <c r="E32" s="12" t="s">
        <v>98</v>
      </c>
      <c r="F32" s="19"/>
      <c r="H32" t="s">
        <v>113</v>
      </c>
    </row>
    <row r="33" spans="1:8" x14ac:dyDescent="0.25">
      <c r="B33" s="22"/>
      <c r="C33"/>
      <c r="E33" s="12" t="s">
        <v>87</v>
      </c>
      <c r="F33" s="19"/>
      <c r="H33" t="s">
        <v>89</v>
      </c>
    </row>
    <row r="34" spans="1:8" x14ac:dyDescent="0.25">
      <c r="B34" s="22"/>
      <c r="C34"/>
      <c r="E34" s="12" t="s">
        <v>88</v>
      </c>
      <c r="F34" s="19"/>
      <c r="H34" t="s">
        <v>90</v>
      </c>
    </row>
    <row r="35" spans="1:8" x14ac:dyDescent="0.25">
      <c r="B35" s="22"/>
      <c r="C35"/>
      <c r="D35" s="31" t="s">
        <v>71</v>
      </c>
    </row>
    <row r="36" spans="1:8" x14ac:dyDescent="0.25">
      <c r="B36" s="22"/>
      <c r="C36" s="12" t="s">
        <v>99</v>
      </c>
    </row>
    <row r="37" spans="1:8" x14ac:dyDescent="0.25">
      <c r="B37" s="22"/>
      <c r="C37" s="12" t="s">
        <v>101</v>
      </c>
      <c r="H37" t="s">
        <v>100</v>
      </c>
    </row>
    <row r="38" spans="1:8" x14ac:dyDescent="0.25">
      <c r="B38" s="32" t="s">
        <v>61</v>
      </c>
      <c r="C38"/>
    </row>
    <row r="39" spans="1:8" x14ac:dyDescent="0.25">
      <c r="A39" s="12" t="s">
        <v>72</v>
      </c>
      <c r="B39" s="17"/>
      <c r="C39"/>
      <c r="H39" t="s">
        <v>72</v>
      </c>
    </row>
    <row r="40" spans="1:8" x14ac:dyDescent="0.25">
      <c r="A40" s="12" t="s">
        <v>73</v>
      </c>
      <c r="C40"/>
      <c r="H40" t="s">
        <v>73</v>
      </c>
    </row>
    <row r="41" spans="1:8" x14ac:dyDescent="0.25">
      <c r="B41" s="17"/>
      <c r="C41"/>
    </row>
    <row r="42" spans="1:8" x14ac:dyDescent="0.25">
      <c r="B42" s="17"/>
      <c r="C42"/>
    </row>
    <row r="43" spans="1:8" x14ac:dyDescent="0.25">
      <c r="B43" s="17"/>
      <c r="C43"/>
    </row>
    <row r="44" spans="1:8" x14ac:dyDescent="0.25">
      <c r="B44" s="17"/>
      <c r="C44"/>
    </row>
    <row r="45" spans="1:8" x14ac:dyDescent="0.25">
      <c r="B45" s="22"/>
      <c r="C45"/>
    </row>
    <row r="46" spans="1:8" x14ac:dyDescent="0.25">
      <c r="B46" s="22"/>
      <c r="C46"/>
    </row>
    <row r="47" spans="1:8" x14ac:dyDescent="0.25">
      <c r="B47" s="22"/>
      <c r="C47"/>
    </row>
    <row r="48" spans="1:8" x14ac:dyDescent="0.25">
      <c r="B48" s="22"/>
      <c r="C48"/>
    </row>
    <row r="49" spans="2:3" x14ac:dyDescent="0.25">
      <c r="B49" s="17"/>
      <c r="C49"/>
    </row>
    <row r="50" spans="2:3" x14ac:dyDescent="0.25">
      <c r="B50" s="17"/>
      <c r="C50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"/>
  <sheetViews>
    <sheetView topLeftCell="A70" workbookViewId="0">
      <selection activeCell="H103" sqref="H102:H103"/>
    </sheetView>
  </sheetViews>
  <sheetFormatPr defaultRowHeight="15" x14ac:dyDescent="0.25"/>
  <cols>
    <col min="2" max="2" width="13.42578125" customWidth="1"/>
    <col min="3" max="3" width="14.140625" customWidth="1"/>
    <col min="5" max="5" width="16.140625" customWidth="1"/>
    <col min="6" max="6" width="8.85546875" style="45" customWidth="1"/>
    <col min="7" max="7" width="3.85546875" customWidth="1"/>
    <col min="8" max="8" width="16.7109375" customWidth="1"/>
  </cols>
  <sheetData>
    <row r="1" spans="1:12" ht="26.25" x14ac:dyDescent="0.4">
      <c r="A1" s="34" t="s">
        <v>40</v>
      </c>
      <c r="B1" s="21"/>
      <c r="C1" s="17"/>
    </row>
    <row r="2" spans="1:12" x14ac:dyDescent="0.25">
      <c r="A2" s="17" t="s">
        <v>117</v>
      </c>
      <c r="B2" s="21"/>
      <c r="C2" s="17"/>
    </row>
    <row r="3" spans="1:12" x14ac:dyDescent="0.25">
      <c r="A3" s="17"/>
      <c r="B3" s="21"/>
      <c r="C3" s="17"/>
    </row>
    <row r="4" spans="1:12" x14ac:dyDescent="0.25">
      <c r="A4" s="1" t="s">
        <v>57</v>
      </c>
      <c r="B4" s="4" t="s">
        <v>56</v>
      </c>
      <c r="C4" s="18"/>
      <c r="I4" s="18" t="s">
        <v>58</v>
      </c>
    </row>
    <row r="5" spans="1:12" x14ac:dyDescent="0.25">
      <c r="A5" s="12" t="s">
        <v>40</v>
      </c>
      <c r="B5" s="17"/>
    </row>
    <row r="6" spans="1:12" x14ac:dyDescent="0.25">
      <c r="A6" s="19"/>
      <c r="B6" s="17" t="s">
        <v>35</v>
      </c>
    </row>
    <row r="7" spans="1:12" x14ac:dyDescent="0.25">
      <c r="A7" s="19"/>
      <c r="B7" s="20" t="s">
        <v>59</v>
      </c>
      <c r="I7" t="s">
        <v>74</v>
      </c>
    </row>
    <row r="8" spans="1:12" x14ac:dyDescent="0.25">
      <c r="A8" s="19"/>
      <c r="B8" s="20" t="s">
        <v>128</v>
      </c>
      <c r="I8" t="s">
        <v>131</v>
      </c>
    </row>
    <row r="9" spans="1:12" x14ac:dyDescent="0.25">
      <c r="A9" s="19"/>
      <c r="B9" s="20" t="s">
        <v>129</v>
      </c>
      <c r="I9" t="s">
        <v>130</v>
      </c>
    </row>
    <row r="10" spans="1:12" x14ac:dyDescent="0.25">
      <c r="A10" s="19"/>
      <c r="B10" s="20" t="s">
        <v>60</v>
      </c>
      <c r="I10" t="s">
        <v>75</v>
      </c>
    </row>
    <row r="11" spans="1:12" x14ac:dyDescent="0.25">
      <c r="A11" s="19"/>
      <c r="B11" s="20" t="s">
        <v>123</v>
      </c>
      <c r="I11" t="s">
        <v>124</v>
      </c>
    </row>
    <row r="12" spans="1:12" x14ac:dyDescent="0.25">
      <c r="A12" s="19"/>
      <c r="B12" s="20" t="s">
        <v>132</v>
      </c>
      <c r="I12" t="s">
        <v>133</v>
      </c>
    </row>
    <row r="13" spans="1:12" x14ac:dyDescent="0.25">
      <c r="A13" s="19"/>
      <c r="B13" s="20" t="s">
        <v>135</v>
      </c>
      <c r="I13" t="s">
        <v>137</v>
      </c>
    </row>
    <row r="14" spans="1:12" x14ac:dyDescent="0.25">
      <c r="A14" s="19"/>
      <c r="B14" s="20" t="s">
        <v>134</v>
      </c>
      <c r="I14" t="s">
        <v>136</v>
      </c>
    </row>
    <row r="15" spans="1:12" ht="30" x14ac:dyDescent="0.25">
      <c r="A15" s="24"/>
      <c r="B15" s="29" t="s">
        <v>144</v>
      </c>
      <c r="C15" s="24"/>
      <c r="D15" s="24"/>
      <c r="E15" s="24"/>
      <c r="F15" s="46"/>
      <c r="G15" s="24"/>
      <c r="H15" s="24"/>
      <c r="I15" s="24"/>
      <c r="J15" s="24"/>
      <c r="K15" s="24"/>
      <c r="L15" s="24"/>
    </row>
    <row r="16" spans="1:12" x14ac:dyDescent="0.25">
      <c r="A16" s="24"/>
      <c r="B16" s="35"/>
      <c r="C16" s="20" t="s">
        <v>76</v>
      </c>
      <c r="I16" t="s">
        <v>77</v>
      </c>
      <c r="J16" s="24"/>
      <c r="K16" s="24"/>
    </row>
    <row r="17" spans="1:12" x14ac:dyDescent="0.25">
      <c r="A17" s="24"/>
      <c r="B17" s="35"/>
      <c r="C17" s="20" t="s">
        <v>138</v>
      </c>
      <c r="I17" t="s">
        <v>141</v>
      </c>
      <c r="J17" s="24"/>
      <c r="K17" s="24"/>
    </row>
    <row r="18" spans="1:12" ht="30" customHeight="1" x14ac:dyDescent="0.25">
      <c r="A18" s="24"/>
      <c r="B18" s="25"/>
      <c r="C18" s="30" t="s">
        <v>145</v>
      </c>
      <c r="D18" s="26"/>
      <c r="E18" s="24"/>
      <c r="F18" s="46"/>
      <c r="G18" s="24"/>
      <c r="H18" s="24"/>
      <c r="I18" s="24"/>
      <c r="J18" s="24"/>
    </row>
    <row r="19" spans="1:12" x14ac:dyDescent="0.25">
      <c r="A19" s="24"/>
      <c r="B19" s="35"/>
      <c r="C19" s="35"/>
      <c r="D19" s="20" t="s">
        <v>139</v>
      </c>
      <c r="H19" s="24"/>
      <c r="I19" t="s">
        <v>140</v>
      </c>
      <c r="J19" s="24"/>
      <c r="K19" s="24"/>
    </row>
    <row r="20" spans="1:12" ht="19.5" customHeight="1" x14ac:dyDescent="0.25">
      <c r="A20" s="24"/>
      <c r="B20" s="25"/>
      <c r="C20" s="36"/>
      <c r="D20" s="37" t="s">
        <v>69</v>
      </c>
      <c r="E20" s="24"/>
      <c r="F20" s="46"/>
      <c r="G20" s="24"/>
      <c r="H20" s="24"/>
      <c r="I20" s="27" t="s">
        <v>110</v>
      </c>
      <c r="J20" s="24"/>
    </row>
    <row r="21" spans="1:12" ht="17.25" customHeight="1" x14ac:dyDescent="0.25">
      <c r="A21" s="24"/>
      <c r="B21" s="25"/>
      <c r="C21" s="36"/>
      <c r="D21" s="37" t="s">
        <v>146</v>
      </c>
      <c r="E21" s="24"/>
      <c r="F21" s="46"/>
      <c r="G21" s="24"/>
      <c r="H21" s="24"/>
      <c r="I21" s="27" t="s">
        <v>147</v>
      </c>
      <c r="J21" s="24"/>
    </row>
    <row r="22" spans="1:12" ht="45" x14ac:dyDescent="0.25">
      <c r="A22" s="24"/>
      <c r="B22" s="25"/>
      <c r="C22" s="26"/>
      <c r="D22" s="30" t="s">
        <v>148</v>
      </c>
      <c r="E22" s="24"/>
      <c r="F22" s="46"/>
      <c r="G22" s="24"/>
      <c r="H22" s="24"/>
      <c r="I22" t="s">
        <v>114</v>
      </c>
      <c r="K22" s="24"/>
      <c r="L22" s="24"/>
    </row>
    <row r="23" spans="1:12" x14ac:dyDescent="0.25">
      <c r="A23" s="24"/>
      <c r="B23" s="25"/>
      <c r="C23" s="26"/>
      <c r="D23" s="36"/>
      <c r="E23" s="28" t="s">
        <v>142</v>
      </c>
      <c r="F23" s="47"/>
      <c r="G23" s="38"/>
      <c r="H23" s="24"/>
      <c r="I23" t="s">
        <v>110</v>
      </c>
      <c r="K23" s="24"/>
      <c r="L23" s="24"/>
    </row>
    <row r="24" spans="1:12" ht="32.25" customHeight="1" x14ac:dyDescent="0.25">
      <c r="A24" s="24"/>
      <c r="B24" s="25"/>
      <c r="C24" s="26"/>
      <c r="D24" s="26"/>
      <c r="E24" s="30" t="s">
        <v>149</v>
      </c>
      <c r="F24" s="48" t="s">
        <v>298</v>
      </c>
      <c r="G24" s="36"/>
      <c r="H24" s="24"/>
      <c r="I24" t="s">
        <v>86</v>
      </c>
      <c r="K24" s="24"/>
      <c r="L24" s="24"/>
    </row>
    <row r="25" spans="1:12" x14ac:dyDescent="0.25">
      <c r="B25" s="22"/>
      <c r="D25" s="23"/>
      <c r="E25" s="36"/>
      <c r="F25" s="48">
        <v>1</v>
      </c>
      <c r="G25" s="39"/>
      <c r="H25" s="40" t="s">
        <v>143</v>
      </c>
      <c r="I25" t="s">
        <v>159</v>
      </c>
    </row>
    <row r="26" spans="1:12" ht="20.25" customHeight="1" x14ac:dyDescent="0.25">
      <c r="B26" s="22"/>
      <c r="E26" s="23"/>
      <c r="F26" s="49">
        <v>2</v>
      </c>
      <c r="G26" s="41"/>
      <c r="H26" s="40" t="s">
        <v>150</v>
      </c>
      <c r="I26" t="s">
        <v>154</v>
      </c>
    </row>
    <row r="27" spans="1:12" ht="25.5" customHeight="1" x14ac:dyDescent="0.25">
      <c r="B27" s="22"/>
      <c r="F27" s="45">
        <v>3</v>
      </c>
      <c r="G27" s="41"/>
      <c r="H27" s="40" t="s">
        <v>151</v>
      </c>
      <c r="I27" t="s">
        <v>155</v>
      </c>
    </row>
    <row r="28" spans="1:12" ht="24" customHeight="1" x14ac:dyDescent="0.25">
      <c r="B28" s="22"/>
      <c r="F28" s="45">
        <v>5</v>
      </c>
      <c r="G28" s="41"/>
      <c r="H28" s="40" t="s">
        <v>152</v>
      </c>
      <c r="I28" t="s">
        <v>153</v>
      </c>
    </row>
    <row r="29" spans="1:12" ht="24.75" customHeight="1" x14ac:dyDescent="0.25">
      <c r="B29" s="22"/>
      <c r="F29" s="45">
        <v>4</v>
      </c>
      <c r="G29" s="41"/>
      <c r="H29" s="40" t="s">
        <v>156</v>
      </c>
      <c r="I29" t="s">
        <v>157</v>
      </c>
    </row>
    <row r="30" spans="1:12" ht="30" customHeight="1" x14ac:dyDescent="0.25">
      <c r="B30" s="22"/>
      <c r="F30" s="45">
        <v>5</v>
      </c>
      <c r="G30" s="41">
        <v>1</v>
      </c>
      <c r="H30" s="40" t="s">
        <v>158</v>
      </c>
      <c r="I30" t="s">
        <v>170</v>
      </c>
    </row>
    <row r="31" spans="1:12" x14ac:dyDescent="0.25">
      <c r="B31" s="22"/>
      <c r="F31" s="45">
        <v>5</v>
      </c>
      <c r="G31" s="41">
        <f>G30+1</f>
        <v>2</v>
      </c>
      <c r="H31" s="40" t="s">
        <v>161</v>
      </c>
      <c r="I31" t="s">
        <v>169</v>
      </c>
    </row>
    <row r="32" spans="1:12" x14ac:dyDescent="0.25">
      <c r="B32" s="22"/>
      <c r="F32" s="45">
        <v>5</v>
      </c>
      <c r="G32" s="41">
        <f t="shared" ref="G32:G79" si="0">G31+1</f>
        <v>3</v>
      </c>
      <c r="H32" s="40" t="s">
        <v>161</v>
      </c>
      <c r="I32" t="s">
        <v>169</v>
      </c>
    </row>
    <row r="33" spans="2:9" x14ac:dyDescent="0.25">
      <c r="B33" s="22"/>
      <c r="F33" s="45">
        <v>5</v>
      </c>
      <c r="G33" s="41">
        <f t="shared" si="0"/>
        <v>4</v>
      </c>
      <c r="H33" s="40" t="s">
        <v>160</v>
      </c>
      <c r="I33" t="s">
        <v>168</v>
      </c>
    </row>
    <row r="34" spans="2:9" x14ac:dyDescent="0.25">
      <c r="B34" s="22"/>
      <c r="F34" s="45">
        <v>5</v>
      </c>
      <c r="G34" s="41">
        <f t="shared" si="0"/>
        <v>5</v>
      </c>
      <c r="H34" s="40" t="s">
        <v>162</v>
      </c>
      <c r="I34" t="s">
        <v>167</v>
      </c>
    </row>
    <row r="35" spans="2:9" ht="27" customHeight="1" x14ac:dyDescent="0.25">
      <c r="B35" s="22"/>
      <c r="F35" s="45">
        <v>5</v>
      </c>
      <c r="G35" s="41">
        <f t="shared" si="0"/>
        <v>6</v>
      </c>
      <c r="H35" s="40" t="s">
        <v>163</v>
      </c>
      <c r="I35" t="s">
        <v>166</v>
      </c>
    </row>
    <row r="36" spans="2:9" x14ac:dyDescent="0.25">
      <c r="B36" s="22"/>
      <c r="F36" s="45">
        <v>5</v>
      </c>
      <c r="G36" s="41">
        <f t="shared" si="0"/>
        <v>7</v>
      </c>
      <c r="H36" s="40" t="s">
        <v>164</v>
      </c>
      <c r="I36" t="s">
        <v>165</v>
      </c>
    </row>
    <row r="37" spans="2:9" x14ac:dyDescent="0.25">
      <c r="B37" s="22"/>
      <c r="F37" s="45">
        <v>5</v>
      </c>
      <c r="G37" s="41">
        <f t="shared" si="0"/>
        <v>8</v>
      </c>
      <c r="H37" s="40" t="s">
        <v>171</v>
      </c>
      <c r="I37" t="s">
        <v>178</v>
      </c>
    </row>
    <row r="38" spans="2:9" x14ac:dyDescent="0.25">
      <c r="B38" s="22"/>
      <c r="F38" s="45">
        <v>5</v>
      </c>
      <c r="G38" s="41">
        <f t="shared" si="0"/>
        <v>9</v>
      </c>
      <c r="H38" s="40" t="s">
        <v>172</v>
      </c>
      <c r="I38" t="s">
        <v>177</v>
      </c>
    </row>
    <row r="39" spans="2:9" x14ac:dyDescent="0.25">
      <c r="B39" s="22"/>
      <c r="F39" s="45">
        <v>5</v>
      </c>
      <c r="G39" s="41">
        <f t="shared" si="0"/>
        <v>10</v>
      </c>
      <c r="H39" s="40" t="s">
        <v>173</v>
      </c>
    </row>
    <row r="40" spans="2:9" ht="29.25" customHeight="1" x14ac:dyDescent="0.25">
      <c r="B40" s="22"/>
      <c r="F40" s="45">
        <v>5</v>
      </c>
      <c r="G40" s="41">
        <f t="shared" si="0"/>
        <v>11</v>
      </c>
      <c r="H40" s="40" t="s">
        <v>174</v>
      </c>
      <c r="I40" t="s">
        <v>176</v>
      </c>
    </row>
    <row r="41" spans="2:9" x14ac:dyDescent="0.25">
      <c r="B41" s="22"/>
      <c r="F41" s="45">
        <v>5</v>
      </c>
      <c r="G41" s="41">
        <f t="shared" si="0"/>
        <v>12</v>
      </c>
      <c r="H41" s="40" t="s">
        <v>173</v>
      </c>
      <c r="I41" t="s">
        <v>175</v>
      </c>
    </row>
    <row r="42" spans="2:9" x14ac:dyDescent="0.25">
      <c r="B42" s="22"/>
      <c r="F42" s="45">
        <v>5</v>
      </c>
      <c r="G42" s="41">
        <f t="shared" si="0"/>
        <v>13</v>
      </c>
      <c r="H42" s="40" t="s">
        <v>179</v>
      </c>
      <c r="I42" t="s">
        <v>186</v>
      </c>
    </row>
    <row r="43" spans="2:9" x14ac:dyDescent="0.25">
      <c r="B43" s="22"/>
      <c r="F43" s="45">
        <v>5</v>
      </c>
      <c r="G43" s="41">
        <f t="shared" si="0"/>
        <v>14</v>
      </c>
      <c r="H43" s="40" t="s">
        <v>180</v>
      </c>
      <c r="I43" t="s">
        <v>185</v>
      </c>
    </row>
    <row r="44" spans="2:9" x14ac:dyDescent="0.25">
      <c r="B44" s="22"/>
      <c r="F44" s="45">
        <v>5</v>
      </c>
      <c r="G44" s="41">
        <f t="shared" si="0"/>
        <v>15</v>
      </c>
      <c r="H44" s="40" t="s">
        <v>181</v>
      </c>
      <c r="I44" t="s">
        <v>184</v>
      </c>
    </row>
    <row r="45" spans="2:9" ht="30.75" customHeight="1" x14ac:dyDescent="0.25">
      <c r="B45" s="22"/>
      <c r="F45" s="45">
        <v>5</v>
      </c>
      <c r="G45" s="41">
        <f t="shared" si="0"/>
        <v>16</v>
      </c>
      <c r="H45" s="40" t="s">
        <v>182</v>
      </c>
      <c r="I45" t="s">
        <v>183</v>
      </c>
    </row>
    <row r="46" spans="2:9" x14ac:dyDescent="0.25">
      <c r="B46" s="22"/>
      <c r="F46" s="45">
        <v>5</v>
      </c>
      <c r="G46" s="41">
        <f t="shared" si="0"/>
        <v>17</v>
      </c>
      <c r="H46" s="40" t="s">
        <v>190</v>
      </c>
      <c r="I46" t="s">
        <v>187</v>
      </c>
    </row>
    <row r="47" spans="2:9" x14ac:dyDescent="0.25">
      <c r="B47" s="22"/>
      <c r="F47" s="45">
        <v>5</v>
      </c>
      <c r="G47" s="41">
        <f t="shared" si="0"/>
        <v>18</v>
      </c>
      <c r="H47" s="40" t="s">
        <v>190</v>
      </c>
      <c r="I47" t="s">
        <v>188</v>
      </c>
    </row>
    <row r="48" spans="2:9" x14ac:dyDescent="0.25">
      <c r="B48" s="22"/>
      <c r="F48" s="45">
        <v>5</v>
      </c>
      <c r="G48" s="41">
        <f t="shared" si="0"/>
        <v>19</v>
      </c>
      <c r="H48" s="40" t="s">
        <v>191</v>
      </c>
      <c r="I48" t="s">
        <v>189</v>
      </c>
    </row>
    <row r="49" spans="2:9" x14ac:dyDescent="0.25">
      <c r="B49" s="22"/>
      <c r="F49" s="45">
        <v>5</v>
      </c>
      <c r="G49" s="41">
        <f t="shared" si="0"/>
        <v>20</v>
      </c>
      <c r="H49" s="40" t="s">
        <v>192</v>
      </c>
      <c r="I49" t="s">
        <v>195</v>
      </c>
    </row>
    <row r="50" spans="2:9" ht="30.75" customHeight="1" x14ac:dyDescent="0.25">
      <c r="B50" s="22"/>
      <c r="F50" s="45">
        <v>5</v>
      </c>
      <c r="G50" s="41">
        <f t="shared" si="0"/>
        <v>21</v>
      </c>
      <c r="H50" s="40" t="s">
        <v>193</v>
      </c>
      <c r="I50" t="s">
        <v>194</v>
      </c>
    </row>
    <row r="51" spans="2:9" x14ac:dyDescent="0.25">
      <c r="B51" s="22"/>
      <c r="F51" s="45">
        <v>5</v>
      </c>
      <c r="G51" s="41">
        <f t="shared" si="0"/>
        <v>22</v>
      </c>
      <c r="H51" s="40" t="s">
        <v>93</v>
      </c>
      <c r="I51" t="s">
        <v>196</v>
      </c>
    </row>
    <row r="52" spans="2:9" x14ac:dyDescent="0.25">
      <c r="B52" s="22"/>
      <c r="F52" s="45">
        <v>5</v>
      </c>
      <c r="G52" s="41">
        <f t="shared" si="0"/>
        <v>23</v>
      </c>
      <c r="H52" s="40" t="s">
        <v>197</v>
      </c>
      <c r="I52" t="s">
        <v>198</v>
      </c>
    </row>
    <row r="53" spans="2:9" x14ac:dyDescent="0.25">
      <c r="B53" s="22"/>
      <c r="F53" s="45">
        <v>5</v>
      </c>
      <c r="G53" s="41">
        <f t="shared" si="0"/>
        <v>24</v>
      </c>
      <c r="H53" s="40" t="s">
        <v>199</v>
      </c>
      <c r="I53" t="s">
        <v>201</v>
      </c>
    </row>
    <row r="54" spans="2:9" ht="29.25" customHeight="1" x14ac:dyDescent="0.25">
      <c r="B54" s="22"/>
      <c r="F54" s="45">
        <v>5</v>
      </c>
      <c r="G54" s="41">
        <f t="shared" si="0"/>
        <v>25</v>
      </c>
      <c r="H54" s="40" t="s">
        <v>200</v>
      </c>
      <c r="I54" t="s">
        <v>202</v>
      </c>
    </row>
    <row r="55" spans="2:9" x14ac:dyDescent="0.25">
      <c r="B55" s="22"/>
      <c r="F55" s="45">
        <v>5</v>
      </c>
      <c r="G55" s="41">
        <f t="shared" si="0"/>
        <v>26</v>
      </c>
      <c r="H55" s="40" t="s">
        <v>173</v>
      </c>
      <c r="I55" t="s">
        <v>203</v>
      </c>
    </row>
    <row r="56" spans="2:9" x14ac:dyDescent="0.25">
      <c r="B56" s="22"/>
      <c r="F56" s="45">
        <v>5</v>
      </c>
      <c r="G56" s="41">
        <f t="shared" si="0"/>
        <v>27</v>
      </c>
      <c r="H56" s="40" t="s">
        <v>204</v>
      </c>
      <c r="I56" t="s">
        <v>205</v>
      </c>
    </row>
    <row r="57" spans="2:9" x14ac:dyDescent="0.25">
      <c r="B57" s="22"/>
      <c r="F57" s="45">
        <v>5</v>
      </c>
      <c r="G57" s="41">
        <f t="shared" si="0"/>
        <v>28</v>
      </c>
      <c r="H57" s="40" t="s">
        <v>207</v>
      </c>
      <c r="I57" t="s">
        <v>206</v>
      </c>
    </row>
    <row r="58" spans="2:9" x14ac:dyDescent="0.25">
      <c r="B58" s="22"/>
      <c r="F58" s="45">
        <v>5</v>
      </c>
      <c r="G58" s="41">
        <f t="shared" si="0"/>
        <v>29</v>
      </c>
      <c r="H58" s="40" t="s">
        <v>208</v>
      </c>
      <c r="I58" t="s">
        <v>209</v>
      </c>
    </row>
    <row r="59" spans="2:9" ht="18" customHeight="1" x14ac:dyDescent="0.25">
      <c r="B59" s="22"/>
      <c r="F59" s="45">
        <v>5</v>
      </c>
      <c r="G59" s="41">
        <f t="shared" si="0"/>
        <v>30</v>
      </c>
      <c r="H59" s="40" t="s">
        <v>210</v>
      </c>
      <c r="I59" t="s">
        <v>211</v>
      </c>
    </row>
    <row r="60" spans="2:9" ht="30" customHeight="1" x14ac:dyDescent="0.25">
      <c r="B60" s="22"/>
      <c r="F60" s="45">
        <v>5</v>
      </c>
      <c r="G60" s="41">
        <f t="shared" si="0"/>
        <v>31</v>
      </c>
      <c r="H60" s="40" t="s">
        <v>212</v>
      </c>
      <c r="I60" t="s">
        <v>213</v>
      </c>
    </row>
    <row r="61" spans="2:9" x14ac:dyDescent="0.25">
      <c r="B61" s="22"/>
      <c r="F61" s="45">
        <v>5</v>
      </c>
      <c r="G61" s="41">
        <f t="shared" si="0"/>
        <v>32</v>
      </c>
      <c r="H61" s="40" t="s">
        <v>214</v>
      </c>
      <c r="I61" t="s">
        <v>217</v>
      </c>
    </row>
    <row r="62" spans="2:9" x14ac:dyDescent="0.25">
      <c r="B62" s="22"/>
      <c r="F62" s="45">
        <v>5</v>
      </c>
      <c r="G62" s="41">
        <f t="shared" si="0"/>
        <v>33</v>
      </c>
      <c r="H62" s="40" t="s">
        <v>215</v>
      </c>
      <c r="I62" t="s">
        <v>216</v>
      </c>
    </row>
    <row r="63" spans="2:9" x14ac:dyDescent="0.25">
      <c r="B63" s="22"/>
      <c r="F63" s="45">
        <v>5</v>
      </c>
      <c r="G63" s="41">
        <f t="shared" si="0"/>
        <v>34</v>
      </c>
      <c r="H63" s="40" t="s">
        <v>218</v>
      </c>
      <c r="I63" t="s">
        <v>219</v>
      </c>
    </row>
    <row r="64" spans="2:9" x14ac:dyDescent="0.25">
      <c r="B64" s="22"/>
      <c r="F64" s="45">
        <v>5</v>
      </c>
      <c r="G64" s="41">
        <f t="shared" si="0"/>
        <v>35</v>
      </c>
      <c r="H64" s="40" t="s">
        <v>221</v>
      </c>
      <c r="I64" t="s">
        <v>220</v>
      </c>
    </row>
    <row r="65" spans="2:9" ht="30.75" customHeight="1" x14ac:dyDescent="0.25">
      <c r="B65" s="22"/>
      <c r="F65" s="45">
        <v>5</v>
      </c>
      <c r="G65" s="41">
        <f t="shared" si="0"/>
        <v>36</v>
      </c>
      <c r="H65" s="40" t="s">
        <v>222</v>
      </c>
      <c r="I65" t="s">
        <v>223</v>
      </c>
    </row>
    <row r="66" spans="2:9" x14ac:dyDescent="0.25">
      <c r="B66" s="22"/>
      <c r="F66" s="45">
        <v>5</v>
      </c>
      <c r="G66" s="41">
        <f t="shared" si="0"/>
        <v>37</v>
      </c>
      <c r="H66" s="40" t="s">
        <v>224</v>
      </c>
      <c r="I66" t="s">
        <v>225</v>
      </c>
    </row>
    <row r="67" spans="2:9" x14ac:dyDescent="0.25">
      <c r="B67" s="22"/>
      <c r="F67" s="45">
        <v>5</v>
      </c>
      <c r="G67" s="41">
        <f t="shared" si="0"/>
        <v>38</v>
      </c>
      <c r="H67" s="40" t="s">
        <v>226</v>
      </c>
      <c r="I67" t="s">
        <v>227</v>
      </c>
    </row>
    <row r="68" spans="2:9" x14ac:dyDescent="0.25">
      <c r="B68" s="22"/>
      <c r="F68" s="45">
        <v>5</v>
      </c>
      <c r="G68" s="41">
        <f t="shared" si="0"/>
        <v>39</v>
      </c>
      <c r="H68" s="40" t="s">
        <v>228</v>
      </c>
      <c r="I68" t="s">
        <v>229</v>
      </c>
    </row>
    <row r="69" spans="2:9" x14ac:dyDescent="0.25">
      <c r="B69" s="22"/>
      <c r="F69" s="45">
        <v>5</v>
      </c>
      <c r="G69" s="41">
        <f t="shared" si="0"/>
        <v>40</v>
      </c>
      <c r="H69" s="40" t="s">
        <v>231</v>
      </c>
      <c r="I69" t="s">
        <v>230</v>
      </c>
    </row>
    <row r="70" spans="2:9" ht="30.75" customHeight="1" x14ac:dyDescent="0.25">
      <c r="B70" s="22"/>
      <c r="F70" s="45">
        <v>5</v>
      </c>
      <c r="G70" s="41">
        <f t="shared" si="0"/>
        <v>41</v>
      </c>
      <c r="H70" s="40" t="s">
        <v>232</v>
      </c>
      <c r="I70" t="s">
        <v>233</v>
      </c>
    </row>
    <row r="71" spans="2:9" x14ac:dyDescent="0.25">
      <c r="B71" s="22"/>
      <c r="F71" s="45">
        <v>5</v>
      </c>
      <c r="G71" s="41">
        <f t="shared" si="0"/>
        <v>42</v>
      </c>
      <c r="H71" s="40" t="s">
        <v>234</v>
      </c>
      <c r="I71" t="s">
        <v>235</v>
      </c>
    </row>
    <row r="72" spans="2:9" x14ac:dyDescent="0.25">
      <c r="B72" s="22"/>
      <c r="F72" s="45">
        <v>5</v>
      </c>
      <c r="G72" s="41">
        <f t="shared" si="0"/>
        <v>43</v>
      </c>
      <c r="H72" s="40" t="s">
        <v>237</v>
      </c>
      <c r="I72" t="s">
        <v>236</v>
      </c>
    </row>
    <row r="73" spans="2:9" x14ac:dyDescent="0.25">
      <c r="B73" s="22"/>
      <c r="F73" s="45">
        <v>5</v>
      </c>
      <c r="G73" s="41">
        <f t="shared" si="0"/>
        <v>44</v>
      </c>
      <c r="H73" s="40" t="s">
        <v>240</v>
      </c>
      <c r="I73" t="s">
        <v>238</v>
      </c>
    </row>
    <row r="74" spans="2:9" x14ac:dyDescent="0.25">
      <c r="B74" s="22"/>
      <c r="F74" s="45">
        <v>5</v>
      </c>
      <c r="G74" s="41">
        <f t="shared" si="0"/>
        <v>45</v>
      </c>
      <c r="H74" s="40" t="s">
        <v>239</v>
      </c>
      <c r="I74" t="s">
        <v>241</v>
      </c>
    </row>
    <row r="75" spans="2:9" ht="27" customHeight="1" x14ac:dyDescent="0.25">
      <c r="B75" s="22"/>
      <c r="F75" s="45">
        <v>5</v>
      </c>
      <c r="G75" s="41">
        <f t="shared" si="0"/>
        <v>46</v>
      </c>
      <c r="H75" s="40" t="s">
        <v>244</v>
      </c>
      <c r="I75" t="s">
        <v>242</v>
      </c>
    </row>
    <row r="76" spans="2:9" x14ac:dyDescent="0.25">
      <c r="B76" s="22"/>
      <c r="F76" s="45">
        <v>5</v>
      </c>
      <c r="G76" s="41">
        <f t="shared" si="0"/>
        <v>47</v>
      </c>
      <c r="H76" s="40" t="s">
        <v>173</v>
      </c>
      <c r="I76" t="s">
        <v>243</v>
      </c>
    </row>
    <row r="77" spans="2:9" x14ac:dyDescent="0.25">
      <c r="B77" s="22"/>
      <c r="F77" s="45">
        <v>5</v>
      </c>
      <c r="G77" s="41">
        <f t="shared" si="0"/>
        <v>48</v>
      </c>
      <c r="H77" s="40" t="s">
        <v>245</v>
      </c>
      <c r="I77" t="s">
        <v>248</v>
      </c>
    </row>
    <row r="78" spans="2:9" x14ac:dyDescent="0.25">
      <c r="B78" s="22"/>
      <c r="F78" s="45">
        <v>5</v>
      </c>
      <c r="G78" s="41">
        <f t="shared" si="0"/>
        <v>49</v>
      </c>
      <c r="H78" s="40" t="s">
        <v>246</v>
      </c>
      <c r="I78" t="s">
        <v>247</v>
      </c>
    </row>
    <row r="79" spans="2:9" x14ac:dyDescent="0.25">
      <c r="B79" s="22"/>
      <c r="F79" s="45">
        <v>5</v>
      </c>
      <c r="G79" s="41">
        <f t="shared" si="0"/>
        <v>50</v>
      </c>
      <c r="H79" s="40" t="s">
        <v>250</v>
      </c>
      <c r="I79" t="s">
        <v>249</v>
      </c>
    </row>
    <row r="80" spans="2:9" ht="32.25" customHeight="1" x14ac:dyDescent="0.25">
      <c r="B80" s="22"/>
      <c r="F80" s="45">
        <v>6</v>
      </c>
      <c r="G80" s="42"/>
      <c r="H80" s="40" t="s">
        <v>296</v>
      </c>
      <c r="I80" t="s">
        <v>294</v>
      </c>
    </row>
    <row r="81" spans="2:9" x14ac:dyDescent="0.25">
      <c r="B81" s="22"/>
      <c r="E81" s="19"/>
      <c r="F81" s="45">
        <v>6</v>
      </c>
      <c r="G81" s="43"/>
      <c r="H81" s="40" t="s">
        <v>297</v>
      </c>
      <c r="I81" t="s">
        <v>295</v>
      </c>
    </row>
    <row r="82" spans="2:9" x14ac:dyDescent="0.25">
      <c r="B82" s="22"/>
      <c r="F82" s="45">
        <v>6</v>
      </c>
      <c r="G82" s="44"/>
      <c r="H82" s="40" t="s">
        <v>251</v>
      </c>
      <c r="I82" t="s">
        <v>252</v>
      </c>
    </row>
    <row r="83" spans="2:9" x14ac:dyDescent="0.25">
      <c r="B83" s="22"/>
      <c r="E83" s="31" t="s">
        <v>261</v>
      </c>
    </row>
    <row r="84" spans="2:9" x14ac:dyDescent="0.25">
      <c r="B84" s="22"/>
      <c r="E84" s="12" t="s">
        <v>253</v>
      </c>
      <c r="I84" t="s">
        <v>254</v>
      </c>
    </row>
    <row r="85" spans="2:9" x14ac:dyDescent="0.25">
      <c r="B85" s="22"/>
      <c r="E85" s="12" t="s">
        <v>255</v>
      </c>
      <c r="I85" t="s">
        <v>256</v>
      </c>
    </row>
    <row r="86" spans="2:9" x14ac:dyDescent="0.25">
      <c r="B86" s="22"/>
      <c r="E86" s="12" t="s">
        <v>258</v>
      </c>
      <c r="I86" t="s">
        <v>257</v>
      </c>
    </row>
    <row r="87" spans="2:9" x14ac:dyDescent="0.25">
      <c r="B87" s="22"/>
      <c r="E87" s="12" t="s">
        <v>190</v>
      </c>
      <c r="I87" t="s">
        <v>259</v>
      </c>
    </row>
    <row r="88" spans="2:9" x14ac:dyDescent="0.25">
      <c r="B88" s="22"/>
      <c r="E88" s="12" t="s">
        <v>190</v>
      </c>
      <c r="I88" t="s">
        <v>260</v>
      </c>
    </row>
    <row r="89" spans="2:9" x14ac:dyDescent="0.25">
      <c r="B89" s="22"/>
      <c r="D89" s="31" t="s">
        <v>85</v>
      </c>
    </row>
    <row r="90" spans="2:9" x14ac:dyDescent="0.25">
      <c r="B90" s="22"/>
      <c r="D90" s="12" t="s">
        <v>262</v>
      </c>
      <c r="I90" t="s">
        <v>263</v>
      </c>
    </row>
    <row r="91" spans="2:9" x14ac:dyDescent="0.25">
      <c r="B91" s="22"/>
      <c r="D91" s="12" t="s">
        <v>264</v>
      </c>
      <c r="I91" t="s">
        <v>265</v>
      </c>
    </row>
    <row r="92" spans="2:9" x14ac:dyDescent="0.25">
      <c r="D92" s="12" t="s">
        <v>266</v>
      </c>
      <c r="I92" t="s">
        <v>267</v>
      </c>
    </row>
    <row r="93" spans="2:9" x14ac:dyDescent="0.25">
      <c r="B93" s="17"/>
      <c r="C93" s="31" t="s">
        <v>71</v>
      </c>
      <c r="D93" s="19"/>
    </row>
    <row r="94" spans="2:9" x14ac:dyDescent="0.25">
      <c r="B94" s="21"/>
      <c r="C94" s="33" t="s">
        <v>190</v>
      </c>
      <c r="D94" s="19"/>
      <c r="I94" t="s">
        <v>268</v>
      </c>
    </row>
    <row r="95" spans="2:9" x14ac:dyDescent="0.25">
      <c r="B95" s="17"/>
      <c r="C95" s="33" t="s">
        <v>190</v>
      </c>
      <c r="I95" t="s">
        <v>269</v>
      </c>
    </row>
    <row r="96" spans="2:9" x14ac:dyDescent="0.25">
      <c r="B96" s="17"/>
      <c r="C96" s="12" t="s">
        <v>291</v>
      </c>
      <c r="I96" t="s">
        <v>270</v>
      </c>
    </row>
    <row r="97" spans="1:9" x14ac:dyDescent="0.25">
      <c r="B97" s="17"/>
      <c r="C97" s="12" t="s">
        <v>271</v>
      </c>
      <c r="I97" t="s">
        <v>277</v>
      </c>
    </row>
    <row r="98" spans="1:9" x14ac:dyDescent="0.25">
      <c r="B98" s="17"/>
      <c r="C98" s="12" t="s">
        <v>272</v>
      </c>
      <c r="I98" t="s">
        <v>278</v>
      </c>
    </row>
    <row r="99" spans="1:9" x14ac:dyDescent="0.25">
      <c r="B99" s="22"/>
      <c r="C99" s="12" t="s">
        <v>273</v>
      </c>
      <c r="I99" t="s">
        <v>279</v>
      </c>
    </row>
    <row r="100" spans="1:9" x14ac:dyDescent="0.25">
      <c r="B100" s="22"/>
      <c r="C100" s="12" t="s">
        <v>274</v>
      </c>
      <c r="I100" t="s">
        <v>280</v>
      </c>
    </row>
    <row r="101" spans="1:9" x14ac:dyDescent="0.25">
      <c r="B101" s="22"/>
      <c r="C101" s="12" t="s">
        <v>276</v>
      </c>
      <c r="I101" t="s">
        <v>281</v>
      </c>
    </row>
    <row r="102" spans="1:9" x14ac:dyDescent="0.25">
      <c r="B102" s="22"/>
      <c r="C102" s="12" t="s">
        <v>275</v>
      </c>
      <c r="I102" t="s">
        <v>284</v>
      </c>
    </row>
    <row r="103" spans="1:9" x14ac:dyDescent="0.25">
      <c r="C103" s="12" t="s">
        <v>282</v>
      </c>
      <c r="I103" t="s">
        <v>283</v>
      </c>
    </row>
    <row r="104" spans="1:9" x14ac:dyDescent="0.25">
      <c r="C104" s="12" t="s">
        <v>285</v>
      </c>
      <c r="I104" t="s">
        <v>286</v>
      </c>
    </row>
    <row r="105" spans="1:9" x14ac:dyDescent="0.25">
      <c r="C105" s="12" t="s">
        <v>288</v>
      </c>
      <c r="I105" t="s">
        <v>289</v>
      </c>
    </row>
    <row r="106" spans="1:9" x14ac:dyDescent="0.25">
      <c r="C106" s="12" t="s">
        <v>287</v>
      </c>
      <c r="I106" t="s">
        <v>290</v>
      </c>
    </row>
    <row r="107" spans="1:9" x14ac:dyDescent="0.25">
      <c r="C107" s="12" t="s">
        <v>291</v>
      </c>
      <c r="I107" t="s">
        <v>292</v>
      </c>
    </row>
    <row r="108" spans="1:9" x14ac:dyDescent="0.25">
      <c r="B108" s="32" t="s">
        <v>61</v>
      </c>
    </row>
    <row r="109" spans="1:9" x14ac:dyDescent="0.25">
      <c r="B109" s="12" t="s">
        <v>291</v>
      </c>
      <c r="I109" t="s">
        <v>293</v>
      </c>
    </row>
    <row r="110" spans="1:9" x14ac:dyDescent="0.25">
      <c r="A110" s="12" t="s">
        <v>72</v>
      </c>
    </row>
    <row r="111" spans="1:9" x14ac:dyDescent="0.25">
      <c r="A111" s="12" t="s">
        <v>73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A2" sqref="A2"/>
    </sheetView>
  </sheetViews>
  <sheetFormatPr defaultRowHeight="15" x14ac:dyDescent="0.25"/>
  <cols>
    <col min="2" max="2" width="14.7109375" style="21" customWidth="1"/>
    <col min="3" max="3" width="16.7109375" style="17" customWidth="1"/>
    <col min="4" max="5" width="12.28515625" customWidth="1"/>
  </cols>
  <sheetData>
    <row r="1" spans="1:9" ht="26.25" x14ac:dyDescent="0.4">
      <c r="A1" s="34" t="s">
        <v>116</v>
      </c>
    </row>
    <row r="2" spans="1:9" x14ac:dyDescent="0.25">
      <c r="A2" s="17" t="s">
        <v>117</v>
      </c>
    </row>
    <row r="3" spans="1:9" x14ac:dyDescent="0.25">
      <c r="A3" s="17"/>
    </row>
    <row r="4" spans="1:9" x14ac:dyDescent="0.25">
      <c r="A4" s="1" t="s">
        <v>57</v>
      </c>
      <c r="B4" s="4" t="s">
        <v>56</v>
      </c>
      <c r="C4" s="18" t="s">
        <v>58</v>
      </c>
      <c r="I4" s="18" t="s">
        <v>58</v>
      </c>
    </row>
    <row r="5" spans="1:9" x14ac:dyDescent="0.25">
      <c r="A5" s="12" t="s">
        <v>42</v>
      </c>
      <c r="B5" s="17"/>
      <c r="C5"/>
    </row>
    <row r="6" spans="1:9" x14ac:dyDescent="0.25">
      <c r="A6" s="19"/>
      <c r="B6" s="20" t="s">
        <v>35</v>
      </c>
      <c r="C6"/>
    </row>
    <row r="7" spans="1:9" x14ac:dyDescent="0.25">
      <c r="A7" s="19"/>
      <c r="B7" s="20" t="s">
        <v>59</v>
      </c>
      <c r="C7"/>
      <c r="H7" t="s">
        <v>74</v>
      </c>
    </row>
    <row r="8" spans="1:9" x14ac:dyDescent="0.25">
      <c r="A8" s="19"/>
      <c r="B8" s="20" t="s">
        <v>60</v>
      </c>
      <c r="C8"/>
      <c r="H8" t="s">
        <v>75</v>
      </c>
    </row>
    <row r="9" spans="1:9" x14ac:dyDescent="0.25">
      <c r="A9" s="19"/>
      <c r="B9" s="20" t="s">
        <v>123</v>
      </c>
      <c r="C9"/>
      <c r="H9" t="s">
        <v>124</v>
      </c>
    </row>
    <row r="10" spans="1:9" x14ac:dyDescent="0.25">
      <c r="A10" s="19"/>
      <c r="B10" s="20" t="s">
        <v>125</v>
      </c>
      <c r="C10"/>
      <c r="H10" t="s">
        <v>126</v>
      </c>
    </row>
    <row r="11" spans="1:9" x14ac:dyDescent="0.25">
      <c r="A11" s="19"/>
      <c r="B11" s="20" t="s">
        <v>76</v>
      </c>
      <c r="C11"/>
      <c r="H11" t="s">
        <v>77</v>
      </c>
    </row>
    <row r="12" spans="1:9" x14ac:dyDescent="0.25">
      <c r="A12" s="19"/>
      <c r="B12" s="20" t="s">
        <v>118</v>
      </c>
      <c r="C12"/>
      <c r="H12" t="s">
        <v>119</v>
      </c>
    </row>
    <row r="13" spans="1:9" x14ac:dyDescent="0.25">
      <c r="A13" s="19"/>
      <c r="B13" s="20" t="s">
        <v>120</v>
      </c>
      <c r="C13"/>
      <c r="H13" t="s">
        <v>121</v>
      </c>
    </row>
    <row r="14" spans="1:9" s="24" customFormat="1" x14ac:dyDescent="0.25">
      <c r="B14" s="29" t="s">
        <v>61</v>
      </c>
    </row>
    <row r="15" spans="1:9" x14ac:dyDescent="0.25">
      <c r="B15" s="22"/>
      <c r="C15" s="12" t="s">
        <v>82</v>
      </c>
      <c r="H15" t="s">
        <v>106</v>
      </c>
    </row>
    <row r="16" spans="1:9" x14ac:dyDescent="0.25">
      <c r="A16" s="19"/>
      <c r="C16" s="33" t="s">
        <v>125</v>
      </c>
      <c r="H16" t="s">
        <v>126</v>
      </c>
    </row>
    <row r="17" spans="1:8" x14ac:dyDescent="0.25">
      <c r="B17" s="22"/>
      <c r="C17" s="12" t="s">
        <v>122</v>
      </c>
      <c r="H17" t="s">
        <v>127</v>
      </c>
    </row>
    <row r="18" spans="1:8" x14ac:dyDescent="0.25">
      <c r="B18" s="32" t="s">
        <v>61</v>
      </c>
      <c r="C18"/>
    </row>
    <row r="19" spans="1:8" x14ac:dyDescent="0.25">
      <c r="A19" s="12" t="s">
        <v>72</v>
      </c>
      <c r="B19" s="17"/>
      <c r="C19"/>
    </row>
    <row r="20" spans="1:8" x14ac:dyDescent="0.25">
      <c r="A20" s="12" t="s">
        <v>73</v>
      </c>
      <c r="C20"/>
    </row>
    <row r="21" spans="1:8" x14ac:dyDescent="0.25">
      <c r="B21" s="17"/>
      <c r="C21"/>
    </row>
    <row r="22" spans="1:8" x14ac:dyDescent="0.25">
      <c r="B22" s="17"/>
      <c r="C22"/>
    </row>
    <row r="23" spans="1:8" x14ac:dyDescent="0.25">
      <c r="B23" s="17"/>
      <c r="C23"/>
    </row>
    <row r="24" spans="1:8" x14ac:dyDescent="0.25">
      <c r="B24" s="17"/>
      <c r="C24"/>
    </row>
    <row r="25" spans="1:8" x14ac:dyDescent="0.25">
      <c r="B25" s="22"/>
      <c r="C25"/>
    </row>
    <row r="26" spans="1:8" x14ac:dyDescent="0.25">
      <c r="B26" s="22"/>
      <c r="C26"/>
    </row>
    <row r="27" spans="1:8" x14ac:dyDescent="0.25">
      <c r="B27" s="22"/>
      <c r="C27"/>
    </row>
    <row r="28" spans="1:8" x14ac:dyDescent="0.25">
      <c r="B28" s="22"/>
      <c r="C28"/>
    </row>
    <row r="29" spans="1:8" x14ac:dyDescent="0.25">
      <c r="B29" s="17"/>
      <c r="C29"/>
    </row>
    <row r="30" spans="1:8" x14ac:dyDescent="0.25">
      <c r="B30" s="17"/>
      <c r="C30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Network</vt:lpstr>
      <vt:lpstr>Reservoir Release</vt:lpstr>
      <vt:lpstr>Soil moisture</vt:lpstr>
      <vt:lpstr>Baseflow</vt:lpstr>
      <vt:lpstr>StateM</vt:lpstr>
      <vt:lpstr>Virgen</vt:lpstr>
      <vt:lpstr>Execut</vt:lpstr>
      <vt:lpstr>Data check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rayrbennett</dc:creator>
  <cp:lastModifiedBy>rayrbennett</cp:lastModifiedBy>
  <dcterms:created xsi:type="dcterms:W3CDTF">2014-04-19T18:21:43Z</dcterms:created>
  <dcterms:modified xsi:type="dcterms:W3CDTF">2014-04-23T05:28:08Z</dcterms:modified>
</cp:coreProperties>
</file>