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akashi\Documents\LF-Web\"/>
    </mc:Choice>
  </mc:AlternateContent>
  <xr:revisionPtr revIDLastSave="0" documentId="8_{F3F332A0-93DA-4E57-A7FD-553E1241E19F}" xr6:coauthVersionLast="41" xr6:coauthVersionMax="41" xr10:uidLastSave="{00000000-0000-0000-0000-000000000000}"/>
  <bookViews>
    <workbookView xWindow="1950" yWindow="1950" windowWidth="18900" windowHeight="11505" firstSheet="1" activeTab="2"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Polic'!$A$1:$D$70</definedName>
  </definedNames>
  <calcPr calcId="181029"/>
</workbook>
</file>

<file path=xl/calcChain.xml><?xml version="1.0" encoding="utf-8"?>
<calcChain xmlns="http://schemas.openxmlformats.org/spreadsheetml/2006/main">
  <c r="A24" i="4" l="1"/>
  <c r="A25" i="4" s="1"/>
  <c r="A26" i="4" s="1"/>
  <c r="A27" i="4" s="1"/>
  <c r="A28" i="4" s="1"/>
  <c r="A29" i="4" s="1"/>
  <c r="A30" i="4" s="1"/>
  <c r="A31" i="4" s="1"/>
  <c r="A5" i="4"/>
  <c r="A6" i="4" s="1"/>
  <c r="A7" i="4" s="1"/>
  <c r="A8" i="4" s="1"/>
  <c r="A9" i="4" s="1"/>
  <c r="A10" i="4" s="1"/>
  <c r="A4" i="4"/>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ＭＳ Ｐゴシック"/>
            <family val="3"/>
            <charset val="128"/>
          </rPr>
          <t>本一覧は、主として</t>
        </r>
        <r>
          <rPr>
            <sz val="10"/>
            <color rgb="FF000000"/>
            <rFont val="Arial"/>
            <family val="2"/>
          </rPr>
          <t xml:space="preserve">Orcro </t>
        </r>
        <r>
          <rPr>
            <sz val="10"/>
            <color rgb="FF000000"/>
            <rFont val="ＭＳ Ｐゴシック"/>
            <family val="3"/>
            <charset val="128"/>
          </rPr>
          <t>社にて作成されましたが、</t>
        </r>
        <r>
          <rPr>
            <sz val="10"/>
            <color rgb="FF000000"/>
            <rFont val="Arial"/>
            <family val="2"/>
          </rPr>
          <t xml:space="preserve">spdx.org </t>
        </r>
        <r>
          <rPr>
            <sz val="10"/>
            <color rgb="FF000000"/>
            <rFont val="ＭＳ Ｐゴシック"/>
            <family val="3"/>
            <charset val="128"/>
          </rPr>
          <t>、</t>
        </r>
        <r>
          <rPr>
            <sz val="10"/>
            <color rgb="FF000000"/>
            <rFont val="Arial"/>
            <family val="2"/>
          </rPr>
          <t xml:space="preserve"> open source.org</t>
        </r>
        <r>
          <rPr>
            <sz val="10"/>
            <color rgb="FF000000"/>
            <rFont val="ＭＳ Ｐゴシック"/>
            <family val="3"/>
            <charset val="128"/>
          </rPr>
          <t>、</t>
        </r>
        <r>
          <rPr>
            <sz val="10"/>
            <color rgb="FF000000"/>
            <rFont val="Arial"/>
            <family val="2"/>
          </rPr>
          <t xml:space="preserve"> choosealicense.com</t>
        </r>
        <r>
          <rPr>
            <sz val="10"/>
            <color rgb="FF000000"/>
            <rFont val="ＭＳ Ｐゴシック"/>
            <family val="3"/>
            <charset val="128"/>
          </rPr>
          <t>、</t>
        </r>
        <r>
          <rPr>
            <sz val="10"/>
            <color rgb="FF000000"/>
            <rFont val="Arial"/>
            <family val="2"/>
          </rPr>
          <t xml:space="preserve"> dejacode.com</t>
        </r>
        <r>
          <rPr>
            <sz val="10"/>
            <color rgb="FF000000"/>
            <rFont val="ＭＳ Ｐゴシック"/>
            <family val="3"/>
            <charset val="128"/>
          </rPr>
          <t>　の情報も利用しています。</t>
        </r>
      </text>
    </comment>
    <comment ref="C2" authorId="0" shapeId="0" xr:uid="{00000000-0006-0000-0200-000002000000}">
      <text>
        <r>
          <rPr>
            <sz val="10"/>
            <color rgb="FF000000"/>
            <rFont val="Arial"/>
            <family val="2"/>
          </rPr>
          <t xml:space="preserve">SPDX </t>
        </r>
        <r>
          <rPr>
            <sz val="10"/>
            <color rgb="FF000000"/>
            <rFont val="ＭＳ Ｐゴシック"/>
            <family val="3"/>
            <charset val="128"/>
          </rPr>
          <t>は、ソフトウェアコードの関連して、オープンソースライセンスに一貫性のある識別子やその他の情報を提供するオープンな標準です。詳細は、</t>
        </r>
        <r>
          <rPr>
            <sz val="10"/>
            <color rgb="FF000000"/>
            <rFont val="Arial"/>
            <family val="2"/>
          </rPr>
          <t>See SPDX.org</t>
        </r>
        <r>
          <rPr>
            <sz val="10"/>
            <color rgb="FF000000"/>
            <rFont val="ＭＳ Ｐゴシック"/>
            <family val="3"/>
            <charset val="128"/>
          </rPr>
          <t>　を参照してください。</t>
        </r>
        <r>
          <rPr>
            <sz val="10"/>
            <color rgb="FF000000"/>
            <rFont val="Arial"/>
            <family val="2"/>
          </rPr>
          <t xml:space="preserve">
</t>
        </r>
      </text>
    </comment>
    <comment ref="D2" authorId="0" shapeId="0" xr:uid="{00000000-0006-0000-0200-000003000000}">
      <text>
        <r>
          <rPr>
            <sz val="10"/>
            <color rgb="FF000000"/>
            <rFont val="Arial"/>
            <family val="2"/>
          </rPr>
          <t xml:space="preserve">Permissive = </t>
        </r>
        <r>
          <rPr>
            <sz val="10"/>
            <color rgb="FF000000"/>
            <rFont val="ＭＳ Ｐゴシック"/>
            <family val="3"/>
            <charset val="128"/>
          </rPr>
          <t>下流における義務かほとんどない</t>
        </r>
        <r>
          <rPr>
            <sz val="10"/>
            <color rgb="FF000000"/>
            <rFont val="Arial"/>
            <family val="2"/>
          </rPr>
          <t xml:space="preserve"> 
Copyleft = </t>
        </r>
        <r>
          <rPr>
            <sz val="10"/>
            <color rgb="FF000000"/>
            <rFont val="ＭＳ Ｐゴシック"/>
            <family val="3"/>
            <charset val="128"/>
          </rPr>
          <t>同一ないしは類似のライセンスの下での頒布を要求する</t>
        </r>
        <r>
          <rPr>
            <sz val="10"/>
            <color rgb="FF000000"/>
            <rFont val="Arial"/>
            <family val="2"/>
          </rPr>
          <t xml:space="preserve">
SaaS = </t>
        </r>
        <r>
          <rPr>
            <sz val="10"/>
            <color rgb="FF000000"/>
            <rFont val="ＭＳ Ｐゴシック"/>
            <family val="3"/>
            <charset val="128"/>
          </rPr>
          <t>ネットワーク経由のアクセスを頒布と同等とみなす</t>
        </r>
      </text>
    </comment>
    <comment ref="E2" authorId="0" shapeId="0" xr:uid="{00000000-0006-0000-0200-000004000000}">
      <text>
        <r>
          <rPr>
            <sz val="10"/>
            <color rgb="FF000000"/>
            <rFont val="Arial"/>
            <family val="2"/>
          </rPr>
          <t xml:space="preserve">No = permissive </t>
        </r>
        <r>
          <rPr>
            <sz val="10"/>
            <color rgb="FF000000"/>
            <rFont val="ＭＳ Ｐゴシック"/>
            <family val="3"/>
            <charset val="128"/>
          </rPr>
          <t>ライセンス</t>
        </r>
        <r>
          <rPr>
            <sz val="10"/>
            <color rgb="FF000000"/>
            <rFont val="Arial"/>
            <family val="2"/>
          </rPr>
          <t xml:space="preserve">
Weak = </t>
        </r>
        <r>
          <rPr>
            <sz val="10"/>
            <color rgb="FF000000"/>
            <rFont val="ＭＳ Ｐゴシック"/>
            <family val="3"/>
            <charset val="128"/>
          </rPr>
          <t>限定的な伝播性</t>
        </r>
        <r>
          <rPr>
            <sz val="10"/>
            <color rgb="FF000000"/>
            <rFont val="Arial"/>
            <family val="2"/>
          </rPr>
          <t xml:space="preserve">
Strong = </t>
        </r>
        <r>
          <rPr>
            <sz val="10"/>
            <color rgb="FF000000"/>
            <rFont val="ＭＳ Ｐゴシック"/>
            <family val="3"/>
            <charset val="128"/>
          </rPr>
          <t>プロジェクトに広がる伝播性</t>
        </r>
      </text>
    </comment>
    <comment ref="F2" authorId="0" shapeId="0" xr:uid="{00000000-0006-0000-0200-000005000000}">
      <text>
        <r>
          <rPr>
            <sz val="10"/>
            <color rgb="FF000000"/>
            <rFont val="ＭＳ Ｐゴシック"/>
            <family val="3"/>
            <charset val="128"/>
          </rPr>
          <t>ソフトウェアの機能がネットワークから利用された時、コードやバイナリーが頒布されなくとも、コピーレフトの効力が波及する</t>
        </r>
      </text>
    </comment>
    <comment ref="G2" authorId="0" shapeId="0" xr:uid="{00000000-0006-0000-0200-000006000000}">
      <text>
        <r>
          <rPr>
            <sz val="10"/>
            <color rgb="FF000000"/>
            <rFont val="Arial"/>
            <family val="2"/>
          </rPr>
          <t xml:space="preserve">No = </t>
        </r>
        <r>
          <rPr>
            <sz val="10"/>
            <color rgb="FF000000"/>
            <rFont val="ＭＳ Ｐゴシック"/>
            <family val="3"/>
            <charset val="128"/>
          </rPr>
          <t>パテントへの言明がない</t>
        </r>
        <r>
          <rPr>
            <sz val="10"/>
            <color rgb="FF000000"/>
            <rFont val="Arial"/>
            <family val="2"/>
          </rPr>
          <t xml:space="preserve">
Yes = </t>
        </r>
        <r>
          <rPr>
            <sz val="10"/>
            <color rgb="FF000000"/>
            <rFont val="ＭＳ Ｐゴシック"/>
            <family val="3"/>
            <charset val="128"/>
          </rPr>
          <t>パテント条項を持ち、ライセンス条項や報復条項を規定</t>
        </r>
        <r>
          <rPr>
            <sz val="10"/>
            <color rgb="FF000000"/>
            <rFont val="Arial"/>
            <family val="2"/>
          </rPr>
          <t xml:space="preserve">
Excludes = </t>
        </r>
        <r>
          <rPr>
            <sz val="10"/>
            <color rgb="FF000000"/>
            <rFont val="ＭＳ Ｐゴシック"/>
            <family val="3"/>
            <charset val="128"/>
          </rPr>
          <t>ライセンスは、パテントの許諾ではないことを明に規定、すなわち、暗黙的なパテント許諾を排除</t>
        </r>
      </text>
    </comment>
    <comment ref="H2" authorId="0" shapeId="0" xr:uid="{00000000-0006-0000-0200-000007000000}">
      <text>
        <r>
          <rPr>
            <sz val="10"/>
            <color rgb="FF000000"/>
            <rFont val="Arial"/>
            <family val="2"/>
          </rPr>
          <t>GPL</t>
        </r>
        <r>
          <rPr>
            <sz val="10"/>
            <color rgb="FF000000"/>
            <rFont val="ＭＳ Ｐゴシック"/>
            <family val="3"/>
            <charset val="128"/>
          </rPr>
          <t>に規定される条項。ライセンシーが他の誰かとの特約のためにソフトウェアを制約なく頒布できないとき、ライセンシーは一切の再頒布ができない。</t>
        </r>
      </text>
    </comment>
    <comment ref="K2" authorId="0" shapeId="0" xr:uid="{00000000-0006-0000-0200-000008000000}">
      <text>
        <r>
          <rPr>
            <sz val="10"/>
            <color rgb="FF000000"/>
            <rFont val="ＭＳ Ｐゴシック"/>
            <family val="3"/>
            <charset val="128"/>
          </rPr>
          <t>ライセンスが商用を禁止するか</t>
        </r>
        <r>
          <rPr>
            <sz val="10"/>
            <color rgb="FF000000"/>
            <rFont val="Arial"/>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ＭＳ Ｐゴシック"/>
            <family val="3"/>
            <charset val="128"/>
          </rPr>
          <t>基準とそれぞれのスコアは、企業にごとに決める</t>
        </r>
        <r>
          <rPr>
            <sz val="10"/>
            <color rgb="FF000000"/>
            <rFont val="Arial"/>
            <family val="2"/>
          </rPr>
          <t xml:space="preserve">
</t>
        </r>
      </text>
    </comment>
    <comment ref="D30" authorId="0" shapeId="0" xr:uid="{00000000-0006-0000-0300-000002000000}">
      <text>
        <r>
          <rPr>
            <sz val="10"/>
            <color rgb="FF000000"/>
            <rFont val="ＭＳ Ｐゴシック"/>
            <family val="3"/>
            <charset val="128"/>
          </rPr>
          <t>ソフトウェアにセキュリティ問題はつきもの、このカテゴリーに入るソフトウェアはないでしょう</t>
        </r>
      </text>
    </comment>
    <comment ref="B34" authorId="0" shapeId="0" xr:uid="{00000000-0006-0000-0300-000003000000}">
      <text>
        <r>
          <rPr>
            <sz val="10"/>
            <color rgb="FF000000"/>
            <rFont val="ＭＳ Ｐゴシック"/>
            <family val="3"/>
            <charset val="128"/>
          </rPr>
          <t>各企業ごとに独自のフィルターを定義すること</t>
        </r>
      </text>
    </comment>
  </commentList>
</comments>
</file>

<file path=xl/sharedStrings.xml><?xml version="1.0" encoding="utf-8"?>
<sst xmlns="http://schemas.openxmlformats.org/spreadsheetml/2006/main" count="1027" uniqueCount="407">
  <si>
    <t>Copyleft</t>
  </si>
  <si>
    <t>BSD-2-Clause</t>
  </si>
  <si>
    <t>no</t>
  </si>
  <si>
    <t>TX</t>
  </si>
  <si>
    <t>yes</t>
  </si>
  <si>
    <t>BSD-3-Clause</t>
  </si>
  <si>
    <t>AFL-3.0</t>
  </si>
  <si>
    <t>Apache-2.0</t>
  </si>
  <si>
    <t>APSL-2.0</t>
  </si>
  <si>
    <t>copyleft</t>
  </si>
  <si>
    <t>weak</t>
  </si>
  <si>
    <t>Permissive</t>
  </si>
  <si>
    <t xml:space="preserve">Copyleft </t>
  </si>
  <si>
    <t>SAAS</t>
  </si>
  <si>
    <t>Proprietary</t>
  </si>
  <si>
    <t>Artistic-2.0</t>
  </si>
  <si>
    <t>AAL</t>
  </si>
  <si>
    <t>BSL-1.0</t>
  </si>
  <si>
    <t>BSD 2-Clause "Simplified License"</t>
  </si>
  <si>
    <t>permissive</t>
  </si>
  <si>
    <t>BSD 3-Clause "Clear License"</t>
  </si>
  <si>
    <t>BSD-3-Clause-Clear</t>
  </si>
  <si>
    <t xml:space="preserve">BSD 3-Clause "New" or "Revised" License </t>
  </si>
  <si>
    <t>BSD 3-Clause-Attribution</t>
  </si>
  <si>
    <t>BSD-2-Clause-Patent</t>
  </si>
  <si>
    <t>1</t>
  </si>
  <si>
    <t>CECILL-2.1</t>
  </si>
  <si>
    <t>strong</t>
  </si>
  <si>
    <t xml:space="preserve">Creative Commons Attribution 4.0 International </t>
  </si>
  <si>
    <t>CC-BY</t>
  </si>
  <si>
    <t>excludes</t>
  </si>
  <si>
    <t xml:space="preserve">Creative Commons Attribution Share Alike 4.0 International </t>
  </si>
  <si>
    <t>CC BY-SA</t>
  </si>
  <si>
    <t>H</t>
  </si>
  <si>
    <t>CC-BY-NC-4.0</t>
  </si>
  <si>
    <t>CC0</t>
  </si>
  <si>
    <t>RQ</t>
  </si>
  <si>
    <t>CATOSL-1.1</t>
  </si>
  <si>
    <t>1.1.1</t>
  </si>
  <si>
    <t>VA</t>
  </si>
  <si>
    <t>1.1.2</t>
  </si>
  <si>
    <t>1.1.R</t>
  </si>
  <si>
    <t>RT</t>
  </si>
  <si>
    <t>1.2.0</t>
  </si>
  <si>
    <t>CDDL-1.0</t>
  </si>
  <si>
    <t>CPAL-1.0</t>
  </si>
  <si>
    <t>1.2.1</t>
  </si>
  <si>
    <t>1.2.2</t>
  </si>
  <si>
    <t>1.2.3</t>
  </si>
  <si>
    <t>1.2.R</t>
  </si>
  <si>
    <t>CUA-OPL-1.0</t>
  </si>
  <si>
    <t>1.3.1</t>
  </si>
  <si>
    <t>Do what the F*ck You want to Public License</t>
  </si>
  <si>
    <t>WTFPL</t>
  </si>
  <si>
    <t>1.3.R</t>
  </si>
  <si>
    <t>EUDatagrid</t>
  </si>
  <si>
    <t>2.1.0</t>
  </si>
  <si>
    <t>EPL-1.0</t>
  </si>
  <si>
    <t>2.1.1</t>
  </si>
  <si>
    <t>2.1.2</t>
  </si>
  <si>
    <t>2.1.R</t>
  </si>
  <si>
    <t>EPL-2.0</t>
  </si>
  <si>
    <t>2.2.0</t>
  </si>
  <si>
    <t>2.2.1</t>
  </si>
  <si>
    <t>eCos-2.0</t>
  </si>
  <si>
    <t>2.2.2</t>
  </si>
  <si>
    <t>2.2.3</t>
  </si>
  <si>
    <t>2.2.4</t>
  </si>
  <si>
    <t>2.2.R</t>
  </si>
  <si>
    <t>ECL-2.0</t>
  </si>
  <si>
    <t>3.1.1</t>
  </si>
  <si>
    <t>EFL-2.0</t>
  </si>
  <si>
    <t>3.1.2</t>
  </si>
  <si>
    <t>3.1.R</t>
  </si>
  <si>
    <t>3.2.1</t>
  </si>
  <si>
    <t>Entessa</t>
  </si>
  <si>
    <t>3.2.R</t>
  </si>
  <si>
    <t>EUPL-1.1</t>
  </si>
  <si>
    <t>European Union Public License, Version 1.2</t>
  </si>
  <si>
    <t>EUPL-1.2</t>
  </si>
  <si>
    <t>4.1.1</t>
  </si>
  <si>
    <t>4.1.2</t>
  </si>
  <si>
    <t>4.1.R</t>
  </si>
  <si>
    <t>Fair</t>
  </si>
  <si>
    <t>5.1.1</t>
  </si>
  <si>
    <t>5.1.2</t>
  </si>
  <si>
    <t>5.1.R</t>
  </si>
  <si>
    <t>Frameworx-1.0</t>
  </si>
  <si>
    <t>5.2.1</t>
  </si>
  <si>
    <t>5.2.R</t>
  </si>
  <si>
    <t>0BSD</t>
  </si>
  <si>
    <t>6.1.1</t>
  </si>
  <si>
    <t>6.1.R</t>
  </si>
  <si>
    <t>6.2.1</t>
  </si>
  <si>
    <t>AGPL-3.0</t>
  </si>
  <si>
    <t>6.2.R</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</si>
  <si>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</si>
  <si>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</si>
  <si>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</si>
  <si>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</si>
  <si>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</si>
  <si>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</si>
  <si>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</si>
  <si>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</si>
  <si>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</si>
  <si>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</si>
  <si>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</si>
  <si>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</si>
  <si>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</si>
  <si>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</si>
  <si>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</si>
  <si>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</si>
  <si>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</si>
  <si>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</si>
  <si>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</si>
  <si>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</si>
  <si>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</si>
  <si>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</si>
  <si>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</si>
  <si>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</si>
  <si>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</si>
  <si>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</si>
  <si>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</si>
  <si>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</si>
  <si>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</si>
  <si>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</si>
  <si>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</si>
  <si>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</si>
  <si>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</si>
  <si>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</si>
  <si>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</si>
  <si>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PostgreSQL</t>
  </si>
  <si>
    <t>Python-2.0</t>
  </si>
  <si>
    <t>CNRI-Python</t>
  </si>
  <si>
    <t>QPL-1.0</t>
  </si>
  <si>
    <t>RPSL-1.0</t>
  </si>
  <si>
    <t>RPL-1.5</t>
  </si>
  <si>
    <t>RSCPL</t>
  </si>
  <si>
    <t>OFL-1.1</t>
  </si>
  <si>
    <t>SimPL-2.0</t>
  </si>
  <si>
    <t>Sleepycat</t>
  </si>
  <si>
    <t>SPL-1.0</t>
  </si>
  <si>
    <t>Watcom-1.0</t>
  </si>
  <si>
    <t>The Unlicense</t>
  </si>
  <si>
    <t>Unlicense</t>
  </si>
  <si>
    <t>Intel/IBM/Microsoft/Red Hat</t>
  </si>
  <si>
    <t>NCSA</t>
  </si>
  <si>
    <t>Linux Foundation/Apache Foundation/Eclipse Foundation</t>
  </si>
  <si>
    <t>UPL</t>
  </si>
  <si>
    <t>Upstream Compatibility License v1.0</t>
  </si>
  <si>
    <t>UCL-1.0</t>
  </si>
  <si>
    <t>VSL-1.0</t>
  </si>
  <si>
    <t>W3C</t>
  </si>
  <si>
    <t>WXwindows</t>
  </si>
  <si>
    <t>Xnet</t>
  </si>
  <si>
    <t>&gt;2</t>
  </si>
  <si>
    <t>Any</t>
  </si>
  <si>
    <t>&gt;4</t>
  </si>
  <si>
    <t>No</t>
  </si>
  <si>
    <t>Yes</t>
  </si>
  <si>
    <t>SaaS Distribution</t>
  </si>
  <si>
    <t>&gt;6</t>
  </si>
  <si>
    <t>ZPL-2.0</t>
  </si>
  <si>
    <t>Zlib</t>
  </si>
  <si>
    <t>&gt;8</t>
  </si>
  <si>
    <t>Copyleft (strong)</t>
  </si>
  <si>
    <t>Copyleft (weak)</t>
  </si>
  <si>
    <t>&lt;3</t>
  </si>
  <si>
    <r>
      <t xml:space="preserve">OpenChain </t>
    </r>
    <r>
      <rPr>
        <b/>
        <sz val="12"/>
        <color rgb="FF000000"/>
        <rFont val="ＭＳ Ｐゴシック"/>
        <family val="3"/>
        <charset val="128"/>
      </rPr>
      <t>オープンソースポリシー</t>
    </r>
    <r>
      <rPr>
        <b/>
        <sz val="12"/>
        <color rgb="FF000000"/>
        <rFont val="Helvetica"/>
      </rPr>
      <t xml:space="preserve"> </t>
    </r>
    <r>
      <rPr>
        <b/>
        <sz val="12"/>
        <color rgb="FF000000"/>
        <rFont val="ＭＳ Ｐゴシック"/>
        <family val="3"/>
        <charset val="128"/>
      </rPr>
      <t>テンプレート</t>
    </r>
    <phoneticPr fontId="25"/>
  </si>
  <si>
    <r>
      <t>OpenChain</t>
    </r>
    <r>
      <rPr>
        <sz val="9"/>
        <color rgb="FF24292E"/>
        <rFont val="ＭＳ Ｐゴシック"/>
        <family val="3"/>
        <charset val="128"/>
      </rPr>
      <t>の姉妹プロジェクトである</t>
    </r>
    <r>
      <rPr>
        <sz val="9"/>
        <color rgb="FF24292E"/>
        <rFont val="Helvetica"/>
      </rPr>
      <t>TODO</t>
    </r>
    <r>
      <rPr>
        <sz val="9"/>
        <color rgb="FF24292E"/>
        <rFont val="ＭＳ Ｐゴシック"/>
        <family val="3"/>
        <charset val="128"/>
      </rPr>
      <t>グループは、本テンプレートと関連したポリシー資料を提供しています。</t>
    </r>
    <r>
      <rPr>
        <sz val="9"/>
        <color rgb="FF24292E"/>
        <rFont val="Helvetica"/>
      </rPr>
      <t>TODO</t>
    </r>
    <r>
      <rPr>
        <sz val="9"/>
        <color rgb="FF24292E"/>
        <rFont val="ＭＳ Ｐゴシック"/>
        <family val="3"/>
        <charset val="128"/>
      </rPr>
      <t>グループ、および、同プロジェクトが提供するポリシー資料については、次のサイトをご参照下さい</t>
    </r>
    <r>
      <rPr>
        <sz val="9"/>
        <color rgb="FF24292E"/>
        <rFont val="Helvetica"/>
      </rPr>
      <t>: https://github.com/todogroup/policies</t>
    </r>
    <rPh sb="10" eb="12">
      <t>シマイ</t>
    </rPh>
    <rPh sb="31" eb="32">
      <t>ホン</t>
    </rPh>
    <rPh sb="39" eb="41">
      <t>カンレン</t>
    </rPh>
    <rPh sb="47" eb="49">
      <t>シリョウ</t>
    </rPh>
    <rPh sb="50" eb="52">
      <t>テイキョウ</t>
    </rPh>
    <rPh sb="71" eb="72">
      <t>ドウ</t>
    </rPh>
    <rPh sb="79" eb="81">
      <t>テイキョウ</t>
    </rPh>
    <rPh sb="87" eb="89">
      <t>シリョウ</t>
    </rPh>
    <rPh sb="95" eb="96">
      <t>ツギ</t>
    </rPh>
    <rPh sb="102" eb="104">
      <t>サンショウ</t>
    </rPh>
    <rPh sb="104" eb="105">
      <t>クダ</t>
    </rPh>
    <phoneticPr fontId="25"/>
  </si>
  <si>
    <r>
      <rPr>
        <sz val="9"/>
        <color rgb="FF000000"/>
        <rFont val="ＭＳ Ｐゴシック"/>
        <family val="3"/>
        <charset val="128"/>
      </rPr>
      <t>ポリシー</t>
    </r>
    <r>
      <rPr>
        <sz val="9"/>
        <color rgb="FF000000"/>
        <rFont val="Helvetica"/>
      </rPr>
      <t xml:space="preserve"> </t>
    </r>
    <r>
      <rPr>
        <sz val="9"/>
        <color rgb="FF000000"/>
        <rFont val="ＭＳ Ｐゴシック"/>
        <family val="3"/>
        <charset val="128"/>
      </rPr>
      <t>テンプレートの文例は、本スプレッドシートのタブ</t>
    </r>
    <r>
      <rPr>
        <sz val="9"/>
        <color rgb="FF000000"/>
        <rFont val="Helvetica"/>
      </rPr>
      <t xml:space="preserve"> "The OpenChain Open Source Policy Template."</t>
    </r>
    <r>
      <rPr>
        <sz val="9"/>
        <color rgb="FF000000"/>
        <rFont val="ＭＳ Ｐゴシック"/>
        <family val="3"/>
        <charset val="128"/>
      </rPr>
      <t>に置いています。</t>
    </r>
    <r>
      <rPr>
        <sz val="9"/>
        <color rgb="FF000000"/>
        <rFont val="Helvetica"/>
      </rPr>
      <t xml:space="preserv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r>
    <rPh sb="12" eb="14">
      <t>ブンレイ</t>
    </rPh>
    <rPh sb="16" eb="17">
      <t>ホン</t>
    </rPh>
    <rPh sb="74" eb="75">
      <t>オ</t>
    </rPh>
    <phoneticPr fontId="25"/>
  </si>
  <si>
    <t>テンプレートを開く</t>
    <rPh sb="7" eb="8">
      <t>ヒラ</t>
    </rPh>
    <phoneticPr fontId="25"/>
  </si>
  <si>
    <t>カテゴリー</t>
    <phoneticPr fontId="25"/>
  </si>
  <si>
    <t>ポリシー文</t>
    <rPh sb="4" eb="5">
      <t>ブン</t>
    </rPh>
    <phoneticPr fontId="25"/>
  </si>
  <si>
    <r>
      <t>OpenChain</t>
    </r>
    <r>
      <rPr>
        <sz val="10"/>
        <color rgb="FF000000"/>
        <rFont val="ＭＳ Ｐゴシック"/>
        <family val="3"/>
        <charset val="128"/>
      </rPr>
      <t>仕様書中のゴール番号</t>
    </r>
    <rPh sb="9" eb="12">
      <t>シヨウショ</t>
    </rPh>
    <rPh sb="12" eb="13">
      <t>チュウ</t>
    </rPh>
    <rPh sb="17" eb="18">
      <t>バン</t>
    </rPh>
    <rPh sb="18" eb="19">
      <t>ゴウ</t>
    </rPh>
    <phoneticPr fontId="25"/>
  </si>
  <si>
    <t>責任を理解する</t>
    <rPh sb="0" eb="2">
      <t>セキニン</t>
    </rPh>
    <rPh sb="3" eb="5">
      <t>リカイ</t>
    </rPh>
    <phoneticPr fontId="25"/>
  </si>
  <si>
    <t>各ライセンスによって付与される義務、制約、および権利を判断できるように、確認ライセンスをレビューするプロセスが存在すること。</t>
    <phoneticPr fontId="25"/>
  </si>
  <si>
    <t>確認ライセンスそれぞれについて、さまざまなユースケースに対応したライセンスの義務をレビューおよび明確化するプロセスが存在することを確かなものにします。</t>
    <phoneticPr fontId="25"/>
  </si>
  <si>
    <t>コンプライアンスを履行するための責任者のアサイン</t>
    <phoneticPr fontId="25"/>
  </si>
  <si>
    <t>コンプライアンス関連資料が用意され、それらが確認ライセンスの要求するとおりに供給ソフトウェアのリリースと併せ頒布されることを確かにする手続き文書。</t>
    <phoneticPr fontId="25"/>
  </si>
  <si>
    <t>供給ソフトウェアに関するコンプライアンス関連資料の写しが保管され、容易に取り出すことができる。また、少なくとも当該供給ソフトウェアが提供され続けている期間、または確認ライセンスが要求する期間（のいずれか長い方の期間）は、本保管物が存在するように計画されていること。</t>
    <phoneticPr fontId="25"/>
  </si>
  <si>
    <t>その組織が一定期間を越えてプログラムの適合を主張したい場合、本仕様書に即している状態を保つことが重要となります。本要件は、適合している組織が適合を一定期間越えて主張する場合にそのプログラムが支えるプロセスや統制機能が損なわれないことを確かなものにします。</t>
    <phoneticPr fontId="25"/>
  </si>
  <si>
    <t>トレーニング</t>
    <phoneticPr fontId="25"/>
  </si>
  <si>
    <t>ライセンスレビューのプロセス</t>
    <phoneticPr fontId="25"/>
  </si>
  <si>
    <t>オープンソースコンプライアンスの責任者</t>
    <rPh sb="16" eb="18">
      <t>セキニン</t>
    </rPh>
    <rPh sb="18" eb="19">
      <t>シャ</t>
    </rPh>
    <phoneticPr fontId="25"/>
  </si>
  <si>
    <t>社内のコンプライアンス推進部署</t>
    <rPh sb="0" eb="2">
      <t>シャナイ</t>
    </rPh>
    <rPh sb="11" eb="13">
      <t>スイシン</t>
    </rPh>
    <rPh sb="13" eb="15">
      <t>ブショ</t>
    </rPh>
    <phoneticPr fontId="25"/>
  </si>
  <si>
    <r>
      <t>[</t>
    </r>
    <r>
      <rPr>
        <sz val="10"/>
        <color rgb="FF000000"/>
        <rFont val="ＭＳ Ｐゴシック"/>
        <family val="3"/>
        <charset val="128"/>
      </rPr>
      <t>コンプライアンス推進部署の責任者の職制名</t>
    </r>
    <r>
      <rPr>
        <sz val="10"/>
        <color rgb="FF000000"/>
        <rFont val="Arial"/>
        <family val="2"/>
      </rPr>
      <t>]</t>
    </r>
    <r>
      <rPr>
        <sz val="10"/>
        <color rgb="FF000000"/>
        <rFont val="ＭＳ Ｐゴシック"/>
        <family val="3"/>
        <charset val="128"/>
      </rPr>
      <t>は、社内の専門家や、</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の支援を受けて、社内で発生する日々のコンプライアンス課題への対応に責任を負います。</t>
    </r>
    <rPh sb="18" eb="20">
      <t>ショクセイ</t>
    </rPh>
    <rPh sb="20" eb="21">
      <t>メイ</t>
    </rPh>
    <phoneticPr fontId="25"/>
  </si>
  <si>
    <t>コードの選択と承認</t>
    <rPh sb="4" eb="6">
      <t>センタク</t>
    </rPh>
    <rPh sb="7" eb="9">
      <t>ショウニン</t>
    </rPh>
    <phoneticPr fontId="25"/>
  </si>
  <si>
    <r>
      <rPr>
        <sz val="10"/>
        <color rgb="FF000000"/>
        <rFont val="ＭＳ Ｐゴシック"/>
        <family val="3"/>
        <charset val="128"/>
      </rPr>
      <t>本ポリシーの下で行われたすべての決定は、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として、その背景詳細、下された決定、日付、要求元、意志決定者の名前とともに記録されます。</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は、少なくとも1年に１回レビューされ、もはや使用されていない、あるいは、頒布されていないコードに関する項目にはそのことを示す目印をつけます。目印を付けられてから</t>
    </r>
    <r>
      <rPr>
        <sz val="10"/>
        <color rgb="FF000000"/>
        <rFont val="Arial"/>
        <family val="2"/>
      </rPr>
      <t xml:space="preserve"> [3</t>
    </r>
    <r>
      <rPr>
        <sz val="10"/>
        <color rgb="FF000000"/>
        <rFont val="ＭＳ Ｐゴシック"/>
        <family val="3"/>
        <charset val="128"/>
      </rPr>
      <t>年</t>
    </r>
    <r>
      <rPr>
        <sz val="10"/>
        <color rgb="FF000000"/>
        <rFont val="Arial"/>
        <family val="2"/>
      </rPr>
      <t xml:space="preserve">] </t>
    </r>
    <r>
      <rPr>
        <sz val="10"/>
        <color rgb="FF000000"/>
        <rFont val="ＭＳ Ｐゴシック"/>
        <family val="3"/>
        <charset val="128"/>
      </rPr>
      <t>を経過するとアーカイブ保管となり、</t>
    </r>
    <r>
      <rPr>
        <sz val="10"/>
        <color rgb="FF000000"/>
        <rFont val="Arial"/>
        <family val="2"/>
      </rPr>
      <t>[</t>
    </r>
    <r>
      <rPr>
        <sz val="10"/>
        <color rgb="FF000000"/>
        <rFont val="ＭＳ Ｐゴシック"/>
        <family val="3"/>
        <charset val="128"/>
      </rPr>
      <t>６年</t>
    </r>
    <r>
      <rPr>
        <sz val="10"/>
        <color rgb="FF000000"/>
        <rFont val="Arial"/>
        <family val="2"/>
      </rPr>
      <t>]</t>
    </r>
    <r>
      <rPr>
        <sz val="10"/>
        <color rgb="FF000000"/>
        <rFont val="ＭＳ Ｐゴシック"/>
        <family val="3"/>
        <charset val="128"/>
      </rPr>
      <t>を経過すると[匿名化 | 消去可能]となります。</t>
    </r>
    <rPh sb="0" eb="1">
      <t>ホン</t>
    </rPh>
    <rPh sb="6" eb="7">
      <t>モト</t>
    </rPh>
    <rPh sb="8" eb="9">
      <t>オコナ</t>
    </rPh>
    <rPh sb="16" eb="18">
      <t>ケッテイ</t>
    </rPh>
    <rPh sb="37" eb="39">
      <t>キロク</t>
    </rPh>
    <rPh sb="46" eb="48">
      <t>ハイケイ</t>
    </rPh>
    <rPh sb="48" eb="50">
      <t>ショウサイ</t>
    </rPh>
    <rPh sb="51" eb="52">
      <t>クダ</t>
    </rPh>
    <rPh sb="55" eb="57">
      <t>ケッテイ</t>
    </rPh>
    <rPh sb="58" eb="60">
      <t>ヒヅケ</t>
    </rPh>
    <rPh sb="61" eb="63">
      <t>ヨウキュウ</t>
    </rPh>
    <rPh sb="63" eb="64">
      <t>モト</t>
    </rPh>
    <rPh sb="65" eb="67">
      <t>イシ</t>
    </rPh>
    <rPh sb="67" eb="69">
      <t>ケッテイ</t>
    </rPh>
    <rPh sb="77" eb="79">
      <t>キロク</t>
    </rPh>
    <rPh sb="108" eb="109">
      <t>スク</t>
    </rPh>
    <rPh sb="114" eb="115">
      <t>ネン</t>
    </rPh>
    <rPh sb="117" eb="118">
      <t>カイ</t>
    </rPh>
    <rPh sb="128" eb="130">
      <t>シヨウ</t>
    </rPh>
    <rPh sb="142" eb="144">
      <t>ハンプ</t>
    </rPh>
    <rPh sb="154" eb="155">
      <t>カン</t>
    </rPh>
    <rPh sb="157" eb="159">
      <t>コウモク</t>
    </rPh>
    <rPh sb="166" eb="167">
      <t>シメ</t>
    </rPh>
    <rPh sb="168" eb="170">
      <t>メジルシ</t>
    </rPh>
    <rPh sb="176" eb="178">
      <t>メジルシ</t>
    </rPh>
    <rPh sb="179" eb="180">
      <t>ツ</t>
    </rPh>
    <rPh sb="189" eb="190">
      <t>ネン</t>
    </rPh>
    <rPh sb="193" eb="195">
      <t>ケイカ</t>
    </rPh>
    <rPh sb="203" eb="205">
      <t>ホカン</t>
    </rPh>
    <rPh sb="211" eb="212">
      <t>ネン</t>
    </rPh>
    <rPh sb="214" eb="216">
      <t>ケイカ</t>
    </rPh>
    <rPh sb="220" eb="222">
      <t>トクメイ</t>
    </rPh>
    <rPh sb="222" eb="223">
      <t>カ</t>
    </rPh>
    <rPh sb="226" eb="228">
      <t>ショウキョ</t>
    </rPh>
    <rPh sb="228" eb="230">
      <t>カノウ</t>
    </rPh>
    <phoneticPr fontId="25"/>
  </si>
  <si>
    <r>
      <t xml:space="preserve">Appendix 1 </t>
    </r>
    <r>
      <rPr>
        <b/>
        <sz val="12"/>
        <color rgb="FF000000"/>
        <rFont val="ＭＳ Ｐゴシック"/>
        <family val="3"/>
        <charset val="128"/>
      </rPr>
      <t>の参考例</t>
    </r>
    <r>
      <rPr>
        <b/>
        <sz val="12"/>
        <color rgb="FF000000"/>
        <rFont val="Helvetica"/>
      </rPr>
      <t xml:space="preserve"> - </t>
    </r>
    <r>
      <rPr>
        <b/>
        <sz val="12"/>
        <color rgb="FF000000"/>
        <rFont val="ＭＳ Ｐゴシック"/>
        <family val="3"/>
        <charset val="128"/>
      </rPr>
      <t>ライセンス分類</t>
    </r>
    <r>
      <rPr>
        <b/>
        <sz val="12"/>
        <color rgb="FF000000"/>
        <rFont val="Helvetica"/>
      </rPr>
      <t xml:space="preserve"> (</t>
    </r>
    <r>
      <rPr>
        <b/>
        <sz val="12"/>
        <color rgb="FF000000"/>
        <rFont val="ＭＳ Ｐゴシック"/>
        <family val="3"/>
        <charset val="128"/>
      </rPr>
      <t>非公式、英国法人による</t>
    </r>
    <r>
      <rPr>
        <b/>
        <sz val="12"/>
        <color rgb="FF000000"/>
        <rFont val="Helvetica"/>
      </rPr>
      <t>)</t>
    </r>
  </si>
  <si>
    <r>
      <t xml:space="preserve">Appendix 2 </t>
    </r>
    <r>
      <rPr>
        <b/>
        <sz val="12"/>
        <color rgb="FF000000"/>
        <rFont val="ＭＳ Ｐゴシック"/>
        <family val="3"/>
        <charset val="128"/>
      </rPr>
      <t>の参考例</t>
    </r>
    <r>
      <rPr>
        <b/>
        <sz val="12"/>
        <color rgb="FF000000"/>
        <rFont val="Helvetica"/>
      </rPr>
      <t xml:space="preserve"> - </t>
    </r>
    <r>
      <rPr>
        <b/>
        <sz val="12"/>
        <color rgb="FF000000"/>
        <rFont val="ＭＳ Ｐゴシック"/>
        <family val="3"/>
        <charset val="128"/>
      </rPr>
      <t>ソースコード導入プロセス</t>
    </r>
    <r>
      <rPr>
        <b/>
        <sz val="12"/>
        <color rgb="FF000000"/>
        <rFont val="Helvetica"/>
      </rPr>
      <t xml:space="preserve"> (</t>
    </r>
    <r>
      <rPr>
        <b/>
        <sz val="12"/>
        <color rgb="FF000000"/>
        <rFont val="ＭＳ Ｐゴシック"/>
        <family val="3"/>
        <charset val="128"/>
      </rPr>
      <t>非公式、英国法人による</t>
    </r>
    <r>
      <rPr>
        <b/>
        <sz val="12"/>
        <color rgb="FF000000"/>
        <rFont val="Helvetica"/>
      </rPr>
      <t>)</t>
    </r>
    <rPh sb="12" eb="14">
      <t>サンコウ</t>
    </rPh>
    <rPh sb="14" eb="15">
      <t>レイ</t>
    </rPh>
    <rPh sb="24" eb="26">
      <t>ドウニュウ</t>
    </rPh>
    <rPh sb="32" eb="35">
      <t>ヒコウシキ</t>
    </rPh>
    <phoneticPr fontId="25"/>
  </si>
  <si>
    <r>
      <t xml:space="preserve">Appendix 3 </t>
    </r>
    <r>
      <rPr>
        <b/>
        <sz val="12"/>
        <color rgb="FF000000"/>
        <rFont val="ＭＳ Ｐゴシック"/>
        <family val="3"/>
        <charset val="128"/>
      </rPr>
      <t>の参考例</t>
    </r>
    <r>
      <rPr>
        <b/>
        <sz val="12"/>
        <color rgb="FF000000"/>
        <rFont val="Helvetica"/>
      </rPr>
      <t xml:space="preserve"> - </t>
    </r>
    <r>
      <rPr>
        <b/>
        <sz val="12"/>
        <color rgb="FF000000"/>
        <rFont val="ＭＳ Ｐゴシック"/>
        <family val="3"/>
        <charset val="128"/>
      </rPr>
      <t>インシデント対応プロセス(非公式、英国法人による)</t>
    </r>
    <rPh sb="12" eb="14">
      <t>サンコウ</t>
    </rPh>
    <rPh sb="14" eb="15">
      <t>レイ</t>
    </rPh>
    <rPh sb="24" eb="26">
      <t>タイオウ</t>
    </rPh>
    <rPh sb="31" eb="34">
      <t>ヒコウシキ</t>
    </rPh>
    <phoneticPr fontId="25"/>
  </si>
  <si>
    <t>供給ソフトウェアの各リリースに対応したコンプライアンス関連資料</t>
    <rPh sb="0" eb="2">
      <t>キョウキュウ</t>
    </rPh>
    <rPh sb="9" eb="10">
      <t>カク</t>
    </rPh>
    <rPh sb="15" eb="17">
      <t>タイオウ</t>
    </rPh>
    <rPh sb="27" eb="29">
      <t>カンレン</t>
    </rPh>
    <rPh sb="29" eb="31">
      <t>シリョウ</t>
    </rPh>
    <phoneticPr fontId="25"/>
  </si>
  <si>
    <t>コミュニティとの関わり方</t>
    <rPh sb="8" eb="9">
      <t>カカ</t>
    </rPh>
    <rPh sb="11" eb="12">
      <t>カタ</t>
    </rPh>
    <phoneticPr fontId="25"/>
  </si>
  <si>
    <r>
      <rPr>
        <sz val="10"/>
        <color rgb="FF000000"/>
        <rFont val="ＭＳ Ｐゴシック"/>
        <family val="3"/>
        <charset val="128"/>
      </rPr>
      <t>オープンソースプロジェクトへのコントリビューションに関する詳細な情報は、</t>
    </r>
    <r>
      <rPr>
        <sz val="10"/>
        <color rgb="FF000000"/>
        <rFont val="Arial"/>
        <family val="2"/>
      </rPr>
      <t>[</t>
    </r>
    <r>
      <rPr>
        <sz val="10"/>
        <color rgb="FF000000"/>
        <rFont val="ＭＳ Ｐゴシック"/>
        <family val="3"/>
        <charset val="128"/>
      </rPr>
      <t>社内</t>
    </r>
    <r>
      <rPr>
        <sz val="10"/>
        <color rgb="FF000000"/>
        <rFont val="Arial"/>
        <family val="2"/>
      </rPr>
      <t>Web</t>
    </r>
    <r>
      <rPr>
        <sz val="10"/>
        <color rgb="FF000000"/>
        <rFont val="ＭＳ Ｐゴシック"/>
        <family val="3"/>
        <charset val="128"/>
      </rPr>
      <t>サイト、または、公開</t>
    </r>
    <r>
      <rPr>
        <sz val="10"/>
        <color rgb="FF000000"/>
        <rFont val="Arial"/>
        <family val="2"/>
      </rPr>
      <t>Web</t>
    </r>
    <r>
      <rPr>
        <sz val="10"/>
        <color rgb="FF000000"/>
        <rFont val="ＭＳ Ｐゴシック"/>
        <family val="3"/>
        <charset val="128"/>
      </rPr>
      <t>サイトの</t>
    </r>
    <r>
      <rPr>
        <sz val="10"/>
        <color rgb="FF000000"/>
        <rFont val="Arial"/>
        <family val="2"/>
      </rPr>
      <t>URL]</t>
    </r>
    <r>
      <rPr>
        <sz val="10"/>
        <color rgb="FF000000"/>
        <rFont val="ＭＳ Ｐゴシック"/>
        <family val="3"/>
        <charset val="128"/>
      </rPr>
      <t>に掲載しています。また、コントリビューションに関するトレーニングは、</t>
    </r>
    <r>
      <rPr>
        <sz val="10"/>
        <color rgb="FF000000"/>
        <rFont val="Arial"/>
        <family val="2"/>
      </rPr>
      <t>[1.2</t>
    </r>
    <r>
      <rPr>
        <sz val="10"/>
        <color rgb="FF000000"/>
        <rFont val="ＭＳ Ｐゴシック"/>
        <family val="3"/>
        <charset val="128"/>
      </rPr>
      <t>　トレーニング</t>
    </r>
    <r>
      <rPr>
        <sz val="10"/>
        <color rgb="FF000000"/>
        <rFont val="Arial"/>
        <family val="2"/>
      </rPr>
      <t>]</t>
    </r>
    <r>
      <rPr>
        <sz val="10"/>
        <color rgb="FF000000"/>
        <rFont val="ＭＳ Ｐゴシック"/>
        <family val="3"/>
        <charset val="128"/>
      </rPr>
      <t>にてカバーされます。</t>
    </r>
    <r>
      <rPr>
        <sz val="10"/>
        <color rgb="FF000000"/>
        <rFont val="Arial"/>
        <family val="2"/>
      </rPr>
      <t xml:space="preserve"> </t>
    </r>
    <rPh sb="26" eb="27">
      <t>カン</t>
    </rPh>
    <rPh sb="29" eb="31">
      <t>ショウサイ</t>
    </rPh>
    <rPh sb="32" eb="34">
      <t>ジョウホウ</t>
    </rPh>
    <rPh sb="37" eb="39">
      <t>シャナイ</t>
    </rPh>
    <rPh sb="50" eb="52">
      <t>コウカイ</t>
    </rPh>
    <rPh sb="64" eb="66">
      <t>ケイサイ</t>
    </rPh>
    <rPh sb="86" eb="87">
      <t>カン</t>
    </rPh>
    <phoneticPr fontId="25"/>
  </si>
  <si>
    <t>OpenChain</t>
    <phoneticPr fontId="25"/>
  </si>
  <si>
    <r>
      <rPr>
        <sz val="10"/>
        <color rgb="FF000000"/>
        <rFont val="ＭＳ Ｐゴシック"/>
        <family val="3"/>
        <charset val="128"/>
      </rPr>
      <t>当社は、[年月日]をもって、[供給ソフトウェア名]について、OpenChain仕様書第1.2版のへ準拠性を確認しました。</t>
    </r>
    <r>
      <rPr>
        <sz val="10"/>
        <color rgb="FF000000"/>
        <rFont val="Arial"/>
        <family val="2"/>
      </rPr>
      <t>[</t>
    </r>
    <r>
      <rPr>
        <sz val="10"/>
        <color rgb="FF000000"/>
        <rFont val="ＭＳ Ｐゴシック"/>
        <family val="3"/>
        <charset val="128"/>
      </rPr>
      <t>ニュースリリースやWeb上の告知があれば：詳細は、次の以下に掲載されています。</t>
    </r>
    <r>
      <rPr>
        <sz val="10"/>
        <color rgb="FF000000"/>
        <rFont val="Arial"/>
        <family val="2"/>
      </rPr>
      <t>[</t>
    </r>
    <r>
      <rPr>
        <sz val="10"/>
        <color rgb="FF000000"/>
        <rFont val="ＭＳ Ｐゴシック"/>
        <family val="3"/>
        <charset val="128"/>
      </rPr>
      <t>公開</t>
    </r>
    <r>
      <rPr>
        <sz val="10"/>
        <color rgb="FF000000"/>
        <rFont val="Arial"/>
        <family val="2"/>
      </rPr>
      <t>Web</t>
    </r>
    <r>
      <rPr>
        <sz val="10"/>
        <color rgb="FF000000"/>
        <rFont val="ＭＳ Ｐゴシック"/>
        <family val="3"/>
        <charset val="128"/>
      </rPr>
      <t>サイトのURL</t>
    </r>
    <r>
      <rPr>
        <sz val="10"/>
        <color rgb="FF000000"/>
        <rFont val="Arial"/>
        <family val="2"/>
      </rPr>
      <t>]]</t>
    </r>
    <rPh sb="0" eb="2">
      <t>トウシャ</t>
    </rPh>
    <rPh sb="5" eb="6">
      <t>ネン</t>
    </rPh>
    <rPh sb="6" eb="8">
      <t>ガッピ</t>
    </rPh>
    <rPh sb="15" eb="17">
      <t>キョウキュウ</t>
    </rPh>
    <rPh sb="23" eb="24">
      <t>メイ</t>
    </rPh>
    <rPh sb="39" eb="42">
      <t>シヨウショ</t>
    </rPh>
    <rPh sb="42" eb="43">
      <t>ダイ</t>
    </rPh>
    <rPh sb="46" eb="47">
      <t>ハン</t>
    </rPh>
    <rPh sb="49" eb="51">
      <t>ジュンキョ</t>
    </rPh>
    <rPh sb="51" eb="52">
      <t>セイ</t>
    </rPh>
    <rPh sb="53" eb="55">
      <t>カクニン</t>
    </rPh>
    <rPh sb="73" eb="74">
      <t>ジョウ</t>
    </rPh>
    <rPh sb="75" eb="77">
      <t>コクチ</t>
    </rPh>
    <rPh sb="82" eb="84">
      <t>ショウサイ</t>
    </rPh>
    <rPh sb="86" eb="87">
      <t>ツギ</t>
    </rPh>
    <rPh sb="88" eb="90">
      <t>イカ</t>
    </rPh>
    <rPh sb="91" eb="93">
      <t>ケイサイ</t>
    </rPh>
    <rPh sb="101" eb="103">
      <t>コウカイ</t>
    </rPh>
    <phoneticPr fontId="25"/>
  </si>
  <si>
    <t>ライセンスの名称</t>
    <rPh sb="6" eb="8">
      <t>メイショウ</t>
    </rPh>
    <phoneticPr fontId="25"/>
  </si>
  <si>
    <r>
      <t>SPDX</t>
    </r>
    <r>
      <rPr>
        <b/>
        <sz val="10"/>
        <rFont val="ＭＳ Ｐゴシック"/>
        <family val="3"/>
        <charset val="128"/>
      </rPr>
      <t>識別子</t>
    </r>
    <rPh sb="4" eb="6">
      <t>シキベツ</t>
    </rPh>
    <rPh sb="6" eb="7">
      <t>シ</t>
    </rPh>
    <phoneticPr fontId="25"/>
  </si>
  <si>
    <t>タイプ</t>
    <phoneticPr fontId="25"/>
  </si>
  <si>
    <r>
      <t xml:space="preserve">SaaS </t>
    </r>
    <r>
      <rPr>
        <b/>
        <sz val="10"/>
        <rFont val="ＭＳ Ｐゴシック"/>
        <family val="3"/>
        <charset val="128"/>
      </rPr>
      <t>利用の頒布</t>
    </r>
    <rPh sb="5" eb="7">
      <t>リヨウ</t>
    </rPh>
    <rPh sb="8" eb="10">
      <t>ハンプ</t>
    </rPh>
    <phoneticPr fontId="25"/>
  </si>
  <si>
    <t>Copyleft</t>
    <phoneticPr fontId="25"/>
  </si>
  <si>
    <t>パテントに関する言明</t>
    <rPh sb="5" eb="6">
      <t>カン</t>
    </rPh>
    <rPh sb="8" eb="10">
      <t>ゲンメイ</t>
    </rPh>
    <phoneticPr fontId="25"/>
  </si>
  <si>
    <t>「自由なくば死」条項</t>
    <rPh sb="1" eb="3">
      <t>ジユウ</t>
    </rPh>
    <rPh sb="6" eb="7">
      <t>シ</t>
    </rPh>
    <rPh sb="8" eb="10">
      <t>ジョウコウ</t>
    </rPh>
    <phoneticPr fontId="25"/>
  </si>
  <si>
    <t>商用の可否</t>
    <rPh sb="0" eb="2">
      <t>ショウヨウ</t>
    </rPh>
    <rPh sb="3" eb="5">
      <t>カヒ</t>
    </rPh>
    <phoneticPr fontId="25"/>
  </si>
  <si>
    <r>
      <rPr>
        <b/>
        <sz val="10"/>
        <rFont val="ＭＳ Ｐゴシック"/>
        <family val="3"/>
        <charset val="128"/>
      </rPr>
      <t>ライセンス文の提供</t>
    </r>
    <r>
      <rPr>
        <b/>
        <sz val="10"/>
        <rFont val="Arial"/>
        <family val="2"/>
      </rPr>
      <t xml:space="preserve"> </t>
    </r>
    <rPh sb="5" eb="6">
      <t>ブン</t>
    </rPh>
    <rPh sb="7" eb="9">
      <t>テイキョウ</t>
    </rPh>
    <phoneticPr fontId="25"/>
  </si>
  <si>
    <t>同一ライセンス条件</t>
    <rPh sb="0" eb="1">
      <t>ドウ</t>
    </rPh>
    <rPh sb="1" eb="2">
      <t>イチ</t>
    </rPh>
    <rPh sb="7" eb="9">
      <t>ジョウケン</t>
    </rPh>
    <phoneticPr fontId="25"/>
  </si>
  <si>
    <r>
      <rPr>
        <b/>
        <sz val="10"/>
        <rFont val="ＭＳ Ｐゴシック"/>
        <family val="3"/>
        <charset val="128"/>
      </rPr>
      <t>修正内容の説明</t>
    </r>
    <r>
      <rPr>
        <b/>
        <sz val="10"/>
        <rFont val="Arial"/>
        <family val="2"/>
      </rPr>
      <t xml:space="preserve"> </t>
    </r>
    <rPh sb="0" eb="2">
      <t>シュウセイ</t>
    </rPh>
    <rPh sb="2" eb="4">
      <t>ナイヨウ</t>
    </rPh>
    <rPh sb="5" eb="7">
      <t>セツメイ</t>
    </rPh>
    <phoneticPr fontId="25"/>
  </si>
  <si>
    <t>免責事項の提示</t>
    <rPh sb="0" eb="2">
      <t>メンセキ</t>
    </rPh>
    <rPh sb="2" eb="4">
      <t>ジコウ</t>
    </rPh>
    <rPh sb="5" eb="7">
      <t>テイジ</t>
    </rPh>
    <phoneticPr fontId="25"/>
  </si>
  <si>
    <t>ライセンスのタイプ</t>
    <phoneticPr fontId="25"/>
  </si>
  <si>
    <t>ソフトウェアのタイプ</t>
    <phoneticPr fontId="25"/>
  </si>
  <si>
    <t>ソースコード導入の手順</t>
    <rPh sb="6" eb="8">
      <t>ドウニュウ</t>
    </rPh>
    <rPh sb="9" eb="11">
      <t>テジュン</t>
    </rPh>
    <phoneticPr fontId="25"/>
  </si>
  <si>
    <t>コードの利用形態を確認</t>
    <rPh sb="4" eb="6">
      <t>リヨウ</t>
    </rPh>
    <rPh sb="6" eb="8">
      <t>ケイタイ</t>
    </rPh>
    <rPh sb="9" eb="11">
      <t>カクニン</t>
    </rPh>
    <phoneticPr fontId="25"/>
  </si>
  <si>
    <t>コードの出所を確認</t>
    <rPh sb="4" eb="6">
      <t>シュッショ</t>
    </rPh>
    <rPh sb="7" eb="9">
      <t>カクニン</t>
    </rPh>
    <phoneticPr fontId="25"/>
  </si>
  <si>
    <t>コードのライセンスを確認</t>
    <rPh sb="10" eb="12">
      <t>カクニン</t>
    </rPh>
    <phoneticPr fontId="25"/>
  </si>
  <si>
    <t>コードが修正されているかを確認</t>
    <rPh sb="4" eb="6">
      <t>シュウセイ</t>
    </rPh>
    <rPh sb="13" eb="15">
      <t>カクニン</t>
    </rPh>
    <phoneticPr fontId="25"/>
  </si>
  <si>
    <t>コード選別フィルター（下記）を適用</t>
    <rPh sb="3" eb="5">
      <t>センベツ</t>
    </rPh>
    <rPh sb="11" eb="13">
      <t>カキ</t>
    </rPh>
    <rPh sb="15" eb="17">
      <t>テキヨウ</t>
    </rPh>
    <phoneticPr fontId="25"/>
  </si>
  <si>
    <t>そのコードの選択に関して行われた決定を文書化</t>
    <rPh sb="6" eb="8">
      <t>センタク</t>
    </rPh>
    <rPh sb="9" eb="10">
      <t>カン</t>
    </rPh>
    <rPh sb="12" eb="13">
      <t>オコナ</t>
    </rPh>
    <rPh sb="16" eb="18">
      <t>ケッテイ</t>
    </rPh>
    <rPh sb="19" eb="22">
      <t>ブンショカ</t>
    </rPh>
    <phoneticPr fontId="25"/>
  </si>
  <si>
    <t>必要なコンプライアンス関連資料を準備</t>
    <rPh sb="0" eb="2">
      <t>ヒツヨウ</t>
    </rPh>
    <rPh sb="11" eb="13">
      <t>カンレン</t>
    </rPh>
    <rPh sb="13" eb="15">
      <t>シリョウ</t>
    </rPh>
    <rPh sb="16" eb="18">
      <t>ジュンビ</t>
    </rPh>
    <phoneticPr fontId="25"/>
  </si>
  <si>
    <t>コンプライアンス関連資料を公開</t>
    <rPh sb="8" eb="10">
      <t>カンレン</t>
    </rPh>
    <rPh sb="10" eb="12">
      <t>シリョウ</t>
    </rPh>
    <rPh sb="13" eb="15">
      <t>コウカイ</t>
    </rPh>
    <phoneticPr fontId="25"/>
  </si>
  <si>
    <t>利用形態</t>
    <rPh sb="0" eb="2">
      <t>リヨウ</t>
    </rPh>
    <rPh sb="2" eb="4">
      <t>ケイタイ</t>
    </rPh>
    <phoneticPr fontId="25"/>
  </si>
  <si>
    <r>
      <t xml:space="preserve">SAAS </t>
    </r>
    <r>
      <rPr>
        <sz val="10"/>
        <rFont val="ＭＳ Ｐゴシック"/>
        <family val="3"/>
        <charset val="128"/>
      </rPr>
      <t>展開（サーバー）</t>
    </r>
    <rPh sb="5" eb="7">
      <t>テンカイ</t>
    </rPh>
    <phoneticPr fontId="25"/>
  </si>
  <si>
    <r>
      <t xml:space="preserve">SAAS </t>
    </r>
    <r>
      <rPr>
        <sz val="10"/>
        <rFont val="ＭＳ Ｐゴシック"/>
        <family val="3"/>
        <charset val="128"/>
      </rPr>
      <t>展開（クライアント）</t>
    </r>
    <rPh sb="5" eb="7">
      <t>テンカイ</t>
    </rPh>
    <phoneticPr fontId="25"/>
  </si>
  <si>
    <t>広汎な頒布</t>
    <rPh sb="0" eb="2">
      <t>コウハン</t>
    </rPh>
    <rPh sb="3" eb="5">
      <t>ハンプ</t>
    </rPh>
    <phoneticPr fontId="25"/>
  </si>
  <si>
    <t>社内利用</t>
    <rPh sb="0" eb="2">
      <t>シャナイ</t>
    </rPh>
    <rPh sb="2" eb="4">
      <t>リヨウ</t>
    </rPh>
    <phoneticPr fontId="25"/>
  </si>
  <si>
    <t>主管企業としてプロジェクトを運営</t>
    <rPh sb="0" eb="2">
      <t>シュカン</t>
    </rPh>
    <rPh sb="2" eb="4">
      <t>キギョウ</t>
    </rPh>
    <rPh sb="14" eb="16">
      <t>ウンエイ</t>
    </rPh>
    <phoneticPr fontId="25"/>
  </si>
  <si>
    <t>ソースコード導入基準</t>
    <rPh sb="6" eb="8">
      <t>ドウニュウ</t>
    </rPh>
    <rPh sb="8" eb="10">
      <t>キジュン</t>
    </rPh>
    <phoneticPr fontId="25"/>
  </si>
  <si>
    <t>営利企業がスポンサー</t>
    <rPh sb="0" eb="2">
      <t>エイリ</t>
    </rPh>
    <rPh sb="2" eb="4">
      <t>キギョウ</t>
    </rPh>
    <phoneticPr fontId="25"/>
  </si>
  <si>
    <t>非営利組織がスポンサー</t>
    <rPh sb="0" eb="1">
      <t>ヒ</t>
    </rPh>
    <rPh sb="1" eb="3">
      <t>エイリ</t>
    </rPh>
    <rPh sb="3" eb="5">
      <t>ソシキ</t>
    </rPh>
    <phoneticPr fontId="25"/>
  </si>
  <si>
    <t>コードの成熟度</t>
    <rPh sb="4" eb="6">
      <t>セイジュク</t>
    </rPh>
    <rPh sb="6" eb="7">
      <t>ド</t>
    </rPh>
    <phoneticPr fontId="25"/>
  </si>
  <si>
    <t>プロジェクトの安定性</t>
    <rPh sb="7" eb="10">
      <t>アンテイセイ</t>
    </rPh>
    <phoneticPr fontId="25"/>
  </si>
  <si>
    <t>コミュニティ活性度</t>
    <rPh sb="6" eb="8">
      <t>カッセイ</t>
    </rPh>
    <rPh sb="8" eb="9">
      <t>ド</t>
    </rPh>
    <phoneticPr fontId="25"/>
  </si>
  <si>
    <t>プロジェクトの世評</t>
    <rPh sb="7" eb="9">
      <t>セヒョウ</t>
    </rPh>
    <phoneticPr fontId="25"/>
  </si>
  <si>
    <t>品質</t>
    <rPh sb="0" eb="2">
      <t>ヒンシツ</t>
    </rPh>
    <phoneticPr fontId="25"/>
  </si>
  <si>
    <t>セキュリティ</t>
    <phoneticPr fontId="25"/>
  </si>
  <si>
    <t>コミュニティへの参加</t>
    <rPh sb="8" eb="10">
      <t>サンカ</t>
    </rPh>
    <phoneticPr fontId="25"/>
  </si>
  <si>
    <t>スコア</t>
    <phoneticPr fontId="25"/>
  </si>
  <si>
    <t>低評価の例</t>
    <rPh sb="0" eb="3">
      <t>テイヒョウカ</t>
    </rPh>
    <rPh sb="4" eb="5">
      <t>レイ</t>
    </rPh>
    <phoneticPr fontId="25"/>
  </si>
  <si>
    <t>高評価の例</t>
    <rPh sb="0" eb="3">
      <t>コウヒョウカ</t>
    </rPh>
    <rPh sb="4" eb="5">
      <t>レイ</t>
    </rPh>
    <phoneticPr fontId="25"/>
  </si>
  <si>
    <t>無し</t>
    <rPh sb="0" eb="1">
      <t>ナ</t>
    </rPh>
    <phoneticPr fontId="25"/>
  </si>
  <si>
    <t>新しい</t>
    <rPh sb="0" eb="1">
      <t>アタラ</t>
    </rPh>
    <phoneticPr fontId="25"/>
  </si>
  <si>
    <t>長期の実績</t>
    <rPh sb="0" eb="2">
      <t>チョウキ</t>
    </rPh>
    <rPh sb="3" eb="5">
      <t>ジッセキ</t>
    </rPh>
    <phoneticPr fontId="25"/>
  </si>
  <si>
    <t>プロジェクトはフォークされたことがない</t>
    <phoneticPr fontId="25"/>
  </si>
  <si>
    <r>
      <t>5</t>
    </r>
    <r>
      <rPr>
        <sz val="10"/>
        <rFont val="ＭＳ Ｐゴシック"/>
        <family val="3"/>
        <charset val="128"/>
      </rPr>
      <t>年間コミットがない</t>
    </r>
    <rPh sb="1" eb="3">
      <t>ネンカン</t>
    </rPh>
    <phoneticPr fontId="25"/>
  </si>
  <si>
    <t>毎日、多数のコミット</t>
    <rPh sb="0" eb="2">
      <t>マイニチ</t>
    </rPh>
    <rPh sb="3" eb="5">
      <t>タスウ</t>
    </rPh>
    <phoneticPr fontId="25"/>
  </si>
  <si>
    <t>法務トラブルが多発</t>
    <rPh sb="0" eb="2">
      <t>ホウム</t>
    </rPh>
    <rPh sb="7" eb="9">
      <t>タハツ</t>
    </rPh>
    <phoneticPr fontId="25"/>
  </si>
  <si>
    <t>法務トラブルがない</t>
    <rPh sb="0" eb="2">
      <t>ホウム</t>
    </rPh>
    <phoneticPr fontId="25"/>
  </si>
  <si>
    <t>バグが多い</t>
    <rPh sb="3" eb="4">
      <t>オオ</t>
    </rPh>
    <phoneticPr fontId="25"/>
  </si>
  <si>
    <t>安定</t>
    <rPh sb="0" eb="2">
      <t>アンテイ</t>
    </rPh>
    <phoneticPr fontId="25"/>
  </si>
  <si>
    <t>セキュリティ問題がない</t>
    <rPh sb="6" eb="8">
      <t>モンダイ</t>
    </rPh>
    <phoneticPr fontId="25"/>
  </si>
  <si>
    <t>コード選択フィルター</t>
    <rPh sb="3" eb="5">
      <t>センタク</t>
    </rPh>
    <phoneticPr fontId="25"/>
  </si>
  <si>
    <t>使用形態</t>
    <rPh sb="0" eb="2">
      <t>シヨウ</t>
    </rPh>
    <rPh sb="2" eb="4">
      <t>ケイタイ</t>
    </rPh>
    <phoneticPr fontId="25"/>
  </si>
  <si>
    <t>ソースコード導入基準スコア</t>
    <rPh sb="6" eb="8">
      <t>ドウニュウ</t>
    </rPh>
    <rPh sb="8" eb="10">
      <t>キジュン</t>
    </rPh>
    <phoneticPr fontId="25"/>
  </si>
  <si>
    <t>ライセンス</t>
    <phoneticPr fontId="25"/>
  </si>
  <si>
    <r>
      <t>(</t>
    </r>
    <r>
      <rPr>
        <sz val="10"/>
        <rFont val="ＭＳ Ｐゴシック"/>
        <family val="3"/>
        <charset val="128"/>
      </rPr>
      <t>ここに示されていない組み合わせについては、</t>
    </r>
    <r>
      <rPr>
        <sz val="10"/>
        <rFont val="Arial"/>
        <family val="2"/>
      </rPr>
      <t>[</t>
    </r>
    <r>
      <rPr>
        <sz val="10"/>
        <rFont val="ＭＳ Ｐゴシック"/>
        <family val="3"/>
        <charset val="128"/>
      </rPr>
      <t>オープンソースコンプライアンス推進部署</t>
    </r>
    <r>
      <rPr>
        <sz val="10"/>
        <rFont val="Arial"/>
        <family val="2"/>
      </rPr>
      <t>]</t>
    </r>
    <r>
      <rPr>
        <sz val="10"/>
        <rFont val="ＭＳ Ｐゴシック"/>
        <family val="3"/>
        <charset val="128"/>
      </rPr>
      <t>に照会</t>
    </r>
    <r>
      <rPr>
        <sz val="10"/>
        <rFont val="Arial"/>
        <family val="2"/>
      </rPr>
      <t>)</t>
    </r>
    <rPh sb="4" eb="5">
      <t>シメ</t>
    </rPh>
    <rPh sb="11" eb="12">
      <t>ク</t>
    </rPh>
    <rPh sb="13" eb="14">
      <t>ア</t>
    </rPh>
    <rPh sb="38" eb="40">
      <t>スイシン</t>
    </rPh>
    <rPh sb="40" eb="42">
      <t>ブショ</t>
    </rPh>
    <rPh sb="44" eb="46">
      <t>ショウカイ</t>
    </rPh>
    <phoneticPr fontId="25"/>
  </si>
  <si>
    <t>結果</t>
    <rPh sb="0" eb="2">
      <t>ケッカ</t>
    </rPh>
    <phoneticPr fontId="25"/>
  </si>
  <si>
    <t>注意</t>
    <rPh sb="0" eb="2">
      <t>チュウイ</t>
    </rPh>
    <phoneticPr fontId="25"/>
  </si>
  <si>
    <t>許可</t>
    <rPh sb="0" eb="2">
      <t>キョカ</t>
    </rPh>
    <phoneticPr fontId="25"/>
  </si>
  <si>
    <t>不許可</t>
    <rPh sb="0" eb="3">
      <t>フキョカ</t>
    </rPh>
    <phoneticPr fontId="25"/>
  </si>
  <si>
    <t>要照会</t>
    <rPh sb="0" eb="1">
      <t>ヨウ</t>
    </rPh>
    <rPh sb="1" eb="3">
      <t>ショウカイ</t>
    </rPh>
    <phoneticPr fontId="25"/>
  </si>
  <si>
    <t>告知文の提供</t>
    <rPh sb="0" eb="2">
      <t>コクチ</t>
    </rPh>
    <rPh sb="2" eb="3">
      <t>ブン</t>
    </rPh>
    <rPh sb="4" eb="6">
      <t>テイキョウ</t>
    </rPh>
    <phoneticPr fontId="25"/>
  </si>
  <si>
    <t>告知文の提供
LGPLの要件に注意</t>
    <rPh sb="0" eb="2">
      <t>コクチ</t>
    </rPh>
    <rPh sb="2" eb="3">
      <t>ブン</t>
    </rPh>
    <rPh sb="4" eb="6">
      <t>テイキョウ</t>
    </rPh>
    <rPh sb="12" eb="14">
      <t>ヨウケン</t>
    </rPh>
    <rPh sb="15" eb="17">
      <t>チュウイ</t>
    </rPh>
    <phoneticPr fontId="25"/>
  </si>
  <si>
    <t>修正の有無</t>
    <rPh sb="0" eb="2">
      <t>シュウセイ</t>
    </rPh>
    <rPh sb="3" eb="5">
      <t>ウム</t>
    </rPh>
    <phoneticPr fontId="25"/>
  </si>
  <si>
    <t>条件つきで許可</t>
    <rPh sb="0" eb="2">
      <t>ジョウケン</t>
    </rPh>
    <rPh sb="5" eb="7">
      <t>キョカ</t>
    </rPh>
    <phoneticPr fontId="25"/>
  </si>
  <si>
    <t>受け取り川との契約で使用形態の制約を記述</t>
    <rPh sb="0" eb="1">
      <t>ウ</t>
    </rPh>
    <rPh sb="2" eb="3">
      <t>ト</t>
    </rPh>
    <rPh sb="4" eb="5">
      <t>ガワ</t>
    </rPh>
    <rPh sb="7" eb="9">
      <t>ケイヤク</t>
    </rPh>
    <rPh sb="10" eb="12">
      <t>シヨウ</t>
    </rPh>
    <rPh sb="12" eb="14">
      <t>ケイタイ</t>
    </rPh>
    <rPh sb="15" eb="17">
      <t>セイヤク</t>
    </rPh>
    <rPh sb="18" eb="20">
      <t>キジュツ</t>
    </rPh>
    <phoneticPr fontId="25"/>
  </si>
  <si>
    <t>インシデント対応基準</t>
    <rPh sb="6" eb="8">
      <t>タイオウ</t>
    </rPh>
    <rPh sb="8" eb="10">
      <t>キジュン</t>
    </rPh>
    <phoneticPr fontId="25"/>
  </si>
  <si>
    <t>インシデント重大性判断基準</t>
    <rPh sb="6" eb="9">
      <t>ジュウダイセイ</t>
    </rPh>
    <rPh sb="9" eb="11">
      <t>ハンダン</t>
    </rPh>
    <rPh sb="11" eb="13">
      <t>キジュン</t>
    </rPh>
    <phoneticPr fontId="25"/>
  </si>
  <si>
    <t>オープンソースコンプライアンスの過誤の重大性を判断する際に考慮に入れるべき要因</t>
    <rPh sb="16" eb="18">
      <t>カゴ</t>
    </rPh>
    <rPh sb="19" eb="22">
      <t>ジュウダイセイ</t>
    </rPh>
    <rPh sb="23" eb="25">
      <t>ハンダン</t>
    </rPh>
    <rPh sb="27" eb="28">
      <t>サイ</t>
    </rPh>
    <rPh sb="29" eb="31">
      <t>コウリョ</t>
    </rPh>
    <rPh sb="32" eb="33">
      <t>イ</t>
    </rPh>
    <rPh sb="37" eb="39">
      <t>ヨウイン</t>
    </rPh>
    <phoneticPr fontId="25"/>
  </si>
  <si>
    <r>
      <rPr>
        <sz val="10"/>
        <rFont val="ＭＳ Ｐゴシック"/>
        <family val="3"/>
        <charset val="128"/>
      </rPr>
      <t>風評リスク（顧客、投資家、影響のある</t>
    </r>
    <r>
      <rPr>
        <sz val="10"/>
        <rFont val="Arial"/>
        <family val="2"/>
      </rPr>
      <t>OSS</t>
    </r>
    <r>
      <rPr>
        <sz val="10"/>
        <rFont val="ＭＳ Ｐゴシック"/>
        <family val="3"/>
        <charset val="128"/>
      </rPr>
      <t>プロジェクト）</t>
    </r>
    <rPh sb="0" eb="2">
      <t>フウヒョウ</t>
    </rPh>
    <rPh sb="6" eb="8">
      <t>コキャク</t>
    </rPh>
    <rPh sb="9" eb="12">
      <t>トウシカ</t>
    </rPh>
    <rPh sb="13" eb="15">
      <t>エイキョウ</t>
    </rPh>
    <phoneticPr fontId="25"/>
  </si>
  <si>
    <t>コンプライアンス問題を回避できる代替コンポネントがあるか</t>
    <rPh sb="8" eb="10">
      <t>モンダイ</t>
    </rPh>
    <rPh sb="11" eb="13">
      <t>カイヒ</t>
    </rPh>
    <rPh sb="16" eb="18">
      <t>ダイタイ</t>
    </rPh>
    <phoneticPr fontId="25"/>
  </si>
  <si>
    <r>
      <rPr>
        <sz val="10"/>
        <rFont val="ＭＳ Ｐゴシック"/>
        <family val="3"/>
        <charset val="128"/>
      </rPr>
      <t>コンプライアンス問題のあるコードは、社内利用か、外部提供か、あるいは、</t>
    </r>
    <r>
      <rPr>
        <sz val="10"/>
        <rFont val="Arial"/>
        <family val="2"/>
      </rPr>
      <t>SaaS</t>
    </r>
    <r>
      <rPr>
        <sz val="10"/>
        <rFont val="ＭＳ Ｐゴシック"/>
        <family val="3"/>
        <charset val="128"/>
      </rPr>
      <t>ベースアプリか？</t>
    </r>
    <rPh sb="8" eb="10">
      <t>モンダイ</t>
    </rPh>
    <rPh sb="18" eb="20">
      <t>シャナイ</t>
    </rPh>
    <rPh sb="20" eb="22">
      <t>リヨウ</t>
    </rPh>
    <rPh sb="24" eb="26">
      <t>ガイブ</t>
    </rPh>
    <rPh sb="26" eb="28">
      <t>テイキョウ</t>
    </rPh>
    <phoneticPr fontId="25"/>
  </si>
  <si>
    <t>使用差し止めの危険性があるか</t>
    <rPh sb="0" eb="2">
      <t>シヨウ</t>
    </rPh>
    <rPh sb="2" eb="3">
      <t>サ</t>
    </rPh>
    <rPh sb="4" eb="5">
      <t>ト</t>
    </rPh>
    <rPh sb="7" eb="10">
      <t>キケンセイ</t>
    </rPh>
    <phoneticPr fontId="25"/>
  </si>
  <si>
    <t>社内で開発したコードを公開することの懸念は</t>
    <rPh sb="0" eb="2">
      <t>シャナイ</t>
    </rPh>
    <rPh sb="3" eb="5">
      <t>カイハツ</t>
    </rPh>
    <rPh sb="11" eb="13">
      <t>コウカイ</t>
    </rPh>
    <rPh sb="18" eb="20">
      <t>ケネン</t>
    </rPh>
    <phoneticPr fontId="25"/>
  </si>
  <si>
    <t>コンプライアンス問題のない適切なオープンソースコード</t>
    <rPh sb="8" eb="10">
      <t>モンダイ</t>
    </rPh>
    <rPh sb="13" eb="15">
      <t>テキセツ</t>
    </rPh>
    <phoneticPr fontId="25"/>
  </si>
  <si>
    <t>同等でコンプライアンス問題のないコンポーネントを探し出す</t>
    <rPh sb="0" eb="2">
      <t>ドウトウ</t>
    </rPh>
    <rPh sb="11" eb="13">
      <t>モンダイ</t>
    </rPh>
    <rPh sb="24" eb="25">
      <t>サガ</t>
    </rPh>
    <rPh sb="26" eb="27">
      <t>ダ</t>
    </rPh>
    <phoneticPr fontId="25"/>
  </si>
  <si>
    <t>コンプライアンス問題の最新情報を公表する</t>
    <rPh sb="8" eb="10">
      <t>モンダイ</t>
    </rPh>
    <rPh sb="11" eb="13">
      <t>サイシン</t>
    </rPh>
    <rPh sb="13" eb="15">
      <t>ジョウホウ</t>
    </rPh>
    <rPh sb="16" eb="18">
      <t>コウヒョウ</t>
    </rPh>
    <phoneticPr fontId="25"/>
  </si>
  <si>
    <t>このテンプレートの狙いは、オープンソースコンプライアンスプログラムの質の向上に向けて、それに必要な要件を同プログラムに盛り込むことを手助けすることにあります。本資料は、オープンソースポリシーの文例を提供しており、オープンソースに関連したリーガルコンプライアンスの観点に基づいて、企業・組織がオープンソースを選択し、分析・分類し、製品に組み込み、公開することに役立ちます。当然ながら、企業・組織としてのオープンソースポリシーの完成のためには、それぞれに固有のビジネス要件、エンジニアリング要件、組織内・プロジェクト内の関係を考慮する必要がありえます。</t>
  </si>
  <si>
    <r>
      <rPr>
        <sz val="9"/>
        <color rgb="FF000000"/>
        <rFont val="ＭＳ Ｐゴシック"/>
        <family val="3"/>
        <charset val="128"/>
      </rPr>
      <t>オープンソースライセンスをその要求事項と影響力で分類した一覧表です。</t>
    </r>
    <r>
      <rPr>
        <sz val="9"/>
        <color rgb="FF000000"/>
        <rFont val="Helvetica"/>
      </rPr>
      <t xml:space="preserve">OSI </t>
    </r>
    <r>
      <rPr>
        <sz val="9"/>
        <color rgb="FF000000"/>
        <rFont val="ＭＳ Ｐゴシック"/>
        <family val="3"/>
        <charset val="128"/>
      </rPr>
      <t>が認定したすべてライセンス、および、それ以外のものをいくつか含み、</t>
    </r>
    <r>
      <rPr>
        <sz val="9"/>
        <color rgb="FF000000"/>
        <rFont val="Helvetica"/>
      </rPr>
      <t xml:space="preserve">SPDX </t>
    </r>
    <r>
      <rPr>
        <sz val="9"/>
        <color rgb="FF000000"/>
        <rFont val="ＭＳ Ｐゴシック"/>
        <family val="3"/>
        <charset val="128"/>
      </rPr>
      <t>識別子を示しています。本一覧表は参考例です。それぞれの企業・組織は、一覧表にプロプラエタリーライセンスを加えて、独自のものを作成することが期待されています。</t>
    </r>
    <r>
      <rPr>
        <sz val="9"/>
        <color rgb="FF000000"/>
        <rFont val="Helvetica"/>
      </rPr>
      <t xml:space="preserve"> </t>
    </r>
    <r>
      <rPr>
        <sz val="9"/>
        <color rgb="FF000000"/>
        <rFont val="ＭＳ Ｐゴシック"/>
        <family val="3"/>
        <charset val="128"/>
      </rPr>
      <t>本一覧表は、作業中の状態で提示しています。一部に未記入の領域があったり、</t>
    </r>
    <r>
      <rPr>
        <sz val="9"/>
        <color rgb="FF000000"/>
        <rFont val="Helvetica"/>
      </rPr>
      <t xml:space="preserve">'copyleft' </t>
    </r>
    <r>
      <rPr>
        <sz val="9"/>
        <color rgb="FF000000"/>
        <rFont val="ＭＳ Ｐゴシック"/>
        <family val="3"/>
        <charset val="128"/>
      </rPr>
      <t>の列では</t>
    </r>
    <r>
      <rPr>
        <sz val="9"/>
        <color rgb="FF000000"/>
        <rFont val="Helvetica"/>
      </rPr>
      <t xml:space="preserve"> </t>
    </r>
    <r>
      <rPr>
        <sz val="9"/>
        <color rgb="FF000000"/>
        <rFont val="ＭＳ Ｐゴシック"/>
        <family val="3"/>
        <charset val="128"/>
      </rPr>
      <t>‘</t>
    </r>
    <r>
      <rPr>
        <sz val="9"/>
        <color rgb="FF000000"/>
        <rFont val="Helvetica"/>
      </rPr>
      <t>weak</t>
    </r>
    <r>
      <rPr>
        <sz val="9"/>
        <color rgb="FF000000"/>
        <rFont val="ＭＳ Ｐゴシック"/>
        <family val="3"/>
        <charset val="128"/>
      </rPr>
      <t>’</t>
    </r>
    <r>
      <rPr>
        <sz val="9"/>
        <color rgb="FF000000"/>
        <rFont val="Helvetica"/>
      </rPr>
      <t xml:space="preserve"> / </t>
    </r>
    <r>
      <rPr>
        <sz val="9"/>
        <color rgb="FF000000"/>
        <rFont val="ＭＳ Ｐゴシック"/>
        <family val="3"/>
        <charset val="128"/>
      </rPr>
      <t>’</t>
    </r>
    <r>
      <rPr>
        <sz val="9"/>
        <color rgb="FF000000"/>
        <rFont val="Helvetica"/>
      </rPr>
      <t>strong</t>
    </r>
    <r>
      <rPr>
        <sz val="9"/>
        <color rgb="FF000000"/>
        <rFont val="ＭＳ Ｐゴシック"/>
        <family val="3"/>
        <charset val="128"/>
      </rPr>
      <t>’の分類のできていないものもあります。</t>
    </r>
    <rPh sb="87" eb="88">
      <t>ホン</t>
    </rPh>
    <rPh sb="88" eb="90">
      <t>イチラン</t>
    </rPh>
    <rPh sb="90" eb="91">
      <t>ヒョウ</t>
    </rPh>
    <rPh sb="92" eb="94">
      <t>サンコウ</t>
    </rPh>
    <rPh sb="94" eb="95">
      <t>レイ</t>
    </rPh>
    <rPh sb="103" eb="105">
      <t>キギョウ</t>
    </rPh>
    <rPh sb="106" eb="108">
      <t>ソシキ</t>
    </rPh>
    <rPh sb="110" eb="112">
      <t>イチラン</t>
    </rPh>
    <rPh sb="112" eb="113">
      <t>ヒョウ</t>
    </rPh>
    <rPh sb="128" eb="129">
      <t>クワ</t>
    </rPh>
    <rPh sb="132" eb="134">
      <t>ドクジ</t>
    </rPh>
    <rPh sb="138" eb="140">
      <t>サクセイ</t>
    </rPh>
    <rPh sb="145" eb="147">
      <t>キタイ</t>
    </rPh>
    <rPh sb="155" eb="156">
      <t>ホン</t>
    </rPh>
    <rPh sb="156" eb="158">
      <t>イチラン</t>
    </rPh>
    <rPh sb="158" eb="159">
      <t>ヒョウ</t>
    </rPh>
    <rPh sb="161" eb="164">
      <t>サギョウチュウ</t>
    </rPh>
    <rPh sb="165" eb="167">
      <t>ジョウタイ</t>
    </rPh>
    <rPh sb="168" eb="170">
      <t>テイジ</t>
    </rPh>
    <rPh sb="176" eb="178">
      <t>イチブ</t>
    </rPh>
    <rPh sb="179" eb="182">
      <t>ミキニュウ</t>
    </rPh>
    <rPh sb="183" eb="185">
      <t>リョウイキ</t>
    </rPh>
    <rPh sb="203" eb="204">
      <t>レツ</t>
    </rPh>
    <rPh sb="225" eb="227">
      <t>ブンルイ</t>
    </rPh>
    <phoneticPr fontId="25"/>
  </si>
  <si>
    <r>
      <rPr>
        <sz val="9"/>
        <color rgb="FF000000"/>
        <rFont val="ＭＳ Ｐゴシック"/>
        <family val="3"/>
        <charset val="128"/>
      </rPr>
      <t>本資料に例示された文言は</t>
    </r>
    <r>
      <rPr>
        <sz val="9"/>
        <color rgb="FF000000"/>
        <rFont val="Helvetica"/>
      </rPr>
      <t>OpenChain</t>
    </r>
    <r>
      <rPr>
        <sz val="9"/>
        <color rgb="FF000000"/>
        <rFont val="ＭＳ Ｐゴシック"/>
        <family val="3"/>
        <charset val="128"/>
      </rPr>
      <t>プロジェクトとして公式にサポートするものではありません。本資料の内容についてさらなる情報が必要な場合は、英国の</t>
    </r>
    <r>
      <rPr>
        <sz val="9"/>
        <color rgb="FF000000"/>
        <rFont val="Helvetica"/>
      </rPr>
      <t xml:space="preserve"> Moorcrofts</t>
    </r>
    <r>
      <rPr>
        <sz val="9"/>
        <color rgb="FF000000"/>
        <rFont val="ＭＳ Ｐゴシック"/>
        <family val="3"/>
        <charset val="128"/>
      </rPr>
      <t>社</t>
    </r>
    <r>
      <rPr>
        <sz val="9"/>
        <color rgb="FF000000"/>
        <rFont val="Helvetica"/>
      </rPr>
      <t xml:space="preserve"> </t>
    </r>
    <r>
      <rPr>
        <sz val="9"/>
        <color rgb="FF000000"/>
        <rFont val="ＭＳ Ｐゴシック"/>
        <family val="3"/>
        <charset val="128"/>
      </rPr>
      <t>、あるいは、</t>
    </r>
    <r>
      <rPr>
        <sz val="9"/>
        <color rgb="FF000000"/>
        <rFont val="Helvetica"/>
      </rPr>
      <t>Orcro</t>
    </r>
    <r>
      <rPr>
        <sz val="9"/>
        <color rgb="FF000000"/>
        <rFont val="ＭＳ Ｐゴシック"/>
        <family val="3"/>
        <charset val="128"/>
      </rPr>
      <t>社</t>
    </r>
    <r>
      <rPr>
        <sz val="9"/>
        <color rgb="FF000000"/>
        <rFont val="Helvetica"/>
      </rPr>
      <t xml:space="preserve"> </t>
    </r>
    <r>
      <rPr>
        <sz val="9"/>
        <color rgb="FF000000"/>
        <rFont val="ＭＳ Ｐゴシック"/>
        <family val="3"/>
        <charset val="128"/>
      </rPr>
      <t>にご連絡ください。</t>
    </r>
    <rPh sb="0" eb="1">
      <t>ホン</t>
    </rPh>
    <rPh sb="1" eb="3">
      <t>シリョウ</t>
    </rPh>
    <rPh sb="4" eb="6">
      <t>レイジ</t>
    </rPh>
    <rPh sb="9" eb="11">
      <t>モンゴン</t>
    </rPh>
    <rPh sb="30" eb="32">
      <t>コウシキ</t>
    </rPh>
    <rPh sb="49" eb="50">
      <t>ホン</t>
    </rPh>
    <rPh sb="50" eb="52">
      <t>シリョウ</t>
    </rPh>
    <rPh sb="53" eb="55">
      <t>ナイヨウ</t>
    </rPh>
    <rPh sb="63" eb="65">
      <t>ジョウホウ</t>
    </rPh>
    <rPh sb="66" eb="68">
      <t>ヒツヨウ</t>
    </rPh>
    <rPh sb="69" eb="71">
      <t>バアイ</t>
    </rPh>
    <rPh sb="73" eb="75">
      <t>エイコク</t>
    </rPh>
    <rPh sb="87" eb="88">
      <t>シャ</t>
    </rPh>
    <rPh sb="100" eb="101">
      <t>シャ</t>
    </rPh>
    <rPh sb="104" eb="106">
      <t>レンラク</t>
    </rPh>
    <phoneticPr fontId="25"/>
  </si>
  <si>
    <t>本資料を参考にして、企業・組織はそれぞれの特殊な要件に合わせて大幅に追加・修正されることが想定されます。</t>
    <rPh sb="0" eb="1">
      <t>ホン</t>
    </rPh>
    <rPh sb="1" eb="3">
      <t>シリョウ</t>
    </rPh>
    <rPh sb="4" eb="6">
      <t>サンコウ</t>
    </rPh>
    <rPh sb="10" eb="12">
      <t>キギョウ</t>
    </rPh>
    <rPh sb="13" eb="15">
      <t>ソシキ</t>
    </rPh>
    <rPh sb="21" eb="23">
      <t>トクシュ</t>
    </rPh>
    <rPh sb="24" eb="26">
      <t>ヨウケン</t>
    </rPh>
    <rPh sb="27" eb="28">
      <t>ア</t>
    </rPh>
    <rPh sb="31" eb="33">
      <t>オオハバ</t>
    </rPh>
    <rPh sb="34" eb="36">
      <t>ツイカ</t>
    </rPh>
    <rPh sb="37" eb="39">
      <t>シュウセイ</t>
    </rPh>
    <rPh sb="45" eb="47">
      <t>ソウテイ</t>
    </rPh>
    <phoneticPr fontId="25"/>
  </si>
  <si>
    <t>本資料では、ソースコードの導入の可否を決定する判断基準とそのプロセス、および、その方法を例示しています。</t>
    <rPh sb="0" eb="1">
      <t>ホン</t>
    </rPh>
    <rPh sb="1" eb="3">
      <t>シリョウ</t>
    </rPh>
    <rPh sb="13" eb="15">
      <t>ドウニュウ</t>
    </rPh>
    <rPh sb="16" eb="18">
      <t>カヒ</t>
    </rPh>
    <rPh sb="19" eb="21">
      <t>ケッテイ</t>
    </rPh>
    <rPh sb="23" eb="25">
      <t>ハンダン</t>
    </rPh>
    <rPh sb="25" eb="27">
      <t>キジュン</t>
    </rPh>
    <rPh sb="41" eb="43">
      <t>ホウホウ</t>
    </rPh>
    <rPh sb="44" eb="46">
      <t>レイジ</t>
    </rPh>
    <phoneticPr fontId="25"/>
  </si>
  <si>
    <t>本資料においてカバーしているのは、ソースコード導入手順の一例、オープンソース使用目的を分類する手法の一例、一定のオープンソースコードがライセンス事項以外の要因（たとえば、コード品質など）において所定の水準を満たし、導入可能か否かを決定する判断基準の一例、さらには、ライセンス条項に基づくコード選択基準の一例です。</t>
    <rPh sb="0" eb="1">
      <t>ホン</t>
    </rPh>
    <rPh sb="1" eb="3">
      <t>シリョウ</t>
    </rPh>
    <rPh sb="23" eb="25">
      <t>ドウニュウ</t>
    </rPh>
    <rPh sb="25" eb="27">
      <t>テジュン</t>
    </rPh>
    <rPh sb="28" eb="30">
      <t>イチレイ</t>
    </rPh>
    <rPh sb="38" eb="40">
      <t>シヨウ</t>
    </rPh>
    <rPh sb="40" eb="42">
      <t>モクテキ</t>
    </rPh>
    <rPh sb="43" eb="45">
      <t>ブンルイ</t>
    </rPh>
    <rPh sb="47" eb="49">
      <t>シュホウ</t>
    </rPh>
    <rPh sb="50" eb="52">
      <t>イチレイ</t>
    </rPh>
    <rPh sb="53" eb="55">
      <t>イッテイ</t>
    </rPh>
    <rPh sb="72" eb="74">
      <t>ジコウ</t>
    </rPh>
    <rPh sb="74" eb="76">
      <t>イガイ</t>
    </rPh>
    <rPh sb="77" eb="79">
      <t>ヨウイン</t>
    </rPh>
    <rPh sb="88" eb="90">
      <t>ヒンシツ</t>
    </rPh>
    <rPh sb="97" eb="99">
      <t>ショテイ</t>
    </rPh>
    <rPh sb="100" eb="102">
      <t>スイジュン</t>
    </rPh>
    <rPh sb="103" eb="104">
      <t>ミ</t>
    </rPh>
    <rPh sb="107" eb="109">
      <t>ドウニュウ</t>
    </rPh>
    <rPh sb="109" eb="111">
      <t>カノウ</t>
    </rPh>
    <rPh sb="112" eb="113">
      <t>イナ</t>
    </rPh>
    <rPh sb="115" eb="117">
      <t>ケッテイ</t>
    </rPh>
    <rPh sb="119" eb="121">
      <t>ハンダン</t>
    </rPh>
    <rPh sb="121" eb="123">
      <t>キジュン</t>
    </rPh>
    <rPh sb="124" eb="126">
      <t>イチレイ</t>
    </rPh>
    <rPh sb="137" eb="139">
      <t>ジョウコウ</t>
    </rPh>
    <rPh sb="140" eb="141">
      <t>モト</t>
    </rPh>
    <rPh sb="146" eb="148">
      <t>センタク</t>
    </rPh>
    <rPh sb="148" eb="150">
      <t>キジュン</t>
    </rPh>
    <rPh sb="151" eb="153">
      <t>イチレイ</t>
    </rPh>
    <phoneticPr fontId="25"/>
  </si>
  <si>
    <r>
      <rPr>
        <sz val="9"/>
        <color rgb="FF000000"/>
        <rFont val="ＭＳ Ｐゴシック"/>
        <family val="3"/>
        <charset val="128"/>
      </rPr>
      <t>本資料に例示された文言は</t>
    </r>
    <r>
      <rPr>
        <sz val="9"/>
        <color rgb="FF000000"/>
        <rFont val="Helvetica"/>
      </rPr>
      <t>OpenChain</t>
    </r>
    <r>
      <rPr>
        <sz val="9"/>
        <color rgb="FF000000"/>
        <rFont val="ＭＳ Ｐゴシック"/>
        <family val="3"/>
        <charset val="128"/>
      </rPr>
      <t>プロジェクトとして公式にサポートするものではありません。本資料の内容についてさらなる情報が必要な場合は、英国の</t>
    </r>
    <r>
      <rPr>
        <sz val="9"/>
        <color rgb="FF000000"/>
        <rFont val="Helvetica"/>
      </rPr>
      <t xml:space="preserve"> Moorcrofts</t>
    </r>
    <r>
      <rPr>
        <sz val="9"/>
        <color rgb="FF000000"/>
        <rFont val="ＭＳ Ｐゴシック"/>
        <family val="3"/>
        <charset val="128"/>
      </rPr>
      <t>社</t>
    </r>
    <r>
      <rPr>
        <sz val="9"/>
        <color rgb="FF000000"/>
        <rFont val="Helvetica"/>
      </rPr>
      <t xml:space="preserve"> </t>
    </r>
    <r>
      <rPr>
        <sz val="9"/>
        <color rgb="FF000000"/>
        <rFont val="ＭＳ Ｐゴシック"/>
        <family val="3"/>
        <charset val="128"/>
      </rPr>
      <t>、あるいは、</t>
    </r>
    <r>
      <rPr>
        <sz val="9"/>
        <color rgb="FF000000"/>
        <rFont val="Helvetica"/>
      </rPr>
      <t>Orcro</t>
    </r>
    <r>
      <rPr>
        <sz val="9"/>
        <color rgb="FF000000"/>
        <rFont val="ＭＳ Ｐゴシック"/>
        <family val="3"/>
        <charset val="128"/>
      </rPr>
      <t>社</t>
    </r>
    <r>
      <rPr>
        <sz val="9"/>
        <color rgb="FF000000"/>
        <rFont val="Helvetica"/>
      </rPr>
      <t xml:space="preserve"> </t>
    </r>
    <r>
      <rPr>
        <sz val="9"/>
        <color rgb="FF000000"/>
        <rFont val="ＭＳ Ｐゴシック"/>
        <family val="3"/>
        <charset val="128"/>
      </rPr>
      <t>にご連絡ください。</t>
    </r>
    <rPh sb="30" eb="32">
      <t>コウシキ</t>
    </rPh>
    <phoneticPr fontId="25"/>
  </si>
  <si>
    <t>本資料は、企業・組織においてコンプライアンス上の問題が起きた時に、重大度を分類し、査定し、優先度付けを行うことを支援するインシデント対応プロセスと重大性判断基準の一例です。</t>
    <rPh sb="0" eb="1">
      <t>ホン</t>
    </rPh>
    <rPh sb="1" eb="3">
      <t>シリョウ</t>
    </rPh>
    <rPh sb="5" eb="7">
      <t>キギョウ</t>
    </rPh>
    <rPh sb="8" eb="10">
      <t>ソシキ</t>
    </rPh>
    <rPh sb="22" eb="23">
      <t>ジョウ</t>
    </rPh>
    <rPh sb="24" eb="26">
      <t>モンダイ</t>
    </rPh>
    <rPh sb="27" eb="28">
      <t>オ</t>
    </rPh>
    <rPh sb="30" eb="31">
      <t>トキ</t>
    </rPh>
    <rPh sb="33" eb="35">
      <t>ジュウダイ</t>
    </rPh>
    <rPh sb="35" eb="36">
      <t>ド</t>
    </rPh>
    <rPh sb="37" eb="39">
      <t>ブンルイ</t>
    </rPh>
    <rPh sb="41" eb="43">
      <t>サテイ</t>
    </rPh>
    <rPh sb="45" eb="48">
      <t>ユウセンド</t>
    </rPh>
    <rPh sb="48" eb="49">
      <t>ツ</t>
    </rPh>
    <rPh sb="51" eb="52">
      <t>オコナ</t>
    </rPh>
    <rPh sb="56" eb="58">
      <t>シエン</t>
    </rPh>
    <rPh sb="66" eb="68">
      <t>タイオウ</t>
    </rPh>
    <rPh sb="73" eb="74">
      <t>ジュウ</t>
    </rPh>
    <rPh sb="74" eb="75">
      <t>ダイ</t>
    </rPh>
    <rPh sb="75" eb="76">
      <t>セイ</t>
    </rPh>
    <rPh sb="76" eb="78">
      <t>ハンダン</t>
    </rPh>
    <rPh sb="78" eb="80">
      <t>キジュン</t>
    </rPh>
    <rPh sb="81" eb="83">
      <t>イチレイ</t>
    </rPh>
    <phoneticPr fontId="25"/>
  </si>
  <si>
    <t>損害賠償の危険性があるか</t>
    <rPh sb="0" eb="2">
      <t>ソンガイ</t>
    </rPh>
    <rPh sb="2" eb="4">
      <t>バイショウ</t>
    </rPh>
    <rPh sb="5" eb="7">
      <t>キケン</t>
    </rPh>
    <rPh sb="7" eb="8">
      <t>セイ</t>
    </rPh>
    <phoneticPr fontId="25"/>
  </si>
  <si>
    <t>顧客からの補償請求の危険性があるか</t>
    <rPh sb="0" eb="2">
      <t>コキャク</t>
    </rPh>
    <rPh sb="5" eb="7">
      <t>ホショウ</t>
    </rPh>
    <rPh sb="7" eb="9">
      <t>セイキュウ</t>
    </rPh>
    <rPh sb="10" eb="12">
      <t>キケン</t>
    </rPh>
    <rPh sb="12" eb="13">
      <t>セイ</t>
    </rPh>
    <phoneticPr fontId="25"/>
  </si>
  <si>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</si>
  <si>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</si>
  <si>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</si>
  <si>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</si>
  <si>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</si>
  <si>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</si>
  <si>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</si>
  <si>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</si>
  <si>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</si>
  <si>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</si>
  <si>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</si>
  <si>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</si>
  <si>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</si>
  <si>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</si>
  <si>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</si>
  <si>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</si>
  <si>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</si>
  <si>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ソフトウェア再開発の、あるいは、ワークアラウンド作成のコスト／容易さ</t>
    <rPh sb="6" eb="7">
      <t>サイ</t>
    </rPh>
    <rPh sb="7" eb="9">
      <t>カイハツ</t>
    </rPh>
    <rPh sb="24" eb="26">
      <t>サクセイ</t>
    </rPh>
    <rPh sb="31" eb="33">
      <t>ヨウイ</t>
    </rPh>
    <phoneticPr fontId="25"/>
  </si>
  <si>
    <t>コンプライアンス問題のないコンポーネントを組み込むようにソフトウェアを再開発する</t>
    <rPh sb="8" eb="10">
      <t>モンダイ</t>
    </rPh>
    <rPh sb="21" eb="22">
      <t>ク</t>
    </rPh>
    <rPh sb="23" eb="24">
      <t>コ</t>
    </rPh>
    <rPh sb="35" eb="38">
      <t>サイカイハツ</t>
    </rPh>
    <phoneticPr fontId="25"/>
  </si>
  <si>
    <t>コンプライアンス問題を解消するために、必要なら頒布方法や頒布物を変更する</t>
    <rPh sb="8" eb="10">
      <t>モンダイ</t>
    </rPh>
    <rPh sb="11" eb="13">
      <t>カイショウ</t>
    </rPh>
    <rPh sb="19" eb="21">
      <t>ヒツヨウ</t>
    </rPh>
    <rPh sb="23" eb="25">
      <t>ハンプ</t>
    </rPh>
    <rPh sb="25" eb="27">
      <t>ホウホウ</t>
    </rPh>
    <rPh sb="28" eb="30">
      <t>ハンプ</t>
    </rPh>
    <rPh sb="30" eb="31">
      <t>ブツ</t>
    </rPh>
    <rPh sb="32" eb="34">
      <t>ヘンコウ</t>
    </rPh>
    <phoneticPr fontId="25"/>
  </si>
  <si>
    <t>コンプライアンス問題を解消するために、代替となるライセンスがないか検討する</t>
    <rPh sb="19" eb="21">
      <t>ダイタイ</t>
    </rPh>
    <rPh sb="33" eb="35">
      <t>ケントウ</t>
    </rPh>
    <phoneticPr fontId="25"/>
  </si>
  <si>
    <t>文書化されたFOSSポリシーの存在。</t>
    <rPh sb="15" eb="17">
      <t>ソンザイ</t>
    </rPh>
    <phoneticPr fontId="25"/>
  </si>
  <si>
    <t>FOSSに関する外部向け窓口機能を明確にすること（「FOSS窓口」）。</t>
    <phoneticPr fontId="25"/>
  </si>
  <si>
    <r>
      <rPr>
        <sz val="10"/>
        <rFont val="ＭＳ Ｐゴシック"/>
        <family val="3"/>
        <charset val="128"/>
      </rPr>
      <t>用語説明（</t>
    </r>
    <r>
      <rPr>
        <sz val="10"/>
        <rFont val="Arial"/>
        <family val="2"/>
      </rPr>
      <t>OpenChain</t>
    </r>
    <r>
      <rPr>
        <sz val="10"/>
        <rFont val="ＭＳ Ｐゴシック"/>
        <family val="3"/>
        <charset val="128"/>
      </rPr>
      <t>仕様書第1.2版より引用）</t>
    </r>
    <rPh sb="0" eb="2">
      <t>ヨウゴ</t>
    </rPh>
    <rPh sb="2" eb="4">
      <t>セツメイ</t>
    </rPh>
    <rPh sb="14" eb="17">
      <t>シヨウショ</t>
    </rPh>
    <rPh sb="17" eb="18">
      <t>ダイ</t>
    </rPh>
    <rPh sb="21" eb="22">
      <t>ハン</t>
    </rPh>
    <rPh sb="24" eb="26">
      <t>インヨウ</t>
    </rPh>
    <phoneticPr fontId="25"/>
  </si>
  <si>
    <t>変更情報の要否</t>
    <rPh sb="0" eb="2">
      <t>ヘンコウ</t>
    </rPh>
    <rPh sb="2" eb="4">
      <t>ジョウホウ</t>
    </rPh>
    <rPh sb="5" eb="7">
      <t>ヨウヒ</t>
    </rPh>
    <phoneticPr fontId="25"/>
  </si>
  <si>
    <t>帰属告知の要否</t>
    <rPh sb="0" eb="2">
      <t>キゾク</t>
    </rPh>
    <rPh sb="2" eb="4">
      <t>コクチ</t>
    </rPh>
    <rPh sb="5" eb="7">
      <t>ヨウヒ</t>
    </rPh>
    <phoneticPr fontId="25"/>
  </si>
  <si>
    <r>
      <t>(A)        [</t>
    </r>
    <r>
      <rPr>
        <sz val="10"/>
        <rFont val="ＭＳ Ｐゴシック"/>
        <family val="3"/>
        <charset val="128"/>
      </rPr>
      <t>会社名</t>
    </r>
    <r>
      <rPr>
        <sz val="10"/>
        <rFont val="Arial"/>
        <family val="2"/>
      </rPr>
      <t>]</t>
    </r>
    <r>
      <rPr>
        <sz val="10"/>
        <rFont val="ＭＳ Ｐゴシック"/>
        <family val="3"/>
        <charset val="128"/>
      </rPr>
      <t>は、オープンソースが、それほど厳しい許諾条件を課すことなく、ソフトウェアの利用・研究・改良・共有を許容することを認識しています。オープンソースは、次のような点において、視野の広がる、価値あるリソースです。</t>
    </r>
    <r>
      <rPr>
        <sz val="10"/>
        <rFont val="Arial"/>
        <family val="2"/>
      </rPr>
      <t xml:space="preserve">
(A1)        </t>
    </r>
    <r>
      <rPr>
        <sz val="10"/>
        <rFont val="ＭＳ Ｐゴシック"/>
        <family val="3"/>
        <charset val="128"/>
      </rPr>
      <t>高品質のソフトウェア、および、ソフトウェアベースのサービスを提供</t>
    </r>
    <r>
      <rPr>
        <sz val="10"/>
        <rFont val="Arial"/>
        <family val="2"/>
      </rPr>
      <t xml:space="preserve">
(A2)        </t>
    </r>
    <r>
      <rPr>
        <sz val="10"/>
        <rFont val="ＭＳ Ｐゴシック"/>
        <family val="3"/>
        <charset val="128"/>
      </rPr>
      <t>ベンダーロックインの軽減</t>
    </r>
    <r>
      <rPr>
        <sz val="10"/>
        <rFont val="Arial"/>
        <family val="2"/>
      </rPr>
      <t xml:space="preserve">
(A3)        </t>
    </r>
    <r>
      <rPr>
        <sz val="10"/>
        <rFont val="ＭＳ Ｐゴシック"/>
        <family val="3"/>
        <charset val="128"/>
      </rPr>
      <t>セキュリティ問題発生の可能性軽減</t>
    </r>
    <r>
      <rPr>
        <sz val="10"/>
        <rFont val="Arial"/>
        <family val="2"/>
      </rPr>
      <t xml:space="preserve">
(A4)        </t>
    </r>
    <r>
      <rPr>
        <sz val="10"/>
        <rFont val="ＭＳ Ｐゴシック"/>
        <family val="3"/>
        <charset val="128"/>
      </rPr>
      <t>開発期間の短縮</t>
    </r>
    <r>
      <rPr>
        <sz val="10"/>
        <rFont val="Arial"/>
        <family val="2"/>
      </rPr>
      <t xml:space="preserve">
(A5)        </t>
    </r>
    <r>
      <rPr>
        <sz val="10"/>
        <rFont val="ＭＳ Ｐゴシック"/>
        <family val="3"/>
        <charset val="128"/>
      </rPr>
      <t>開発者コミュニティとの交流容認</t>
    </r>
    <r>
      <rPr>
        <sz val="10"/>
        <rFont val="Arial"/>
        <family val="2"/>
      </rPr>
      <t xml:space="preserve">
(A6)        </t>
    </r>
    <r>
      <rPr>
        <sz val="10"/>
        <rFont val="ＭＳ Ｐゴシック"/>
        <family val="3"/>
        <charset val="128"/>
      </rPr>
      <t>有能な要員を惹きつけ、維持することの助けとなる</t>
    </r>
    <rPh sb="12" eb="14">
      <t>カイシャ</t>
    </rPh>
    <rPh sb="14" eb="15">
      <t>メイ</t>
    </rPh>
    <rPh sb="31" eb="32">
      <t>キビ</t>
    </rPh>
    <rPh sb="34" eb="36">
      <t>キョダク</t>
    </rPh>
    <rPh sb="36" eb="38">
      <t>ジョウケン</t>
    </rPh>
    <rPh sb="39" eb="40">
      <t>カ</t>
    </rPh>
    <rPh sb="53" eb="55">
      <t>リヨウ</t>
    </rPh>
    <rPh sb="56" eb="58">
      <t>ケンキュウ</t>
    </rPh>
    <rPh sb="59" eb="61">
      <t>カイリョウ</t>
    </rPh>
    <rPh sb="62" eb="64">
      <t>キョウユウ</t>
    </rPh>
    <rPh sb="65" eb="67">
      <t>キョヨウ</t>
    </rPh>
    <rPh sb="72" eb="74">
      <t>ニンシキ</t>
    </rPh>
    <rPh sb="89" eb="90">
      <t>ツギ</t>
    </rPh>
    <rPh sb="94" eb="95">
      <t>テン</t>
    </rPh>
    <rPh sb="100" eb="102">
      <t>シヤ</t>
    </rPh>
    <rPh sb="103" eb="104">
      <t>ヒロ</t>
    </rPh>
    <rPh sb="107" eb="109">
      <t>カチ</t>
    </rPh>
    <rPh sb="131" eb="132">
      <t>タカ</t>
    </rPh>
    <rPh sb="132" eb="134">
      <t>ヒンシツ</t>
    </rPh>
    <rPh sb="161" eb="163">
      <t>テイキョウ</t>
    </rPh>
    <rPh sb="186" eb="188">
      <t>ケイゲン</t>
    </rPh>
    <rPh sb="207" eb="209">
      <t>モンダイ</t>
    </rPh>
    <rPh sb="209" eb="211">
      <t>ハッセイ</t>
    </rPh>
    <rPh sb="212" eb="215">
      <t>カノウセイ</t>
    </rPh>
    <rPh sb="215" eb="217">
      <t>ケイゲン</t>
    </rPh>
    <rPh sb="230" eb="232">
      <t>カイハツ</t>
    </rPh>
    <rPh sb="232" eb="234">
      <t>キカン</t>
    </rPh>
    <rPh sb="235" eb="237">
      <t>タンシュク</t>
    </rPh>
    <rPh sb="250" eb="252">
      <t>カイハツ</t>
    </rPh>
    <rPh sb="252" eb="253">
      <t>シャ</t>
    </rPh>
    <rPh sb="261" eb="263">
      <t>コウリュウ</t>
    </rPh>
    <rPh sb="263" eb="265">
      <t>ヨウニン</t>
    </rPh>
    <rPh sb="278" eb="280">
      <t>ユウノウ</t>
    </rPh>
    <rPh sb="281" eb="283">
      <t>ヨウイン</t>
    </rPh>
    <rPh sb="284" eb="285">
      <t>ヒ</t>
    </rPh>
    <rPh sb="289" eb="291">
      <t>イジ</t>
    </rPh>
    <rPh sb="296" eb="297">
      <t>タス</t>
    </rPh>
    <phoneticPr fontId="25"/>
  </si>
  <si>
    <r>
      <t xml:space="preserve">(C)        </t>
    </r>
    <r>
      <rPr>
        <sz val="10"/>
        <rFont val="ＭＳ Ｐゴシック"/>
        <family val="3"/>
        <charset val="128"/>
      </rPr>
      <t>本ポリシーの目的は、</t>
    </r>
    <r>
      <rPr>
        <sz val="10"/>
        <rFont val="Arial"/>
        <family val="2"/>
      </rPr>
      <t>[</t>
    </r>
    <r>
      <rPr>
        <sz val="10"/>
        <rFont val="ＭＳ Ｐゴシック"/>
        <family val="3"/>
        <charset val="128"/>
      </rPr>
      <t>会社名</t>
    </r>
    <r>
      <rPr>
        <sz val="10"/>
        <rFont val="Arial"/>
        <family val="2"/>
      </rPr>
      <t>]</t>
    </r>
    <r>
      <rPr>
        <sz val="10"/>
        <rFont val="ＭＳ Ｐゴシック"/>
        <family val="3"/>
        <charset val="128"/>
      </rPr>
      <t>がオープンソースから最大限のビジネス価値を引き出すこと手助けし、同時にそのリスクを低減することにあります。すべてのソフトウェアスタッフは、トレーニング、社内Wiki、社内の知識ベースを通じて、本ポリシーを十分に認識するようにしてください。</t>
    </r>
    <r>
      <rPr>
        <sz val="10"/>
        <rFont val="Arial"/>
        <family val="2"/>
      </rPr>
      <t xml:space="preserve"> </t>
    </r>
    <rPh sb="11" eb="12">
      <t>ホン</t>
    </rPh>
    <rPh sb="17" eb="19">
      <t>モクテキ</t>
    </rPh>
    <rPh sb="22" eb="24">
      <t>カイシャ</t>
    </rPh>
    <rPh sb="24" eb="25">
      <t>メイ</t>
    </rPh>
    <rPh sb="36" eb="39">
      <t>サイダイゲン</t>
    </rPh>
    <rPh sb="44" eb="46">
      <t>カチ</t>
    </rPh>
    <rPh sb="47" eb="48">
      <t>ヒ</t>
    </rPh>
    <rPh sb="49" eb="50">
      <t>ダ</t>
    </rPh>
    <rPh sb="53" eb="54">
      <t>テ</t>
    </rPh>
    <rPh sb="54" eb="55">
      <t>ダス</t>
    </rPh>
    <rPh sb="58" eb="60">
      <t>ドウジ</t>
    </rPh>
    <rPh sb="67" eb="69">
      <t>テイゲン</t>
    </rPh>
    <rPh sb="102" eb="104">
      <t>シャナイ</t>
    </rPh>
    <rPh sb="109" eb="111">
      <t>シャナイ</t>
    </rPh>
    <rPh sb="112" eb="114">
      <t>チシキ</t>
    </rPh>
    <rPh sb="118" eb="119">
      <t>ツウ</t>
    </rPh>
    <rPh sb="122" eb="123">
      <t>ホン</t>
    </rPh>
    <rPh sb="128" eb="130">
      <t>ジュウブン</t>
    </rPh>
    <rPh sb="131" eb="133">
      <t>ニンシキ</t>
    </rPh>
    <phoneticPr fontId="25"/>
  </si>
  <si>
    <r>
      <rPr>
        <sz val="10"/>
        <color rgb="FF000000"/>
        <rFont val="ＭＳ Ｐゴシック"/>
        <family val="3"/>
        <charset val="128"/>
      </rPr>
      <t>当社のオープンソースポリシーは、</t>
    </r>
    <r>
      <rPr>
        <sz val="10"/>
        <color rgb="FF000000"/>
        <rFont val="Arial"/>
        <family val="2"/>
      </rPr>
      <t xml:space="preserve"> [</t>
    </r>
    <r>
      <rPr>
        <sz val="10"/>
        <color rgb="FF000000"/>
        <rFont val="ＭＳ Ｐゴシック"/>
        <family val="3"/>
        <charset val="128"/>
      </rPr>
      <t>会社名</t>
    </r>
    <r>
      <rPr>
        <sz val="10"/>
        <color rgb="FF000000"/>
        <rFont val="Arial"/>
        <family val="2"/>
      </rPr>
      <t xml:space="preserve">] </t>
    </r>
    <r>
      <rPr>
        <sz val="10"/>
        <color rgb="FF000000"/>
        <rFont val="ＭＳ Ｐゴシック"/>
        <family val="3"/>
        <charset val="128"/>
      </rPr>
      <t>のイントラネット</t>
    </r>
    <r>
      <rPr>
        <sz val="10"/>
        <color rgb="FF000000"/>
        <rFont val="Arial"/>
        <family val="2"/>
      </rPr>
      <t xml:space="preserve"> [URL]</t>
    </r>
    <r>
      <rPr>
        <sz val="10"/>
        <color rgb="FF000000"/>
        <rFont val="ＭＳ Ｐゴシック"/>
        <family val="3"/>
        <charset val="128"/>
      </rPr>
      <t>に提示しています。</t>
    </r>
    <rPh sb="0" eb="2">
      <t>トウシャ</t>
    </rPh>
    <rPh sb="18" eb="20">
      <t>カイシャ</t>
    </rPh>
    <rPh sb="20" eb="21">
      <t>メイ</t>
    </rPh>
    <rPh sb="38" eb="40">
      <t>テイジ</t>
    </rPh>
    <phoneticPr fontId="25"/>
  </si>
  <si>
    <r>
      <rPr>
        <sz val="10"/>
        <color rgb="FF000000"/>
        <rFont val="ＭＳ Ｐゴシック"/>
        <family val="3"/>
        <charset val="128"/>
      </rPr>
      <t>当社のトレーニング教材は、</t>
    </r>
    <r>
      <rPr>
        <sz val="10"/>
        <color rgb="FF000000"/>
        <rFont val="Arial"/>
        <family val="2"/>
      </rPr>
      <t xml:space="preserve"> [URL]</t>
    </r>
    <r>
      <rPr>
        <sz val="10"/>
        <color rgb="FF000000"/>
        <rFont val="ＭＳ Ｐゴシック"/>
        <family val="3"/>
        <charset val="128"/>
      </rPr>
      <t>からダウンロードできます。</t>
    </r>
    <rPh sb="0" eb="2">
      <t>トウシャ</t>
    </rPh>
    <rPh sb="9" eb="11">
      <t>キョウザイ</t>
    </rPh>
    <phoneticPr fontId="25"/>
  </si>
  <si>
    <r>
      <rPr>
        <sz val="10"/>
        <color rgb="FF000000"/>
        <rFont val="ＭＳ Ｐゴシック"/>
        <family val="3"/>
        <charset val="128"/>
      </rPr>
      <t>各トレーニングコースの受講は、</t>
    </r>
    <r>
      <rPr>
        <sz val="10"/>
        <color rgb="FF000000"/>
        <rFont val="Arial"/>
        <family val="2"/>
      </rPr>
      <t>[</t>
    </r>
    <r>
      <rPr>
        <sz val="10"/>
        <color rgb="FF000000"/>
        <rFont val="ＭＳ Ｐゴシック"/>
        <family val="3"/>
        <charset val="128"/>
      </rPr>
      <t>トレーニングシステム上に自動的に記録</t>
    </r>
    <r>
      <rPr>
        <sz val="10"/>
        <color rgb="FF000000"/>
        <rFont val="Arial"/>
        <family val="2"/>
      </rPr>
      <t xml:space="preserve"> | </t>
    </r>
    <r>
      <rPr>
        <sz val="10"/>
        <color rgb="FF000000"/>
        <rFont val="ＭＳ Ｐゴシック"/>
        <family val="3"/>
        <charset val="128"/>
      </rPr>
      <t>人事部門に報告]されます。
トレーニングコースのひとつの単位が終わると、「達成度テスト」の画面に解答することが求められます。テストの結果、ある領域で十分な理解が得られてないと思われる場合、トレーニングのスタッフに改善のための方法を相談することができます。</t>
    </r>
    <rPh sb="0" eb="1">
      <t>カク</t>
    </rPh>
    <rPh sb="11" eb="13">
      <t>ジュコウ</t>
    </rPh>
    <rPh sb="26" eb="27">
      <t>ジョウ</t>
    </rPh>
    <rPh sb="28" eb="31">
      <t>ジドウテキ</t>
    </rPh>
    <rPh sb="32" eb="34">
      <t>キロク</t>
    </rPh>
    <rPh sb="37" eb="39">
      <t>ジンジ</t>
    </rPh>
    <rPh sb="39" eb="41">
      <t>ブモン</t>
    </rPh>
    <rPh sb="42" eb="44">
      <t>ホウコク</t>
    </rPh>
    <rPh sb="65" eb="67">
      <t>タンイ</t>
    </rPh>
    <rPh sb="68" eb="69">
      <t>オ</t>
    </rPh>
    <rPh sb="74" eb="76">
      <t>タッセイ</t>
    </rPh>
    <rPh sb="76" eb="77">
      <t>ド</t>
    </rPh>
    <rPh sb="82" eb="84">
      <t>ガメン</t>
    </rPh>
    <rPh sb="85" eb="87">
      <t>カイトウ</t>
    </rPh>
    <rPh sb="92" eb="93">
      <t>モト</t>
    </rPh>
    <rPh sb="103" eb="105">
      <t>ケッカ</t>
    </rPh>
    <rPh sb="108" eb="110">
      <t>リョウイキ</t>
    </rPh>
    <rPh sb="111" eb="113">
      <t>ジュウブン</t>
    </rPh>
    <rPh sb="114" eb="116">
      <t>リカイ</t>
    </rPh>
    <rPh sb="117" eb="118">
      <t>エ</t>
    </rPh>
    <rPh sb="124" eb="125">
      <t>オモ</t>
    </rPh>
    <rPh sb="128" eb="130">
      <t>バアイ</t>
    </rPh>
    <rPh sb="143" eb="145">
      <t>カイゼン</t>
    </rPh>
    <rPh sb="149" eb="151">
      <t>ホウホウ</t>
    </rPh>
    <rPh sb="152" eb="154">
      <t>ソウダン</t>
    </rPh>
    <phoneticPr fontId="25"/>
  </si>
  <si>
    <t>外部に向けたオープンソース窓口</t>
    <rPh sb="0" eb="2">
      <t>ガイブ</t>
    </rPh>
    <rPh sb="3" eb="4">
      <t>ム</t>
    </rPh>
    <rPh sb="13" eb="15">
      <t>マドグチ</t>
    </rPh>
    <phoneticPr fontId="25"/>
  </si>
  <si>
    <t>試用、限定的な頒布</t>
    <rPh sb="0" eb="2">
      <t>シヨウ</t>
    </rPh>
    <rPh sb="3" eb="6">
      <t>ゲンテイテキ</t>
    </rPh>
    <rPh sb="7" eb="9">
      <t>ハンプ</t>
    </rPh>
    <phoneticPr fontId="25"/>
  </si>
  <si>
    <t>社外からオープンソースコンプライアンスに関する問い合わせを受けた時には、誰が受け取ったかに関わらず、その問い合わせを[オープンソースコンプライアンス推進部署][電話番号やメールアドレスにて連絡方法を示すこと] に付託しなければなりません。[オープンソースコンプライアンス推進部署]は、その問い合わせへの対応の総体的責任を負いますが、適切であると認められる場合、対応の一部、ないしは、全体を社内の適切な個人、あるいは、社外の専門家に割り振ることもできます。</t>
    <rPh sb="74" eb="76">
      <t>スイシン</t>
    </rPh>
    <rPh sb="76" eb="78">
      <t>ブショ</t>
    </rPh>
    <rPh sb="80" eb="82">
      <t>デンワ</t>
    </rPh>
    <rPh sb="82" eb="84">
      <t>バンゴウ</t>
    </rPh>
    <rPh sb="94" eb="96">
      <t>レンラク</t>
    </rPh>
    <rPh sb="135" eb="137">
      <t>スイシン</t>
    </rPh>
    <rPh sb="137" eb="139">
      <t>ブショ</t>
    </rPh>
    <rPh sb="151" eb="153">
      <t>タイオウ</t>
    </rPh>
    <rPh sb="154" eb="157">
      <t>ソウタイテキ</t>
    </rPh>
    <rPh sb="157" eb="159">
      <t>セキニン</t>
    </rPh>
    <rPh sb="160" eb="161">
      <t>オ</t>
    </rPh>
    <rPh sb="166" eb="168">
      <t>テキセツ</t>
    </rPh>
    <rPh sb="172" eb="173">
      <t>ミト</t>
    </rPh>
    <rPh sb="177" eb="179">
      <t>バアイ</t>
    </rPh>
    <rPh sb="194" eb="196">
      <t>シャナイ</t>
    </rPh>
    <rPh sb="197" eb="199">
      <t>テキセツ</t>
    </rPh>
    <rPh sb="200" eb="202">
      <t>コジン</t>
    </rPh>
    <rPh sb="208" eb="210">
      <t>シャガイ</t>
    </rPh>
    <rPh sb="211" eb="214">
      <t>センモンカ</t>
    </rPh>
    <rPh sb="215" eb="216">
      <t>ワ</t>
    </rPh>
    <rPh sb="217" eb="218">
      <t>フ</t>
    </rPh>
    <phoneticPr fontId="25"/>
  </si>
  <si>
    <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の責任者は</t>
    </r>
    <r>
      <rPr>
        <sz val="10"/>
        <color rgb="FF000000"/>
        <rFont val="Arial"/>
        <family val="2"/>
      </rPr>
      <t>[</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です。当該部署に相談の必要があれば、</t>
    </r>
    <r>
      <rPr>
        <sz val="10"/>
        <color rgb="FF000000"/>
        <rFont val="Arial"/>
        <family val="2"/>
      </rPr>
      <t>[ab@company.com]</t>
    </r>
    <r>
      <rPr>
        <sz val="10"/>
        <color rgb="FF000000"/>
        <rFont val="ＭＳ Ｐゴシック"/>
        <family val="3"/>
        <charset val="128"/>
      </rPr>
      <t>にメールを送ったり、直接電話</t>
    </r>
    <r>
      <rPr>
        <sz val="10"/>
        <color rgb="FF000000"/>
        <rFont val="Arial"/>
        <family val="2"/>
      </rPr>
      <t>[</t>
    </r>
    <r>
      <rPr>
        <sz val="10"/>
        <color rgb="FF000000"/>
        <rFont val="ＭＳ Ｐゴシック"/>
        <family val="3"/>
        <charset val="128"/>
      </rPr>
      <t>電話番号</t>
    </r>
    <r>
      <rPr>
        <sz val="10"/>
        <color rgb="FF000000"/>
        <rFont val="Arial"/>
        <family val="2"/>
      </rPr>
      <t>]</t>
    </r>
    <r>
      <rPr>
        <sz val="10"/>
        <color rgb="FF000000"/>
        <rFont val="ＭＳ Ｐゴシック"/>
        <family val="3"/>
        <charset val="128"/>
      </rPr>
      <t>することができます。</t>
    </r>
    <rPh sb="15" eb="17">
      <t>セキニン</t>
    </rPh>
    <rPh sb="17" eb="18">
      <t>シャ</t>
    </rPh>
    <rPh sb="20" eb="22">
      <t>ヤクショク</t>
    </rPh>
    <rPh sb="22" eb="23">
      <t>メイ</t>
    </rPh>
    <rPh sb="27" eb="29">
      <t>トウガイ</t>
    </rPh>
    <rPh sb="29" eb="31">
      <t>ブショ</t>
    </rPh>
    <rPh sb="32" eb="34">
      <t>ソウダン</t>
    </rPh>
    <rPh sb="35" eb="37">
      <t>ヒツヨウ</t>
    </rPh>
    <rPh sb="63" eb="64">
      <t>オク</t>
    </rPh>
    <rPh sb="68" eb="70">
      <t>チョクセツ</t>
    </rPh>
    <rPh sb="70" eb="72">
      <t>デンワ</t>
    </rPh>
    <rPh sb="73" eb="75">
      <t>デンワ</t>
    </rPh>
    <rPh sb="75" eb="77">
      <t>バンゴウ</t>
    </rPh>
    <phoneticPr fontId="25"/>
  </si>
  <si>
    <r>
      <rPr>
        <sz val="10"/>
        <color rgb="FF000000"/>
        <rFont val="ＭＳ Ｐゴシック"/>
        <family val="3"/>
        <charset val="128"/>
      </rPr>
      <t>コンプライアンスに違反する問題を外部から指摘されたとき、</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は、以下の行動をとります。</t>
    </r>
    <r>
      <rPr>
        <sz val="10"/>
        <color rgb="FF000000"/>
        <rFont val="Arial"/>
        <family val="2"/>
      </rPr>
      <t xml:space="preserve">
1. </t>
    </r>
    <r>
      <rPr>
        <sz val="10"/>
        <color rgb="FF000000"/>
        <rFont val="ＭＳ Ｐゴシック"/>
        <family val="3"/>
        <charset val="128"/>
      </rPr>
      <t>問い合わせを受け付けたことを確認する返信を行い、解決に要する時間の見通しを言明する</t>
    </r>
    <r>
      <rPr>
        <sz val="10"/>
        <color rgb="FF000000"/>
        <rFont val="Arial"/>
        <family val="2"/>
      </rPr>
      <t xml:space="preserve">
2.</t>
    </r>
    <r>
      <rPr>
        <sz val="10"/>
        <color rgb="FF000000"/>
        <rFont val="ＭＳ Ｐゴシック"/>
        <family val="3"/>
        <charset val="128"/>
      </rPr>
      <t>指摘の事柄が本当に問題なのかどうかを判断する</t>
    </r>
    <r>
      <rPr>
        <sz val="10"/>
        <color rgb="FF000000"/>
        <rFont val="Arial"/>
        <family val="2"/>
      </rPr>
      <t xml:space="preserve"> (</t>
    </r>
    <r>
      <rPr>
        <sz val="10"/>
        <color rgb="FF000000"/>
        <rFont val="ＭＳ Ｐゴシック"/>
        <family val="3"/>
        <charset val="128"/>
      </rPr>
      <t>問題でなければ、そのように回答する</t>
    </r>
    <r>
      <rPr>
        <sz val="10"/>
        <color rgb="FF000000"/>
        <rFont val="Arial"/>
        <family val="2"/>
      </rPr>
      <t xml:space="preserve">)
3. </t>
    </r>
    <r>
      <rPr>
        <sz val="10"/>
        <color rgb="FF000000"/>
        <rFont val="ＭＳ Ｐゴシック"/>
        <family val="3"/>
        <charset val="128"/>
      </rPr>
      <t>指摘の事柄が本当に問題だったなら、</t>
    </r>
    <r>
      <rPr>
        <sz val="10"/>
        <color rgb="FF000000"/>
        <rFont val="Arial"/>
        <family val="2"/>
      </rPr>
      <t xml:space="preserve">[Appendix 3: </t>
    </r>
    <r>
      <rPr>
        <sz val="10"/>
        <color rgb="FF000000"/>
        <rFont val="ＭＳ Ｐゴシック"/>
        <family val="3"/>
        <charset val="128"/>
      </rPr>
      <t>インシデント対応プロセスの重大性判断基準</t>
    </r>
    <r>
      <rPr>
        <sz val="10"/>
        <color rgb="FF000000"/>
        <rFont val="Arial"/>
        <family val="2"/>
      </rPr>
      <t>]</t>
    </r>
    <r>
      <rPr>
        <sz val="10"/>
        <color rgb="FF000000"/>
        <rFont val="ＭＳ Ｐゴシック"/>
        <family val="3"/>
        <charset val="128"/>
      </rPr>
      <t>を適用して優先度付けを行う</t>
    </r>
    <r>
      <rPr>
        <sz val="10"/>
        <color rgb="FF000000"/>
        <rFont val="Arial"/>
        <family val="2"/>
      </rPr>
      <t xml:space="preserve">
4. </t>
    </r>
    <r>
      <rPr>
        <sz val="10"/>
        <color rgb="FF000000"/>
        <rFont val="ＭＳ Ｐゴシック"/>
        <family val="3"/>
        <charset val="128"/>
      </rPr>
      <t>問題への対応の仕方を</t>
    </r>
    <r>
      <rPr>
        <sz val="10"/>
        <color rgb="FF000000"/>
        <rFont val="Arial"/>
        <family val="2"/>
      </rPr>
      <t xml:space="preserve">[Appendix 3: </t>
    </r>
    <r>
      <rPr>
        <sz val="10"/>
        <color rgb="FF000000"/>
        <rFont val="ＭＳ Ｐゴシック"/>
        <family val="3"/>
        <charset val="128"/>
      </rPr>
      <t>インシデント対応プロセスのインシデント対応基準</t>
    </r>
    <r>
      <rPr>
        <sz val="10"/>
        <color rgb="FF000000"/>
        <rFont val="Arial"/>
        <family val="2"/>
      </rPr>
      <t>]</t>
    </r>
    <r>
      <rPr>
        <sz val="10"/>
        <color rgb="FF000000"/>
        <rFont val="ＭＳ Ｐゴシック"/>
        <family val="3"/>
        <charset val="128"/>
      </rPr>
      <t>に従って決定する</t>
    </r>
    <r>
      <rPr>
        <sz val="10"/>
        <color rgb="FF000000"/>
        <rFont val="Arial"/>
        <family val="2"/>
      </rPr>
      <t xml:space="preserve">
5. </t>
    </r>
    <r>
      <rPr>
        <sz val="10"/>
        <color rgb="FF000000"/>
        <rFont val="ＭＳ Ｐゴシック"/>
        <family val="3"/>
        <charset val="128"/>
      </rPr>
      <t>上記の決定に従って、必要な作業を実行する。必要なら、顧客のビジネス条件の変更など</t>
    </r>
    <r>
      <rPr>
        <sz val="10"/>
        <color rgb="FF000000"/>
        <rFont val="Arial"/>
        <family val="2"/>
      </rPr>
      <t xml:space="preserve">
6. </t>
    </r>
    <r>
      <rPr>
        <sz val="10"/>
        <color rgb="FF000000"/>
        <rFont val="ＭＳ Ｐゴシック"/>
        <family val="3"/>
        <charset val="128"/>
      </rPr>
      <t>上記のすべてを文書化する</t>
    </r>
    <rPh sb="9" eb="11">
      <t>イハン</t>
    </rPh>
    <rPh sb="13" eb="15">
      <t>モンダイ</t>
    </rPh>
    <rPh sb="16" eb="18">
      <t>ガイブ</t>
    </rPh>
    <rPh sb="20" eb="22">
      <t>シテキ</t>
    </rPh>
    <rPh sb="44" eb="46">
      <t>イカ</t>
    </rPh>
    <rPh sb="47" eb="49">
      <t>コウドウ</t>
    </rPh>
    <rPh sb="60" eb="61">
      <t>ト</t>
    </rPh>
    <rPh sb="62" eb="63">
      <t>ア</t>
    </rPh>
    <rPh sb="66" eb="67">
      <t>ウ</t>
    </rPh>
    <rPh sb="68" eb="69">
      <t>ツ</t>
    </rPh>
    <rPh sb="74" eb="76">
      <t>カクニン</t>
    </rPh>
    <rPh sb="78" eb="80">
      <t>ヘンシン</t>
    </rPh>
    <rPh sb="81" eb="82">
      <t>オコナ</t>
    </rPh>
    <rPh sb="84" eb="86">
      <t>カイケツ</t>
    </rPh>
    <rPh sb="87" eb="88">
      <t>ヨウ</t>
    </rPh>
    <rPh sb="90" eb="92">
      <t>ジカン</t>
    </rPh>
    <rPh sb="93" eb="94">
      <t>ミ</t>
    </rPh>
    <rPh sb="94" eb="95">
      <t>トオ</t>
    </rPh>
    <rPh sb="97" eb="99">
      <t>ゲンメイ</t>
    </rPh>
    <rPh sb="104" eb="106">
      <t>シテキ</t>
    </rPh>
    <rPh sb="107" eb="109">
      <t>コトガラ</t>
    </rPh>
    <rPh sb="110" eb="112">
      <t>ホントウ</t>
    </rPh>
    <rPh sb="113" eb="115">
      <t>モンダイ</t>
    </rPh>
    <rPh sb="122" eb="124">
      <t>ハンダン</t>
    </rPh>
    <rPh sb="128" eb="130">
      <t>モンダイ</t>
    </rPh>
    <rPh sb="141" eb="143">
      <t>カイトウ</t>
    </rPh>
    <rPh sb="150" eb="152">
      <t>シテキ</t>
    </rPh>
    <rPh sb="153" eb="155">
      <t>コトガラ</t>
    </rPh>
    <rPh sb="156" eb="158">
      <t>ホントウ</t>
    </rPh>
    <rPh sb="159" eb="161">
      <t>モンダイ</t>
    </rPh>
    <rPh sb="186" eb="188">
      <t>タイオウ</t>
    </rPh>
    <rPh sb="193" eb="196">
      <t>ジュウダイセイ</t>
    </rPh>
    <rPh sb="196" eb="198">
      <t>ハンダン</t>
    </rPh>
    <rPh sb="198" eb="200">
      <t>キジュン</t>
    </rPh>
    <rPh sb="202" eb="204">
      <t>テキヨウ</t>
    </rPh>
    <rPh sb="206" eb="209">
      <t>ユウセンド</t>
    </rPh>
    <rPh sb="209" eb="210">
      <t>ツ</t>
    </rPh>
    <rPh sb="212" eb="213">
      <t>オコナ</t>
    </rPh>
    <rPh sb="218" eb="220">
      <t>モンダイ</t>
    </rPh>
    <rPh sb="222" eb="224">
      <t>タイオウ</t>
    </rPh>
    <rPh sb="225" eb="227">
      <t>シカタ</t>
    </rPh>
    <rPh sb="260" eb="262">
      <t>タイオウ</t>
    </rPh>
    <rPh sb="262" eb="264">
      <t>キジュン</t>
    </rPh>
    <rPh sb="266" eb="267">
      <t>シタガ</t>
    </rPh>
    <rPh sb="269" eb="271">
      <t>ケッテイ</t>
    </rPh>
    <rPh sb="277" eb="279">
      <t>ジョウキ</t>
    </rPh>
    <rPh sb="280" eb="282">
      <t>ケッテイ</t>
    </rPh>
    <rPh sb="283" eb="284">
      <t>シタガ</t>
    </rPh>
    <rPh sb="287" eb="289">
      <t>ヒツヨウ</t>
    </rPh>
    <rPh sb="290" eb="292">
      <t>サギョウ</t>
    </rPh>
    <rPh sb="293" eb="295">
      <t>ジッコウ</t>
    </rPh>
    <rPh sb="298" eb="300">
      <t>ヒツヨウ</t>
    </rPh>
    <rPh sb="303" eb="305">
      <t>コキャク</t>
    </rPh>
    <rPh sb="310" eb="312">
      <t>ジョウケン</t>
    </rPh>
    <rPh sb="313" eb="315">
      <t>ヘンコウ</t>
    </rPh>
    <rPh sb="321" eb="323">
      <t>ジョウキ</t>
    </rPh>
    <rPh sb="328" eb="331">
      <t>ブンショカ</t>
    </rPh>
    <phoneticPr fontId="25"/>
  </si>
  <si>
    <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は、各記録項目がそれに対応した供給ソフトウェアのリリース(あるいは、複数のリリース）との間で相互参照できるように、また、特定のリリースに対応した記録項目のサブセットを取り出せるようソート可能な状態で維持されていなければなりません。これらにより、コンプライアンスの手順が正しく運用されてきたことを証明することができます。</t>
    </r>
    <rPh sb="22" eb="23">
      <t>カク</t>
    </rPh>
    <rPh sb="23" eb="25">
      <t>キロク</t>
    </rPh>
    <rPh sb="25" eb="27">
      <t>コウモク</t>
    </rPh>
    <rPh sb="31" eb="33">
      <t>タイオウ</t>
    </rPh>
    <rPh sb="35" eb="37">
      <t>キョウキュウ</t>
    </rPh>
    <rPh sb="54" eb="56">
      <t>フクスウ</t>
    </rPh>
    <rPh sb="64" eb="65">
      <t>アイダ</t>
    </rPh>
    <rPh sb="66" eb="68">
      <t>ソウゴ</t>
    </rPh>
    <rPh sb="68" eb="70">
      <t>サンショウ</t>
    </rPh>
    <rPh sb="80" eb="82">
      <t>トクテイ</t>
    </rPh>
    <rPh sb="88" eb="90">
      <t>タイオウ</t>
    </rPh>
    <rPh sb="92" eb="94">
      <t>キロク</t>
    </rPh>
    <rPh sb="94" eb="96">
      <t>コウモク</t>
    </rPh>
    <rPh sb="103" eb="104">
      <t>ト</t>
    </rPh>
    <rPh sb="105" eb="106">
      <t>ダ</t>
    </rPh>
    <rPh sb="113" eb="115">
      <t>カノウ</t>
    </rPh>
    <rPh sb="116" eb="118">
      <t>ジョウタイ</t>
    </rPh>
    <rPh sb="119" eb="121">
      <t>イジ</t>
    </rPh>
    <rPh sb="151" eb="153">
      <t>テジュン</t>
    </rPh>
    <rPh sb="154" eb="155">
      <t>タダ</t>
    </rPh>
    <rPh sb="157" eb="159">
      <t>ウンヨウ</t>
    </rPh>
    <rPh sb="167" eb="169">
      <t>ショウメイ</t>
    </rPh>
    <phoneticPr fontId="25"/>
  </si>
  <si>
    <r>
      <rPr>
        <sz val="10"/>
        <color rgb="FF333333"/>
        <rFont val="ＭＳ Ｐゴシック"/>
        <family val="3"/>
        <charset val="128"/>
      </rPr>
      <t>オープンソースライセンスは、ソースコードやバイナリー形式での頒布に対してさまざまば要件を課しています。あるライセンスでは、コードの実行に伴ってディスプレイ画面上に告知を表示することを要求します。また、</t>
    </r>
    <r>
      <rPr>
        <sz val="10"/>
        <color rgb="FF333333"/>
        <rFont val="Roboto"/>
      </rPr>
      <t xml:space="preserve"> </t>
    </r>
    <r>
      <rPr>
        <sz val="10"/>
        <color rgb="FF333333"/>
        <rFont val="ＭＳ Ｐゴシック"/>
        <family val="3"/>
        <charset val="128"/>
      </rPr>
      <t>他のライセンスでは、帰属告知、著作権表示、免責告知、あるいは、それに類したものを所定の場所に保持することを要件としています。</t>
    </r>
    <r>
      <rPr>
        <sz val="10"/>
        <color rgb="FF333333"/>
        <rFont val="Roboto"/>
      </rPr>
      <t>copyleft</t>
    </r>
    <r>
      <rPr>
        <sz val="10"/>
        <color rgb="FF333333"/>
        <rFont val="ＭＳ Ｐゴシック"/>
        <family val="3"/>
        <charset val="128"/>
      </rPr>
      <t>ライセンスでは、受け取り人、あるいは、公衆が頒布物に対応したソースコードのコピーを入手できる状態にするよう要求しています。これらの要件のいずれかを順守できないと、ライセンス違反となり、また、本ポリシーにも反することにもなり、重大な結果を招く可能性があります。
簡便化のために、これらのさまざまな資料を「コンプライアンス関連資料」と呼ぶことにします。</t>
    </r>
    <rPh sb="212" eb="214">
      <t>ニュウシュ</t>
    </rPh>
    <rPh sb="236" eb="238">
      <t>ヨウケン</t>
    </rPh>
    <rPh sb="244" eb="246">
      <t>ジュンシュ</t>
    </rPh>
    <rPh sb="257" eb="259">
      <t>イハン</t>
    </rPh>
    <rPh sb="266" eb="267">
      <t>ホン</t>
    </rPh>
    <rPh sb="273" eb="274">
      <t>ハン</t>
    </rPh>
    <rPh sb="283" eb="285">
      <t>ジュウダイ</t>
    </rPh>
    <rPh sb="286" eb="288">
      <t>ケッカ</t>
    </rPh>
    <rPh sb="289" eb="290">
      <t>マネ</t>
    </rPh>
    <rPh sb="291" eb="294">
      <t>カノウセイ</t>
    </rPh>
    <rPh sb="302" eb="305">
      <t>カンベンカ</t>
    </rPh>
    <rPh sb="319" eb="321">
      <t>シリョウ</t>
    </rPh>
    <rPh sb="331" eb="333">
      <t>カンレン</t>
    </rPh>
    <rPh sb="333" eb="335">
      <t>シリョウ</t>
    </rPh>
    <rPh sb="337" eb="338">
      <t>ヨ</t>
    </rPh>
    <phoneticPr fontId="25"/>
  </si>
  <si>
    <r>
      <rPr>
        <sz val="10"/>
        <color rgb="FF000000"/>
        <rFont val="ＭＳ Ｐゴシック"/>
        <family val="3"/>
        <charset val="128"/>
      </rPr>
      <t>供給ソフトウェアの各リリースは、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に記述されたとおりに適切なコンプライアンス関連資料を随伴しなければなりません。当該供給ソフトウェア頒布時の条件とされているならば、コンプライアンス関連資料は、</t>
    </r>
    <r>
      <rPr>
        <sz val="10"/>
        <color rgb="FF000000"/>
        <rFont val="Arial"/>
        <family val="2"/>
      </rPr>
      <t>[</t>
    </r>
    <r>
      <rPr>
        <sz val="10"/>
        <color rgb="FF000000"/>
        <rFont val="ＭＳ Ｐゴシック"/>
        <family val="3"/>
        <charset val="128"/>
      </rPr>
      <t>公開WebサイトのURL</t>
    </r>
    <r>
      <rPr>
        <sz val="10"/>
        <color rgb="FF000000"/>
        <rFont val="Arial"/>
        <family val="2"/>
      </rPr>
      <t>]</t>
    </r>
    <r>
      <rPr>
        <sz val="10"/>
        <color rgb="FF000000"/>
        <rFont val="ＭＳ Ｐゴシック"/>
        <family val="3"/>
        <charset val="128"/>
      </rPr>
      <t>にて公開されます。</t>
    </r>
    <rPh sb="0" eb="2">
      <t>キョウキュウ</t>
    </rPh>
    <rPh sb="9" eb="10">
      <t>カク</t>
    </rPh>
    <rPh sb="37" eb="39">
      <t>キジュツ</t>
    </rPh>
    <rPh sb="46" eb="48">
      <t>テキセツ</t>
    </rPh>
    <rPh sb="62" eb="64">
      <t>ズイハン</t>
    </rPh>
    <rPh sb="75" eb="77">
      <t>トウガイ</t>
    </rPh>
    <rPh sb="77" eb="79">
      <t>キョウキュウ</t>
    </rPh>
    <rPh sb="85" eb="87">
      <t>ハンプ</t>
    </rPh>
    <rPh sb="87" eb="88">
      <t>ジ</t>
    </rPh>
    <rPh sb="89" eb="91">
      <t>ジョウケン</t>
    </rPh>
    <rPh sb="109" eb="111">
      <t>カンレン</t>
    </rPh>
    <rPh sb="111" eb="113">
      <t>シリョウ</t>
    </rPh>
    <rPh sb="116" eb="118">
      <t>コウカイ</t>
    </rPh>
    <rPh sb="131" eb="133">
      <t>コウカイ</t>
    </rPh>
    <phoneticPr fontId="25"/>
  </si>
  <si>
    <r>
      <t>[</t>
    </r>
    <r>
      <rPr>
        <sz val="10"/>
        <color rgb="FF000000"/>
        <rFont val="ＭＳ Ｐゴシック"/>
        <family val="3"/>
        <charset val="128"/>
      </rPr>
      <t>コミュニティ活動で豊富な実績のある企業のポリシー文例：当社が参画するオープンソースプロジェクトには、その周囲に活気に満ちたコミュニティが存在しており、当社内からの参加とコントリビューションを奨励しています。詳細は、当社のプロジェクト活動を紹介するサイト</t>
    </r>
    <r>
      <rPr>
        <sz val="10"/>
        <color rgb="FF000000"/>
        <rFont val="Arial"/>
        <family val="2"/>
      </rPr>
      <t>[</t>
    </r>
    <r>
      <rPr>
        <sz val="10"/>
        <color rgb="FF000000"/>
        <rFont val="ＭＳ Ｐゴシック"/>
        <family val="3"/>
        <charset val="128"/>
      </rPr>
      <t>公開WebサイトのURL</t>
    </r>
    <r>
      <rPr>
        <sz val="10"/>
        <color rgb="FF000000"/>
        <rFont val="Arial"/>
        <family val="2"/>
      </rPr>
      <t>]</t>
    </r>
    <r>
      <rPr>
        <sz val="10"/>
        <color rgb="FF000000"/>
        <rFont val="ＭＳ Ｐゴシック"/>
        <family val="3"/>
        <charset val="128"/>
      </rPr>
      <t>を参照してください。</t>
    </r>
    <r>
      <rPr>
        <sz val="10"/>
        <color rgb="FF000000"/>
        <rFont val="Arial"/>
        <family val="2"/>
      </rPr>
      <t>]
[</t>
    </r>
    <r>
      <rPr>
        <sz val="10"/>
        <color rgb="FF000000"/>
        <rFont val="ＭＳ Ｐゴシック"/>
        <family val="3"/>
        <charset val="128"/>
      </rPr>
      <t>コミュニティ活動の活性化を意図する企業のポリシー文例：オープンソースプロジェクトに参画することのメリットには、チームメンバーの個人としての充足から、プロジェクトに対するより深い理解や、プロジェクトの方向への影響力、さらには、当社のコントリビュートしたバグ修正や機能追加が当社固有のもの（それは、プロジェクトがフォークされ、サポートの面で当社の頭痛の元となることを意味する）となるのではなく、プロジェクトのメインラインとして採用されることの確約まであります。]
[慎重にコミュニティ活動を始めようとする企業のポリシー文例：当社はオープンソースプロジェクトのメリットを理解しており、それらプロジェクトの目指す目標の実現を手助けしたいと考えています。そのような訳で、</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によって適切だとみなされた場合、当社従業員は選択されたオープンソースプロジェクトに対して、バグ修正やその他のコード・資料をコントリビュートすることができます。いかなる場合にも、承認されていないコントリビューションを行うことはできません。]</t>
    </r>
  </si>
  <si>
    <r>
      <t>[</t>
    </r>
    <r>
      <rPr>
        <sz val="10"/>
        <color rgb="FF000000"/>
        <rFont val="ＭＳ Ｐゴシック"/>
        <family val="3"/>
        <charset val="128"/>
      </rPr>
      <t>コミュニティ活動を奨励する企業のポリシー文例：当社は、社外で行われるオープンソース（および、それに類した）プロジェクトに当社従業員が参加することを奨励しています。社外のオープンソースプロジェクトへの参加を希望する時は、</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提供する情報を確認してください。これまでに当社が参画してきたプロジェクト以外にも、個人としてコントリビュートすることができます。ただし、当社の企業秘密や知的財産に関連した義務については十分に注意することが必要です。そのために、携わっている業務に関連したプロジェクトに参加する場合は、コントリビュートを開始する前に</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 xml:space="preserve">の承認を得てください。]
</t>
    </r>
    <r>
      <rPr>
        <sz val="10"/>
        <color rgb="FF000000"/>
        <rFont val="Arial"/>
        <family val="2"/>
      </rPr>
      <t xml:space="preserve">
[</t>
    </r>
    <r>
      <rPr>
        <sz val="10"/>
        <color rgb="FF000000"/>
        <rFont val="ＭＳ Ｐゴシック"/>
        <family val="3"/>
        <charset val="128"/>
      </rPr>
      <t>コミュニティ活動に抑制的な企業のポリシー文例：当社は、通常、社外で行われるオープンソース（および、それに類した）プロジェクトに当社従業員が参加することを奨励していません。しかし、それでも社外のプロジェクトへの参加が必要な場合、明示的に</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の許可を得てください。このことは、当社の企業秘密や知的財産に関連した従業員の義務に基づいて要請されます。]</t>
    </r>
    <rPh sb="67" eb="69">
      <t>サンカ</t>
    </rPh>
    <rPh sb="133" eb="135">
      <t>カクニン</t>
    </rPh>
    <rPh sb="381" eb="383">
      <t>サンカ</t>
    </rPh>
    <rPh sb="419" eb="421">
      <t>ヒツヨウ</t>
    </rPh>
    <rPh sb="422" eb="424">
      <t>バアイ</t>
    </rPh>
    <rPh sb="425" eb="428">
      <t>メイジテキ</t>
    </rPh>
    <rPh sb="477" eb="480">
      <t>ジュウギョウイン</t>
    </rPh>
    <rPh sb="484" eb="485">
      <t>モト</t>
    </rPh>
    <rPh sb="488" eb="490">
      <t>ヨウセイ</t>
    </rPh>
    <phoneticPr fontId="25"/>
  </si>
  <si>
    <t>一般頒布</t>
    <rPh sb="0" eb="2">
      <t>イッパン</t>
    </rPh>
    <rPh sb="2" eb="4">
      <t>ハンプ</t>
    </rPh>
    <phoneticPr fontId="25"/>
  </si>
  <si>
    <t>プロジェクトは何回もフォークされた</t>
    <rPh sb="7" eb="9">
      <t>ナンカイ</t>
    </rPh>
    <phoneticPr fontId="25"/>
  </si>
  <si>
    <t>複数の既知問題がある</t>
    <rPh sb="0" eb="2">
      <t>フクスウ</t>
    </rPh>
    <rPh sb="3" eb="5">
      <t>キチ</t>
    </rPh>
    <rPh sb="5" eb="7">
      <t>モンダイ</t>
    </rPh>
    <phoneticPr fontId="25"/>
  </si>
  <si>
    <t>現時点で参加している、あるいは、強く参加したいと思う</t>
    <rPh sb="0" eb="3">
      <t>ゲンジテン</t>
    </rPh>
    <rPh sb="4" eb="6">
      <t>サンカ</t>
    </rPh>
    <rPh sb="16" eb="17">
      <t>ツヨ</t>
    </rPh>
    <rPh sb="18" eb="20">
      <t>サンカ</t>
    </rPh>
    <rPh sb="24" eb="25">
      <t>オモ</t>
    </rPh>
    <phoneticPr fontId="25"/>
  </si>
  <si>
    <t>現時点で参加していない、また、参加したいと思わない</t>
    <rPh sb="0" eb="3">
      <t>ゲンジテン</t>
    </rPh>
    <rPh sb="4" eb="6">
      <t>サンカ</t>
    </rPh>
    <rPh sb="15" eb="17">
      <t>サンカ</t>
    </rPh>
    <rPh sb="21" eb="22">
      <t>オモ</t>
    </rPh>
    <phoneticPr fontId="25"/>
  </si>
  <si>
    <r>
      <rPr>
        <i/>
        <sz val="10"/>
        <rFont val="Arial"/>
        <family val="2"/>
      </rPr>
      <t>FOSS</t>
    </r>
    <r>
      <rPr>
        <i/>
        <sz val="10"/>
        <rFont val="ＭＳ Ｐゴシック"/>
        <family val="3"/>
        <charset val="128"/>
      </rPr>
      <t>(フリー／オープンソースソフトウェア)に関わる責任の理解</t>
    </r>
  </si>
  <si>
    <r>
      <rPr>
        <i/>
        <sz val="10"/>
        <rFont val="ＭＳ Ｐゴシック"/>
        <family val="3"/>
        <charset val="128"/>
      </rPr>
      <t>供給ソフトウェアの頒布について</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コンプライアンスを統制する</t>
    </r>
    <r>
      <rPr>
        <i/>
        <sz val="10"/>
        <rFont val="Arial"/>
        <family val="2"/>
      </rPr>
      <t>FOSS</t>
    </r>
    <r>
      <rPr>
        <i/>
        <sz val="10"/>
        <rFont val="ＭＳ Ｐゴシック"/>
        <family val="3"/>
        <charset val="128"/>
      </rPr>
      <t>ポリシーが書面として存在していること。そのポリシーは組織内に周知されていなければならない。</t>
    </r>
  </si>
  <si>
    <r>
      <rPr>
        <i/>
        <sz val="10"/>
        <rFont val="ＭＳ Ｐゴシック"/>
        <family val="3"/>
        <charset val="128"/>
      </rPr>
      <t>すべてのソフトウェア</t>
    </r>
    <r>
      <rPr>
        <i/>
        <sz val="10"/>
        <rFont val="Arial"/>
        <family val="2"/>
      </rPr>
      <t xml:space="preserve"> </t>
    </r>
    <r>
      <rPr>
        <i/>
        <sz val="10"/>
        <rFont val="ＭＳ Ｐゴシック"/>
        <family val="3"/>
        <charset val="128"/>
      </rPr>
      <t>スタッフが（トレーニングや社内</t>
    </r>
    <r>
      <rPr>
        <i/>
        <sz val="10"/>
        <rFont val="Arial"/>
        <family val="2"/>
      </rPr>
      <t>Wiki</t>
    </r>
    <r>
      <rPr>
        <i/>
        <sz val="10"/>
        <rFont val="ＭＳ Ｐゴシック"/>
        <family val="3"/>
        <charset val="128"/>
      </rPr>
      <t>、その他実践的なコミュニケーションを通じて）</t>
    </r>
    <r>
      <rPr>
        <i/>
        <sz val="10"/>
        <rFont val="Arial"/>
        <family val="2"/>
      </rPr>
      <t>FOSS</t>
    </r>
    <r>
      <rPr>
        <i/>
        <sz val="10"/>
        <rFont val="ＭＳ Ｐゴシック"/>
        <family val="3"/>
        <charset val="128"/>
      </rPr>
      <t>ポリシーの存在を知ることのできる文書化された手続き。</t>
    </r>
  </si>
  <si>
    <r>
      <rPr>
        <i/>
        <sz val="10"/>
        <rFont val="Arial"/>
        <family val="2"/>
      </rPr>
      <t>FOSS</t>
    </r>
    <r>
      <rPr>
        <i/>
        <sz val="10"/>
        <rFont val="ＭＳ Ｐゴシック"/>
        <family val="3"/>
        <charset val="128"/>
      </rPr>
      <t>ポリシーを作成・記録するステップが取られ、ソフトウェア</t>
    </r>
    <r>
      <rPr>
        <i/>
        <sz val="10"/>
        <rFont val="Arial"/>
        <family val="2"/>
      </rPr>
      <t xml:space="preserve"> </t>
    </r>
    <r>
      <rPr>
        <i/>
        <sz val="10"/>
        <rFont val="ＭＳ Ｐゴシック"/>
        <family val="3"/>
        <charset val="128"/>
      </rPr>
      <t>スタッフに</t>
    </r>
    <r>
      <rPr>
        <i/>
        <sz val="10"/>
        <rFont val="Arial"/>
        <family val="2"/>
      </rPr>
      <t>FOSS</t>
    </r>
    <r>
      <rPr>
        <i/>
        <sz val="10"/>
        <rFont val="ＭＳ Ｐゴシック"/>
        <family val="3"/>
        <charset val="128"/>
      </rPr>
      <t>ポリシーの存在を知らせることを確かなものにします。</t>
    </r>
    <r>
      <rPr>
        <i/>
        <sz val="10"/>
        <rFont val="Arial"/>
        <family val="2"/>
      </rPr>
      <t>FOSS</t>
    </r>
    <r>
      <rPr>
        <i/>
        <sz val="10"/>
        <rFont val="ＭＳ Ｐゴシック"/>
        <family val="3"/>
        <charset val="128"/>
      </rPr>
      <t>ポリシーに含まれるべき内容についての要件はここで提示されませんが、他の節でポリシーに関する要件が課される場合があります。</t>
    </r>
    <phoneticPr fontId="25"/>
  </si>
  <si>
    <r>
      <rPr>
        <i/>
        <sz val="10"/>
        <rFont val="ＭＳ Ｐゴシック"/>
        <family val="3"/>
        <charset val="128"/>
      </rPr>
      <t>すべてのソフトウェア</t>
    </r>
    <r>
      <rPr>
        <i/>
        <sz val="10"/>
        <rFont val="Arial"/>
        <family val="2"/>
      </rPr>
      <t xml:space="preserve"> </t>
    </r>
    <r>
      <rPr>
        <i/>
        <sz val="10"/>
        <rFont val="ＭＳ Ｐゴシック"/>
        <family val="3"/>
        <charset val="128"/>
      </rPr>
      <t>スタッフに対して、受講必須のトレーニングが存在すること。</t>
    </r>
    <phoneticPr fontId="25"/>
  </si>
  <si>
    <r>
      <rPr>
        <i/>
        <sz val="10"/>
        <rFont val="ＭＳ Ｐゴシック"/>
        <family val="3"/>
        <charset val="128"/>
      </rPr>
      <t xml:space="preserve">トレーニングは少なくとも以下に示すトピックを含んでいること。
</t>
    </r>
    <r>
      <rPr>
        <i/>
        <sz val="10"/>
        <rFont val="Arial"/>
        <family val="2"/>
      </rPr>
      <t>o FOSS</t>
    </r>
    <r>
      <rPr>
        <i/>
        <sz val="10"/>
        <rFont val="ＭＳ Ｐゴシック"/>
        <family val="3"/>
        <charset val="128"/>
      </rPr>
      <t xml:space="preserve">ポリシーおよびそれがどこで見つけられるか
</t>
    </r>
    <r>
      <rPr>
        <i/>
        <sz val="10"/>
        <rFont val="Arial"/>
        <family val="2"/>
      </rPr>
      <t>o FOSS</t>
    </r>
    <r>
      <rPr>
        <i/>
        <sz val="10"/>
        <rFont val="ＭＳ Ｐゴシック"/>
        <family val="3"/>
        <charset val="128"/>
      </rPr>
      <t>および</t>
    </r>
    <r>
      <rPr>
        <i/>
        <sz val="10"/>
        <rFont val="Arial"/>
        <family val="2"/>
      </rPr>
      <t>FOSS</t>
    </r>
    <r>
      <rPr>
        <i/>
        <sz val="10"/>
        <rFont val="ＭＳ Ｐゴシック"/>
        <family val="3"/>
        <charset val="128"/>
      </rPr>
      <t xml:space="preserve">ライセンスに付随する知的財産権関連法令の基礎
</t>
    </r>
    <r>
      <rPr>
        <i/>
        <sz val="10"/>
        <rFont val="Arial"/>
        <family val="2"/>
      </rPr>
      <t>o FOSS</t>
    </r>
    <r>
      <rPr>
        <i/>
        <sz val="10"/>
        <rFont val="ＭＳ Ｐゴシック"/>
        <family val="3"/>
        <charset val="128"/>
      </rPr>
      <t>ライセンスの概念（コピーレフト</t>
    </r>
    <r>
      <rPr>
        <i/>
        <sz val="10"/>
        <rFont val="Arial"/>
        <family val="2"/>
      </rPr>
      <t xml:space="preserve"> </t>
    </r>
    <r>
      <rPr>
        <i/>
        <sz val="10"/>
        <rFont val="ＭＳ Ｐゴシック"/>
        <family val="3"/>
        <charset val="128"/>
      </rPr>
      <t xml:space="preserve">ライセンスやパーミッシブなライセンスの概念など）
</t>
    </r>
    <r>
      <rPr>
        <i/>
        <sz val="10"/>
        <rFont val="Arial"/>
        <family val="2"/>
      </rPr>
      <t>o FOSS</t>
    </r>
    <r>
      <rPr>
        <i/>
        <sz val="10"/>
        <rFont val="ＭＳ Ｐゴシック"/>
        <family val="3"/>
        <charset val="128"/>
      </rPr>
      <t xml:space="preserve">プロジェクトのライセンス供与のモデル
</t>
    </r>
    <r>
      <rPr>
        <i/>
        <sz val="10"/>
        <rFont val="Arial"/>
        <family val="2"/>
      </rPr>
      <t>o FOSS</t>
    </r>
    <r>
      <rPr>
        <i/>
        <sz val="10"/>
        <rFont val="ＭＳ Ｐゴシック"/>
        <family val="3"/>
        <charset val="128"/>
      </rPr>
      <t>コンプライアンスに具体的に関係し、</t>
    </r>
    <r>
      <rPr>
        <i/>
        <sz val="10"/>
        <rFont val="Arial"/>
        <family val="2"/>
      </rPr>
      <t>FOSS</t>
    </r>
    <r>
      <rPr>
        <i/>
        <sz val="10"/>
        <rFont val="ＭＳ Ｐゴシック"/>
        <family val="3"/>
        <charset val="128"/>
      </rPr>
      <t>ポリシー全般に関係するソフトウェア</t>
    </r>
    <r>
      <rPr>
        <i/>
        <sz val="10"/>
        <rFont val="Arial"/>
        <family val="2"/>
      </rPr>
      <t xml:space="preserve"> </t>
    </r>
    <r>
      <rPr>
        <i/>
        <sz val="10"/>
        <rFont val="ＭＳ Ｐゴシック"/>
        <family val="3"/>
        <charset val="128"/>
      </rPr>
      <t xml:space="preserve">スタッフの役割と責任
</t>
    </r>
    <r>
      <rPr>
        <i/>
        <sz val="10"/>
        <rFont val="Arial"/>
        <family val="2"/>
      </rPr>
      <t xml:space="preserve">o </t>
    </r>
    <r>
      <rPr>
        <i/>
        <sz val="10"/>
        <rFont val="ＭＳ Ｐゴシック"/>
        <family val="3"/>
        <charset val="128"/>
      </rPr>
      <t>供給ソフトウェアの</t>
    </r>
    <r>
      <rPr>
        <i/>
        <sz val="10"/>
        <rFont val="Arial"/>
        <family val="2"/>
      </rPr>
      <t>FOSS</t>
    </r>
    <r>
      <rPr>
        <i/>
        <sz val="10"/>
        <rFont val="ＭＳ Ｐゴシック"/>
        <family val="3"/>
        <charset val="128"/>
      </rPr>
      <t>コンポーネントを特定、記録、および追跡するためのプロセス</t>
    </r>
    <r>
      <rPr>
        <i/>
        <sz val="10"/>
        <rFont val="Arial"/>
        <family val="2"/>
      </rPr>
      <t xml:space="preserve">
</t>
    </r>
    <r>
      <rPr>
        <i/>
        <sz val="10"/>
        <rFont val="ＭＳ Ｐゴシック"/>
        <family val="3"/>
        <charset val="128"/>
      </rPr>
      <t>ソフトウェア</t>
    </r>
    <r>
      <rPr>
        <i/>
        <sz val="10"/>
        <rFont val="Arial"/>
        <family val="2"/>
      </rPr>
      <t xml:space="preserve"> </t>
    </r>
    <r>
      <rPr>
        <i/>
        <sz val="10"/>
        <rFont val="ＭＳ Ｐゴシック"/>
        <family val="3"/>
        <charset val="128"/>
      </rPr>
      <t>スタッフが、最新の状況に即しているとみなされるよう</t>
    </r>
    <r>
      <rPr>
        <i/>
        <sz val="10"/>
        <rFont val="Arial"/>
        <family val="2"/>
      </rPr>
      <t>FOSS</t>
    </r>
    <r>
      <rPr>
        <i/>
        <sz val="10"/>
        <rFont val="ＭＳ Ｐゴシック"/>
        <family val="3"/>
        <charset val="128"/>
      </rPr>
      <t>トレーニングを過去</t>
    </r>
    <r>
      <rPr>
        <i/>
        <sz val="10"/>
        <rFont val="Arial"/>
        <family val="2"/>
      </rPr>
      <t>24</t>
    </r>
    <r>
      <rPr>
        <i/>
        <sz val="10"/>
        <rFont val="ＭＳ Ｐゴシック"/>
        <family val="3"/>
        <charset val="128"/>
      </rPr>
      <t>か月以内に修了していること（「最新教育の修了者（</t>
    </r>
    <r>
      <rPr>
        <i/>
        <sz val="10"/>
        <rFont val="Arial"/>
        <family val="2"/>
      </rPr>
      <t>Currently Trained</t>
    </r>
    <r>
      <rPr>
        <i/>
        <sz val="10"/>
        <rFont val="ＭＳ Ｐゴシック"/>
        <family val="3"/>
        <charset val="128"/>
      </rPr>
      <t>）」）。ソフトウェア</t>
    </r>
    <r>
      <rPr>
        <i/>
        <sz val="10"/>
        <rFont val="Arial"/>
        <family val="2"/>
      </rPr>
      <t xml:space="preserve"> </t>
    </r>
    <r>
      <rPr>
        <i/>
        <sz val="10"/>
        <rFont val="ＭＳ Ｐゴシック"/>
        <family val="3"/>
        <charset val="128"/>
      </rPr>
      <t>スタッフがトレーニング要件を満たしていることを認めるために試験を実施する場合もある。</t>
    </r>
    <r>
      <rPr>
        <i/>
        <sz val="10"/>
        <rFont val="Arial"/>
        <family val="2"/>
      </rPr>
      <t xml:space="preserve">
</t>
    </r>
  </si>
  <si>
    <r>
      <rPr>
        <i/>
        <sz val="10"/>
        <rFont val="ＭＳ Ｐゴシック"/>
        <family val="3"/>
        <charset val="128"/>
      </rPr>
      <t>上記のトピックを含んだ</t>
    </r>
    <r>
      <rPr>
        <i/>
        <sz val="10"/>
        <rFont val="Arial"/>
        <family val="2"/>
      </rPr>
      <t>FOSS</t>
    </r>
    <r>
      <rPr>
        <i/>
        <sz val="10"/>
        <rFont val="ＭＳ Ｐゴシック"/>
        <family val="3"/>
        <charset val="128"/>
      </rPr>
      <t>トレーニング教材（たとえばスライドやオンライン</t>
    </r>
    <r>
      <rPr>
        <i/>
        <sz val="10"/>
        <rFont val="Arial"/>
        <family val="2"/>
      </rPr>
      <t xml:space="preserve"> </t>
    </r>
    <r>
      <rPr>
        <i/>
        <sz val="10"/>
        <rFont val="ＭＳ Ｐゴシック"/>
        <family val="3"/>
        <charset val="128"/>
      </rPr>
      <t>コース、その他のトレーニング用資料）。</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</si>
  <si>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スタッフ全員について、トレーニングの修了を追跡する手段があること。</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</si>
  <si>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スタッフのうち少なくとも</t>
    </r>
    <r>
      <rPr>
        <i/>
        <sz val="10"/>
        <rFont val="Arial"/>
        <family val="2"/>
      </rPr>
      <t>85%</t>
    </r>
    <r>
      <rPr>
        <i/>
        <sz val="10"/>
        <rFont val="ＭＳ Ｐゴシック"/>
        <family val="3"/>
        <charset val="128"/>
      </rPr>
      <t>が上記で定義した「最新教育の修了者」であること。この</t>
    </r>
    <r>
      <rPr>
        <i/>
        <sz val="10"/>
        <rFont val="Arial"/>
        <family val="2"/>
      </rPr>
      <t>85%</t>
    </r>
    <r>
      <rPr>
        <i/>
        <sz val="10"/>
        <rFont val="ＭＳ Ｐゴシック"/>
        <family val="3"/>
        <charset val="128"/>
      </rPr>
      <t>は必ずしも組織全体を対象とする必要はなく、</t>
    </r>
    <r>
      <rPr>
        <i/>
        <sz val="10"/>
        <rFont val="Arial"/>
        <family val="2"/>
      </rPr>
      <t>OpenChain</t>
    </r>
    <r>
      <rPr>
        <i/>
        <sz val="10"/>
        <rFont val="ＭＳ Ｐゴシック"/>
        <family val="3"/>
        <charset val="128"/>
      </rPr>
      <t>適合プログラムで統制されるソフトウェア</t>
    </r>
    <r>
      <rPr>
        <i/>
        <sz val="10"/>
        <rFont val="Arial"/>
        <family val="2"/>
      </rPr>
      <t xml:space="preserve"> </t>
    </r>
    <r>
      <rPr>
        <i/>
        <sz val="10"/>
        <rFont val="ＭＳ Ｐゴシック"/>
        <family val="3"/>
        <charset val="128"/>
      </rPr>
      <t>スタッフの総体に対したものでよい。</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</si>
  <si>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スタッフが最新の</t>
    </r>
    <r>
      <rPr>
        <i/>
        <sz val="10"/>
        <rFont val="Arial"/>
        <family val="2"/>
      </rPr>
      <t>FOSS</t>
    </r>
    <r>
      <rPr>
        <i/>
        <sz val="10"/>
        <rFont val="ＭＳ Ｐゴシック"/>
        <family val="3"/>
        <charset val="128"/>
      </rPr>
      <t>トレーニングに参加したこと、およびそのトレーニングで</t>
    </r>
    <r>
      <rPr>
        <i/>
        <sz val="10"/>
        <rFont val="Arial"/>
        <family val="2"/>
      </rPr>
      <t>FOSS</t>
    </r>
    <r>
      <rPr>
        <i/>
        <sz val="10"/>
        <rFont val="ＭＳ Ｐゴシック"/>
        <family val="3"/>
        <charset val="128"/>
      </rPr>
      <t>関連の適切なトピックが取り扱われていたことを確かなものにします。ここで意図しているのは、一連の中核的な基本レベルのトピックがカバーされることですが、通常実施されているトレーニング</t>
    </r>
    <r>
      <rPr>
        <i/>
        <sz val="10"/>
        <rFont val="Arial"/>
        <family val="2"/>
      </rPr>
      <t xml:space="preserve"> </t>
    </r>
    <r>
      <rPr>
        <i/>
        <sz val="10"/>
        <rFont val="ＭＳ Ｐゴシック"/>
        <family val="3"/>
        <charset val="128"/>
      </rPr>
      <t xml:space="preserve">プログラムでは、ここで求められる内容より包括的なものになると考えられます。
</t>
    </r>
  </si>
  <si>
    <r>
      <rPr>
        <i/>
        <sz val="10"/>
        <rFont val="ＭＳ Ｐゴシック"/>
        <family val="3"/>
        <charset val="128"/>
      </rPr>
      <t>確認ライセンスそれぞれが付与する義務、制約、および権利についてレビューし、文書として記録するための手続き文書。</t>
    </r>
    <r>
      <rPr>
        <i/>
        <sz val="10"/>
        <rFont val="Arial"/>
        <family val="2"/>
      </rPr>
      <t xml:space="preserve">
</t>
    </r>
    <phoneticPr fontId="25"/>
  </si>
  <si>
    <r>
      <rPr>
        <i/>
        <sz val="10"/>
        <rFont val="ＭＳ Ｐゴシック"/>
        <family val="3"/>
        <charset val="128"/>
      </rPr>
      <t xml:space="preserve">
</t>
    </r>
    <r>
      <rPr>
        <i/>
        <sz val="10"/>
        <rFont val="Arial"/>
        <family val="2"/>
      </rPr>
      <t> FOSS</t>
    </r>
    <r>
      <rPr>
        <i/>
        <sz val="10"/>
        <rFont val="ＭＳ Ｐゴシック"/>
        <family val="3"/>
        <charset val="128"/>
      </rPr>
      <t xml:space="preserve">に関する外部からの問い合わせに対応する責任者をアサインすること。
</t>
    </r>
    <r>
      <rPr>
        <i/>
        <sz val="10"/>
        <rFont val="Arial"/>
        <family val="2"/>
      </rPr>
      <t> FOSS</t>
    </r>
    <r>
      <rPr>
        <i/>
        <sz val="10"/>
        <rFont val="ＭＳ Ｐゴシック"/>
        <family val="3"/>
        <charset val="128"/>
      </rPr>
      <t>窓口は</t>
    </r>
    <r>
      <rPr>
        <i/>
        <sz val="10"/>
        <rFont val="Arial"/>
        <family val="2"/>
      </rPr>
      <t>FOSS</t>
    </r>
    <r>
      <rPr>
        <i/>
        <sz val="10"/>
        <rFont val="ＭＳ Ｐゴシック"/>
        <family val="3"/>
        <charset val="128"/>
      </rPr>
      <t xml:space="preserve">コンプライアンスの問い合わせに対し、商業的に合理的な努力を払い適切に対応すること。
</t>
    </r>
    <r>
      <rPr>
        <i/>
        <sz val="10"/>
        <rFont val="Arial"/>
        <family val="2"/>
      </rPr>
      <t> FOSS</t>
    </r>
    <r>
      <rPr>
        <i/>
        <sz val="10"/>
        <rFont val="ＭＳ Ｐゴシック"/>
        <family val="3"/>
        <charset val="128"/>
      </rPr>
      <t>窓口にコンタクトする手段を公的に明らかにすること。</t>
    </r>
    <r>
      <rPr>
        <i/>
        <sz val="10"/>
        <rFont val="Arial"/>
        <family val="2"/>
      </rPr>
      <t xml:space="preserve">
</t>
    </r>
  </si>
  <si>
    <r>
      <rPr>
        <i/>
        <sz val="10"/>
        <rFont val="ＭＳ Ｐゴシック"/>
        <family val="3"/>
        <charset val="128"/>
      </rPr>
      <t>公にされている</t>
    </r>
    <r>
      <rPr>
        <i/>
        <sz val="10"/>
        <rFont val="Arial"/>
        <family val="2"/>
      </rPr>
      <t>FOSS</t>
    </r>
    <r>
      <rPr>
        <i/>
        <sz val="10"/>
        <rFont val="ＭＳ Ｐゴシック"/>
        <family val="3"/>
        <charset val="128"/>
      </rPr>
      <t>窓口が確認できること（たとえば公開された電子メールアドレスや</t>
    </r>
    <r>
      <rPr>
        <i/>
        <sz val="10"/>
        <rFont val="Arial"/>
        <family val="2"/>
      </rPr>
      <t>Linux Foundation</t>
    </r>
    <r>
      <rPr>
        <i/>
        <sz val="10"/>
        <rFont val="ＭＳ Ｐゴシック"/>
        <family val="3"/>
        <charset val="128"/>
      </rPr>
      <t>オープン</t>
    </r>
    <r>
      <rPr>
        <i/>
        <sz val="10"/>
        <rFont val="Arial"/>
        <family val="2"/>
      </rPr>
      <t xml:space="preserve"> </t>
    </r>
    <r>
      <rPr>
        <i/>
        <sz val="10"/>
        <rFont val="ＭＳ Ｐゴシック"/>
        <family val="3"/>
        <charset val="128"/>
      </rPr>
      <t>コンプライアンス</t>
    </r>
    <r>
      <rPr>
        <i/>
        <sz val="10"/>
        <rFont val="Arial"/>
        <family val="2"/>
      </rPr>
      <t xml:space="preserve"> </t>
    </r>
    <r>
      <rPr>
        <i/>
        <sz val="10"/>
        <rFont val="ＭＳ Ｐゴシック"/>
        <family val="3"/>
        <charset val="128"/>
      </rPr>
      <t>ディレクトリを通じて）。</t>
    </r>
    <phoneticPr fontId="25"/>
  </si>
  <si>
    <r>
      <rPr>
        <i/>
        <sz val="10"/>
        <rFont val="Arial"/>
        <family val="2"/>
      </rPr>
      <t>FOSS</t>
    </r>
    <r>
      <rPr>
        <i/>
        <sz val="10"/>
        <rFont val="ＭＳ Ｐゴシック"/>
        <family val="3"/>
        <charset val="128"/>
      </rPr>
      <t>コンプライアンスの問い合わせに対応する責任者をアサインするための内部手続き文書。</t>
    </r>
  </si>
  <si>
    <r>
      <rPr>
        <i/>
        <sz val="10"/>
        <rFont val="Arial"/>
        <family val="2"/>
      </rPr>
      <t>FOSS</t>
    </r>
    <r>
      <rPr>
        <i/>
        <sz val="10"/>
        <rFont val="ＭＳ Ｐゴシック"/>
        <family val="3"/>
        <charset val="128"/>
      </rPr>
      <t>コンプライアンスの問い合わせについて、第三者がその組織にコンタクトできる合理的な手段があり、責任者が効果的にアサインされていることを確かなものにします。</t>
    </r>
    <r>
      <rPr>
        <i/>
        <sz val="10"/>
        <rFont val="Arial"/>
        <family val="2"/>
      </rPr>
      <t xml:space="preserve">
</t>
    </r>
  </si>
  <si>
    <r>
      <t>組織内部における</t>
    </r>
    <r>
      <rPr>
        <i/>
        <sz val="10"/>
        <rFont val="Arial"/>
        <family val="2"/>
      </rPr>
      <t>FOSS</t>
    </r>
    <r>
      <rPr>
        <i/>
        <sz val="10"/>
        <rFont val="ＭＳ Ｐゴシック"/>
        <family val="3"/>
        <charset val="128"/>
      </rPr>
      <t>コンプライアンスを履行する役割を明確にすること。</t>
    </r>
  </si>
  <si>
    <r>
      <t>内部で特定できる</t>
    </r>
    <r>
      <rPr>
        <i/>
        <sz val="10"/>
        <rFont val="Arial"/>
        <family val="2"/>
      </rPr>
      <t>FOSS</t>
    </r>
    <r>
      <rPr>
        <i/>
        <sz val="10"/>
        <rFont val="ＭＳ Ｐゴシック"/>
        <family val="3"/>
        <charset val="128"/>
      </rPr>
      <t>コンプライアンスの役割を有する履行担当者名、グループまたは機能の名称が内部で特定できる。</t>
    </r>
  </si>
  <si>
    <r>
      <rPr>
        <i/>
        <sz val="10"/>
        <rFont val="Arial"/>
        <family val="2"/>
      </rPr>
      <t>FOSS</t>
    </r>
    <r>
      <rPr>
        <i/>
        <sz val="10"/>
        <rFont val="ＭＳ Ｐゴシック"/>
        <family val="3"/>
        <charset val="128"/>
      </rPr>
      <t>コンプライアンスの履行担当者が利用可能な、組織内外にある法的専門知識の情報源が明確になっていること。</t>
    </r>
    <phoneticPr fontId="25"/>
  </si>
  <si>
    <r>
      <rPr>
        <i/>
        <sz val="10"/>
        <rFont val="Arial"/>
        <family val="2"/>
      </rPr>
      <t>FOSS</t>
    </r>
    <r>
      <rPr>
        <i/>
        <sz val="10"/>
        <rFont val="ＭＳ Ｐゴシック"/>
        <family val="3"/>
        <charset val="128"/>
      </rPr>
      <t>コンプライアンスの内部責任者をアサインする手続き文書。</t>
    </r>
    <phoneticPr fontId="25"/>
  </si>
  <si>
    <r>
      <t>適切な</t>
    </r>
    <r>
      <rPr>
        <i/>
        <sz val="10"/>
        <rFont val="Arial"/>
        <family val="2"/>
      </rPr>
      <t>FOSS</t>
    </r>
    <r>
      <rPr>
        <i/>
        <sz val="10"/>
        <rFont val="ＭＳ Ｐゴシック"/>
        <family val="3"/>
        <charset val="128"/>
      </rPr>
      <t>責任者が効果的にアサインされたことを確かなものにします。</t>
    </r>
  </si>
  <si>
    <r>
      <rPr>
        <i/>
        <sz val="10"/>
        <rFont val="Arial"/>
        <family val="2"/>
      </rPr>
      <t>FOSS</t>
    </r>
    <r>
      <rPr>
        <i/>
        <sz val="10"/>
        <rFont val="ＭＳ Ｐゴシック"/>
        <family val="3"/>
        <charset val="128"/>
      </rPr>
      <t>コンテンツのレビューと承認</t>
    </r>
    <phoneticPr fontId="25"/>
  </si>
  <si>
    <r>
      <t>FOSS</t>
    </r>
    <r>
      <rPr>
        <i/>
        <sz val="10"/>
        <rFont val="ＭＳ Ｐゴシック"/>
        <family val="3"/>
        <charset val="128"/>
      </rPr>
      <t>コンポーネント部品表（</t>
    </r>
    <r>
      <rPr>
        <i/>
        <sz val="10"/>
        <rFont val="Arial"/>
        <family val="2"/>
      </rPr>
      <t>Bill of material1</t>
    </r>
    <r>
      <rPr>
        <i/>
        <sz val="10"/>
        <rFont val="ＭＳ Ｐゴシック"/>
        <family val="3"/>
        <charset val="128"/>
      </rPr>
      <t>）を作成および管理するためのプロセスが存在すること。この</t>
    </r>
    <r>
      <rPr>
        <i/>
        <sz val="10"/>
        <rFont val="Arial"/>
        <family val="2"/>
      </rPr>
      <t>FOSS</t>
    </r>
    <r>
      <rPr>
        <i/>
        <sz val="10"/>
        <rFont val="ＭＳ Ｐゴシック"/>
        <family val="3"/>
        <charset val="128"/>
      </rPr>
      <t>コンポーネント部品表には、供給ソフトウェア</t>
    </r>
    <r>
      <rPr>
        <i/>
        <sz val="10"/>
        <rFont val="Arial"/>
        <family val="2"/>
      </rPr>
      <t xml:space="preserve"> </t>
    </r>
    <r>
      <rPr>
        <i/>
        <sz val="10"/>
        <rFont val="ＭＳ Ｐゴシック"/>
        <family val="3"/>
        <charset val="128"/>
      </rPr>
      <t>リリースの各</t>
    </r>
    <r>
      <rPr>
        <i/>
        <sz val="10"/>
        <rFont val="Arial"/>
        <family val="2"/>
      </rPr>
      <t>FOSS</t>
    </r>
    <r>
      <rPr>
        <i/>
        <sz val="10"/>
        <rFont val="ＭＳ Ｐゴシック"/>
        <family val="3"/>
        <charset val="128"/>
      </rPr>
      <t>コンポーネント（およびその確認ライセンス）が含まれる。</t>
    </r>
    <phoneticPr fontId="25"/>
  </si>
  <si>
    <r>
      <rPr>
        <i/>
        <sz val="10"/>
        <rFont val="ＭＳ Ｐゴシック"/>
        <family val="3"/>
        <charset val="128"/>
      </rPr>
      <t>供給ソフトウェア</t>
    </r>
    <r>
      <rPr>
        <i/>
        <sz val="10"/>
        <rFont val="Arial"/>
        <family val="2"/>
      </rPr>
      <t xml:space="preserve"> </t>
    </r>
    <r>
      <rPr>
        <i/>
        <sz val="10"/>
        <rFont val="ＭＳ Ｐゴシック"/>
        <family val="3"/>
        <charset val="128"/>
      </rPr>
      <t>リリースを構成する</t>
    </r>
    <r>
      <rPr>
        <i/>
        <sz val="10"/>
        <rFont val="Arial"/>
        <family val="2"/>
      </rPr>
      <t>FOSS</t>
    </r>
    <r>
      <rPr>
        <i/>
        <sz val="10"/>
        <rFont val="ＭＳ Ｐゴシック"/>
        <family val="3"/>
        <charset val="128"/>
      </rPr>
      <t>コンポーネントの集合について情報を特定し、追跡し、保管するための手続き文書。</t>
    </r>
  </si>
  <si>
    <r>
      <t>供給ソフトウェアの各リリースに対し、文書化された手続きが適正に実施されていることを示す</t>
    </r>
    <r>
      <rPr>
        <i/>
        <sz val="10"/>
        <rFont val="Arial"/>
        <family val="2"/>
      </rPr>
      <t>FOSS</t>
    </r>
    <r>
      <rPr>
        <i/>
        <sz val="10"/>
        <rFont val="ＭＳ Ｐゴシック"/>
        <family val="3"/>
        <charset val="128"/>
      </rPr>
      <t>コンポーネントの記録。</t>
    </r>
  </si>
  <si>
    <r>
      <t>供給ソフトウェアに使用される</t>
    </r>
    <r>
      <rPr>
        <i/>
        <sz val="10"/>
        <rFont val="Arial"/>
        <family val="2"/>
      </rPr>
      <t>FOSS</t>
    </r>
    <r>
      <rPr>
        <i/>
        <sz val="10"/>
        <rFont val="ＭＳ Ｐゴシック"/>
        <family val="3"/>
        <charset val="128"/>
      </rPr>
      <t>コンポーネントの部品表を作成および管理するためのプロセスが存在することを確かなものにします。部品表は、各コンポーネントのライセンス条件の体系的レビューを手助けする上で必要となります。そのようなレビューによって、供給ソフトウェアを頒布する際に適用される義務、制約が理解されます。</t>
    </r>
  </si>
  <si>
    <r>
      <rPr>
        <i/>
        <sz val="10"/>
        <rFont val="Arial"/>
        <family val="2"/>
      </rPr>
      <t>FOSS</t>
    </r>
    <r>
      <rPr>
        <i/>
        <sz val="10"/>
        <rFont val="ＭＳ Ｐゴシック"/>
        <family val="3"/>
        <charset val="128"/>
      </rPr>
      <t>のマネジメント</t>
    </r>
    <r>
      <rPr>
        <i/>
        <sz val="10"/>
        <rFont val="Arial"/>
        <family val="2"/>
      </rPr>
      <t xml:space="preserve"> </t>
    </r>
    <r>
      <rPr>
        <i/>
        <sz val="10"/>
        <rFont val="ＭＳ Ｐゴシック"/>
        <family val="3"/>
        <charset val="128"/>
      </rPr>
      <t>プログラムは、ソフトウェア</t>
    </r>
    <r>
      <rPr>
        <i/>
        <sz val="10"/>
        <rFont val="Arial"/>
        <family val="2"/>
      </rPr>
      <t xml:space="preserve"> </t>
    </r>
    <r>
      <rPr>
        <i/>
        <sz val="10"/>
        <rFont val="ＭＳ Ｐゴシック"/>
        <family val="3"/>
        <charset val="128"/>
      </rPr>
      <t>スタッフが扱う供給ソフトウェアの共通的</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ユースケースに対応できること。共通的ライセンス</t>
    </r>
    <r>
      <rPr>
        <i/>
        <sz val="10"/>
        <rFont val="Arial"/>
        <family val="2"/>
      </rPr>
      <t xml:space="preserve"> </t>
    </r>
    <r>
      <rPr>
        <i/>
        <sz val="10"/>
        <rFont val="ＭＳ Ｐゴシック"/>
        <family val="3"/>
        <charset val="128"/>
      </rPr>
      <t xml:space="preserve">ユースケースとして以下のようなものがある（ただしこのリストは網羅的ではなく、組織によっては当てはまらないこともある）。
</t>
    </r>
    <r>
      <rPr>
        <i/>
        <sz val="10"/>
        <rFont val="Arial"/>
        <family val="2"/>
      </rPr>
      <t xml:space="preserve"> </t>
    </r>
    <r>
      <rPr>
        <i/>
        <sz val="10"/>
        <rFont val="ＭＳ Ｐゴシック"/>
        <family val="3"/>
        <charset val="128"/>
      </rPr>
      <t xml:space="preserve">バイナリ形態で頒布されている
</t>
    </r>
    <r>
      <rPr>
        <i/>
        <sz val="10"/>
        <rFont val="Arial"/>
        <family val="2"/>
      </rPr>
      <t xml:space="preserve"> </t>
    </r>
    <r>
      <rPr>
        <i/>
        <sz val="10"/>
        <rFont val="ＭＳ Ｐゴシック"/>
        <family val="3"/>
        <charset val="128"/>
      </rPr>
      <t xml:space="preserve">ソースコード形態で頒布されている
</t>
    </r>
    <r>
      <rPr>
        <i/>
        <sz val="10"/>
        <rFont val="Arial"/>
        <family val="2"/>
      </rPr>
      <t xml:space="preserve"> </t>
    </r>
    <r>
      <rPr>
        <i/>
        <sz val="10"/>
        <rFont val="ＭＳ Ｐゴシック"/>
        <family val="3"/>
        <charset val="128"/>
      </rPr>
      <t>コピーレフトの義務を生じうる他の</t>
    </r>
    <r>
      <rPr>
        <i/>
        <sz val="10"/>
        <rFont val="Arial"/>
        <family val="2"/>
      </rPr>
      <t>FOSS</t>
    </r>
    <r>
      <rPr>
        <i/>
        <sz val="10"/>
        <rFont val="ＭＳ Ｐゴシック"/>
        <family val="3"/>
        <charset val="128"/>
      </rPr>
      <t xml:space="preserve">と統合されている
</t>
    </r>
    <r>
      <rPr>
        <i/>
        <sz val="10"/>
        <rFont val="Arial"/>
        <family val="2"/>
      </rPr>
      <t xml:space="preserve"> </t>
    </r>
    <r>
      <rPr>
        <i/>
        <sz val="10"/>
        <rFont val="ＭＳ Ｐゴシック"/>
        <family val="3"/>
        <charset val="128"/>
      </rPr>
      <t>改変された</t>
    </r>
    <r>
      <rPr>
        <i/>
        <sz val="10"/>
        <rFont val="Arial"/>
        <family val="2"/>
      </rPr>
      <t>FOSS</t>
    </r>
    <r>
      <rPr>
        <i/>
        <sz val="10"/>
        <rFont val="ＭＳ Ｐゴシック"/>
        <family val="3"/>
        <charset val="128"/>
      </rPr>
      <t xml:space="preserve">を含んでいる
</t>
    </r>
    <r>
      <rPr>
        <i/>
        <sz val="10"/>
        <rFont val="Arial"/>
        <family val="2"/>
      </rPr>
      <t xml:space="preserve"> </t>
    </r>
    <r>
      <rPr>
        <i/>
        <sz val="10"/>
        <rFont val="ＭＳ Ｐゴシック"/>
        <family val="3"/>
        <charset val="128"/>
      </rPr>
      <t>供給ソフトウェア内の他のコンポーネントとやりとりする、両立性</t>
    </r>
    <r>
      <rPr>
        <i/>
        <sz val="10"/>
        <rFont val="Arial"/>
        <family val="2"/>
      </rPr>
      <t xml:space="preserve"> </t>
    </r>
    <r>
      <rPr>
        <i/>
        <sz val="10"/>
        <rFont val="ＭＳ Ｐゴシック"/>
        <family val="3"/>
        <charset val="128"/>
      </rPr>
      <t>のないライセンス下の</t>
    </r>
    <r>
      <rPr>
        <i/>
        <sz val="10"/>
        <rFont val="Arial"/>
        <family val="2"/>
      </rPr>
      <t>FOSS</t>
    </r>
    <r>
      <rPr>
        <i/>
        <sz val="10"/>
        <rFont val="ＭＳ Ｐゴシック"/>
        <family val="3"/>
        <charset val="128"/>
      </rPr>
      <t xml:space="preserve">やその他のソフトウェアを含んでいる
</t>
    </r>
    <r>
      <rPr>
        <i/>
        <sz val="10"/>
        <rFont val="Arial"/>
        <family val="2"/>
      </rPr>
      <t xml:space="preserve"> </t>
    </r>
    <r>
      <rPr>
        <i/>
        <sz val="10"/>
        <rFont val="ＭＳ Ｐゴシック"/>
        <family val="3"/>
        <charset val="128"/>
      </rPr>
      <t>もしくは、帰属要求（</t>
    </r>
    <r>
      <rPr>
        <i/>
        <sz val="10"/>
        <rFont val="Arial"/>
        <family val="2"/>
      </rPr>
      <t>Attribution requirement</t>
    </r>
    <r>
      <rPr>
        <i/>
        <sz val="10"/>
        <rFont val="ＭＳ Ｐゴシック"/>
        <family val="3"/>
        <charset val="128"/>
      </rPr>
      <t>）のある</t>
    </r>
    <r>
      <rPr>
        <i/>
        <sz val="10"/>
        <rFont val="Arial"/>
        <family val="2"/>
      </rPr>
      <t>FOSS</t>
    </r>
    <r>
      <rPr>
        <i/>
        <sz val="10"/>
        <rFont val="ＭＳ Ｐゴシック"/>
        <family val="3"/>
        <charset val="128"/>
      </rPr>
      <t>を含んでいる</t>
    </r>
  </si>
  <si>
    <r>
      <rPr>
        <i/>
        <sz val="10"/>
        <rFont val="ＭＳ Ｐゴシック"/>
        <family val="3"/>
        <charset val="128"/>
      </rPr>
      <t>供給ソフトウェアの各リリースの</t>
    </r>
    <r>
      <rPr>
        <i/>
        <sz val="10"/>
        <rFont val="Arial"/>
        <family val="2"/>
      </rPr>
      <t>FOSS</t>
    </r>
    <r>
      <rPr>
        <i/>
        <sz val="10"/>
        <rFont val="ＭＳ Ｐゴシック"/>
        <family val="3"/>
        <charset val="128"/>
      </rPr>
      <t>コンポーネントに対し、共通的な</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ユースケースを取り扱うための手続き。</t>
    </r>
    <phoneticPr fontId="25"/>
  </si>
  <si>
    <r>
      <rPr>
        <i/>
        <sz val="10"/>
        <rFont val="Arial"/>
        <family val="2"/>
      </rPr>
      <t>FOSS</t>
    </r>
    <r>
      <rPr>
        <i/>
        <sz val="10"/>
        <rFont val="ＭＳ Ｐゴシック"/>
        <family val="3"/>
        <charset val="128"/>
      </rPr>
      <t>コンテンツ</t>
    </r>
    <r>
      <rPr>
        <i/>
        <sz val="10"/>
        <rFont val="Arial"/>
        <family val="2"/>
      </rPr>
      <t xml:space="preserve"> </t>
    </r>
    <r>
      <rPr>
        <i/>
        <sz val="10"/>
        <rFont val="ＭＳ Ｐゴシック"/>
        <family val="3"/>
        <charset val="128"/>
      </rPr>
      <t>ドキュメントとコンプライアンス関連資料の頒布</t>
    </r>
    <phoneticPr fontId="25"/>
  </si>
  <si>
    <r>
      <rPr>
        <i/>
        <sz val="10"/>
        <rFont val="ＭＳ Ｐゴシック"/>
        <family val="3"/>
        <charset val="128"/>
      </rPr>
      <t>供給ソフトウェアを統制する確認ライセンスの要求に基づいてコンプライアンス関連資料が、その他</t>
    </r>
    <r>
      <rPr>
        <i/>
        <sz val="10"/>
        <rFont val="Arial"/>
        <family val="2"/>
      </rPr>
      <t>FOSS</t>
    </r>
    <r>
      <rPr>
        <i/>
        <sz val="10"/>
        <rFont val="ＭＳ Ｐゴシック"/>
        <family val="3"/>
        <charset val="128"/>
      </rPr>
      <t>レビュー</t>
    </r>
    <r>
      <rPr>
        <i/>
        <sz val="10"/>
        <rFont val="Arial"/>
        <family val="2"/>
      </rPr>
      <t xml:space="preserve"> </t>
    </r>
    <r>
      <rPr>
        <i/>
        <sz val="10"/>
        <rFont val="ＭＳ Ｐゴシック"/>
        <family val="3"/>
        <charset val="128"/>
      </rPr>
      <t>プロセスで生成されたレポートと併せ供給ソフトウェアに完備されることを確かなものにします。</t>
    </r>
    <phoneticPr fontId="25"/>
  </si>
  <si>
    <r>
      <rPr>
        <i/>
        <sz val="10"/>
        <rFont val="Arial"/>
        <family val="2"/>
      </rPr>
      <t>FOSS</t>
    </r>
    <r>
      <rPr>
        <i/>
        <sz val="10"/>
        <rFont val="ＭＳ Ｐゴシック"/>
        <family val="3"/>
        <charset val="128"/>
      </rPr>
      <t>コミュニティへの（積極的な）関わり方の理解</t>
    </r>
    <phoneticPr fontId="25"/>
  </si>
  <si>
    <r>
      <rPr>
        <i/>
        <sz val="10"/>
        <rFont val="Arial"/>
        <family val="2"/>
      </rPr>
      <t>FOSS</t>
    </r>
    <r>
      <rPr>
        <i/>
        <sz val="10"/>
        <rFont val="ＭＳ Ｐゴシック"/>
        <family val="3"/>
        <charset val="128"/>
      </rPr>
      <t>プロジェクトに対しコントリビュートすることを統制するポリシーが文書化されていること。またそのポリシーは組織内に周知されていなければならない。</t>
    </r>
    <r>
      <rPr>
        <i/>
        <sz val="10"/>
        <rFont val="Arial"/>
        <family val="2"/>
      </rPr>
      <t xml:space="preserve">
</t>
    </r>
  </si>
  <si>
    <r>
      <rPr>
        <i/>
        <sz val="10"/>
        <rFont val="ＭＳ Ｐゴシック"/>
        <family val="3"/>
        <charset val="128"/>
      </rPr>
      <t>文書化された</t>
    </r>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t>
    </r>
  </si>
  <si>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ポリシーの存在を（トレーニングや社内</t>
    </r>
    <r>
      <rPr>
        <i/>
        <sz val="10"/>
        <rFont val="Arial"/>
        <family val="2"/>
      </rPr>
      <t>Wiki</t>
    </r>
    <r>
      <rPr>
        <i/>
        <sz val="10"/>
        <rFont val="ＭＳ Ｐゴシック"/>
        <family val="3"/>
        <charset val="128"/>
      </rPr>
      <t>、その他実践的なコミュニケーションを通じて）すべてのソフトウェア</t>
    </r>
    <r>
      <rPr>
        <i/>
        <sz val="10"/>
        <rFont val="Arial"/>
        <family val="2"/>
      </rPr>
      <t xml:space="preserve"> </t>
    </r>
    <r>
      <rPr>
        <i/>
        <sz val="10"/>
        <rFont val="ＭＳ Ｐゴシック"/>
        <family val="3"/>
        <charset val="128"/>
      </rPr>
      <t>スタッフに認知させる手続き文書。</t>
    </r>
  </si>
  <si>
    <r>
      <rPr>
        <i/>
        <sz val="10"/>
        <rFont val="Arial"/>
        <family val="2"/>
      </rPr>
      <t>FOSS</t>
    </r>
    <r>
      <rPr>
        <i/>
        <sz val="10"/>
        <rFont val="ＭＳ Ｐゴシック"/>
        <family val="3"/>
        <charset val="128"/>
      </rPr>
      <t>への公的なコントリビューションに関するポリシーの作成について、組織が十分に検討していることを確かなものとします。</t>
    </r>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ポリシーは、組織全体の</t>
    </r>
    <r>
      <rPr>
        <i/>
        <sz val="10"/>
        <rFont val="Arial"/>
        <family val="2"/>
      </rPr>
      <t>FOSS</t>
    </r>
    <r>
      <rPr>
        <i/>
        <sz val="10"/>
        <rFont val="ＭＳ Ｐゴシック"/>
        <family val="3"/>
        <charset val="128"/>
      </rPr>
      <t>ポリシーの一部として策定することも、独立したポリシーとして策定することも可能です。コントリビューションが制限されている、もしくはまったく許容されていない状況の場合は、その立場を明確に示すポリシーの存在が必要です。</t>
    </r>
  </si>
  <si>
    <r>
      <rPr>
        <i/>
        <sz val="10"/>
        <rFont val="Arial"/>
        <family val="2"/>
      </rPr>
      <t>FOSS</t>
    </r>
    <r>
      <rPr>
        <i/>
        <sz val="10"/>
        <rFont val="ＭＳ Ｐゴシック"/>
        <family val="3"/>
        <charset val="128"/>
      </rPr>
      <t>プロジェクトへのコントリビューションを組織が許容する場合、</t>
    </r>
    <r>
      <rPr>
        <i/>
        <sz val="10"/>
        <rFont val="Arial"/>
        <family val="2"/>
      </rPr>
      <t>5.1</t>
    </r>
    <r>
      <rPr>
        <i/>
        <sz val="10"/>
        <rFont val="ＭＳ Ｐゴシック"/>
        <family val="3"/>
        <charset val="128"/>
      </rPr>
      <t>節に挙げたコントリビューション</t>
    </r>
    <r>
      <rPr>
        <i/>
        <sz val="10"/>
        <rFont val="Arial"/>
        <family val="2"/>
      </rPr>
      <t xml:space="preserve"> </t>
    </r>
    <r>
      <rPr>
        <i/>
        <sz val="10"/>
        <rFont val="ＭＳ Ｐゴシック"/>
        <family val="3"/>
        <charset val="128"/>
      </rPr>
      <t>ポリシーを実践するプロセスが整備されていること。</t>
    </r>
    <phoneticPr fontId="25"/>
  </si>
  <si>
    <r>
      <rPr>
        <i/>
        <sz val="10"/>
        <rFont val="Arial"/>
        <family val="2"/>
      </rPr>
      <t>FOSS</t>
    </r>
    <r>
      <rPr>
        <i/>
        <sz val="10"/>
        <rFont val="ＭＳ Ｐゴシック"/>
        <family val="3"/>
        <charset val="128"/>
      </rPr>
      <t>コントリビューション</t>
    </r>
    <r>
      <rPr>
        <i/>
        <sz val="10"/>
        <rFont val="Arial"/>
        <family val="2"/>
      </rPr>
      <t xml:space="preserve"> </t>
    </r>
    <r>
      <rPr>
        <i/>
        <sz val="10"/>
        <rFont val="ＭＳ Ｐゴシック"/>
        <family val="3"/>
        <charset val="128"/>
      </rPr>
      <t>ポリシーがコントリビューションを許容するものである場合、</t>
    </r>
    <r>
      <rPr>
        <i/>
        <sz val="10"/>
        <rFont val="Arial"/>
        <family val="2"/>
      </rPr>
      <t>FOSS</t>
    </r>
    <r>
      <rPr>
        <i/>
        <sz val="10"/>
        <rFont val="ＭＳ Ｐゴシック"/>
        <family val="3"/>
        <charset val="128"/>
      </rPr>
      <t>コントリビューションを統制する手続き文書。</t>
    </r>
    <phoneticPr fontId="25"/>
  </si>
  <si>
    <r>
      <t>組織が公的に</t>
    </r>
    <r>
      <rPr>
        <i/>
        <sz val="10"/>
        <rFont val="Arial"/>
        <family val="2"/>
      </rPr>
      <t>FOSS</t>
    </r>
    <r>
      <rPr>
        <i/>
        <sz val="10"/>
        <rFont val="ＭＳ Ｐゴシック"/>
        <family val="3"/>
        <charset val="128"/>
      </rPr>
      <t>にコントリビュートする方法について文書化されたプロセスを有することを確かなものにします。コントリビューションがまったく許容されていない場合においても、ポリシーは存在した方がよいでしょう。そのような状況においては手続きが存在しないと理解されますが、本要件は満たされたことになります。</t>
    </r>
    <phoneticPr fontId="25"/>
  </si>
  <si>
    <r>
      <t>OpenChain</t>
    </r>
    <r>
      <rPr>
        <i/>
        <sz val="10"/>
        <rFont val="ＭＳ Ｐゴシック"/>
        <family val="3"/>
        <charset val="128"/>
      </rPr>
      <t>要件適合の認定</t>
    </r>
    <phoneticPr fontId="25"/>
  </si>
  <si>
    <r>
      <rPr>
        <i/>
        <sz val="10"/>
        <rFont val="ＭＳ Ｐゴシック"/>
        <family val="3"/>
        <charset val="128"/>
      </rPr>
      <t>組織が</t>
    </r>
    <r>
      <rPr>
        <i/>
        <sz val="10"/>
        <rFont val="Arial"/>
        <family val="2"/>
      </rPr>
      <t>OpenChain</t>
    </r>
    <r>
      <rPr>
        <i/>
        <sz val="10"/>
        <rFont val="ＭＳ Ｐゴシック"/>
        <family val="3"/>
        <charset val="128"/>
      </rPr>
      <t>に適合していると認定されるためには、本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版に記載された基準を満たす</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プログラムを有していることを確認する必要がある。</t>
    </r>
    <phoneticPr fontId="25"/>
  </si>
  <si>
    <r>
      <rPr>
        <i/>
        <sz val="10"/>
        <rFont val="ＭＳ Ｐゴシック"/>
        <family val="3"/>
        <charset val="128"/>
      </rPr>
      <t>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版のすべての要件を満たした</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プログラムが存在することの確認。</t>
    </r>
    <r>
      <rPr>
        <i/>
        <sz val="10"/>
        <rFont val="Arial"/>
        <family val="2"/>
      </rPr>
      <t xml:space="preserve">
</t>
    </r>
    <phoneticPr fontId="25"/>
  </si>
  <si>
    <r>
      <rPr>
        <i/>
        <sz val="10"/>
        <rFont val="ＭＳ Ｐゴシック"/>
        <family val="3"/>
        <charset val="128"/>
      </rPr>
      <t>組織が</t>
    </r>
    <r>
      <rPr>
        <i/>
        <sz val="10"/>
        <rFont val="Arial"/>
        <family val="2"/>
      </rPr>
      <t>OpenChain</t>
    </r>
    <r>
      <rPr>
        <i/>
        <sz val="10"/>
        <rFont val="ＭＳ Ｐゴシック"/>
        <family val="3"/>
        <charset val="128"/>
      </rPr>
      <t>に適合したプログラムを有していると宣言した場合、当該プログラムが本仕様書のすべての要件を満たしていることを確かなものにします。これらの要件に部分的に準拠しているだけでは十分とはみなされません。</t>
    </r>
    <r>
      <rPr>
        <sz val="10"/>
        <color rgb="FFFF0000"/>
        <rFont val="Arial"/>
        <family val="2"/>
      </rPr>
      <t/>
    </r>
    <phoneticPr fontId="25"/>
  </si>
  <si>
    <r>
      <rPr>
        <i/>
        <sz val="10"/>
        <rFont val="ＭＳ Ｐゴシック"/>
        <family val="3"/>
        <charset val="128"/>
      </rPr>
      <t>本版の仕様書への適合は、適合が認定された日から</t>
    </r>
    <r>
      <rPr>
        <i/>
        <sz val="10"/>
        <rFont val="Arial"/>
        <family val="2"/>
      </rPr>
      <t>18</t>
    </r>
    <r>
      <rPr>
        <i/>
        <sz val="10"/>
        <rFont val="ＭＳ Ｐゴシック"/>
        <family val="3"/>
        <charset val="128"/>
      </rPr>
      <t>か月間持続する。適合認定のための要件は</t>
    </r>
    <r>
      <rPr>
        <i/>
        <sz val="10"/>
        <rFont val="Arial"/>
        <family val="2"/>
      </rPr>
      <t>OpenChain</t>
    </r>
    <r>
      <rPr>
        <i/>
        <sz val="10"/>
        <rFont val="ＭＳ Ｐゴシック"/>
        <family val="3"/>
        <charset val="128"/>
      </rPr>
      <t>プロジェクトのウェブサイトで確認できる。</t>
    </r>
    <phoneticPr fontId="25"/>
  </si>
  <si>
    <r>
      <rPr>
        <i/>
        <sz val="10"/>
        <rFont val="ＭＳ Ｐゴシック"/>
        <family val="3"/>
        <charset val="128"/>
      </rPr>
      <t>本</t>
    </r>
    <r>
      <rPr>
        <i/>
        <sz val="10"/>
        <rFont val="Arial"/>
        <family val="2"/>
      </rPr>
      <t>OpenChain</t>
    </r>
    <r>
      <rPr>
        <i/>
        <sz val="10"/>
        <rFont val="ＭＳ Ｐゴシック"/>
        <family val="3"/>
        <charset val="128"/>
      </rPr>
      <t>仕様書第</t>
    </r>
    <r>
      <rPr>
        <i/>
        <sz val="10"/>
        <rFont val="Arial"/>
        <family val="2"/>
      </rPr>
      <t>1.2</t>
    </r>
    <r>
      <rPr>
        <i/>
        <sz val="10"/>
        <rFont val="ＭＳ Ｐゴシック"/>
        <family val="3"/>
        <charset val="128"/>
      </rPr>
      <t>版の要件すべてを満たし、過去</t>
    </r>
    <r>
      <rPr>
        <i/>
        <sz val="10"/>
        <rFont val="Arial"/>
        <family val="2"/>
      </rPr>
      <t>18</t>
    </r>
    <r>
      <rPr>
        <i/>
        <sz val="10"/>
        <rFont val="ＭＳ Ｐゴシック"/>
        <family val="3"/>
        <charset val="128"/>
      </rPr>
      <t>か月以内に適合認定を達成した</t>
    </r>
    <r>
      <rPr>
        <i/>
        <sz val="10"/>
        <rFont val="Arial"/>
        <family val="2"/>
      </rPr>
      <t>FOSS</t>
    </r>
    <r>
      <rPr>
        <i/>
        <sz val="10"/>
        <rFont val="ＭＳ Ｐゴシック"/>
        <family val="3"/>
        <charset val="128"/>
      </rPr>
      <t>マネジメント</t>
    </r>
    <r>
      <rPr>
        <i/>
        <sz val="10"/>
        <rFont val="Arial"/>
        <family val="2"/>
      </rPr>
      <t xml:space="preserve"> </t>
    </r>
    <r>
      <rPr>
        <i/>
        <sz val="10"/>
        <rFont val="ＭＳ Ｐゴシック"/>
        <family val="3"/>
        <charset val="128"/>
      </rPr>
      <t>プログラムがその組織に存在していることの確認。</t>
    </r>
    <phoneticPr fontId="25"/>
  </si>
  <si>
    <r>
      <rPr>
        <i/>
        <sz val="10"/>
        <rFont val="ＭＳ Ｐゴシック"/>
        <family val="3"/>
        <charset val="128"/>
      </rPr>
      <t>コンプライアンス関連資料（</t>
    </r>
    <r>
      <rPr>
        <i/>
        <sz val="10"/>
        <rFont val="Arial"/>
        <family val="2"/>
      </rPr>
      <t>Compliance Artifact</t>
    </r>
    <r>
      <rPr>
        <i/>
        <sz val="10"/>
        <rFont val="ＭＳ Ｐゴシック"/>
        <family val="3"/>
        <charset val="128"/>
      </rPr>
      <t>）：ある「供給ソフトウェア」のリリースを対象としたオープンソースマネジメントプログラムのアウトプットを示す関連資料の集合。その集合にはソースコード、帰属告知、著作権表示、ライセンスの写し、改変告知、書面による申し出、</t>
    </r>
    <r>
      <rPr>
        <i/>
        <sz val="10"/>
        <rFont val="Arial"/>
        <family val="2"/>
      </rPr>
      <t>SPDX</t>
    </r>
    <r>
      <rPr>
        <i/>
        <sz val="10"/>
        <rFont val="ＭＳ Ｐゴシック"/>
        <family val="3"/>
        <charset val="128"/>
      </rPr>
      <t>ドキュメントなどの資料の一つ、ないしは複数が含まれる（ただしこの限りではない）。</t>
    </r>
    <r>
      <rPr>
        <i/>
        <sz val="10"/>
        <rFont val="Arial"/>
        <family val="2"/>
      </rPr>
      <t xml:space="preserve">
</t>
    </r>
    <phoneticPr fontId="25"/>
  </si>
  <si>
    <r>
      <rPr>
        <i/>
        <sz val="10"/>
        <rFont val="ＭＳ Ｐゴシック"/>
        <family val="3"/>
        <charset val="128"/>
      </rPr>
      <t>オープンソース窓口（</t>
    </r>
    <r>
      <rPr>
        <i/>
        <sz val="10"/>
        <rFont val="Arial"/>
        <family val="2"/>
      </rPr>
      <t>Open Source Liaison</t>
    </r>
    <r>
      <rPr>
        <i/>
        <sz val="10"/>
        <rFont val="ＭＳ Ｐゴシック"/>
        <family val="3"/>
        <charset val="128"/>
      </rPr>
      <t>）：オープンソースに関し、外部からの問い合わせに対応するためにアサインされた担当者のこと。</t>
    </r>
  </si>
  <si>
    <r>
      <rPr>
        <i/>
        <sz val="10"/>
        <rFont val="ＭＳ Ｐゴシック"/>
        <family val="3"/>
        <charset val="128"/>
      </rPr>
      <t>確認ライセンス（</t>
    </r>
    <r>
      <rPr>
        <i/>
        <sz val="10"/>
        <rFont val="Arial"/>
        <family val="2"/>
      </rPr>
      <t>Identified License</t>
    </r>
    <r>
      <rPr>
        <i/>
        <sz val="10"/>
        <rFont val="ＭＳ Ｐゴシック"/>
        <family val="3"/>
        <charset val="128"/>
      </rPr>
      <t>）：適切なライセンス確認手法により存在が確認された、「供給ソフトウェア」を統制する一連のオープンソースライセンスのこと。</t>
    </r>
    <r>
      <rPr>
        <i/>
        <sz val="10"/>
        <rFont val="Arial"/>
        <family val="2"/>
      </rPr>
      <t xml:space="preserve">
</t>
    </r>
    <phoneticPr fontId="25"/>
  </si>
  <si>
    <r>
      <t>OpenChain</t>
    </r>
    <r>
      <rPr>
        <i/>
        <sz val="10"/>
        <rFont val="ＭＳ Ｐゴシック"/>
        <family val="3"/>
        <charset val="128"/>
      </rPr>
      <t>適合プログラム（</t>
    </r>
    <r>
      <rPr>
        <i/>
        <sz val="10"/>
        <rFont val="Arial"/>
        <family val="2"/>
      </rPr>
      <t>OpenChain Conforming Program</t>
    </r>
    <r>
      <rPr>
        <i/>
        <sz val="10"/>
        <rFont val="ＭＳ Ｐゴシック"/>
        <family val="3"/>
        <charset val="128"/>
      </rPr>
      <t>）：</t>
    </r>
    <r>
      <rPr>
        <i/>
        <sz val="10"/>
        <rFont val="Arial"/>
        <family val="2"/>
      </rPr>
      <t>OpenChain</t>
    </r>
    <r>
      <rPr>
        <i/>
        <sz val="10"/>
        <rFont val="ＭＳ Ｐゴシック"/>
        <family val="3"/>
        <charset val="128"/>
      </rPr>
      <t>仕様書のすべての要件を満たすコンプライアンス</t>
    </r>
    <r>
      <rPr>
        <i/>
        <sz val="10"/>
        <rFont val="Arial"/>
        <family val="2"/>
      </rPr>
      <t xml:space="preserve"> </t>
    </r>
    <r>
      <rPr>
        <i/>
        <sz val="10"/>
        <rFont val="ＭＳ Ｐゴシック"/>
        <family val="3"/>
        <charset val="128"/>
      </rPr>
      <t>プログラムのこと。</t>
    </r>
    <r>
      <rPr>
        <i/>
        <sz val="10"/>
        <color rgb="FFFF0000"/>
        <rFont val="Arial"/>
        <family val="2"/>
      </rPr>
      <t xml:space="preserve">
</t>
    </r>
    <phoneticPr fontId="25"/>
  </si>
  <si>
    <r>
      <rPr>
        <i/>
        <sz val="10"/>
        <rFont val="ＭＳ Ｐゴシック"/>
        <family val="3"/>
        <charset val="128"/>
      </rPr>
      <t>ソフトウェア</t>
    </r>
    <r>
      <rPr>
        <i/>
        <sz val="10"/>
        <rFont val="Arial"/>
        <family val="2"/>
      </rPr>
      <t xml:space="preserve"> </t>
    </r>
    <r>
      <rPr>
        <i/>
        <sz val="10"/>
        <rFont val="ＭＳ Ｐゴシック"/>
        <family val="3"/>
        <charset val="128"/>
      </rPr>
      <t>スタッフ：供給ソフトウェアについて、定義し、コントリビュートし、もしくは使えるよう準備する責任を持つ従業員や契約者のこと。組織によって異なるが、ソフトウェア開発者、リリース</t>
    </r>
    <r>
      <rPr>
        <i/>
        <sz val="10"/>
        <rFont val="Arial"/>
        <family val="2"/>
      </rPr>
      <t xml:space="preserve"> </t>
    </r>
    <r>
      <rPr>
        <i/>
        <sz val="10"/>
        <rFont val="ＭＳ Ｐゴシック"/>
        <family val="3"/>
        <charset val="128"/>
      </rPr>
      <t>エンジニア、品質管理技術者、プロダクト</t>
    </r>
    <r>
      <rPr>
        <i/>
        <sz val="10"/>
        <rFont val="Arial"/>
        <family val="2"/>
      </rPr>
      <t xml:space="preserve"> </t>
    </r>
    <r>
      <rPr>
        <i/>
        <sz val="10"/>
        <rFont val="ＭＳ Ｐゴシック"/>
        <family val="3"/>
        <charset val="128"/>
      </rPr>
      <t>マーケティング担当者、プロダクト管理者などが含まれる（ただし、この限りではない）。</t>
    </r>
    <phoneticPr fontId="25"/>
  </si>
  <si>
    <r>
      <t>SPDX</t>
    </r>
    <r>
      <rPr>
        <i/>
        <sz val="10"/>
        <rFont val="ＭＳ Ｐゴシック"/>
        <family val="3"/>
        <charset val="128"/>
      </rPr>
      <t>もしくは</t>
    </r>
    <r>
      <rPr>
        <i/>
        <sz val="10"/>
        <rFont val="Arial"/>
        <family val="2"/>
      </rPr>
      <t xml:space="preserve">Software Package Data Exchange </t>
    </r>
    <r>
      <rPr>
        <i/>
        <sz val="10"/>
        <rFont val="ＭＳ Ｐゴシック"/>
        <family val="3"/>
        <charset val="128"/>
      </rPr>
      <t>：</t>
    </r>
    <r>
      <rPr>
        <i/>
        <sz val="10"/>
        <rFont val="Arial"/>
        <family val="2"/>
      </rPr>
      <t>SPDX</t>
    </r>
    <r>
      <rPr>
        <i/>
        <sz val="10"/>
        <rFont val="ＭＳ Ｐゴシック"/>
        <family val="3"/>
        <charset val="128"/>
      </rPr>
      <t>ワーキング</t>
    </r>
    <r>
      <rPr>
        <i/>
        <sz val="10"/>
        <rFont val="Arial"/>
        <family val="2"/>
      </rPr>
      <t xml:space="preserve"> </t>
    </r>
    <r>
      <rPr>
        <i/>
        <sz val="10"/>
        <rFont val="ＭＳ Ｐゴシック"/>
        <family val="3"/>
        <charset val="128"/>
      </rPr>
      <t>グループによって作られ、ライセンスや著作権情報をやりとりすることを目的としたフォーマット標準のこと。</t>
    </r>
    <r>
      <rPr>
        <i/>
        <sz val="10"/>
        <rFont val="Arial"/>
        <family val="2"/>
      </rPr>
      <t>SPDX</t>
    </r>
    <r>
      <rPr>
        <i/>
        <sz val="10"/>
        <rFont val="ＭＳ Ｐゴシック"/>
        <family val="3"/>
        <charset val="128"/>
      </rPr>
      <t>については</t>
    </r>
    <r>
      <rPr>
        <i/>
        <sz val="10"/>
        <rFont val="Arial"/>
        <family val="2"/>
      </rPr>
      <t>www.spdx.org</t>
    </r>
    <r>
      <rPr>
        <i/>
        <sz val="10"/>
        <rFont val="ＭＳ Ｐゴシック"/>
        <family val="3"/>
        <charset val="128"/>
      </rPr>
      <t>にその仕様が記載されている。</t>
    </r>
    <phoneticPr fontId="25"/>
  </si>
  <si>
    <r>
      <rPr>
        <i/>
        <sz val="10"/>
        <rFont val="ＭＳ Ｐゴシック"/>
        <family val="3"/>
        <charset val="128"/>
      </rPr>
      <t>供給ソフトウェア（</t>
    </r>
    <r>
      <rPr>
        <i/>
        <sz val="10"/>
        <rFont val="Arial"/>
        <family val="2"/>
      </rPr>
      <t>Supplied Software</t>
    </r>
    <r>
      <rPr>
        <i/>
        <sz val="10"/>
        <rFont val="ＭＳ Ｐゴシック"/>
        <family val="3"/>
        <charset val="128"/>
      </rPr>
      <t>）：組織が第三者（他組織または個人）に対して提供するソフトウェアのこと。</t>
    </r>
    <phoneticPr fontId="25"/>
  </si>
  <si>
    <r>
      <rPr>
        <i/>
        <sz val="10"/>
        <rFont val="ＭＳ Ｐゴシック"/>
        <family val="3"/>
        <charset val="128"/>
      </rPr>
      <t>証跡となる資料（</t>
    </r>
    <r>
      <rPr>
        <i/>
        <sz val="10"/>
        <rFont val="Arial"/>
        <family val="2"/>
      </rPr>
      <t>Verification Material</t>
    </r>
    <r>
      <rPr>
        <i/>
        <sz val="10"/>
        <rFont val="ＭＳ Ｐゴシック"/>
        <family val="3"/>
        <charset val="128"/>
      </rPr>
      <t>）：与えられた要件を満足しているとみなされるために存在しなければならない確証のこと。</t>
    </r>
    <phoneticPr fontId="25"/>
  </si>
  <si>
    <r>
      <rPr>
        <sz val="9"/>
        <rFont val="ＭＳ Ｐゴシック"/>
        <family val="3"/>
        <charset val="128"/>
      </rPr>
      <t>これは、「</t>
    </r>
    <r>
      <rPr>
        <sz val="9"/>
        <rFont val="Helvetica"/>
      </rPr>
      <t>OpenChain</t>
    </r>
    <r>
      <rPr>
        <sz val="9"/>
        <rFont val="ＭＳ Ｐゴシック"/>
        <family val="3"/>
        <charset val="128"/>
      </rPr>
      <t>仕様書</t>
    </r>
    <r>
      <rPr>
        <sz val="9"/>
        <rFont val="Helvetica"/>
      </rPr>
      <t xml:space="preserve"> </t>
    </r>
    <r>
      <rPr>
        <sz val="9"/>
        <rFont val="ＭＳ Ｐゴシック"/>
        <family val="3"/>
        <charset val="128"/>
      </rPr>
      <t>第</t>
    </r>
    <r>
      <rPr>
        <sz val="9"/>
        <rFont val="Helvetica"/>
      </rPr>
      <t>1.2</t>
    </r>
    <r>
      <rPr>
        <sz val="9"/>
        <rFont val="ＭＳ Ｐゴシック"/>
        <family val="3"/>
        <charset val="128"/>
      </rPr>
      <t>版」に対応したオープンソースポリシー</t>
    </r>
    <r>
      <rPr>
        <sz val="9"/>
        <rFont val="Helvetica"/>
      </rPr>
      <t xml:space="preserve"> </t>
    </r>
    <r>
      <rPr>
        <sz val="9"/>
        <rFont val="ＭＳ Ｐゴシック"/>
        <family val="3"/>
        <charset val="128"/>
      </rPr>
      <t>テンプレート　第</t>
    </r>
    <r>
      <rPr>
        <sz val="9"/>
        <rFont val="Helvetica"/>
      </rPr>
      <t>1.0</t>
    </r>
    <r>
      <rPr>
        <sz val="9"/>
        <rFont val="ＭＳ Ｐゴシック"/>
        <family val="3"/>
        <charset val="128"/>
      </rPr>
      <t>版です。</t>
    </r>
    <rPh sb="14" eb="17">
      <t>シヨウショ</t>
    </rPh>
    <rPh sb="18" eb="19">
      <t>ダイ</t>
    </rPh>
    <rPh sb="22" eb="23">
      <t>ハン</t>
    </rPh>
    <rPh sb="25" eb="27">
      <t>タイオウ</t>
    </rPh>
    <rPh sb="48" eb="49">
      <t>ダイ</t>
    </rPh>
    <rPh sb="52" eb="53">
      <t>ハン</t>
    </rPh>
    <phoneticPr fontId="25"/>
  </si>
  <si>
    <r>
      <rPr>
        <i/>
        <sz val="10"/>
        <rFont val="Arial"/>
        <family val="2"/>
      </rPr>
      <t>FOSS</t>
    </r>
    <r>
      <rPr>
        <i/>
        <sz val="10"/>
        <rFont val="ＭＳ Ｐゴシック"/>
        <family val="3"/>
        <charset val="128"/>
      </rPr>
      <t>（フリー／オープンソース</t>
    </r>
    <r>
      <rPr>
        <i/>
        <sz val="10"/>
        <rFont val="Arial"/>
        <family val="2"/>
      </rPr>
      <t xml:space="preserve"> </t>
    </r>
    <r>
      <rPr>
        <i/>
        <sz val="10"/>
        <rFont val="ＭＳ Ｐゴシック"/>
        <family val="3"/>
        <charset val="128"/>
      </rPr>
      <t>ソフトウェア）：</t>
    </r>
    <r>
      <rPr>
        <i/>
        <sz val="10"/>
        <rFont val="Arial"/>
        <family val="2"/>
      </rPr>
      <t>Open Source Initiative</t>
    </r>
    <r>
      <rPr>
        <i/>
        <sz val="10"/>
        <rFont val="ＭＳ Ｐゴシック"/>
        <family val="3"/>
        <charset val="128"/>
      </rPr>
      <t>（</t>
    </r>
    <r>
      <rPr>
        <i/>
        <sz val="10"/>
        <rFont val="Arial"/>
        <family val="2"/>
      </rPr>
      <t>OpenSource.org</t>
    </r>
    <r>
      <rPr>
        <i/>
        <sz val="10"/>
        <rFont val="ＭＳ Ｐゴシック"/>
        <family val="3"/>
        <charset val="128"/>
      </rPr>
      <t>）によって公開されているオープンソースの定義や（</t>
    </r>
    <r>
      <rPr>
        <i/>
        <sz val="10"/>
        <rFont val="Arial"/>
        <family val="2"/>
      </rPr>
      <t>Free Software Foundation</t>
    </r>
    <r>
      <rPr>
        <i/>
        <sz val="10"/>
        <rFont val="ＭＳ Ｐゴシック"/>
        <family val="3"/>
        <charset val="128"/>
      </rPr>
      <t>によって公開されている）</t>
    </r>
    <r>
      <rPr>
        <i/>
        <sz val="10"/>
        <rFont val="Arial"/>
        <family val="2"/>
      </rPr>
      <t xml:space="preserve"> </t>
    </r>
    <r>
      <rPr>
        <i/>
        <sz val="10"/>
        <rFont val="ＭＳ Ｐゴシック"/>
        <family val="3"/>
        <charset val="128"/>
      </rPr>
      <t>フリー</t>
    </r>
    <r>
      <rPr>
        <i/>
        <sz val="10"/>
        <rFont val="Arial"/>
        <family val="2"/>
      </rPr>
      <t xml:space="preserve"> </t>
    </r>
    <r>
      <rPr>
        <i/>
        <sz val="10"/>
        <rFont val="ＭＳ Ｐゴシック"/>
        <family val="3"/>
        <charset val="128"/>
      </rPr>
      <t>ソフトウェアの定義に該当または類似したライセンスの</t>
    </r>
    <r>
      <rPr>
        <i/>
        <sz val="10"/>
        <rFont val="Arial"/>
        <family val="2"/>
      </rPr>
      <t>1</t>
    </r>
    <r>
      <rPr>
        <i/>
        <sz val="10"/>
        <rFont val="ＭＳ Ｐゴシック"/>
        <family val="3"/>
        <charset val="128"/>
      </rPr>
      <t xml:space="preserve">つもしくはそれ以上に従うソフトウェアのこと。
</t>
    </r>
    <r>
      <rPr>
        <sz val="10"/>
        <rFont val="ＭＳ Ｐゴシック"/>
        <family val="3"/>
        <charset val="128"/>
      </rPr>
      <t>ただし、本ポロシー文書中では、オープンソースソフトウェアと表記します。</t>
    </r>
    <rPh sb="180" eb="181">
      <t>ホン</t>
    </rPh>
    <rPh sb="185" eb="187">
      <t>ブンショ</t>
    </rPh>
    <rPh sb="187" eb="188">
      <t>チュウ</t>
    </rPh>
    <rPh sb="205" eb="207">
      <t>ヒョウキ</t>
    </rPh>
    <phoneticPr fontId="25"/>
  </si>
  <si>
    <t>コンプライアンスに反する状況の調査や救済策を実施するための手続き文書。</t>
    <phoneticPr fontId="25"/>
  </si>
  <si>
    <t>供給ソフトウェアの各リリースに対し、FOSSのマネジメント プログラムの生成物一式が用意されていること。この生成物一式は「コンプライアンス関連資料」として言及され、次の1つ、もしくは複数のものを含む（ただし、この限りではない）。ソースコード、帰属告知（Attribution notice）、著作権表示（Copyright notice）、ライセンスの写し、改変告知（Modification notification）、書面による申し出（Written offer）3、SPDXドキュメントなど。</t>
  </si>
  <si>
    <r>
      <t>本ポリシーテンプレートの斜字表記部分は、</t>
    </r>
    <r>
      <rPr>
        <sz val="10"/>
        <rFont val="Arial"/>
        <family val="2"/>
      </rPr>
      <t>Linux Foundation</t>
    </r>
    <r>
      <rPr>
        <sz val="10"/>
        <rFont val="ＭＳ Ｐゴシック"/>
        <family val="3"/>
        <charset val="128"/>
      </rPr>
      <t>の</t>
    </r>
    <r>
      <rPr>
        <sz val="10"/>
        <rFont val="Arial"/>
        <family val="2"/>
      </rPr>
      <t>OpenChain</t>
    </r>
    <r>
      <rPr>
        <sz val="10"/>
        <rFont val="ＭＳ Ｐゴシック"/>
        <family val="3"/>
        <charset val="128"/>
      </rPr>
      <t>プロジェクトが公開している「</t>
    </r>
    <r>
      <rPr>
        <sz val="10"/>
        <rFont val="Arial"/>
        <family val="2"/>
      </rPr>
      <t>OpenChain</t>
    </r>
    <r>
      <rPr>
        <sz val="10"/>
        <rFont val="ＭＳ Ｐゴシック"/>
        <family val="3"/>
        <charset val="128"/>
      </rPr>
      <t>仕様書</t>
    </r>
    <r>
      <rPr>
        <sz val="10"/>
        <rFont val="Arial"/>
        <family val="2"/>
      </rPr>
      <t xml:space="preserve"> </t>
    </r>
    <r>
      <rPr>
        <sz val="10"/>
        <rFont val="ＭＳ Ｐゴシック"/>
        <family val="3"/>
        <charset val="128"/>
      </rPr>
      <t>第</t>
    </r>
    <r>
      <rPr>
        <sz val="10"/>
        <rFont val="Arial"/>
        <family val="2"/>
      </rPr>
      <t>1.2</t>
    </r>
    <r>
      <rPr>
        <sz val="10"/>
        <rFont val="ＭＳ Ｐゴシック"/>
        <family val="3"/>
        <charset val="128"/>
      </rPr>
      <t>版</t>
    </r>
    <r>
      <rPr>
        <sz val="10"/>
        <rFont val="Arial"/>
        <family val="2"/>
      </rPr>
      <t xml:space="preserve"> (Copyright Linux Foundation)</t>
    </r>
    <r>
      <rPr>
        <sz val="10"/>
        <rFont val="ＭＳ Ｐゴシック"/>
        <family val="3"/>
        <charset val="128"/>
      </rPr>
      <t>」を引用しています。同仕様書の利用は、</t>
    </r>
    <r>
      <rPr>
        <sz val="10"/>
        <rFont val="Arial"/>
        <family val="2"/>
      </rPr>
      <t xml:space="preserve">Creative Commons Attribution 4.0 International (CC-BY 4.0) </t>
    </r>
    <r>
      <rPr>
        <sz val="10"/>
        <rFont val="ＭＳ Ｐゴシック"/>
        <family val="3"/>
        <charset val="128"/>
      </rPr>
      <t>ライセンスの下で許諾されます。ライセンスの写しは</t>
    </r>
    <r>
      <rPr>
        <sz val="10"/>
        <rFont val="Arial"/>
        <family val="2"/>
      </rPr>
      <t xml:space="preserve"> https://creativecommons.org/licenses/by/4.0/ </t>
    </r>
    <r>
      <rPr>
        <sz val="10"/>
        <rFont val="ＭＳ Ｐゴシック"/>
        <family val="3"/>
        <charset val="128"/>
      </rPr>
      <t>で確認できます。仕様書の翻訳版は、</t>
    </r>
    <r>
      <rPr>
        <sz val="10"/>
        <rFont val="Arial"/>
        <family val="2"/>
      </rPr>
      <t>https://www.openchainproject.org/ja/translations</t>
    </r>
    <r>
      <rPr>
        <sz val="10"/>
        <rFont val="ＭＳ Ｐゴシック"/>
        <family val="3"/>
        <charset val="128"/>
      </rPr>
      <t>にて入手できます。</t>
    </r>
  </si>
  <si>
    <r>
      <rPr>
        <sz val="10"/>
        <rFont val="ＭＳ Ｐゴシック"/>
        <family val="3"/>
        <charset val="128"/>
      </rPr>
      <t>本資料は、できるだけ多くの企業・組織が、自由に修正し、オープンソースポリシー文書として利用・再配布できるよう、</t>
    </r>
    <r>
      <rPr>
        <sz val="10"/>
        <rFont val="Arial"/>
        <family val="2"/>
      </rPr>
      <t>Creative Commons 0 (CC0)</t>
    </r>
    <r>
      <rPr>
        <sz val="10"/>
        <rFont val="ＭＳ Ｐゴシック"/>
        <family val="3"/>
        <charset val="128"/>
      </rPr>
      <t>のもとに使用することが許諾されます。
ただし、ポリシーテンプレートの斜字表記部分は、</t>
    </r>
    <r>
      <rPr>
        <sz val="10"/>
        <rFont val="Arial"/>
        <family val="2"/>
      </rPr>
      <t>Linux Foundation</t>
    </r>
    <r>
      <rPr>
        <sz val="10"/>
        <rFont val="ＭＳ Ｐゴシック"/>
        <family val="3"/>
        <charset val="128"/>
      </rPr>
      <t>の</t>
    </r>
    <r>
      <rPr>
        <sz val="10"/>
        <rFont val="Arial"/>
        <family val="2"/>
      </rPr>
      <t>OpenChain</t>
    </r>
    <r>
      <rPr>
        <sz val="10"/>
        <rFont val="ＭＳ Ｐゴシック"/>
        <family val="3"/>
        <charset val="128"/>
      </rPr>
      <t>プロジェクトが公開している「</t>
    </r>
    <r>
      <rPr>
        <sz val="10"/>
        <rFont val="Arial"/>
        <family val="2"/>
      </rPr>
      <t>OpenChain</t>
    </r>
    <r>
      <rPr>
        <sz val="10"/>
        <rFont val="ＭＳ Ｐゴシック"/>
        <family val="3"/>
        <charset val="128"/>
      </rPr>
      <t>仕様書</t>
    </r>
    <r>
      <rPr>
        <sz val="10"/>
        <rFont val="Arial"/>
        <family val="2"/>
      </rPr>
      <t xml:space="preserve"> </t>
    </r>
    <r>
      <rPr>
        <sz val="10"/>
        <rFont val="ＭＳ Ｐゴシック"/>
        <family val="3"/>
        <charset val="128"/>
      </rPr>
      <t>第</t>
    </r>
    <r>
      <rPr>
        <sz val="10"/>
        <rFont val="Arial"/>
        <family val="2"/>
      </rPr>
      <t>1.2</t>
    </r>
    <r>
      <rPr>
        <sz val="10"/>
        <rFont val="ＭＳ Ｐゴシック"/>
        <family val="3"/>
        <charset val="128"/>
      </rPr>
      <t>版</t>
    </r>
    <r>
      <rPr>
        <sz val="10"/>
        <rFont val="Arial"/>
        <family val="2"/>
      </rPr>
      <t xml:space="preserve"> (Copyright Linux Foundation)</t>
    </r>
    <r>
      <rPr>
        <sz val="10"/>
        <rFont val="ＭＳ Ｐゴシック"/>
        <family val="3"/>
        <charset val="128"/>
      </rPr>
      <t>」を引用しています。同仕様書の利用は、</t>
    </r>
    <r>
      <rPr>
        <sz val="10"/>
        <rFont val="Arial"/>
        <family val="2"/>
      </rPr>
      <t xml:space="preserve">Creative Commons Attribution 4.0 International (CC-BY 4.0) </t>
    </r>
    <r>
      <rPr>
        <sz val="10"/>
        <rFont val="ＭＳ Ｐゴシック"/>
        <family val="3"/>
        <charset val="128"/>
      </rPr>
      <t>ライセンスの下で許諾されます。ライセンスの写しは</t>
    </r>
    <r>
      <rPr>
        <sz val="10"/>
        <rFont val="Arial"/>
        <family val="2"/>
      </rPr>
      <t xml:space="preserve"> https://creativecommons.org/licenses/by/4.0/ </t>
    </r>
    <r>
      <rPr>
        <sz val="10"/>
        <rFont val="ＭＳ Ｐゴシック"/>
        <family val="3"/>
        <charset val="128"/>
      </rPr>
      <t>で確認できます。仕様書の翻訳版は、</t>
    </r>
    <r>
      <rPr>
        <sz val="10"/>
        <rFont val="Arial"/>
        <family val="2"/>
      </rPr>
      <t>https://www.openchainproject.org/ja/translations</t>
    </r>
    <r>
      <rPr>
        <sz val="10"/>
        <rFont val="ＭＳ Ｐゴシック"/>
        <family val="3"/>
        <charset val="128"/>
      </rPr>
      <t>にて入手できます。</t>
    </r>
    <rPh sb="20" eb="22">
      <t>ジユウ</t>
    </rPh>
    <rPh sb="23" eb="25">
      <t>シュウセイ</t>
    </rPh>
    <rPh sb="43" eb="45">
      <t>リヨウ</t>
    </rPh>
    <phoneticPr fontId="25"/>
  </si>
  <si>
    <r>
      <rPr>
        <i/>
        <sz val="10"/>
        <rFont val="Arial"/>
        <family val="2"/>
      </rPr>
      <t xml:space="preserve"> </t>
    </r>
    <r>
      <rPr>
        <i/>
        <sz val="10"/>
        <rFont val="ＭＳ Ｐゴシック"/>
        <family val="3"/>
        <charset val="128"/>
      </rPr>
      <t>組織内部の</t>
    </r>
    <r>
      <rPr>
        <i/>
        <sz val="10"/>
        <rFont val="Arial"/>
        <family val="2"/>
      </rPr>
      <t>FOSS</t>
    </r>
    <r>
      <rPr>
        <i/>
        <sz val="10"/>
        <rFont val="ＭＳ Ｐゴシック"/>
        <family val="3"/>
        <charset val="128"/>
      </rPr>
      <t>コンプライアンスを管理する責任者をアサインすること。本</t>
    </r>
    <r>
      <rPr>
        <i/>
        <sz val="10"/>
        <rFont val="Arial"/>
        <family val="2"/>
      </rPr>
      <t>FOSS</t>
    </r>
    <r>
      <rPr>
        <i/>
        <sz val="10"/>
        <rFont val="ＭＳ Ｐゴシック"/>
        <family val="3"/>
        <charset val="128"/>
      </rPr>
      <t>コンプライアンスを履行する役割と</t>
    </r>
    <r>
      <rPr>
        <i/>
        <sz val="10"/>
        <rFont val="Arial"/>
        <family val="2"/>
      </rPr>
      <t>FOSS</t>
    </r>
    <r>
      <rPr>
        <i/>
        <sz val="10"/>
        <rFont val="ＭＳ Ｐゴシック"/>
        <family val="3"/>
        <charset val="128"/>
      </rPr>
      <t xml:space="preserve">窓口は同じ担当者が兼務することができる。
</t>
    </r>
    <r>
      <rPr>
        <i/>
        <sz val="10"/>
        <rFont val="Arial"/>
        <family val="2"/>
      </rPr>
      <t> FOSS</t>
    </r>
    <r>
      <rPr>
        <i/>
        <sz val="10"/>
        <rFont val="ＭＳ Ｐゴシック"/>
        <family val="3"/>
        <charset val="128"/>
      </rPr>
      <t xml:space="preserve">コンプライアンス管理に十分な活動資源が提供されていること。
</t>
    </r>
    <r>
      <rPr>
        <i/>
        <sz val="10"/>
        <rFont val="Arial"/>
        <family val="2"/>
      </rPr>
      <t xml:space="preserve">o </t>
    </r>
    <r>
      <rPr>
        <i/>
        <sz val="10"/>
        <rFont val="ＭＳ Ｐゴシック"/>
        <family val="3"/>
        <charset val="128"/>
      </rPr>
      <t xml:space="preserve">職務を遂行するための時間が割り当てられている。
</t>
    </r>
    <r>
      <rPr>
        <i/>
        <sz val="10"/>
        <rFont val="Arial"/>
        <family val="2"/>
      </rPr>
      <t xml:space="preserve">o </t>
    </r>
    <r>
      <rPr>
        <i/>
        <sz val="10"/>
        <rFont val="ＭＳ Ｐゴシック"/>
        <family val="3"/>
        <charset val="128"/>
      </rPr>
      <t xml:space="preserve">商業的に合理的な予算が配分されている。
</t>
    </r>
    <r>
      <rPr>
        <i/>
        <sz val="10"/>
        <rFont val="Arial"/>
        <family val="2"/>
      </rPr>
      <t> FOSS</t>
    </r>
    <r>
      <rPr>
        <i/>
        <sz val="10"/>
        <rFont val="ＭＳ Ｐゴシック"/>
        <family val="3"/>
        <charset val="128"/>
      </rPr>
      <t xml:space="preserve">コンプライアンスのポリシーとプロセスを策定および維持するための責任者をアサインすること。
</t>
    </r>
    <r>
      <rPr>
        <i/>
        <sz val="10"/>
        <rFont val="Arial"/>
        <family val="2"/>
      </rPr>
      <t> FOSS</t>
    </r>
    <r>
      <rPr>
        <i/>
        <sz val="10"/>
        <rFont val="ＭＳ Ｐゴシック"/>
        <family val="3"/>
        <charset val="128"/>
      </rPr>
      <t>コンプライアンスの履行担当者が</t>
    </r>
    <r>
      <rPr>
        <i/>
        <sz val="10"/>
        <rFont val="Arial"/>
        <family val="2"/>
      </rPr>
      <t>FOSS</t>
    </r>
    <r>
      <rPr>
        <i/>
        <sz val="10"/>
        <rFont val="ＭＳ Ｐゴシック"/>
        <family val="3"/>
        <charset val="128"/>
      </rPr>
      <t xml:space="preserve">コンプライアンスに関する法的専門知識を（その組織内もしくは組織外で）獲得できること。
</t>
    </r>
    <r>
      <rPr>
        <i/>
        <sz val="10"/>
        <rFont val="Arial"/>
        <family val="2"/>
      </rPr>
      <t> FOSS</t>
    </r>
    <r>
      <rPr>
        <i/>
        <sz val="10"/>
        <rFont val="ＭＳ Ｐゴシック"/>
        <family val="3"/>
        <charset val="128"/>
      </rPr>
      <t>コンプライアンスに関わる諸問題を解決するためのプロセスが存在していること。</t>
    </r>
    <phoneticPr fontId="25"/>
  </si>
  <si>
    <r>
      <rPr>
        <i/>
        <sz val="10"/>
        <rFont val="ＭＳ Ｐゴシック"/>
        <family val="3"/>
        <charset val="128"/>
      </rPr>
      <t>そのプログラムが組織における共通的</t>
    </r>
    <r>
      <rPr>
        <i/>
        <sz val="10"/>
        <rFont val="Arial"/>
        <family val="2"/>
      </rPr>
      <t>FOSS</t>
    </r>
    <r>
      <rPr>
        <i/>
        <sz val="10"/>
        <rFont val="ＭＳ Ｐゴシック"/>
        <family val="3"/>
        <charset val="128"/>
      </rPr>
      <t>ライセンス</t>
    </r>
    <r>
      <rPr>
        <i/>
        <sz val="10"/>
        <rFont val="Arial"/>
        <family val="2"/>
      </rPr>
      <t xml:space="preserve"> </t>
    </r>
    <r>
      <rPr>
        <i/>
        <sz val="10"/>
        <rFont val="ＭＳ Ｐゴシック"/>
        <family val="3"/>
        <charset val="128"/>
      </rPr>
      <t xml:space="preserve">ユースケースに対応できるよう十分堅固なものにします。その活動を支援する手続きが存在し、その手続きに従っていることを確かなものにします。
</t>
    </r>
    <phoneticPr fontId="25"/>
  </si>
  <si>
    <r>
      <t>[Appendix 1:</t>
    </r>
    <r>
      <rPr>
        <sz val="10"/>
        <color rgb="FF000000"/>
        <rFont val="ＭＳ Ｐゴシック"/>
        <family val="3"/>
        <charset val="128"/>
      </rPr>
      <t>ライセンス分類</t>
    </r>
    <r>
      <rPr>
        <sz val="10"/>
        <color rgb="FF000000"/>
        <rFont val="Arial"/>
        <family val="2"/>
      </rPr>
      <t xml:space="preserve">] </t>
    </r>
    <r>
      <rPr>
        <sz val="10"/>
        <color rgb="FF000000"/>
        <rFont val="ＭＳ Ｐゴシック"/>
        <family val="3"/>
        <charset val="128"/>
      </rPr>
      <t>データデースは、供給ソフトウェアの各リリースに利用されたコードのライセンスを一覧し、バイナリー、ないしは、ソースコードによる頒布をどのように扱うか、強い・弱い</t>
    </r>
    <r>
      <rPr>
        <sz val="10"/>
        <color rgb="FF000000"/>
        <rFont val="Arial"/>
        <family val="2"/>
      </rPr>
      <t>copyleft</t>
    </r>
    <r>
      <rPr>
        <sz val="10"/>
        <color rgb="FF000000"/>
        <rFont val="ＭＳ Ｐゴシック"/>
        <family val="3"/>
        <charset val="128"/>
      </rPr>
      <t>、</t>
    </r>
    <r>
      <rPr>
        <sz val="10"/>
        <color rgb="FF000000"/>
        <rFont val="Arial"/>
        <family val="2"/>
      </rPr>
      <t>SaaS</t>
    </r>
    <r>
      <rPr>
        <sz val="10"/>
        <color rgb="FF000000"/>
        <rFont val="ＭＳ Ｐゴシック"/>
        <family val="3"/>
        <charset val="128"/>
      </rPr>
      <t>ベースの提供の扱い、変更情報の提供、帰属情報の提供などによるカテゴリー分類を例示しています。本データベースに記載されていないライセンスの下にリリースされたコードを導入する場合、「1.3 ライセンスレビューのプロセス」に従ってそのライセンスがレビューされます。</t>
    </r>
    <r>
      <rPr>
        <sz val="10"/>
        <color rgb="FF000000"/>
        <rFont val="Arial"/>
        <family val="2"/>
      </rPr>
      <t xml:space="preserve">
</t>
    </r>
    <r>
      <rPr>
        <sz val="10"/>
        <color rgb="FF000000"/>
        <rFont val="ＭＳ Ｐゴシック"/>
        <family val="3"/>
        <charset val="128"/>
      </rPr>
      <t xml:space="preserve">供給ソフトウェアのいずれかのリリースに新たにコードを組み込む際は、 [Appendix 2: ソースコード導入プロセス]を履行します。
</t>
    </r>
    <rPh sb="17" eb="19">
      <t>ブンルイ</t>
    </rPh>
    <rPh sb="29" eb="31">
      <t>キョウキュウ</t>
    </rPh>
    <rPh sb="38" eb="39">
      <t>カク</t>
    </rPh>
    <rPh sb="44" eb="46">
      <t>リヨウ</t>
    </rPh>
    <rPh sb="59" eb="61">
      <t>イチラン</t>
    </rPh>
    <rPh sb="83" eb="85">
      <t>ハンプ</t>
    </rPh>
    <rPh sb="91" eb="92">
      <t>アツカ</t>
    </rPh>
    <rPh sb="95" eb="96">
      <t>ツヨ</t>
    </rPh>
    <rPh sb="98" eb="99">
      <t>ヨワ</t>
    </rPh>
    <rPh sb="117" eb="119">
      <t>テイキョウ</t>
    </rPh>
    <rPh sb="120" eb="121">
      <t>アツカ</t>
    </rPh>
    <rPh sb="123" eb="125">
      <t>ヘンコウ</t>
    </rPh>
    <rPh sb="125" eb="127">
      <t>ジョウホウ</t>
    </rPh>
    <rPh sb="128" eb="130">
      <t>テイキョウ</t>
    </rPh>
    <rPh sb="131" eb="133">
      <t>キゾク</t>
    </rPh>
    <rPh sb="133" eb="135">
      <t>ジョウホウ</t>
    </rPh>
    <rPh sb="136" eb="138">
      <t>テイキョウ</t>
    </rPh>
    <rPh sb="148" eb="150">
      <t>ブンルイ</t>
    </rPh>
    <rPh sb="151" eb="153">
      <t>レイジ</t>
    </rPh>
    <rPh sb="159" eb="160">
      <t>ホン</t>
    </rPh>
    <rPh sb="167" eb="169">
      <t>キサイ</t>
    </rPh>
    <rPh sb="181" eb="182">
      <t>モト</t>
    </rPh>
    <rPh sb="194" eb="196">
      <t>ドウニュウ</t>
    </rPh>
    <rPh sb="198" eb="200">
      <t>バアイ</t>
    </rPh>
    <rPh sb="222" eb="223">
      <t>シタガ</t>
    </rPh>
    <rPh sb="244" eb="246">
      <t>キョウキュウ</t>
    </rPh>
    <rPh sb="263" eb="264">
      <t>アラ</t>
    </rPh>
    <rPh sb="270" eb="271">
      <t>ク</t>
    </rPh>
    <rPh sb="272" eb="273">
      <t>コ</t>
    </rPh>
    <rPh sb="274" eb="275">
      <t>サイ</t>
    </rPh>
    <rPh sb="297" eb="299">
      <t>ドウニュウ</t>
    </rPh>
    <rPh sb="305" eb="307">
      <t>リコウ</t>
    </rPh>
    <phoneticPr fontId="25"/>
  </si>
  <si>
    <r>
      <t>(B)        [</t>
    </r>
    <r>
      <rPr>
        <sz val="10"/>
        <rFont val="ＭＳ Ｐゴシック"/>
        <family val="3"/>
        <charset val="128"/>
      </rPr>
      <t>会社名</t>
    </r>
    <r>
      <rPr>
        <sz val="10"/>
        <rFont val="Arial"/>
        <family val="2"/>
      </rPr>
      <t xml:space="preserve">] </t>
    </r>
    <r>
      <rPr>
        <sz val="10"/>
        <rFont val="ＭＳ Ｐゴシック"/>
        <family val="3"/>
        <charset val="128"/>
      </rPr>
      <t>は、また、オープンソースソフトウェアの使用には、次のように、なにがしかのリスクがあるということも認識しています。</t>
    </r>
    <r>
      <rPr>
        <sz val="10"/>
        <rFont val="Arial"/>
        <family val="2"/>
      </rPr>
      <t xml:space="preserve">
(B1)        </t>
    </r>
    <r>
      <rPr>
        <sz val="10"/>
        <rFont val="ＭＳ Ｐゴシック"/>
        <family val="3"/>
        <charset val="128"/>
      </rPr>
      <t>オープンソースは、必ずしも常に高い品質にあるとは限らない</t>
    </r>
    <r>
      <rPr>
        <sz val="10"/>
        <rFont val="Arial"/>
        <family val="2"/>
      </rPr>
      <t xml:space="preserve">
(B2)        </t>
    </r>
    <r>
      <rPr>
        <sz val="10"/>
        <rFont val="ＭＳ Ｐゴシック"/>
        <family val="3"/>
        <charset val="128"/>
      </rPr>
      <t>オープンソースのライセンスは複雑であり、ライセンス条件へのコンプライアンスは、周到な考慮、文書化、および、いろいろなプロセスの履行を必要とする</t>
    </r>
    <r>
      <rPr>
        <sz val="10"/>
        <rFont val="Arial"/>
        <family val="2"/>
      </rPr>
      <t xml:space="preserve">
(B3)        </t>
    </r>
    <r>
      <rPr>
        <sz val="10"/>
        <rFont val="ＭＳ Ｐゴシック"/>
        <family val="3"/>
        <charset val="128"/>
      </rPr>
      <t>オープンソースと似た特質を持つけれど、オープンソースでないソフトウェアが存在する、たとえば、非商用ソフトウェアや、シェアドソースなど</t>
    </r>
    <r>
      <rPr>
        <sz val="10"/>
        <rFont val="Arial"/>
        <family val="2"/>
      </rPr>
      <t xml:space="preserve">
(B4)        </t>
    </r>
    <r>
      <rPr>
        <sz val="10"/>
        <rFont val="ＭＳ Ｐゴシック"/>
        <family val="3"/>
        <charset val="128"/>
      </rPr>
      <t>オープンソースの誤った配備や頒布は、知財権の侵害につながる可能性があり、それに対する唯一可能な改善策として、ソースコードを含む当社の企業秘密の公開に至ることがありえる</t>
    </r>
    <r>
      <rPr>
        <sz val="10"/>
        <rFont val="Arial"/>
        <family val="2"/>
      </rPr>
      <t xml:space="preserve">
(B5)        </t>
    </r>
    <r>
      <rPr>
        <sz val="10"/>
        <rFont val="ＭＳ Ｐゴシック"/>
        <family val="3"/>
        <charset val="128"/>
      </rPr>
      <t>オープンソースコードやその性能に関して、保証を得ることは難しい</t>
    </r>
    <r>
      <rPr>
        <sz val="10"/>
        <rFont val="Arial"/>
        <family val="2"/>
      </rPr>
      <t xml:space="preserve">
(B6)        </t>
    </r>
    <r>
      <rPr>
        <sz val="10"/>
        <rFont val="ＭＳ Ｐゴシック"/>
        <family val="3"/>
        <charset val="128"/>
      </rPr>
      <t>オープンソースは誤解されることがあり、また、顧客や投資家から疑いの目で見られることもある</t>
    </r>
    <rPh sb="12" eb="14">
      <t>カイシャ</t>
    </rPh>
    <rPh sb="14" eb="15">
      <t>メイ</t>
    </rPh>
    <rPh sb="36" eb="38">
      <t>シヨウ</t>
    </rPh>
    <rPh sb="41" eb="42">
      <t>ツギ</t>
    </rPh>
    <rPh sb="65" eb="67">
      <t>ニンシキ</t>
    </rPh>
    <rPh sb="95" eb="96">
      <t>カナラ</t>
    </rPh>
    <rPh sb="99" eb="100">
      <t>ツネ</t>
    </rPh>
    <rPh sb="101" eb="102">
      <t>タカ</t>
    </rPh>
    <rPh sb="103" eb="105">
      <t>ヒンシツ</t>
    </rPh>
    <rPh sb="110" eb="111">
      <t>カギ</t>
    </rPh>
    <rPh sb="141" eb="143">
      <t>フクザツ</t>
    </rPh>
    <rPh sb="152" eb="154">
      <t>ジョウケン</t>
    </rPh>
    <rPh sb="166" eb="168">
      <t>シュウトウ</t>
    </rPh>
    <rPh sb="169" eb="171">
      <t>コウリョ</t>
    </rPh>
    <rPh sb="172" eb="175">
      <t>ブンショカ</t>
    </rPh>
    <rPh sb="190" eb="192">
      <t>リコウ</t>
    </rPh>
    <rPh sb="193" eb="195">
      <t>ヒツヨウ</t>
    </rPh>
    <rPh sb="219" eb="220">
      <t>ニ</t>
    </rPh>
    <rPh sb="221" eb="223">
      <t>トクシツ</t>
    </rPh>
    <rPh sb="224" eb="225">
      <t>モ</t>
    </rPh>
    <rPh sb="247" eb="249">
      <t>ソンザイ</t>
    </rPh>
    <rPh sb="257" eb="258">
      <t>ヒ</t>
    </rPh>
    <rPh sb="258" eb="260">
      <t>ショウヨウ</t>
    </rPh>
    <rPh sb="298" eb="299">
      <t>アヤマ</t>
    </rPh>
    <rPh sb="301" eb="303">
      <t>ハイビ</t>
    </rPh>
    <rPh sb="304" eb="306">
      <t>ハンプ</t>
    </rPh>
    <rPh sb="308" eb="310">
      <t>チザイ</t>
    </rPh>
    <rPh sb="310" eb="311">
      <t>ケン</t>
    </rPh>
    <rPh sb="312" eb="314">
      <t>シンガイ</t>
    </rPh>
    <rPh sb="319" eb="322">
      <t>カノウセイ</t>
    </rPh>
    <rPh sb="329" eb="330">
      <t>タイ</t>
    </rPh>
    <rPh sb="332" eb="334">
      <t>ユイイツ</t>
    </rPh>
    <rPh sb="334" eb="336">
      <t>カノウ</t>
    </rPh>
    <rPh sb="337" eb="339">
      <t>カイゼン</t>
    </rPh>
    <rPh sb="339" eb="340">
      <t>サク</t>
    </rPh>
    <rPh sb="351" eb="352">
      <t>フク</t>
    </rPh>
    <rPh sb="353" eb="355">
      <t>トウシャ</t>
    </rPh>
    <rPh sb="356" eb="358">
      <t>キギョウ</t>
    </rPh>
    <rPh sb="358" eb="360">
      <t>ヒミツ</t>
    </rPh>
    <rPh sb="361" eb="363">
      <t>コウカイ</t>
    </rPh>
    <rPh sb="364" eb="365">
      <t>イタ</t>
    </rPh>
    <rPh sb="399" eb="401">
      <t>セイノウ</t>
    </rPh>
    <rPh sb="402" eb="403">
      <t>カン</t>
    </rPh>
    <rPh sb="406" eb="408">
      <t>ホショウ</t>
    </rPh>
    <rPh sb="409" eb="410">
      <t>エ</t>
    </rPh>
    <rPh sb="414" eb="415">
      <t>ムズカ</t>
    </rPh>
    <rPh sb="438" eb="440">
      <t>ゴカイ</t>
    </rPh>
    <rPh sb="452" eb="454">
      <t>コキャク</t>
    </rPh>
    <rPh sb="455" eb="458">
      <t>トウシカ</t>
    </rPh>
    <rPh sb="460" eb="461">
      <t>ウタガ</t>
    </rPh>
    <rPh sb="463" eb="464">
      <t>メ</t>
    </rPh>
    <rPh sb="465" eb="466">
      <t>ミ</t>
    </rPh>
    <phoneticPr fontId="25"/>
  </si>
  <si>
    <r>
      <rPr>
        <sz val="10"/>
        <color rgb="FF000000"/>
        <rFont val="ＭＳ Ｐゴシック"/>
        <family val="3"/>
        <charset val="128"/>
      </rPr>
      <t>ソフトウェアスタッフとして業務を始める社員はすべて、導入教育の過程において、オープンソースポリシーとそれに関連した教育ポリシー、および、オープンソースポリシーの掲示場所を認識できるようになります。このことは、導入教育のチェックリスト</t>
    </r>
    <r>
      <rPr>
        <sz val="10"/>
        <color rgb="FF000000"/>
        <rFont val="Arial"/>
        <family val="2"/>
      </rPr>
      <t xml:space="preserve"> [</t>
    </r>
    <r>
      <rPr>
        <sz val="10"/>
        <color rgb="FF000000"/>
        <rFont val="ＭＳ Ｐゴシック"/>
        <family val="3"/>
        <charset val="128"/>
      </rPr>
      <t>チェックリスト文書名</t>
    </r>
    <r>
      <rPr>
        <sz val="10"/>
        <color rgb="FF000000"/>
        <rFont val="Arial"/>
        <family val="2"/>
      </rPr>
      <t>]</t>
    </r>
    <r>
      <rPr>
        <sz val="10"/>
        <color rgb="FF000000"/>
        <rFont val="ＭＳ Ｐゴシック"/>
        <family val="3"/>
        <charset val="128"/>
      </rPr>
      <t>に記録されます。</t>
    </r>
    <r>
      <rPr>
        <sz val="10"/>
        <color rgb="FF000000"/>
        <rFont val="Arial"/>
        <family val="2"/>
      </rPr>
      <t xml:space="preserve">
</t>
    </r>
    <rPh sb="13" eb="15">
      <t>ギョウム</t>
    </rPh>
    <rPh sb="16" eb="17">
      <t>ハジ</t>
    </rPh>
    <rPh sb="19" eb="21">
      <t>シャイン</t>
    </rPh>
    <rPh sb="26" eb="28">
      <t>ドウニュウ</t>
    </rPh>
    <rPh sb="28" eb="30">
      <t>キョウイク</t>
    </rPh>
    <rPh sb="31" eb="33">
      <t>カテイ</t>
    </rPh>
    <rPh sb="53" eb="55">
      <t>カンレン</t>
    </rPh>
    <rPh sb="57" eb="59">
      <t>キョウイク</t>
    </rPh>
    <rPh sb="80" eb="82">
      <t>ケイジ</t>
    </rPh>
    <rPh sb="82" eb="84">
      <t>バショ</t>
    </rPh>
    <rPh sb="85" eb="87">
      <t>ニンシキ</t>
    </rPh>
    <rPh sb="104" eb="106">
      <t>ドウニュウ</t>
    </rPh>
    <rPh sb="106" eb="108">
      <t>キョウイク</t>
    </rPh>
    <rPh sb="125" eb="127">
      <t>ブンショ</t>
    </rPh>
    <rPh sb="127" eb="128">
      <t>メイ</t>
    </rPh>
    <rPh sb="130" eb="132">
      <t>キロク</t>
    </rPh>
    <phoneticPr fontId="25"/>
  </si>
  <si>
    <r>
      <rPr>
        <sz val="10"/>
        <rFont val="ＭＳ Ｐゴシック"/>
        <family val="3"/>
        <charset val="128"/>
      </rPr>
      <t>トレーニングコースでは、以下のトピックがカバーされます。</t>
    </r>
    <r>
      <rPr>
        <sz val="10"/>
        <rFont val="Arial"/>
        <family val="2"/>
      </rPr>
      <t xml:space="preserve">
•        </t>
    </r>
    <r>
      <rPr>
        <sz val="10"/>
        <rFont val="ＭＳ Ｐゴシック"/>
        <family val="3"/>
        <charset val="128"/>
      </rPr>
      <t>オープンソースポリシー、および、それがどこで見つけられるか</t>
    </r>
    <r>
      <rPr>
        <sz val="10"/>
        <rFont val="Arial"/>
        <family val="2"/>
      </rPr>
      <t xml:space="preserve">
•        </t>
    </r>
    <r>
      <rPr>
        <sz val="10"/>
        <rFont val="ＭＳ Ｐゴシック"/>
        <family val="3"/>
        <charset val="128"/>
      </rPr>
      <t>オープンソース、プロプラエタリーソフトウェア、および、オープンソースやプロプラエタリ―ソフトウェアのライセンスに付随する知的財産関連法令の基礎</t>
    </r>
    <r>
      <rPr>
        <sz val="10"/>
        <rFont val="Arial"/>
        <family val="2"/>
      </rPr>
      <t xml:space="preserve">
•        </t>
    </r>
    <r>
      <rPr>
        <sz val="10"/>
        <rFont val="ＭＳ Ｐゴシック"/>
        <family val="3"/>
        <charset val="128"/>
      </rPr>
      <t>オープンソースライセンスの概念（</t>
    </r>
    <r>
      <rPr>
        <sz val="10"/>
        <rFont val="Arial"/>
        <family val="2"/>
      </rPr>
      <t>copyleft</t>
    </r>
    <r>
      <rPr>
        <sz val="10"/>
        <rFont val="ＭＳ Ｐゴシック"/>
        <family val="3"/>
        <charset val="128"/>
      </rPr>
      <t>ライセンスやパーミッシブなライセンスの概念など）</t>
    </r>
    <r>
      <rPr>
        <sz val="10"/>
        <rFont val="Arial"/>
        <family val="2"/>
      </rPr>
      <t xml:space="preserve">
•        </t>
    </r>
    <r>
      <rPr>
        <sz val="10"/>
        <rFont val="ＭＳ Ｐゴシック"/>
        <family val="3"/>
        <charset val="128"/>
      </rPr>
      <t>プロプラエタリーソフトウェアに適用されるライセンスの概念。たとえば、ロイヤリティの支払い、および、プロプラエタリーソフトウェアにおける典型的な制約（業務領域、サブライセンス、ユーザー数に応じたライセンス、サイトライセンス、さらには、地理的な制約）</t>
    </r>
    <r>
      <rPr>
        <sz val="10"/>
        <rFont val="Arial"/>
        <family val="2"/>
      </rPr>
      <t xml:space="preserve">
•        </t>
    </r>
    <r>
      <rPr>
        <sz val="10"/>
        <rFont val="ＭＳ Ｐゴシック"/>
        <family val="3"/>
        <charset val="128"/>
      </rPr>
      <t>オープンソースプロジェクトのライセンス供与モデル（SaaSを含む）</t>
    </r>
    <r>
      <rPr>
        <sz val="10"/>
        <rFont val="Arial"/>
        <family val="2"/>
      </rPr>
      <t xml:space="preserve">
•        </t>
    </r>
    <r>
      <rPr>
        <sz val="10"/>
        <rFont val="ＭＳ Ｐゴシック"/>
        <family val="3"/>
        <charset val="128"/>
      </rPr>
      <t>プロプラエタリーソフトウェアのライセンス供与モデル（SaaSを含む）</t>
    </r>
    <r>
      <rPr>
        <sz val="10"/>
        <rFont val="Arial"/>
        <family val="2"/>
      </rPr>
      <t xml:space="preserve"> 
•        </t>
    </r>
    <r>
      <rPr>
        <sz val="10"/>
        <rFont val="ＭＳ Ｐゴシック"/>
        <family val="3"/>
        <charset val="128"/>
      </rPr>
      <t>ソフトウェアスタッフの役割と責任、オープンソース、および、プロプラエタリーソフトウェアのコンプライアンスの関連事項については具体的に、さらに、オープンソースポリシーの関連事項については概括的に</t>
    </r>
    <r>
      <rPr>
        <sz val="10"/>
        <rFont val="Arial"/>
        <family val="2"/>
      </rPr>
      <t xml:space="preserve">
•        </t>
    </r>
    <r>
      <rPr>
        <sz val="10"/>
        <rFont val="ＭＳ Ｐゴシック"/>
        <family val="3"/>
        <charset val="128"/>
      </rPr>
      <t>供給ソフトウェアの中に組み込まれたオープンソース、および、プロプラエタリーソフトウェアのコンポーネントを特定、記録、および、追跡するためのプロセス</t>
    </r>
    <r>
      <rPr>
        <sz val="10"/>
        <rFont val="Arial"/>
        <family val="2"/>
      </rPr>
      <t xml:space="preserve">
•        [</t>
    </r>
    <r>
      <rPr>
        <sz val="10"/>
        <rFont val="ＭＳ Ｐゴシック"/>
        <family val="3"/>
        <charset val="128"/>
      </rPr>
      <t>その他のトピックを追加する。</t>
    </r>
    <r>
      <rPr>
        <sz val="10"/>
        <rFont val="Arial"/>
        <family val="2"/>
      </rPr>
      <t xml:space="preserve"> </t>
    </r>
    <r>
      <rPr>
        <sz val="10"/>
        <rFont val="ＭＳ Ｐゴシック"/>
        <family val="3"/>
        <charset val="128"/>
      </rPr>
      <t>たとえば、「コミュニティとの関わり方」、あるいは、「</t>
    </r>
    <r>
      <rPr>
        <sz val="10"/>
        <rFont val="Arial"/>
        <family val="2"/>
      </rPr>
      <t>[</t>
    </r>
    <r>
      <rPr>
        <sz val="10"/>
        <rFont val="ＭＳ Ｐゴシック"/>
        <family val="3"/>
        <charset val="128"/>
      </rPr>
      <t>コミュニティ名</t>
    </r>
    <r>
      <rPr>
        <sz val="10"/>
        <rFont val="Arial"/>
        <family val="2"/>
      </rPr>
      <t>]</t>
    </r>
    <r>
      <rPr>
        <sz val="10"/>
        <rFont val="ＭＳ Ｐゴシック"/>
        <family val="3"/>
        <charset val="128"/>
      </rPr>
      <t>コミュニティにおける活動の方法」など]</t>
    </r>
    <rPh sb="12" eb="14">
      <t>イカ</t>
    </rPh>
    <rPh sb="60" eb="61">
      <t>ミ</t>
    </rPh>
    <rPh sb="133" eb="135">
      <t>フズイ</t>
    </rPh>
    <rPh sb="137" eb="139">
      <t>チテキ</t>
    </rPh>
    <rPh sb="139" eb="141">
      <t>ザイサン</t>
    </rPh>
    <rPh sb="141" eb="143">
      <t>カンレン</t>
    </rPh>
    <rPh sb="143" eb="145">
      <t>ホウレイ</t>
    </rPh>
    <rPh sb="146" eb="148">
      <t>キソ</t>
    </rPh>
    <rPh sb="171" eb="173">
      <t>ガイネン</t>
    </rPh>
    <rPh sb="201" eb="203">
      <t>ガイネン</t>
    </rPh>
    <rPh sb="231" eb="233">
      <t>テキヨウ</t>
    </rPh>
    <rPh sb="242" eb="244">
      <t>ガイネン</t>
    </rPh>
    <rPh sb="257" eb="259">
      <t>シハラ</t>
    </rPh>
    <rPh sb="283" eb="286">
      <t>テンケイテキ</t>
    </rPh>
    <rPh sb="287" eb="289">
      <t>セイヤク</t>
    </rPh>
    <rPh sb="290" eb="292">
      <t>ギョウム</t>
    </rPh>
    <rPh sb="292" eb="294">
      <t>リョウイキ</t>
    </rPh>
    <rPh sb="307" eb="308">
      <t>スウ</t>
    </rPh>
    <rPh sb="309" eb="310">
      <t>オウ</t>
    </rPh>
    <rPh sb="332" eb="335">
      <t>チリテキ</t>
    </rPh>
    <rPh sb="336" eb="338">
      <t>セイヤク</t>
    </rPh>
    <rPh sb="368" eb="370">
      <t>キョウヨ</t>
    </rPh>
    <rPh sb="379" eb="380">
      <t>フク</t>
    </rPh>
    <rPh sb="412" eb="414">
      <t>キョウヨ</t>
    </rPh>
    <rPh sb="423" eb="424">
      <t>フク</t>
    </rPh>
    <rPh sb="490" eb="492">
      <t>カンレン</t>
    </rPh>
    <rPh sb="492" eb="494">
      <t>ジコウ</t>
    </rPh>
    <rPh sb="499" eb="502">
      <t>グタイテキ</t>
    </rPh>
    <rPh sb="520" eb="522">
      <t>カンレン</t>
    </rPh>
    <rPh sb="522" eb="524">
      <t>ジコウ</t>
    </rPh>
    <rPh sb="529" eb="532">
      <t>ガイカツテキ</t>
    </rPh>
    <rPh sb="543" eb="545">
      <t>キョウキュウ</t>
    </rPh>
    <rPh sb="552" eb="553">
      <t>ナカ</t>
    </rPh>
    <rPh sb="554" eb="555">
      <t>ク</t>
    </rPh>
    <rPh sb="556" eb="557">
      <t>コ</t>
    </rPh>
    <rPh sb="595" eb="597">
      <t>トクテイ</t>
    </rPh>
    <rPh sb="598" eb="600">
      <t>キロク</t>
    </rPh>
    <rPh sb="605" eb="607">
      <t>ツイセキ</t>
    </rPh>
    <rPh sb="629" eb="630">
      <t>タ</t>
    </rPh>
    <rPh sb="636" eb="638">
      <t>ツイカ</t>
    </rPh>
    <rPh sb="656" eb="657">
      <t>カカ</t>
    </rPh>
    <rPh sb="659" eb="660">
      <t>カタ</t>
    </rPh>
    <rPh sb="675" eb="676">
      <t>メイ</t>
    </rPh>
    <rPh sb="687" eb="689">
      <t>カツドウ</t>
    </rPh>
    <rPh sb="690" eb="692">
      <t>ホウホウ</t>
    </rPh>
    <phoneticPr fontId="25"/>
  </si>
  <si>
    <r>
      <rPr>
        <sz val="10"/>
        <rFont val="ＭＳ Ｐゴシック"/>
        <family val="3"/>
        <charset val="128"/>
      </rPr>
      <t>ソフトウェアスタッフは、</t>
    </r>
    <r>
      <rPr>
        <sz val="10"/>
        <rFont val="Arial"/>
        <family val="2"/>
      </rPr>
      <t xml:space="preserve"> </t>
    </r>
    <r>
      <rPr>
        <sz val="10"/>
        <rFont val="ＭＳ Ｐゴシック"/>
        <family val="3"/>
        <charset val="128"/>
      </rPr>
      <t>その業務を開始すると、まず直近開催のトレーニングコースを受講し、さらに、その後も</t>
    </r>
    <r>
      <rPr>
        <sz val="10"/>
        <rFont val="Arial"/>
        <family val="2"/>
      </rPr>
      <t xml:space="preserve"> [24 |18] </t>
    </r>
    <r>
      <rPr>
        <sz val="10"/>
        <rFont val="ＭＳ Ｐゴシック"/>
        <family val="3"/>
        <charset val="128"/>
      </rPr>
      <t>か月以下の間隔で受講を繰り返さなければなりません。</t>
    </r>
    <r>
      <rPr>
        <sz val="10"/>
        <rFont val="Arial"/>
        <family val="2"/>
      </rPr>
      <t xml:space="preserve"> 
</t>
    </r>
    <r>
      <rPr>
        <sz val="10"/>
        <rFont val="ＭＳ Ｐゴシック"/>
        <family val="3"/>
        <charset val="128"/>
      </rPr>
      <t>また、</t>
    </r>
    <r>
      <rPr>
        <sz val="10"/>
        <rFont val="Arial"/>
        <family val="2"/>
      </rPr>
      <t>[</t>
    </r>
    <r>
      <rPr>
        <sz val="10"/>
        <rFont val="ＭＳ Ｐゴシック"/>
        <family val="3"/>
        <charset val="128"/>
      </rPr>
      <t>当社のトレーニングシステム</t>
    </r>
    <r>
      <rPr>
        <sz val="10"/>
        <rFont val="Arial"/>
        <family val="2"/>
      </rPr>
      <t xml:space="preserve"> | </t>
    </r>
    <r>
      <rPr>
        <sz val="10"/>
        <rFont val="ＭＳ Ｐゴシック"/>
        <family val="3"/>
        <charset val="128"/>
      </rPr>
      <t>当社のトレーニング部門のスタッフ</t>
    </r>
    <r>
      <rPr>
        <sz val="10"/>
        <rFont val="Arial"/>
        <family val="2"/>
      </rPr>
      <t xml:space="preserve">] </t>
    </r>
    <r>
      <rPr>
        <sz val="10"/>
        <rFont val="ＭＳ Ｐゴシック"/>
        <family val="3"/>
        <charset val="128"/>
      </rPr>
      <t>は、</t>
    </r>
    <r>
      <rPr>
        <sz val="10"/>
        <rFont val="Arial"/>
        <family val="2"/>
      </rPr>
      <t>[4</t>
    </r>
    <r>
      <rPr>
        <sz val="10"/>
        <rFont val="ＭＳ Ｐゴシック"/>
        <family val="3"/>
        <charset val="128"/>
      </rPr>
      <t>半期ごとに</t>
    </r>
    <r>
      <rPr>
        <sz val="10"/>
        <rFont val="Arial"/>
        <family val="2"/>
      </rPr>
      <t xml:space="preserve"> | </t>
    </r>
    <r>
      <rPr>
        <sz val="10"/>
        <rFont val="ＭＳ Ｐゴシック"/>
        <family val="3"/>
        <charset val="128"/>
      </rPr>
      <t>継続的に</t>
    </r>
    <r>
      <rPr>
        <sz val="10"/>
        <rFont val="Arial"/>
        <family val="2"/>
      </rPr>
      <t>]</t>
    </r>
    <r>
      <rPr>
        <sz val="10"/>
        <rFont val="ＭＳ Ｐゴシック"/>
        <family val="3"/>
        <charset val="128"/>
      </rPr>
      <t>トレーニングの記録をチェックして受講間隔の基準が守られていることを確認し、ソフトウェアスタッフの</t>
    </r>
    <r>
      <rPr>
        <sz val="10"/>
        <rFont val="Arial"/>
        <family val="2"/>
      </rPr>
      <t>85%</t>
    </r>
    <r>
      <rPr>
        <sz val="10"/>
        <rFont val="ＭＳ Ｐゴシック"/>
        <family val="3"/>
        <charset val="128"/>
      </rPr>
      <t>以上が常に最新の知識を身につけることができるようにしています。</t>
    </r>
    <rPh sb="15" eb="17">
      <t>ギョウム</t>
    </rPh>
    <rPh sb="18" eb="20">
      <t>カイシ</t>
    </rPh>
    <rPh sb="26" eb="28">
      <t>チョッキン</t>
    </rPh>
    <rPh sb="28" eb="30">
      <t>カイサイ</t>
    </rPh>
    <rPh sb="41" eb="43">
      <t>ジュコウ</t>
    </rPh>
    <rPh sb="51" eb="52">
      <t>アト</t>
    </rPh>
    <rPh sb="64" eb="65">
      <t>ゲツ</t>
    </rPh>
    <rPh sb="65" eb="67">
      <t>イカ</t>
    </rPh>
    <rPh sb="68" eb="70">
      <t>カンカク</t>
    </rPh>
    <rPh sb="71" eb="73">
      <t>ジュコウ</t>
    </rPh>
    <rPh sb="74" eb="75">
      <t>ク</t>
    </rPh>
    <rPh sb="76" eb="77">
      <t>カエ</t>
    </rPh>
    <rPh sb="94" eb="96">
      <t>トウシャ</t>
    </rPh>
    <rPh sb="110" eb="112">
      <t>トウシャ</t>
    </rPh>
    <rPh sb="119" eb="121">
      <t>ブモン</t>
    </rPh>
    <rPh sb="132" eb="134">
      <t>ハンキ</t>
    </rPh>
    <rPh sb="140" eb="143">
      <t>ケイゾクテキ</t>
    </rPh>
    <rPh sb="152" eb="154">
      <t>キロク</t>
    </rPh>
    <rPh sb="161" eb="163">
      <t>ジュコウ</t>
    </rPh>
    <rPh sb="163" eb="165">
      <t>カンカク</t>
    </rPh>
    <rPh sb="166" eb="168">
      <t>キジュン</t>
    </rPh>
    <rPh sb="169" eb="170">
      <t>マモ</t>
    </rPh>
    <rPh sb="178" eb="180">
      <t>カクニン</t>
    </rPh>
    <rPh sb="196" eb="198">
      <t>イジョウ</t>
    </rPh>
    <rPh sb="199" eb="200">
      <t>ツネ</t>
    </rPh>
    <rPh sb="201" eb="203">
      <t>サイシン</t>
    </rPh>
    <rPh sb="204" eb="206">
      <t>チシキ</t>
    </rPh>
    <rPh sb="207" eb="208">
      <t>ミ</t>
    </rPh>
    <phoneticPr fontId="25"/>
  </si>
  <si>
    <r>
      <rPr>
        <sz val="10"/>
        <color rgb="FF000000"/>
        <rFont val="ＭＳ Ｐゴシック"/>
        <family val="3"/>
        <charset val="128"/>
      </rPr>
      <t>現時点で把握されているライセンスは</t>
    </r>
    <r>
      <rPr>
        <sz val="10"/>
        <color rgb="FF000000"/>
        <rFont val="Arial"/>
        <family val="2"/>
      </rPr>
      <t xml:space="preserve">[Appendix 1 </t>
    </r>
    <r>
      <rPr>
        <sz val="10"/>
        <color rgb="FF000000"/>
        <rFont val="ＭＳ Ｐゴシック"/>
        <family val="3"/>
        <charset val="128"/>
      </rPr>
      <t>ライセンス分類</t>
    </r>
    <r>
      <rPr>
        <sz val="10"/>
        <color rgb="FF000000"/>
        <rFont val="Arial"/>
        <family val="2"/>
      </rPr>
      <t xml:space="preserve">] </t>
    </r>
    <r>
      <rPr>
        <sz val="10"/>
        <color rgb="FF000000"/>
        <rFont val="ＭＳ Ｐゴシック"/>
        <family val="3"/>
        <charset val="128"/>
      </rPr>
      <t>に掲載しており、当該ライセンスの義務、制約、許諾される権利に従って分類しています。この一覧に含まれていないライセンスのコードを導入したいという要望がなされると、[オープンソースコンプライアンス推進部署]は、必要に応じて[法務部門]の助言を得て、そのライセンスをどのように分類するかを決定します。すでに記載されたライセンスの分類に関して問い合わせがあると、[チケット発行システムを通じて][オープンソースコンプライアンス推進部署]に提起されます。</t>
    </r>
    <r>
      <rPr>
        <sz val="10"/>
        <color rgb="FF000000"/>
        <rFont val="Arial"/>
        <family val="2"/>
      </rPr>
      <t xml:space="preserve"> 
[</t>
    </r>
    <r>
      <rPr>
        <sz val="10"/>
        <color rgb="FF000000"/>
        <rFont val="ＭＳ Ｐゴシック"/>
        <family val="3"/>
        <charset val="128"/>
      </rPr>
      <t>オープンソースコンプライアンス推進部署</t>
    </r>
    <r>
      <rPr>
        <sz val="10"/>
        <color rgb="FF000000"/>
        <rFont val="Arial"/>
        <family val="2"/>
      </rPr>
      <t>]</t>
    </r>
    <r>
      <rPr>
        <sz val="10"/>
        <color rgb="FF000000"/>
        <rFont val="ＭＳ Ｐゴシック"/>
        <family val="3"/>
        <charset val="128"/>
      </rPr>
      <t>がライセンスの分類を変更する必要のあることに気付いたときは、必要に応じて</t>
    </r>
    <r>
      <rPr>
        <sz val="10"/>
        <color rgb="FF000000"/>
        <rFont val="Arial"/>
        <family val="2"/>
      </rPr>
      <t>[</t>
    </r>
    <r>
      <rPr>
        <sz val="10"/>
        <color rgb="FF000000"/>
        <rFont val="ＭＳ Ｐゴシック"/>
        <family val="3"/>
        <charset val="128"/>
      </rPr>
      <t>法務部門</t>
    </r>
    <r>
      <rPr>
        <sz val="10"/>
        <color rgb="FF000000"/>
        <rFont val="Arial"/>
        <family val="2"/>
      </rPr>
      <t>]</t>
    </r>
    <r>
      <rPr>
        <sz val="10"/>
        <color rgb="FF000000"/>
        <rFont val="ＭＳ Ｐゴシック"/>
        <family val="3"/>
        <charset val="128"/>
      </rPr>
      <t>の助言を得て、ライセンスの再分類が行われ、さらに、当該ライセンスの影響下にあるコードは、新規にコードの導入が行われるのと同様の扱いを受けます。</t>
    </r>
    <rPh sb="39" eb="41">
      <t>ケイサイ</t>
    </rPh>
    <rPh sb="101" eb="103">
      <t>ドウニュウ</t>
    </rPh>
    <rPh sb="134" eb="136">
      <t>スイシン</t>
    </rPh>
    <rPh sb="136" eb="138">
      <t>ブショ</t>
    </rPh>
    <rPh sb="247" eb="249">
      <t>スイシン</t>
    </rPh>
    <rPh sb="249" eb="251">
      <t>ブショ</t>
    </rPh>
    <rPh sb="279" eb="281">
      <t>スイシン</t>
    </rPh>
    <rPh sb="281" eb="283">
      <t>ブショ</t>
    </rPh>
    <rPh sb="298" eb="300">
      <t>ヒツヨウ</t>
    </rPh>
    <rPh sb="306" eb="308">
      <t>キヅ</t>
    </rPh>
    <rPh sb="339" eb="342">
      <t>サイブンルイ</t>
    </rPh>
    <rPh sb="343" eb="344">
      <t>オコナ</t>
    </rPh>
    <rPh sb="351" eb="353">
      <t>トウガイ</t>
    </rPh>
    <rPh sb="359" eb="361">
      <t>エイキョウ</t>
    </rPh>
    <rPh sb="361" eb="362">
      <t>モト</t>
    </rPh>
    <rPh sb="370" eb="372">
      <t>シンキ</t>
    </rPh>
    <rPh sb="377" eb="379">
      <t>ドウニュウ</t>
    </rPh>
    <rPh sb="380" eb="381">
      <t>オコナ</t>
    </rPh>
    <rPh sb="386" eb="388">
      <t>ドウヨウ</t>
    </rPh>
    <rPh sb="389" eb="390">
      <t>アツカ</t>
    </rPh>
    <rPh sb="392" eb="393">
      <t>ウ</t>
    </rPh>
    <phoneticPr fontId="25"/>
  </si>
  <si>
    <r>
      <rPr>
        <sz val="10"/>
        <color rgb="FF000000"/>
        <rFont val="ＭＳ Ｐゴシック"/>
        <family val="3"/>
        <charset val="128"/>
      </rPr>
      <t>時として、当社製品のソフトウェアのユーザーから当社宛てに、オープンソースの使用について、当社が使用するソフトウェアのオープンソースプロジェクト（あるいは、世間の人々がそのように看做すプロジェクト）について、さらには、当社が公開したコードやコードに関連して提示した情報がオープンソースのコンプライアンスを守っているかについて、問い合わせが送られて来ることがあります。</t>
    </r>
    <r>
      <rPr>
        <sz val="10"/>
        <color rgb="FF000000"/>
        <rFont val="Arial"/>
        <family val="2"/>
      </rPr>
      <t xml:space="preserve"> 
</t>
    </r>
    <r>
      <rPr>
        <sz val="10"/>
        <color rgb="FF000000"/>
        <rFont val="ＭＳ Ｐゴシック"/>
        <family val="3"/>
        <charset val="128"/>
      </rPr>
      <t>また、当社はいろいろなオープンソースプロジェクトにコントリビュートしていますが、これらのプロジェクトの一次接点として、当社とこれらのプロジェクトとの関係を取り扱うのは、オープンソース窓口の[責任者 | 役職名]です。社外のプロジェクトへの参加に関心のある方はオープンソース窓口の[責任者 | 役職名]に相談してください。社外プロジェクトへのコントリビューションに関するさらなる情報は、</t>
    </r>
    <r>
      <rPr>
        <sz val="10"/>
        <color rgb="FF000000"/>
        <rFont val="Arial"/>
        <family val="2"/>
      </rPr>
      <t>[REF]</t>
    </r>
    <r>
      <rPr>
        <sz val="10"/>
        <color rgb="FF000000"/>
        <rFont val="ＭＳ Ｐゴシック"/>
        <family val="3"/>
        <charset val="128"/>
      </rPr>
      <t>サイトに掲載しています。</t>
    </r>
    <r>
      <rPr>
        <sz val="10"/>
        <color rgb="FF000000"/>
        <rFont val="Arial"/>
        <family val="2"/>
      </rPr>
      <t xml:space="preserve">
</t>
    </r>
    <r>
      <rPr>
        <sz val="10"/>
        <color rgb="FF000000"/>
        <rFont val="ＭＳ Ｐゴシック"/>
        <family val="3"/>
        <charset val="128"/>
      </rPr>
      <t>これらに関して何か問題があれば、まずはオープンソース窓口の</t>
    </r>
    <r>
      <rPr>
        <sz val="10"/>
        <color rgb="FF000000"/>
        <rFont val="Arial"/>
        <family val="2"/>
      </rPr>
      <t>[</t>
    </r>
    <r>
      <rPr>
        <sz val="10"/>
        <color rgb="FF000000"/>
        <rFont val="ＭＳ Ｐゴシック"/>
        <family val="3"/>
        <charset val="128"/>
      </rPr>
      <t>責任者</t>
    </r>
    <r>
      <rPr>
        <sz val="10"/>
        <color rgb="FF000000"/>
        <rFont val="Arial"/>
        <family val="2"/>
      </rPr>
      <t xml:space="preserve"> | </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が対応します。</t>
    </r>
  </si>
  <si>
    <r>
      <rPr>
        <sz val="10"/>
        <color rgb="FF000000"/>
        <rFont val="ＭＳ Ｐゴシック"/>
        <family val="3"/>
        <charset val="128"/>
      </rPr>
      <t>当社のオープンソース窓口は、</t>
    </r>
    <r>
      <rPr>
        <sz val="10"/>
        <color rgb="FF000000"/>
        <rFont val="Arial"/>
        <family val="2"/>
      </rPr>
      <t>[</t>
    </r>
    <r>
      <rPr>
        <sz val="10"/>
        <color rgb="FF000000"/>
        <rFont val="ＭＳ Ｐゴシック"/>
        <family val="3"/>
        <charset val="128"/>
      </rPr>
      <t>社外向け</t>
    </r>
    <r>
      <rPr>
        <sz val="10"/>
        <color rgb="FF000000"/>
        <rFont val="Arial"/>
        <family val="2"/>
      </rPr>
      <t>Web</t>
    </r>
    <r>
      <rPr>
        <sz val="10"/>
        <color rgb="FF000000"/>
        <rFont val="ＭＳ Ｐゴシック"/>
        <family val="3"/>
        <charset val="128"/>
      </rPr>
      <t>サイトの</t>
    </r>
    <r>
      <rPr>
        <sz val="10"/>
        <color rgb="FF000000"/>
        <rFont val="Arial"/>
        <family val="2"/>
      </rPr>
      <t>URL]</t>
    </r>
    <r>
      <rPr>
        <sz val="10"/>
        <color rgb="FF000000"/>
        <rFont val="ＭＳ Ｐゴシック"/>
        <family val="3"/>
        <charset val="128"/>
      </rPr>
      <t>に掲載しています。その責任者は、</t>
    </r>
    <r>
      <rPr>
        <sz val="10"/>
        <color rgb="FF000000"/>
        <rFont val="Arial"/>
        <family val="2"/>
      </rPr>
      <t>[</t>
    </r>
    <r>
      <rPr>
        <sz val="10"/>
        <color rgb="FF000000"/>
        <rFont val="ＭＳ Ｐゴシック"/>
        <family val="3"/>
        <charset val="128"/>
      </rPr>
      <t>役職名</t>
    </r>
    <r>
      <rPr>
        <sz val="10"/>
        <color rgb="FF000000"/>
        <rFont val="Arial"/>
        <family val="2"/>
      </rPr>
      <t>]</t>
    </r>
    <r>
      <rPr>
        <sz val="10"/>
        <color rgb="FF000000"/>
        <rFont val="ＭＳ Ｐゴシック"/>
        <family val="3"/>
        <charset val="128"/>
      </rPr>
      <t>であり、</t>
    </r>
    <r>
      <rPr>
        <sz val="10"/>
        <color rgb="FF000000"/>
        <rFont val="Arial"/>
        <family val="2"/>
      </rPr>
      <t>[</t>
    </r>
    <r>
      <rPr>
        <sz val="10"/>
        <color rgb="FF000000"/>
        <rFont val="ＭＳ Ｐゴシック"/>
        <family val="3"/>
        <charset val="128"/>
      </rPr>
      <t>メールアドレスなど</t>
    </r>
    <r>
      <rPr>
        <sz val="10"/>
        <color rgb="FF000000"/>
        <rFont val="Arial"/>
        <family val="2"/>
      </rPr>
      <t>]</t>
    </r>
    <r>
      <rPr>
        <sz val="10"/>
        <color rgb="FF000000"/>
        <rFont val="ＭＳ Ｐゴシック"/>
        <family val="3"/>
        <charset val="128"/>
      </rPr>
      <t>にて連絡することができます。</t>
    </r>
    <rPh sb="41" eb="43">
      <t>セキニン</t>
    </rPh>
    <rPh sb="43" eb="44">
      <t>シャ</t>
    </rPh>
    <phoneticPr fontId="25"/>
  </si>
  <si>
    <r>
      <rPr>
        <sz val="10"/>
        <color rgb="FF000000"/>
        <rFont val="ＭＳ Ｐゴシック"/>
        <family val="3"/>
        <charset val="128"/>
      </rPr>
      <t>当社には、社内の[コンプライアンス推進部署]が設置されており、オープンソースに関わるすべての社内の課題、たとえば、ライセンスやコードの組み込みに関する問い合わせや、ライセンスの相互両立性に対する質問などに対応しています。</t>
    </r>
    <r>
      <rPr>
        <sz val="10"/>
        <color rgb="FF000000"/>
        <rFont val="Arial"/>
        <family val="2"/>
      </rPr>
      <t xml:space="preserve"> [</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は、その時々の必要に応じて、社内の専門家の支援を受け、また、複雑なライセンス問題を読み解くために、必要とあらば外部の助言者へのアクセスを行います。</t>
    </r>
    <rPh sb="0" eb="2">
      <t>トウシャ</t>
    </rPh>
    <rPh sb="5" eb="7">
      <t>シャナイ</t>
    </rPh>
    <rPh sb="17" eb="19">
      <t>スイシン</t>
    </rPh>
    <rPh sb="19" eb="21">
      <t>ブショ</t>
    </rPh>
    <rPh sb="23" eb="25">
      <t>セッチ</t>
    </rPh>
    <rPh sb="39" eb="40">
      <t>カカ</t>
    </rPh>
    <rPh sb="46" eb="48">
      <t>シャナイ</t>
    </rPh>
    <rPh sb="49" eb="51">
      <t>カダイ</t>
    </rPh>
    <rPh sb="67" eb="68">
      <t>ク</t>
    </rPh>
    <rPh sb="69" eb="70">
      <t>コ</t>
    </rPh>
    <rPh sb="72" eb="73">
      <t>カン</t>
    </rPh>
    <rPh sb="75" eb="76">
      <t>ト</t>
    </rPh>
    <rPh sb="77" eb="78">
      <t>ア</t>
    </rPh>
    <rPh sb="88" eb="90">
      <t>ソウゴ</t>
    </rPh>
    <rPh sb="90" eb="92">
      <t>リョウリツ</t>
    </rPh>
    <rPh sb="92" eb="93">
      <t>セイ</t>
    </rPh>
    <rPh sb="94" eb="95">
      <t>タイ</t>
    </rPh>
    <rPh sb="97" eb="99">
      <t>シツモン</t>
    </rPh>
    <rPh sb="102" eb="104">
      <t>タイオウ</t>
    </rPh>
    <rPh sb="129" eb="131">
      <t>トキドキ</t>
    </rPh>
    <rPh sb="132" eb="134">
      <t>ヒツヨウ</t>
    </rPh>
    <rPh sb="135" eb="136">
      <t>オウ</t>
    </rPh>
    <rPh sb="139" eb="141">
      <t>シャナイ</t>
    </rPh>
    <rPh sb="142" eb="145">
      <t>センモンカ</t>
    </rPh>
    <rPh sb="146" eb="148">
      <t>シエン</t>
    </rPh>
    <rPh sb="149" eb="150">
      <t>ウ</t>
    </rPh>
    <rPh sb="155" eb="157">
      <t>フクザツ</t>
    </rPh>
    <rPh sb="163" eb="165">
      <t>モンダイ</t>
    </rPh>
    <rPh sb="166" eb="167">
      <t>ヨ</t>
    </rPh>
    <rPh sb="168" eb="169">
      <t>ト</t>
    </rPh>
    <rPh sb="174" eb="176">
      <t>ヒツヨウ</t>
    </rPh>
    <rPh sb="180" eb="182">
      <t>ガイブ</t>
    </rPh>
    <rPh sb="183" eb="186">
      <t>ジョゲンシャ</t>
    </rPh>
    <rPh sb="193" eb="194">
      <t>オコナ</t>
    </rPh>
    <phoneticPr fontId="25"/>
  </si>
  <si>
    <r>
      <rPr>
        <sz val="10"/>
        <color rgb="FF000000"/>
        <rFont val="ＭＳ Ｐゴシック"/>
        <family val="3"/>
        <charset val="128"/>
      </rPr>
      <t>当社は、法務的な助言を得るために、</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の支援を受けています。オープンソースの法務事項に関わる要請があれば、</t>
    </r>
    <r>
      <rPr>
        <sz val="10"/>
        <color rgb="FF000000"/>
        <rFont val="Arial"/>
        <family val="2"/>
      </rPr>
      <t>[</t>
    </r>
    <r>
      <rPr>
        <sz val="10"/>
        <color rgb="FF000000"/>
        <rFont val="ＭＳ Ｐゴシック"/>
        <family val="3"/>
        <charset val="128"/>
      </rPr>
      <t>コンプライアンス推進部署</t>
    </r>
    <r>
      <rPr>
        <sz val="10"/>
        <color rgb="FF000000"/>
        <rFont val="Arial"/>
        <family val="2"/>
      </rPr>
      <t>]</t>
    </r>
    <r>
      <rPr>
        <sz val="10"/>
        <color rgb="FF000000"/>
        <rFont val="ＭＳ Ｐゴシック"/>
        <family val="3"/>
        <charset val="128"/>
      </rPr>
      <t>に相談してください。同部署は、</t>
    </r>
    <r>
      <rPr>
        <sz val="10"/>
        <color rgb="FF000000"/>
        <rFont val="Arial"/>
        <family val="2"/>
      </rPr>
      <t>[</t>
    </r>
    <r>
      <rPr>
        <sz val="10"/>
        <color rgb="FF000000"/>
        <rFont val="ＭＳ Ｐゴシック"/>
        <family val="3"/>
        <charset val="128"/>
      </rPr>
      <t>社内外の法務専門家</t>
    </r>
    <r>
      <rPr>
        <sz val="10"/>
        <color rgb="FF000000"/>
        <rFont val="Arial"/>
        <family val="2"/>
      </rPr>
      <t>]</t>
    </r>
    <r>
      <rPr>
        <sz val="10"/>
        <color rgb="FF000000"/>
        <rFont val="ＭＳ Ｐゴシック"/>
        <family val="3"/>
        <charset val="128"/>
      </rPr>
      <t>の助言が必要か否かを判断します。</t>
    </r>
    <rPh sb="0" eb="2">
      <t>トウシャ</t>
    </rPh>
    <rPh sb="8" eb="10">
      <t>ジョゲン</t>
    </rPh>
    <rPh sb="11" eb="12">
      <t>ウ</t>
    </rPh>
    <rPh sb="18" eb="19">
      <t>シャ</t>
    </rPh>
    <rPh sb="19" eb="21">
      <t>ナイガイ</t>
    </rPh>
    <rPh sb="22" eb="24">
      <t>ホウム</t>
    </rPh>
    <rPh sb="24" eb="27">
      <t>センモンカ</t>
    </rPh>
    <rPh sb="29" eb="31">
      <t>シエン</t>
    </rPh>
    <rPh sb="32" eb="33">
      <t>ウ</t>
    </rPh>
    <rPh sb="47" eb="49">
      <t>ホウム</t>
    </rPh>
    <rPh sb="49" eb="51">
      <t>ジコウ</t>
    </rPh>
    <rPh sb="52" eb="53">
      <t>カカ</t>
    </rPh>
    <rPh sb="55" eb="57">
      <t>ヨウセイ</t>
    </rPh>
    <rPh sb="77" eb="79">
      <t>ソウダン</t>
    </rPh>
    <rPh sb="86" eb="87">
      <t>ドウ</t>
    </rPh>
    <rPh sb="87" eb="89">
      <t>ブショ</t>
    </rPh>
    <rPh sb="103" eb="105">
      <t>ジョゲン</t>
    </rPh>
    <rPh sb="106" eb="108">
      <t>ヒツヨウ</t>
    </rPh>
    <rPh sb="109" eb="110">
      <t>イナ</t>
    </rPh>
    <rPh sb="112" eb="114">
      <t>ハンダン</t>
    </rPh>
    <phoneticPr fontId="25"/>
  </si>
  <si>
    <r>
      <rPr>
        <sz val="10"/>
        <color rgb="FF000000"/>
        <rFont val="ＭＳ Ｐゴシック"/>
        <family val="3"/>
        <charset val="128"/>
      </rPr>
      <t>当社は、品質、ライセンス条件、開発元、機能性に関して当社の要件を満たすコードだけが当社のコードベースに導入できるという原則を確実に実行できるようにするプロセスを作っています。すべてのコードは、コードベースへの導入の前に承認を受け、また、コードの利用</t>
    </r>
    <r>
      <rPr>
        <sz val="10"/>
        <color rgb="FF000000"/>
        <rFont val="Arial"/>
        <family val="2"/>
      </rPr>
      <t xml:space="preserve"> (</t>
    </r>
    <r>
      <rPr>
        <sz val="10"/>
        <color rgb="FF000000"/>
        <rFont val="ＭＳ Ｐゴシック"/>
        <family val="3"/>
        <charset val="128"/>
      </rPr>
      <t>そのコードを導入するに至る諸々の決定</t>
    </r>
    <r>
      <rPr>
        <sz val="10"/>
        <color rgb="FF000000"/>
        <rFont val="Arial"/>
        <family val="2"/>
      </rPr>
      <t xml:space="preserve">) </t>
    </r>
    <r>
      <rPr>
        <sz val="10"/>
        <color rgb="FF000000"/>
        <rFont val="ＭＳ Ｐゴシック"/>
        <family val="3"/>
        <charset val="128"/>
      </rPr>
      <t>は、正しく文書化されなければなりません。</t>
    </r>
    <rPh sb="0" eb="2">
      <t>トウシャ</t>
    </rPh>
    <rPh sb="4" eb="6">
      <t>ヒンシツ</t>
    </rPh>
    <rPh sb="12" eb="14">
      <t>ジョウケン</t>
    </rPh>
    <rPh sb="15" eb="17">
      <t>カイハツ</t>
    </rPh>
    <rPh sb="17" eb="18">
      <t>モト</t>
    </rPh>
    <rPh sb="19" eb="22">
      <t>キノウセイ</t>
    </rPh>
    <rPh sb="23" eb="24">
      <t>カン</t>
    </rPh>
    <rPh sb="26" eb="28">
      <t>トウシャ</t>
    </rPh>
    <rPh sb="29" eb="31">
      <t>ヨウケン</t>
    </rPh>
    <rPh sb="32" eb="33">
      <t>ミ</t>
    </rPh>
    <rPh sb="51" eb="53">
      <t>ドウニュウ</t>
    </rPh>
    <rPh sb="59" eb="61">
      <t>ゲンソク</t>
    </rPh>
    <rPh sb="62" eb="64">
      <t>カクジツ</t>
    </rPh>
    <rPh sb="65" eb="67">
      <t>ジッコウ</t>
    </rPh>
    <rPh sb="80" eb="81">
      <t>ツク</t>
    </rPh>
    <rPh sb="104" eb="106">
      <t>ドウニュウ</t>
    </rPh>
    <rPh sb="107" eb="108">
      <t>マエ</t>
    </rPh>
    <rPh sb="109" eb="111">
      <t>ショウニン</t>
    </rPh>
    <rPh sb="112" eb="113">
      <t>ウ</t>
    </rPh>
    <rPh sb="122" eb="124">
      <t>リヨウ</t>
    </rPh>
    <rPh sb="132" eb="134">
      <t>ドウニュウ</t>
    </rPh>
    <rPh sb="137" eb="138">
      <t>イタ</t>
    </rPh>
    <rPh sb="139" eb="141">
      <t>モロモロ</t>
    </rPh>
    <rPh sb="142" eb="144">
      <t>ケッテイ</t>
    </rPh>
    <rPh sb="148" eb="149">
      <t>タダ</t>
    </rPh>
    <rPh sb="151" eb="153">
      <t>ブンショ</t>
    </rPh>
    <rPh sb="153" eb="154">
      <t>カ</t>
    </rPh>
    <phoneticPr fontId="25"/>
  </si>
  <si>
    <r>
      <rPr>
        <sz val="10"/>
        <color rgb="FF000000"/>
        <rFont val="ＭＳ Ｐゴシック"/>
        <family val="3"/>
        <charset val="128"/>
      </rPr>
      <t>供給ソフトウェアの過去の全リリースに対応したコンプライアンス関連資料は、</t>
    </r>
    <r>
      <rPr>
        <sz val="10"/>
        <color rgb="FF000000"/>
        <rFont val="Arial"/>
        <family val="2"/>
      </rPr>
      <t xml:space="preserve"> [</t>
    </r>
    <r>
      <rPr>
        <sz val="10"/>
        <color rgb="FF000000"/>
        <rFont val="ＭＳ Ｐゴシック"/>
        <family val="3"/>
        <charset val="128"/>
      </rPr>
      <t>オープンソースコンプライアンス記録</t>
    </r>
    <r>
      <rPr>
        <sz val="10"/>
        <color rgb="FF000000"/>
        <rFont val="Arial"/>
        <family val="2"/>
      </rPr>
      <t>]</t>
    </r>
    <r>
      <rPr>
        <sz val="10"/>
        <color rgb="FF000000"/>
        <rFont val="ＭＳ Ｐゴシック"/>
        <family val="3"/>
        <charset val="128"/>
      </rPr>
      <t>に記載され、「3．コードの選択と承認」で定めたとおりに保管されます。</t>
    </r>
    <rPh sb="0" eb="2">
      <t>キョウキュウ</t>
    </rPh>
    <rPh sb="9" eb="11">
      <t>カコ</t>
    </rPh>
    <rPh sb="12" eb="13">
      <t>ゼン</t>
    </rPh>
    <rPh sb="18" eb="20">
      <t>タイオウ</t>
    </rPh>
    <rPh sb="30" eb="32">
      <t>カンレン</t>
    </rPh>
    <rPh sb="32" eb="34">
      <t>シリョウ</t>
    </rPh>
    <rPh sb="57" eb="59">
      <t>キサイ</t>
    </rPh>
    <rPh sb="69" eb="71">
      <t>センタク</t>
    </rPh>
    <rPh sb="72" eb="74">
      <t>ショウニン</t>
    </rPh>
    <rPh sb="76" eb="77">
      <t>サダ</t>
    </rPh>
    <rPh sb="83" eb="85">
      <t>ホカン</t>
    </rPh>
    <phoneticPr fontId="25"/>
  </si>
  <si>
    <r>
      <rPr>
        <sz val="10"/>
        <color rgb="FF000000"/>
        <rFont val="ＭＳ Ｐゴシック"/>
        <family val="3"/>
        <charset val="128"/>
      </rPr>
      <t>承認されたオープンソースプロジェクトにコントリビュートする際に、事前に、原作者であることの証明</t>
    </r>
    <r>
      <rPr>
        <sz val="10"/>
        <color rgb="FF000000"/>
        <rFont val="Arial"/>
        <family val="2"/>
      </rPr>
      <t>(Developer Certificate of Origin)</t>
    </r>
    <r>
      <rPr>
        <sz val="10"/>
        <color rgb="FF000000"/>
        <rFont val="ＭＳ Ｐゴシック"/>
        <family val="3"/>
        <charset val="128"/>
      </rPr>
      <t>や、コントリビュータ・ライセンス・アグリーメント（CLA)、その他の文書への署名をお願いすることがあります。例えば、すでに会社として包括契約を締結しているような場合に、そのような署名が必要にります。オープンソースプロジェクトへの参加の前に、 [コンプライアンス推進部署]に確認を行い、文書に関する必要事項が確実に埋められるようにしなければなりません。このような確認が済めば、コントリビューターの識別や登録に会社の電子メールアドレスを使用することができます。</t>
    </r>
    <r>
      <rPr>
        <sz val="10"/>
        <color rgb="FF000000"/>
        <rFont val="Arial"/>
        <family val="2"/>
      </rPr>
      <t xml:space="preserve">
</t>
    </r>
    <rPh sb="0" eb="2">
      <t>ショウニン</t>
    </rPh>
    <rPh sb="29" eb="30">
      <t>サイ</t>
    </rPh>
    <rPh sb="32" eb="34">
      <t>ジゼン</t>
    </rPh>
    <rPh sb="36" eb="39">
      <t>ゲンサクシャ</t>
    </rPh>
    <rPh sb="45" eb="47">
      <t>ショウメイ</t>
    </rPh>
    <rPh sb="112" eb="113">
      <t>タ</t>
    </rPh>
    <rPh sb="114" eb="116">
      <t>ブンショ</t>
    </rPh>
    <rPh sb="118" eb="120">
      <t>ショメイ</t>
    </rPh>
    <rPh sb="122" eb="123">
      <t>ネガ</t>
    </rPh>
    <rPh sb="134" eb="135">
      <t>タト</t>
    </rPh>
    <rPh sb="141" eb="143">
      <t>カイシャ</t>
    </rPh>
    <rPh sb="146" eb="148">
      <t>ホウカツ</t>
    </rPh>
    <rPh sb="148" eb="150">
      <t>ケイヤク</t>
    </rPh>
    <rPh sb="151" eb="153">
      <t>テイケツ</t>
    </rPh>
    <rPh sb="160" eb="162">
      <t>バアイ</t>
    </rPh>
    <rPh sb="169" eb="171">
      <t>ショメイ</t>
    </rPh>
    <rPh sb="172" eb="174">
      <t>ヒツヨウ</t>
    </rPh>
    <rPh sb="194" eb="196">
      <t>サンカ</t>
    </rPh>
    <rPh sb="197" eb="198">
      <t>マエ</t>
    </rPh>
    <rPh sb="216" eb="218">
      <t>カクニン</t>
    </rPh>
    <rPh sb="219" eb="220">
      <t>オコナ</t>
    </rPh>
    <rPh sb="222" eb="224">
      <t>ブンショ</t>
    </rPh>
    <rPh sb="225" eb="226">
      <t>カン</t>
    </rPh>
    <rPh sb="228" eb="230">
      <t>ヒツヨウ</t>
    </rPh>
    <rPh sb="230" eb="232">
      <t>ジコウ</t>
    </rPh>
    <rPh sb="233" eb="235">
      <t>カクジツ</t>
    </rPh>
    <rPh sb="236" eb="237">
      <t>ウ</t>
    </rPh>
    <rPh sb="260" eb="262">
      <t>カクニン</t>
    </rPh>
    <rPh sb="263" eb="264">
      <t>ス</t>
    </rPh>
    <rPh sb="277" eb="279">
      <t>シキベツ</t>
    </rPh>
    <rPh sb="280" eb="282">
      <t>トウロク</t>
    </rPh>
    <rPh sb="283" eb="285">
      <t>カイシャ</t>
    </rPh>
    <rPh sb="286" eb="288">
      <t>デンシ</t>
    </rPh>
    <rPh sb="296" eb="298">
      <t>シヨウ</t>
    </rPh>
    <phoneticPr fontId="25"/>
  </si>
  <si>
    <r>
      <rPr>
        <sz val="10"/>
        <color rgb="FF000000"/>
        <rFont val="ＭＳ Ｐゴシック"/>
        <family val="3"/>
        <charset val="128"/>
      </rPr>
      <t>当社は、</t>
    </r>
    <r>
      <rPr>
        <sz val="10"/>
        <color rgb="FF000000"/>
        <rFont val="Arial"/>
        <family val="2"/>
      </rPr>
      <t xml:space="preserve">Linux Foundation </t>
    </r>
    <r>
      <rPr>
        <sz val="10"/>
        <color rgb="FF000000"/>
        <rFont val="ＭＳ Ｐゴシック"/>
        <family val="3"/>
        <charset val="128"/>
      </rPr>
      <t>の</t>
    </r>
    <r>
      <rPr>
        <sz val="10"/>
        <color rgb="FF000000"/>
        <rFont val="Arial"/>
        <family val="2"/>
      </rPr>
      <t xml:space="preserve">OpenChain </t>
    </r>
    <r>
      <rPr>
        <sz val="10"/>
        <color rgb="FF000000"/>
        <rFont val="ＭＳ Ｐゴシック"/>
        <family val="3"/>
        <charset val="128"/>
      </rPr>
      <t>プロジェクトを支持しています。</t>
    </r>
    <r>
      <rPr>
        <sz val="10"/>
        <color rgb="FF000000"/>
        <rFont val="Arial"/>
        <family val="2"/>
      </rPr>
      <t>. OpenChain</t>
    </r>
    <r>
      <rPr>
        <sz val="10"/>
        <color rgb="FF000000"/>
        <rFont val="ＭＳ Ｐゴシック"/>
        <family val="3"/>
        <charset val="128"/>
      </rPr>
      <t>は、以下の４点を確実に実行するようにデザインされた適合性認定プログラムです。
(1)　会社としてどんなオープンソースコードを所有しているか、また、使っているかを知る
(2)　会社としてオープンソースコードの課すライセンス義務を順守する
(3)　当社の従業員が、オープンソースのライセンスや、社内でのコード利用と配備にまつわる諸課題について、十分にトレーニングを受け、理解する
(4)　会社として社内と社外に向けたオープンソースコンプライアンス推進の責任者を定め、外部からのオープンソースに関する問い合わせに回答し、また、社内のオープンソース利用とその配備を支援する
本ポリシーは、OpenChain仕様書第1.2版に準拠するよう十分に検討して定められました。</t>
    </r>
    <r>
      <rPr>
        <sz val="10"/>
        <color rgb="FF000000"/>
        <rFont val="Arial"/>
        <family val="2"/>
      </rPr>
      <t>OpenChain</t>
    </r>
    <r>
      <rPr>
        <sz val="10"/>
        <color rgb="FF000000"/>
        <rFont val="ＭＳ Ｐゴシック"/>
        <family val="3"/>
        <charset val="128"/>
      </rPr>
      <t>プロジェクトの詳細については、</t>
    </r>
    <r>
      <rPr>
        <sz val="10"/>
        <color rgb="FF000000"/>
        <rFont val="Arial"/>
        <family val="2"/>
      </rPr>
      <t xml:space="preserve">OpenChainProject.org </t>
    </r>
    <r>
      <rPr>
        <sz val="10"/>
        <color rgb="FF000000"/>
        <rFont val="ＭＳ Ｐゴシック"/>
        <family val="3"/>
        <charset val="128"/>
      </rPr>
      <t>のサイトを参照してください。</t>
    </r>
    <rPh sb="0" eb="2">
      <t>トウシャ</t>
    </rPh>
    <rPh sb="39" eb="41">
      <t>シジ</t>
    </rPh>
    <rPh sb="60" eb="62">
      <t>イカ</t>
    </rPh>
    <rPh sb="64" eb="65">
      <t>テン</t>
    </rPh>
    <rPh sb="66" eb="68">
      <t>カクジツ</t>
    </rPh>
    <rPh sb="69" eb="71">
      <t>ジッコウ</t>
    </rPh>
    <rPh sb="83" eb="86">
      <t>テキゴウセイ</t>
    </rPh>
    <rPh sb="86" eb="88">
      <t>ニンテイ</t>
    </rPh>
    <rPh sb="101" eb="103">
      <t>カイシャ</t>
    </rPh>
    <rPh sb="120" eb="122">
      <t>ショユウ</t>
    </rPh>
    <rPh sb="131" eb="132">
      <t>ツカ</t>
    </rPh>
    <rPh sb="138" eb="139">
      <t>シ</t>
    </rPh>
    <rPh sb="145" eb="147">
      <t>カイシャ</t>
    </rPh>
    <rPh sb="161" eb="162">
      <t>カ</t>
    </rPh>
    <rPh sb="168" eb="170">
      <t>ギム</t>
    </rPh>
    <rPh sb="171" eb="173">
      <t>ジュンシュ</t>
    </rPh>
    <rPh sb="180" eb="182">
      <t>トウシャ</t>
    </rPh>
    <rPh sb="183" eb="186">
      <t>ジュウギョウイン</t>
    </rPh>
    <rPh sb="204" eb="205">
      <t>ナイ</t>
    </rPh>
    <rPh sb="210" eb="212">
      <t>リヨウ</t>
    </rPh>
    <rPh sb="213" eb="215">
      <t>ハイビ</t>
    </rPh>
    <rPh sb="220" eb="223">
      <t>ショカダイ</t>
    </rPh>
    <rPh sb="228" eb="230">
      <t>ジュウブン</t>
    </rPh>
    <rPh sb="238" eb="239">
      <t>ウ</t>
    </rPh>
    <rPh sb="241" eb="243">
      <t>リカイ</t>
    </rPh>
    <rPh sb="250" eb="252">
      <t>カイシャ</t>
    </rPh>
    <rPh sb="255" eb="257">
      <t>シャナイ</t>
    </rPh>
    <rPh sb="258" eb="260">
      <t>シャガイ</t>
    </rPh>
    <rPh sb="261" eb="262">
      <t>ム</t>
    </rPh>
    <rPh sb="279" eb="281">
      <t>スイシン</t>
    </rPh>
    <rPh sb="282" eb="284">
      <t>セキニン</t>
    </rPh>
    <rPh sb="284" eb="285">
      <t>シャ</t>
    </rPh>
    <rPh sb="286" eb="287">
      <t>サダ</t>
    </rPh>
    <rPh sb="289" eb="291">
      <t>ガイブ</t>
    </rPh>
    <rPh sb="302" eb="303">
      <t>カン</t>
    </rPh>
    <rPh sb="305" eb="306">
      <t>ト</t>
    </rPh>
    <rPh sb="307" eb="308">
      <t>ア</t>
    </rPh>
    <rPh sb="311" eb="313">
      <t>カイトウ</t>
    </rPh>
    <rPh sb="318" eb="320">
      <t>シャナイ</t>
    </rPh>
    <rPh sb="328" eb="330">
      <t>リヨウ</t>
    </rPh>
    <rPh sb="333" eb="335">
      <t>ハイビ</t>
    </rPh>
    <rPh sb="336" eb="338">
      <t>シエン</t>
    </rPh>
    <rPh sb="342" eb="343">
      <t>ホン</t>
    </rPh>
    <rPh sb="358" eb="361">
      <t>シヨウショ</t>
    </rPh>
    <rPh sb="361" eb="362">
      <t>ダイ</t>
    </rPh>
    <rPh sb="365" eb="366">
      <t>ハン</t>
    </rPh>
    <rPh sb="367" eb="369">
      <t>ジュンキョ</t>
    </rPh>
    <rPh sb="373" eb="375">
      <t>ジュウブン</t>
    </rPh>
    <rPh sb="376" eb="378">
      <t>ケントウ</t>
    </rPh>
    <rPh sb="380" eb="381">
      <t>サダ</t>
    </rPh>
    <rPh sb="404" eb="406">
      <t>ショウサイ</t>
    </rPh>
    <rPh sb="438" eb="440">
      <t>サンショウ</t>
    </rPh>
    <phoneticPr fontId="25"/>
  </si>
  <si>
    <r>
      <rPr>
        <sz val="10"/>
        <color rgb="FF000000"/>
        <rFont val="ＭＳ Ｐゴシック"/>
        <family val="3"/>
        <charset val="128"/>
      </rPr>
      <t>当社のOpenChain準拠性の確認は、少なくとも [12 |18 カ月]ごとにレビューされ、必要ならば更新されます。</t>
    </r>
    <r>
      <rPr>
        <sz val="10"/>
        <color rgb="FF000000"/>
        <rFont val="Arial"/>
        <family val="2"/>
      </rPr>
      <t xml:space="preserve">
</t>
    </r>
    <r>
      <rPr>
        <sz val="10"/>
        <color rgb="FF000000"/>
        <rFont val="ＭＳ Ｐゴシック"/>
        <family val="3"/>
        <charset val="128"/>
      </rPr>
      <t>本ポリシー文書の有効性と実績は、 [準拠性の再確認と同時]にレビューされ、</t>
    </r>
    <r>
      <rPr>
        <sz val="10"/>
        <color rgb="FF000000"/>
        <rFont val="Arial"/>
        <family val="2"/>
      </rPr>
      <t xml:space="preserve"> </t>
    </r>
    <r>
      <rPr>
        <sz val="10"/>
        <color rgb="FF000000"/>
        <rFont val="ＭＳ Ｐゴシック"/>
        <family val="3"/>
        <charset val="128"/>
      </rPr>
      <t>必要性があれば、本ポリシーに則して修正が行われ、伝達されます。</t>
    </r>
    <rPh sb="0" eb="2">
      <t>トウシャ</t>
    </rPh>
    <rPh sb="12" eb="14">
      <t>ジュンキョ</t>
    </rPh>
    <rPh sb="14" eb="15">
      <t>セイ</t>
    </rPh>
    <rPh sb="16" eb="18">
      <t>カクニン</t>
    </rPh>
    <rPh sb="20" eb="21">
      <t>スク</t>
    </rPh>
    <rPh sb="35" eb="36">
      <t>ゲツ</t>
    </rPh>
    <rPh sb="47" eb="49">
      <t>ヒツヨウ</t>
    </rPh>
    <rPh sb="52" eb="54">
      <t>コウシン</t>
    </rPh>
    <rPh sb="61" eb="62">
      <t>ホン</t>
    </rPh>
    <rPh sb="66" eb="68">
      <t>ブンショ</t>
    </rPh>
    <rPh sb="69" eb="72">
      <t>ユウコウセイ</t>
    </rPh>
    <rPh sb="73" eb="75">
      <t>ジッセキ</t>
    </rPh>
    <rPh sb="79" eb="81">
      <t>ジュンキョ</t>
    </rPh>
    <rPh sb="81" eb="82">
      <t>セイ</t>
    </rPh>
    <rPh sb="83" eb="86">
      <t>サイカクニン</t>
    </rPh>
    <rPh sb="87" eb="89">
      <t>ドウジ</t>
    </rPh>
    <rPh sb="99" eb="101">
      <t>ヒツヨウ</t>
    </rPh>
    <rPh sb="101" eb="102">
      <t>セイ</t>
    </rPh>
    <rPh sb="107" eb="108">
      <t>ホン</t>
    </rPh>
    <rPh sb="113" eb="114">
      <t>ソク</t>
    </rPh>
    <rPh sb="116" eb="118">
      <t>シュウセイ</t>
    </rPh>
    <rPh sb="119" eb="120">
      <t>オコナ</t>
    </rPh>
    <rPh sb="123" eb="125">
      <t>デンタツ</t>
    </rPh>
    <phoneticPr fontId="25"/>
  </si>
  <si>
    <t>本テンプレートの中で、[・・・]の部分は、各企業・組織において、具体的な名称を入れたり、選択したりすることを意味しています。</t>
    <rPh sb="0" eb="1">
      <t>ホン</t>
    </rPh>
    <rPh sb="8" eb="9">
      <t>ナカ</t>
    </rPh>
    <rPh sb="17" eb="19">
      <t>ブブン</t>
    </rPh>
    <rPh sb="21" eb="22">
      <t>カク</t>
    </rPh>
    <rPh sb="22" eb="24">
      <t>キギョウ</t>
    </rPh>
    <rPh sb="25" eb="27">
      <t>ソシキ</t>
    </rPh>
    <rPh sb="32" eb="35">
      <t>グタイテキ</t>
    </rPh>
    <rPh sb="36" eb="38">
      <t>メイショウ</t>
    </rPh>
    <rPh sb="39" eb="40">
      <t>イ</t>
    </rPh>
    <rPh sb="44" eb="46">
      <t>センタク</t>
    </rPh>
    <rPh sb="54" eb="56">
      <t>イミ</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</si>
</sst>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2"/>
      <color rgb="FF000000"/>
      <name val="Helvetica"/>
    </font>
    <font>
      <sz val="12"/>
      <name val="Arial"/>
      <family val="2"/>
    </font>
    <font>
      <sz val="9"/>
      <color rgb="FF000000"/>
      <name val="Helvetica"/>
    </font>
    <font>
      <sz val="9"/>
      <color rgb="FF24292E"/>
      <name val="Helvetica"/>
    </font>
    <font>
      <sz val="12"/>
      <color rgb="FF24292E"/>
      <name val="-apple-system"/>
    </font>
    <font>
      <b/>
      <sz val="10"/>
      <name val="Arial"/>
      <family val="2"/>
    </font>
    <font>
      <u/>
      <sz val="11"/>
      <color rgb="FF1E531D"/>
      <name val="Arial"/>
      <family val="2"/>
    </font>
    <font>
      <sz val="10"/>
      <color rgb="FF000000"/>
      <name val="Roboto"/>
    </font>
    <font>
      <sz val="10"/>
      <name val="Arial"/>
      <family val="2"/>
    </font>
    <font>
      <sz val="10"/>
      <color rgb="FF4F81BD"/>
      <name val="Arial"/>
      <family val="2"/>
    </font>
    <font>
      <sz val="10"/>
      <name val="Arial"/>
      <family val="2"/>
    </font>
    <font>
      <b/>
      <sz val="9"/>
      <color rgb="FF000000"/>
      <name val="Helvetica"/>
    </font>
    <font>
      <sz val="9"/>
      <color rgb="FF000000"/>
      <name val="-webkit-standard"/>
    </font>
    <font>
      <b/>
      <sz val="9"/>
      <color rgb="FF000000"/>
      <name val="Arial"/>
      <family val="2"/>
    </font>
    <font>
      <sz val="9"/>
      <name val="Helvetica"/>
    </font>
    <font>
      <sz val="11"/>
      <color rgb="FF1E531D"/>
      <name val="Arial"/>
      <family val="2"/>
    </font>
    <font>
      <b/>
      <sz val="10"/>
      <color rgb="FF000000"/>
      <name val="Arial"/>
      <family val="2"/>
    </font>
    <font>
      <sz val="10"/>
      <name val="Arial"/>
      <family val="2"/>
    </font>
    <font>
      <sz val="10"/>
      <color rgb="FFFF0000"/>
      <name val="Arial"/>
      <family val="2"/>
    </font>
    <font>
      <sz val="10"/>
      <color rgb="FF000000"/>
      <name val="Arial"/>
      <family val="2"/>
    </font>
    <font>
      <sz val="10"/>
      <color rgb="FF333333"/>
      <name val="Roboto"/>
    </font>
    <font>
      <u/>
      <sz val="11"/>
      <color rgb="FF1E531D"/>
      <name val="&quot;Open Sans&quot;"/>
    </font>
    <font>
      <i/>
      <sz val="10"/>
      <name val="Arial"/>
      <family val="2"/>
    </font>
    <font>
      <sz val="11"/>
      <color rgb="FF000000"/>
      <name val="Inconsolata"/>
    </font>
    <font>
      <sz val="6"/>
      <name val="ＭＳ Ｐゴシック"/>
      <family val="3"/>
      <charset val="128"/>
    </font>
    <font>
      <b/>
      <sz val="12"/>
      <color rgb="FF000000"/>
      <name val="ＭＳ Ｐゴシック"/>
      <family val="3"/>
      <charset val="128"/>
    </font>
    <font>
      <sz val="9"/>
      <color rgb="FF000000"/>
      <name val="ＭＳ Ｐゴシック"/>
      <family val="3"/>
      <charset val="128"/>
    </font>
    <font>
      <sz val="9"/>
      <color rgb="FF000000"/>
      <name val="Helvetica"/>
      <family val="3"/>
      <charset val="128"/>
    </font>
    <font>
      <sz val="9"/>
      <color rgb="FF24292E"/>
      <name val="ＭＳ Ｐゴシック"/>
      <family val="3"/>
      <charset val="128"/>
    </font>
    <font>
      <sz val="9"/>
      <name val="ＭＳ Ｐゴシック"/>
      <family val="3"/>
      <charset val="128"/>
    </font>
    <font>
      <sz val="9"/>
      <name val="Helvetica"/>
      <family val="3"/>
      <charset val="128"/>
    </font>
    <font>
      <sz val="10"/>
      <color rgb="FF000000"/>
      <name val="ＭＳ Ｐゴシック"/>
      <family val="3"/>
      <charset val="128"/>
    </font>
    <font>
      <sz val="10"/>
      <color rgb="FF4F81BD"/>
      <name val="ＭＳ Ｐゴシック"/>
      <family val="3"/>
      <charset val="128"/>
    </font>
    <font>
      <sz val="10"/>
      <name val="ＭＳ Ｐゴシック"/>
      <family val="3"/>
      <charset val="128"/>
    </font>
    <font>
      <sz val="10"/>
      <name val="Arial"/>
      <family val="3"/>
      <charset val="128"/>
    </font>
    <font>
      <b/>
      <sz val="10"/>
      <color rgb="FF000000"/>
      <name val="ＭＳ Ｐゴシック"/>
      <family val="3"/>
      <charset val="128"/>
    </font>
    <font>
      <sz val="10"/>
      <color rgb="FF000000"/>
      <name val="Arial"/>
      <family val="3"/>
      <charset val="128"/>
    </font>
    <font>
      <b/>
      <sz val="10"/>
      <name val="ＭＳ Ｐゴシック"/>
      <family val="3"/>
      <charset val="128"/>
    </font>
    <font>
      <b/>
      <sz val="10"/>
      <name val="Arial"/>
      <family val="3"/>
      <charset val="128"/>
    </font>
    <font>
      <sz val="10"/>
      <color rgb="FF333333"/>
      <name val="ＭＳ Ｐゴシック"/>
      <family val="3"/>
      <charset val="128"/>
    </font>
    <font>
      <sz val="10"/>
      <color rgb="FF333333"/>
      <name val="Roboto"/>
      <family val="3"/>
      <charset val="128"/>
    </font>
    <font>
      <i/>
      <sz val="10"/>
      <name val="ＭＳ Ｐゴシック"/>
      <family val="3"/>
      <charset val="128"/>
    </font>
    <font>
      <i/>
      <sz val="10"/>
      <name val="ＭＳ Ｐゴシック"/>
      <family val="2"/>
      <charset val="128"/>
    </font>
    <font>
      <i/>
      <sz val="10"/>
      <name val="Arial"/>
      <family val="3"/>
      <charset val="128"/>
    </font>
    <font>
      <i/>
      <sz val="10"/>
      <name val="Arial"/>
      <family val="2"/>
      <charset val="128"/>
    </font>
    <font>
      <i/>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s>
  <cellStyleXfs count="1">
    <xf numFmtId="0" fontId="0" fillId="0" borderId="0"/>
  </cellStyleXfs>
  <cellXfs count="111">
    <xf numFmtId="0" fontId="0" fillId="0" borderId="0" xfId="0"/>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xf numFmtId="0" fontId="6" fillId="0" borderId="1" xfId="0" applyFont="1" applyBorder="1"/>
    <xf numFmtId="0" fontId="7" fillId="0" borderId="2" xfId="0" applyFont="1" applyBorder="1"/>
    <xf numFmtId="0" fontId="8" fillId="2" borderId="3" xfId="0" applyFont="1" applyFill="1" applyBorder="1"/>
    <xf numFmtId="0" fontId="0" fillId="0" borderId="4" xfId="0" applyBorder="1" applyAlignment="1">
      <alignment horizontal="left" vertical="top" wrapText="1"/>
    </xf>
    <xf numFmtId="0" fontId="9" fillId="0" borderId="2" xfId="0" applyFont="1" applyBorder="1"/>
    <xf numFmtId="0" fontId="9" fillId="3" borderId="0" xfId="0" applyFont="1" applyFill="1"/>
    <xf numFmtId="0" fontId="10" fillId="0" borderId="1" xfId="0" applyFont="1" applyBorder="1" applyAlignment="1">
      <alignment vertical="top" wrapText="1"/>
    </xf>
    <xf numFmtId="0" fontId="9" fillId="4" borderId="0" xfId="0" applyFont="1" applyFill="1"/>
    <xf numFmtId="0" fontId="10" fillId="0" borderId="5" xfId="0" applyFont="1" applyBorder="1" applyAlignment="1">
      <alignment vertical="top" wrapText="1"/>
    </xf>
    <xf numFmtId="0" fontId="9" fillId="4" borderId="2" xfId="0" applyFont="1" applyFill="1" applyBorder="1"/>
    <xf numFmtId="0" fontId="9" fillId="0" borderId="4" xfId="0" applyFont="1" applyBorder="1" applyAlignment="1">
      <alignment wrapText="1"/>
    </xf>
    <xf numFmtId="0" fontId="9" fillId="0" borderId="4" xfId="0" applyFont="1" applyBorder="1"/>
    <xf numFmtId="0" fontId="12" fillId="0" borderId="0" xfId="0" applyFont="1" applyAlignment="1">
      <alignment vertical="top" wrapText="1"/>
    </xf>
    <xf numFmtId="0" fontId="0" fillId="0" borderId="2" xfId="0"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8" fillId="2" borderId="0" xfId="0" applyFont="1" applyFill="1"/>
    <xf numFmtId="0" fontId="9" fillId="0" borderId="0" xfId="0" applyFont="1" applyAlignment="1">
      <alignment vertical="top" wrapText="1"/>
    </xf>
    <xf numFmtId="0" fontId="9" fillId="0" borderId="8" xfId="0" applyFont="1" applyBorder="1"/>
    <xf numFmtId="0" fontId="11" fillId="0" borderId="9" xfId="0" applyFont="1" applyBorder="1"/>
    <xf numFmtId="0" fontId="16" fillId="0" borderId="2" xfId="0" applyFont="1" applyBorder="1"/>
    <xf numFmtId="0" fontId="0" fillId="0" borderId="8" xfId="0" applyBorder="1" applyAlignment="1">
      <alignment horizontal="left" vertical="top" wrapText="1"/>
    </xf>
    <xf numFmtId="0" fontId="10" fillId="0" borderId="9" xfId="0" applyFont="1" applyBorder="1" applyAlignment="1">
      <alignment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17" fillId="0" borderId="1" xfId="0" applyFont="1" applyBorder="1" applyAlignment="1">
      <alignment vertical="top" wrapText="1"/>
    </xf>
    <xf numFmtId="0" fontId="0" fillId="0" borderId="1" xfId="0" applyBorder="1" applyAlignment="1">
      <alignment vertical="top" wrapText="1"/>
    </xf>
    <xf numFmtId="0" fontId="9" fillId="0" borderId="3" xfId="0" applyFont="1" applyBorder="1"/>
    <xf numFmtId="0" fontId="18" fillId="0" borderId="0" xfId="0" applyFont="1" applyAlignment="1">
      <alignment horizontal="left" wrapText="1"/>
    </xf>
    <xf numFmtId="0" fontId="18" fillId="0" borderId="0" xfId="0" applyFont="1" applyAlignment="1">
      <alignment wrapText="1"/>
    </xf>
    <xf numFmtId="0" fontId="22" fillId="0" borderId="2" xfId="0" applyFont="1" applyBorder="1"/>
    <xf numFmtId="0" fontId="6" fillId="0" borderId="0" xfId="0" applyFont="1" applyAlignment="1">
      <alignment vertical="top" wrapText="1"/>
    </xf>
    <xf numFmtId="0" fontId="23" fillId="0" borderId="0" xfId="0" applyFont="1" applyAlignment="1">
      <alignment vertical="top" wrapText="1"/>
    </xf>
    <xf numFmtId="0" fontId="9" fillId="0" borderId="0" xfId="0" applyFont="1"/>
    <xf numFmtId="0" fontId="16" fillId="2" borderId="2" xfId="0" applyFont="1" applyFill="1" applyBorder="1"/>
    <xf numFmtId="0" fontId="9" fillId="0" borderId="0" xfId="0" applyFont="1" applyAlignment="1">
      <alignment horizontal="center" vertical="top" wrapText="1"/>
    </xf>
    <xf numFmtId="0" fontId="9" fillId="0" borderId="11" xfId="0" applyFont="1" applyBorder="1"/>
    <xf numFmtId="0" fontId="24" fillId="2" borderId="0" xfId="0" applyFont="1" applyFill="1"/>
    <xf numFmtId="0" fontId="28" fillId="0" borderId="0" xfId="0" applyFont="1" applyAlignment="1">
      <alignment vertical="top" wrapText="1"/>
    </xf>
    <xf numFmtId="0" fontId="27" fillId="0" borderId="0" xfId="0" applyFont="1" applyAlignment="1">
      <alignment vertical="top" wrapText="1"/>
    </xf>
    <xf numFmtId="0" fontId="26" fillId="0" borderId="0" xfId="0" applyFont="1" applyAlignment="1">
      <alignment vertical="top" wrapText="1"/>
    </xf>
    <xf numFmtId="0" fontId="31" fillId="0" borderId="0" xfId="0" applyFont="1" applyAlignment="1">
      <alignment vertical="top" wrapText="1"/>
    </xf>
    <xf numFmtId="0" fontId="20" fillId="0" borderId="4" xfId="0" applyFont="1" applyBorder="1" applyAlignment="1">
      <alignment horizontal="left" vertical="top" wrapText="1"/>
    </xf>
    <xf numFmtId="0" fontId="33" fillId="0" borderId="4" xfId="0" applyFont="1" applyBorder="1" applyAlignment="1">
      <alignment vertical="top" wrapText="1"/>
    </xf>
    <xf numFmtId="0" fontId="33"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35" fillId="0" borderId="0" xfId="0" applyFont="1" applyAlignment="1">
      <alignment vertical="top" wrapText="1"/>
    </xf>
    <xf numFmtId="0" fontId="32" fillId="0" borderId="1" xfId="0" applyFont="1" applyBorder="1" applyAlignment="1">
      <alignment vertical="top" wrapText="1"/>
    </xf>
    <xf numFmtId="0" fontId="20" fillId="0" borderId="1" xfId="0" applyFont="1" applyBorder="1" applyAlignment="1">
      <alignment vertical="top" wrapText="1"/>
    </xf>
    <xf numFmtId="0" fontId="38" fillId="0" borderId="1" xfId="0" applyFont="1" applyBorder="1"/>
    <xf numFmtId="0" fontId="38" fillId="0" borderId="1" xfId="0" applyFont="1" applyBorder="1" applyAlignment="1">
      <alignment wrapText="1"/>
    </xf>
    <xf numFmtId="0" fontId="39" fillId="0" borderId="1" xfId="0" applyFont="1" applyBorder="1" applyAlignment="1">
      <alignment wrapText="1"/>
    </xf>
    <xf numFmtId="0" fontId="39" fillId="0" borderId="1" xfId="0" applyFont="1" applyBorder="1"/>
    <xf numFmtId="0" fontId="38" fillId="0" borderId="0" xfId="0" applyFont="1" applyAlignment="1">
      <alignment vertical="top" wrapText="1"/>
    </xf>
    <xf numFmtId="0" fontId="34" fillId="0" borderId="0" xfId="0" applyFont="1" applyAlignment="1">
      <alignment vertical="top" wrapText="1"/>
    </xf>
    <xf numFmtId="0" fontId="34" fillId="0" borderId="0" xfId="0" applyFont="1" applyAlignment="1">
      <alignment vertical="top"/>
    </xf>
    <xf numFmtId="0" fontId="38" fillId="0" borderId="0" xfId="0" applyFont="1"/>
    <xf numFmtId="0" fontId="32" fillId="0" borderId="0" xfId="0" applyFont="1"/>
    <xf numFmtId="0" fontId="34" fillId="0" borderId="0" xfId="0" applyFont="1"/>
    <xf numFmtId="0" fontId="42" fillId="0" borderId="0" xfId="0" applyFont="1" applyAlignment="1">
      <alignment horizontal="right" vertical="top" wrapText="1"/>
    </xf>
    <xf numFmtId="0" fontId="42" fillId="0" borderId="0" xfId="0" applyFont="1" applyAlignment="1">
      <alignment vertical="top" wrapText="1"/>
    </xf>
    <xf numFmtId="0" fontId="42" fillId="0" borderId="0" xfId="0" applyFont="1" applyAlignment="1">
      <alignment vertical="top"/>
    </xf>
    <xf numFmtId="0" fontId="41" fillId="0" borderId="1" xfId="0" applyFont="1" applyBorder="1" applyAlignment="1">
      <alignment horizontal="left" wrapText="1"/>
    </xf>
    <xf numFmtId="0" fontId="35" fillId="0" borderId="1" xfId="0" applyFont="1" applyBorder="1" applyAlignment="1">
      <alignment vertical="top" wrapText="1"/>
    </xf>
    <xf numFmtId="0" fontId="37" fillId="2" borderId="1" xfId="0" applyFont="1" applyFill="1" applyBorder="1" applyAlignment="1">
      <alignment horizontal="left" vertical="top" wrapText="1"/>
    </xf>
    <xf numFmtId="0" fontId="20" fillId="2" borderId="1" xfId="0" applyFont="1" applyFill="1" applyBorder="1" applyAlignment="1">
      <alignment horizontal="left" wrapText="1"/>
    </xf>
    <xf numFmtId="0" fontId="37" fillId="2" borderId="1" xfId="0" applyFont="1" applyFill="1" applyBorder="1" applyAlignment="1">
      <alignment horizontal="left" wrapText="1"/>
    </xf>
    <xf numFmtId="0" fontId="10" fillId="0" borderId="2" xfId="0" applyFont="1" applyBorder="1" applyAlignment="1">
      <alignment vertical="top" wrapText="1"/>
    </xf>
    <xf numFmtId="0" fontId="23" fillId="0" borderId="4" xfId="0" applyFont="1" applyBorder="1" applyAlignment="1">
      <alignmen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0" fontId="23" fillId="0" borderId="9" xfId="0" applyFont="1" applyBorder="1" applyAlignment="1">
      <alignment horizontal="left" vertical="top" wrapText="1"/>
    </xf>
    <xf numFmtId="0" fontId="43" fillId="0" borderId="1" xfId="0" applyFont="1" applyBorder="1" applyAlignment="1">
      <alignment horizontal="left" vertical="top" wrapText="1"/>
    </xf>
    <xf numFmtId="0" fontId="44" fillId="0" borderId="1" xfId="0" applyFont="1" applyBorder="1" applyAlignment="1">
      <alignment horizontal="left" vertical="top" wrapText="1"/>
    </xf>
    <xf numFmtId="0" fontId="42" fillId="0" borderId="1" xfId="0" applyFont="1" applyBorder="1" applyAlignment="1">
      <alignment horizontal="left" vertical="top" wrapText="1"/>
    </xf>
    <xf numFmtId="0" fontId="45" fillId="0" borderId="1" xfId="0" applyFont="1" applyBorder="1" applyAlignment="1">
      <alignment horizontal="left" vertical="top" wrapText="1"/>
    </xf>
    <xf numFmtId="0" fontId="42" fillId="0" borderId="0" xfId="0" applyFont="1" applyAlignment="1">
      <alignment horizontal="left" vertical="top" wrapText="1"/>
    </xf>
    <xf numFmtId="0" fontId="23" fillId="0" borderId="0" xfId="0" applyFont="1" applyAlignment="1">
      <alignment wrapText="1"/>
    </xf>
    <xf numFmtId="0" fontId="23" fillId="0" borderId="0" xfId="0" applyFont="1"/>
    <xf numFmtId="0" fontId="44" fillId="0" borderId="2" xfId="0" applyFont="1" applyBorder="1" applyAlignment="1">
      <alignment wrapText="1"/>
    </xf>
    <xf numFmtId="0" fontId="23" fillId="0" borderId="2" xfId="0" applyFont="1" applyBorder="1" applyAlignment="1">
      <alignment wrapText="1"/>
    </xf>
    <xf numFmtId="0" fontId="44" fillId="0" borderId="8" xfId="0" applyFont="1" applyBorder="1" applyAlignment="1">
      <alignment wrapText="1"/>
    </xf>
    <xf numFmtId="0" fontId="45" fillId="0" borderId="2" xfId="0" applyFont="1" applyBorder="1" applyAlignment="1">
      <alignment wrapText="1"/>
    </xf>
    <xf numFmtId="0" fontId="34" fillId="0" borderId="10"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34" fillId="0" borderId="4" xfId="0" applyFont="1" applyBorder="1" applyAlignment="1">
      <alignment horizontal="center"/>
    </xf>
    <xf numFmtId="0" fontId="9" fillId="0" borderId="2" xfId="0" applyFont="1" applyBorder="1"/>
    <xf numFmtId="0" fontId="9" fillId="0" borderId="8" xfId="0" applyFont="1" applyBorder="1"/>
    <xf numFmtId="0" fontId="34" fillId="0" borderId="6" xfId="0" applyFont="1" applyBorder="1" applyAlignment="1">
      <alignment horizontal="center"/>
    </xf>
    <xf numFmtId="0" fontId="9" fillId="0" borderId="6" xfId="0" applyFont="1" applyBorder="1"/>
    <xf numFmtId="0" fontId="9" fillId="0" borderId="7" xfId="0" applyFont="1" applyBorder="1"/>
    <xf numFmtId="0" fontId="9" fillId="0" borderId="0" xfId="0" applyFont="1" applyAlignment="1">
      <alignment vertical="top" wrapText="1"/>
    </xf>
    <xf numFmtId="0" fontId="0" fillId="0" borderId="0" xfId="0" applyAlignment="1">
      <alignment vertical="top" wrapText="1"/>
    </xf>
    <xf numFmtId="0" fontId="35" fillId="0" borderId="4" xfId="0" applyFont="1" applyBorder="1" applyAlignment="1">
      <alignment wrapText="1"/>
    </xf>
    <xf numFmtId="0" fontId="45" fillId="0" borderId="1" xfId="0" applyFont="1" applyBorder="1" applyAlignment="1">
      <alignment horizontal="left" vertical="top"/>
    </xf>
    <xf numFmtId="0" fontId="43" fillId="0" borderId="1" xfId="0" applyFont="1" applyBorder="1" applyAlignment="1">
      <alignment horizontal="left" vertical="top"/>
    </xf>
    <xf numFmtId="0" fontId="23" fillId="0" borderId="1" xfId="0" applyFont="1" applyBorder="1" applyAlignment="1">
      <alignment horizontal="left" vertical="top"/>
    </xf>
    <xf numFmtId="0" fontId="10" fillId="0" borderId="4" xfId="0" applyFont="1" applyBorder="1" applyAlignment="1">
      <alignment vertical="top" wrapText="1"/>
    </xf>
  </cellXfs>
  <cellStyles count="1">
    <cellStyle name="標準"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topLeftCell="A16" workbookViewId="0">
      <selection activeCell="C13" sqref="C13"/>
    </sheetView>
  </sheetViews>
  <sheetFormatPr defaultColWidth="14.42578125" defaultRowHeight="15.75" customHeight="1"/>
  <cols>
    <col min="1" max="1" width="122.5703125" customWidth="1"/>
  </cols>
  <sheetData>
    <row r="1" spans="1:26" ht="15.75" customHeight="1">
      <c r="A1" s="1" t="s">
        <v>168</v>
      </c>
      <c r="B1" s="2"/>
      <c r="C1" s="2"/>
      <c r="D1" s="2"/>
      <c r="E1" s="2"/>
      <c r="F1" s="2"/>
      <c r="G1" s="2"/>
      <c r="H1" s="2"/>
      <c r="I1" s="2"/>
      <c r="J1" s="2"/>
      <c r="K1" s="2"/>
      <c r="L1" s="2"/>
      <c r="M1" s="2"/>
      <c r="N1" s="2"/>
      <c r="O1" s="2"/>
      <c r="P1" s="2"/>
      <c r="Q1" s="2"/>
      <c r="R1" s="2"/>
      <c r="S1" s="2"/>
      <c r="T1" s="2"/>
      <c r="U1" s="2"/>
      <c r="V1" s="2"/>
      <c r="W1" s="2"/>
      <c r="X1" s="2"/>
      <c r="Y1" s="2"/>
      <c r="Z1" s="2"/>
    </row>
    <row r="2" spans="1:26" ht="15.75" customHeight="1">
      <c r="A2" s="1"/>
      <c r="B2" s="2"/>
      <c r="C2" s="2"/>
      <c r="D2" s="2"/>
      <c r="E2" s="2"/>
      <c r="F2" s="2"/>
      <c r="G2" s="2"/>
      <c r="H2" s="2"/>
      <c r="I2" s="2"/>
      <c r="J2" s="2"/>
      <c r="K2" s="2"/>
      <c r="L2" s="2"/>
      <c r="M2" s="2"/>
      <c r="N2" s="2"/>
      <c r="O2" s="2"/>
      <c r="P2" s="2"/>
      <c r="Q2" s="2"/>
      <c r="R2" s="2"/>
      <c r="S2" s="2"/>
      <c r="T2" s="2"/>
      <c r="U2" s="2"/>
      <c r="V2" s="2"/>
      <c r="W2" s="2"/>
      <c r="X2" s="2"/>
      <c r="Y2" s="2"/>
      <c r="Z2" s="2"/>
    </row>
    <row r="3" spans="1:26" ht="50.25" customHeight="1">
      <c r="A3" s="50" t="s">
        <v>276</v>
      </c>
    </row>
    <row r="4" spans="1:26" ht="29.25" customHeight="1">
      <c r="A4" s="4" t="s">
        <v>169</v>
      </c>
    </row>
    <row r="5" spans="1:26" ht="15.75" customHeight="1">
      <c r="A5" s="5"/>
    </row>
    <row r="6" spans="1:26" ht="15.75" customHeight="1">
      <c r="A6" s="51" t="s">
        <v>171</v>
      </c>
    </row>
    <row r="7" spans="1:26" ht="15.75" customHeight="1">
      <c r="A7" s="3"/>
    </row>
    <row r="8" spans="1:26" ht="15.75" customHeight="1">
      <c r="A8" s="49" t="s">
        <v>170</v>
      </c>
    </row>
    <row r="9" spans="1:26" ht="15.75" customHeight="1">
      <c r="A9" s="50" t="s">
        <v>406</v>
      </c>
    </row>
    <row r="10" spans="1:26" ht="15.75" customHeight="1">
      <c r="A10" s="3"/>
    </row>
    <row r="11" spans="1:26" ht="15.75" customHeight="1">
      <c r="A11" s="1" t="s">
        <v>189</v>
      </c>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8"/>
    </row>
    <row r="13" spans="1:26" ht="46.5" customHeight="1">
      <c r="A13" s="49" t="s">
        <v>277</v>
      </c>
    </row>
    <row r="14" spans="1:26" ht="27" customHeight="1">
      <c r="A14" s="49" t="s">
        <v>278</v>
      </c>
    </row>
    <row r="15" spans="1:26" ht="15.75" customHeight="1">
      <c r="A15" s="3"/>
    </row>
    <row r="16" spans="1:26" ht="15.75" customHeight="1">
      <c r="A16" s="1" t="s">
        <v>190</v>
      </c>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8"/>
    </row>
    <row r="18" spans="1:26" ht="15.75" customHeight="1">
      <c r="A18" s="50" t="s">
        <v>279</v>
      </c>
    </row>
    <row r="19" spans="1:26" ht="15.75" customHeight="1">
      <c r="A19" s="50" t="s">
        <v>280</v>
      </c>
    </row>
    <row r="20" spans="1:26" ht="37.5" customHeight="1">
      <c r="A20" s="50" t="s">
        <v>281</v>
      </c>
    </row>
    <row r="21" spans="1:26" ht="28.5" customHeight="1">
      <c r="A21" s="49" t="s">
        <v>282</v>
      </c>
    </row>
    <row r="22" spans="1:26" ht="15.75" customHeight="1">
      <c r="A22" s="3"/>
    </row>
    <row r="23" spans="1:26" ht="15.75" customHeight="1">
      <c r="A23" s="1" t="s">
        <v>191</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3"/>
    </row>
    <row r="25" spans="1:26" ht="25.5" customHeight="1">
      <c r="A25" s="50" t="s">
        <v>283</v>
      </c>
    </row>
    <row r="26" spans="1:26" ht="23.25" customHeight="1">
      <c r="A26" s="49" t="s">
        <v>282</v>
      </c>
    </row>
    <row r="27" spans="1:26" ht="15.75" customHeight="1">
      <c r="A27" s="24"/>
    </row>
    <row r="28" spans="1:26" ht="15.75" customHeight="1">
      <c r="A28" s="26"/>
    </row>
    <row r="29" spans="1:26" ht="15.75" customHeight="1">
      <c r="A29" s="52" t="s">
        <v>383</v>
      </c>
    </row>
    <row r="30" spans="1:26" ht="15.75" customHeight="1">
      <c r="A30" s="28"/>
    </row>
    <row r="31" spans="1:26" ht="78.75" customHeight="1">
      <c r="A31" s="58" t="s">
        <v>388</v>
      </c>
    </row>
    <row r="32" spans="1:26" ht="15.75" customHeight="1">
      <c r="A32" s="28"/>
    </row>
    <row r="33" spans="1:1" ht="12.75">
      <c r="A33" s="28"/>
    </row>
    <row r="34" spans="1:1" ht="12.75">
      <c r="A34" s="28"/>
    </row>
    <row r="35" spans="1:1" ht="12.75">
      <c r="A35" s="28"/>
    </row>
    <row r="36" spans="1:1" ht="12.75">
      <c r="A36" s="28"/>
    </row>
    <row r="37" spans="1:1" ht="12.75">
      <c r="A37" s="28"/>
    </row>
    <row r="38" spans="1:1" ht="12.75">
      <c r="A38" s="28"/>
    </row>
    <row r="39" spans="1:1" ht="12.75">
      <c r="A39" s="28"/>
    </row>
    <row r="40" spans="1:1" ht="12.75">
      <c r="A40" s="28"/>
    </row>
    <row r="41" spans="1:1" ht="12.75">
      <c r="A41" s="28"/>
    </row>
    <row r="42" spans="1:1" ht="12.75">
      <c r="A42" s="28"/>
    </row>
    <row r="43" spans="1:1" ht="12.75">
      <c r="A43" s="28"/>
    </row>
    <row r="44" spans="1:1" ht="12.75">
      <c r="A44" s="28"/>
    </row>
    <row r="45" spans="1:1" ht="12.75">
      <c r="A45" s="28"/>
    </row>
    <row r="46" spans="1:1" ht="12.75">
      <c r="A46" s="28"/>
    </row>
    <row r="47" spans="1:1" ht="12.75">
      <c r="A47" s="28"/>
    </row>
    <row r="48" spans="1:1" ht="12.75">
      <c r="A48" s="28"/>
    </row>
    <row r="49" spans="1:1" ht="12.75">
      <c r="A49" s="28"/>
    </row>
    <row r="50" spans="1:1" ht="12.75">
      <c r="A50" s="28"/>
    </row>
    <row r="51" spans="1:1" ht="12.75">
      <c r="A51" s="28"/>
    </row>
    <row r="52" spans="1:1" ht="12.75">
      <c r="A52" s="28"/>
    </row>
    <row r="53" spans="1:1" ht="12.75">
      <c r="A53" s="28"/>
    </row>
    <row r="54" spans="1:1" ht="12.75">
      <c r="A54" s="28"/>
    </row>
    <row r="55" spans="1:1" ht="12.75">
      <c r="A55" s="28"/>
    </row>
    <row r="56" spans="1:1" ht="12.75">
      <c r="A56" s="28"/>
    </row>
    <row r="57" spans="1:1" ht="12.75">
      <c r="A57" s="28"/>
    </row>
    <row r="58" spans="1:1" ht="12.75">
      <c r="A58" s="28"/>
    </row>
    <row r="59" spans="1:1" ht="12.75">
      <c r="A59" s="28"/>
    </row>
    <row r="60" spans="1:1" ht="12.75">
      <c r="A60" s="28"/>
    </row>
    <row r="61" spans="1:1" ht="12.75">
      <c r="A61" s="28"/>
    </row>
    <row r="62" spans="1:1" ht="12.75">
      <c r="A62" s="28"/>
    </row>
    <row r="63" spans="1:1" ht="12.75">
      <c r="A63" s="28"/>
    </row>
    <row r="64" spans="1:1" ht="12.75">
      <c r="A64" s="28"/>
    </row>
    <row r="65" spans="1:1" ht="12.75">
      <c r="A65" s="28"/>
    </row>
    <row r="66" spans="1:1" ht="12.75">
      <c r="A66" s="28"/>
    </row>
    <row r="67" spans="1:1" ht="12.75">
      <c r="A67" s="28"/>
    </row>
    <row r="68" spans="1:1" ht="12.75">
      <c r="A68" s="28"/>
    </row>
    <row r="69" spans="1:1" ht="12.75">
      <c r="A69" s="28"/>
    </row>
    <row r="70" spans="1:1" ht="12.75">
      <c r="A70" s="28"/>
    </row>
    <row r="71" spans="1:1" ht="12.75">
      <c r="A71" s="28"/>
    </row>
    <row r="72" spans="1:1" ht="12.75">
      <c r="A72" s="28"/>
    </row>
    <row r="73" spans="1:1" ht="12.75">
      <c r="A73" s="28"/>
    </row>
    <row r="74" spans="1:1" ht="12.75">
      <c r="A74" s="28"/>
    </row>
    <row r="75" spans="1:1" ht="12.75">
      <c r="A75" s="28"/>
    </row>
    <row r="76" spans="1:1" ht="12.75">
      <c r="A76" s="28"/>
    </row>
    <row r="77" spans="1:1" ht="12.75">
      <c r="A77" s="28"/>
    </row>
    <row r="78" spans="1:1" ht="12.75">
      <c r="A78" s="28"/>
    </row>
    <row r="79" spans="1:1" ht="12.75">
      <c r="A79" s="28"/>
    </row>
    <row r="80" spans="1:1" ht="12.75">
      <c r="A80" s="28"/>
    </row>
    <row r="81" spans="1:1" ht="12.75">
      <c r="A81" s="28"/>
    </row>
    <row r="82" spans="1:1" ht="12.75">
      <c r="A82" s="28"/>
    </row>
    <row r="83" spans="1:1" ht="12.75">
      <c r="A83" s="28"/>
    </row>
    <row r="84" spans="1:1" ht="12.75">
      <c r="A84" s="28"/>
    </row>
    <row r="85" spans="1:1" ht="12.75">
      <c r="A85" s="28"/>
    </row>
    <row r="86" spans="1:1" ht="12.75">
      <c r="A86" s="28"/>
    </row>
    <row r="87" spans="1:1" ht="12.75">
      <c r="A87" s="28"/>
    </row>
    <row r="88" spans="1:1" ht="12.75">
      <c r="A88" s="28"/>
    </row>
    <row r="89" spans="1:1" ht="12.75">
      <c r="A89" s="28"/>
    </row>
    <row r="90" spans="1:1" ht="12.75">
      <c r="A90" s="28"/>
    </row>
    <row r="91" spans="1:1" ht="12.75">
      <c r="A91" s="28"/>
    </row>
    <row r="92" spans="1:1" ht="12.75">
      <c r="A92" s="28"/>
    </row>
    <row r="93" spans="1:1" ht="12.75">
      <c r="A93" s="28"/>
    </row>
    <row r="94" spans="1:1" ht="12.75">
      <c r="A94" s="28"/>
    </row>
    <row r="95" spans="1:1" ht="12.75">
      <c r="A95" s="28"/>
    </row>
    <row r="96" spans="1:1" ht="12.75">
      <c r="A96" s="28"/>
    </row>
    <row r="97" spans="1:1" ht="12.75">
      <c r="A97" s="28"/>
    </row>
    <row r="98" spans="1:1" ht="12.75">
      <c r="A98" s="28"/>
    </row>
    <row r="99" spans="1:1" ht="12.75">
      <c r="A99" s="28"/>
    </row>
    <row r="100" spans="1:1" ht="12.75">
      <c r="A100" s="28"/>
    </row>
    <row r="101" spans="1:1" ht="12.75">
      <c r="A101" s="28"/>
    </row>
    <row r="102" spans="1:1" ht="12.75">
      <c r="A102" s="28"/>
    </row>
    <row r="103" spans="1:1" ht="12.75">
      <c r="A103" s="28"/>
    </row>
    <row r="104" spans="1:1" ht="12.75">
      <c r="A104" s="28"/>
    </row>
    <row r="105" spans="1:1" ht="12.75">
      <c r="A105" s="28"/>
    </row>
    <row r="106" spans="1:1" ht="12.75">
      <c r="A106" s="28"/>
    </row>
    <row r="107" spans="1:1" ht="12.75">
      <c r="A107" s="28"/>
    </row>
    <row r="108" spans="1:1" ht="12.75">
      <c r="A108" s="28"/>
    </row>
    <row r="109" spans="1:1" ht="12.75">
      <c r="A109" s="28"/>
    </row>
    <row r="110" spans="1:1" ht="12.75">
      <c r="A110" s="28"/>
    </row>
    <row r="111" spans="1:1" ht="12.75">
      <c r="A111" s="28"/>
    </row>
    <row r="112" spans="1:1" ht="12.75">
      <c r="A112" s="28"/>
    </row>
    <row r="113" spans="1:1" ht="12.75">
      <c r="A113" s="28"/>
    </row>
    <row r="114" spans="1:1" ht="12.75">
      <c r="A114" s="28"/>
    </row>
    <row r="115" spans="1:1" ht="12.75">
      <c r="A115" s="28"/>
    </row>
    <row r="116" spans="1:1" ht="12.75">
      <c r="A116" s="28"/>
    </row>
    <row r="117" spans="1:1" ht="12.75">
      <c r="A117" s="28"/>
    </row>
    <row r="118" spans="1:1" ht="12.75">
      <c r="A118" s="28"/>
    </row>
    <row r="119" spans="1:1" ht="12.75">
      <c r="A119" s="28"/>
    </row>
    <row r="120" spans="1:1" ht="12.75">
      <c r="A120" s="28"/>
    </row>
    <row r="121" spans="1:1" ht="12.75">
      <c r="A121" s="28"/>
    </row>
    <row r="122" spans="1:1" ht="12.75">
      <c r="A122" s="28"/>
    </row>
    <row r="123" spans="1:1" ht="12.75">
      <c r="A123" s="28"/>
    </row>
    <row r="124" spans="1:1" ht="12.75">
      <c r="A124" s="28"/>
    </row>
    <row r="125" spans="1:1" ht="12.75">
      <c r="A125" s="28"/>
    </row>
    <row r="126" spans="1:1" ht="12.75">
      <c r="A126" s="28"/>
    </row>
    <row r="127" spans="1:1" ht="12.75">
      <c r="A127" s="28"/>
    </row>
    <row r="128" spans="1:1" ht="12.75">
      <c r="A128" s="28"/>
    </row>
    <row r="129" spans="1:1" ht="12.75">
      <c r="A129" s="28"/>
    </row>
    <row r="130" spans="1:1" ht="12.75">
      <c r="A130" s="28"/>
    </row>
    <row r="131" spans="1:1" ht="12.75">
      <c r="A131" s="28"/>
    </row>
    <row r="132" spans="1:1" ht="12.75">
      <c r="A132" s="28"/>
    </row>
    <row r="133" spans="1:1" ht="12.75">
      <c r="A133" s="28"/>
    </row>
    <row r="134" spans="1:1" ht="12.75">
      <c r="A134" s="28"/>
    </row>
    <row r="135" spans="1:1" ht="12.75">
      <c r="A135" s="28"/>
    </row>
    <row r="136" spans="1:1" ht="12.75">
      <c r="A136" s="28"/>
    </row>
    <row r="137" spans="1:1" ht="12.75">
      <c r="A137" s="28"/>
    </row>
    <row r="138" spans="1:1" ht="12.75">
      <c r="A138" s="28"/>
    </row>
    <row r="139" spans="1:1" ht="12.75">
      <c r="A139" s="28"/>
    </row>
    <row r="140" spans="1:1" ht="12.75">
      <c r="A140" s="28"/>
    </row>
    <row r="141" spans="1:1" ht="12.75">
      <c r="A141" s="28"/>
    </row>
    <row r="142" spans="1:1" ht="12.75">
      <c r="A142" s="28"/>
    </row>
    <row r="143" spans="1:1" ht="12.75">
      <c r="A143" s="28"/>
    </row>
    <row r="144" spans="1:1" ht="12.75">
      <c r="A144" s="28"/>
    </row>
    <row r="145" spans="1:1" ht="12.75">
      <c r="A145" s="28"/>
    </row>
    <row r="146" spans="1:1" ht="12.75">
      <c r="A146" s="28"/>
    </row>
    <row r="147" spans="1:1" ht="12.75">
      <c r="A147" s="28"/>
    </row>
    <row r="148" spans="1:1" ht="12.75">
      <c r="A148" s="28"/>
    </row>
    <row r="149" spans="1:1" ht="12.75">
      <c r="A149" s="28"/>
    </row>
    <row r="150" spans="1:1" ht="12.75">
      <c r="A150" s="28"/>
    </row>
    <row r="151" spans="1:1" ht="12.75">
      <c r="A151" s="28"/>
    </row>
    <row r="152" spans="1:1" ht="12.75">
      <c r="A152" s="28"/>
    </row>
    <row r="153" spans="1:1" ht="12.75">
      <c r="A153" s="28"/>
    </row>
    <row r="154" spans="1:1" ht="12.75">
      <c r="A154" s="28"/>
    </row>
    <row r="155" spans="1:1" ht="12.75">
      <c r="A155" s="28"/>
    </row>
    <row r="156" spans="1:1" ht="12.75">
      <c r="A156" s="28"/>
    </row>
    <row r="157" spans="1:1" ht="12.75">
      <c r="A157" s="28"/>
    </row>
    <row r="158" spans="1:1" ht="12.75">
      <c r="A158" s="28"/>
    </row>
    <row r="159" spans="1:1" ht="12.75">
      <c r="A159" s="28"/>
    </row>
    <row r="160" spans="1:1" ht="12.75">
      <c r="A160" s="28"/>
    </row>
    <row r="161" spans="1:1" ht="12.75">
      <c r="A161" s="28"/>
    </row>
    <row r="162" spans="1:1" ht="12.75">
      <c r="A162" s="28"/>
    </row>
    <row r="163" spans="1:1" ht="12.75">
      <c r="A163" s="28"/>
    </row>
    <row r="164" spans="1:1" ht="12.75">
      <c r="A164" s="28"/>
    </row>
    <row r="165" spans="1:1" ht="12.75">
      <c r="A165" s="28"/>
    </row>
    <row r="166" spans="1:1" ht="12.75">
      <c r="A166" s="28"/>
    </row>
    <row r="167" spans="1:1" ht="12.75">
      <c r="A167" s="28"/>
    </row>
    <row r="168" spans="1:1" ht="12.75">
      <c r="A168" s="28"/>
    </row>
    <row r="169" spans="1:1" ht="12.75">
      <c r="A169" s="28"/>
    </row>
    <row r="170" spans="1:1" ht="12.75">
      <c r="A170" s="28"/>
    </row>
    <row r="171" spans="1:1" ht="12.75">
      <c r="A171" s="28"/>
    </row>
    <row r="172" spans="1:1" ht="12.75">
      <c r="A172" s="28"/>
    </row>
    <row r="173" spans="1:1" ht="12.75">
      <c r="A173" s="28"/>
    </row>
    <row r="174" spans="1:1" ht="12.75">
      <c r="A174" s="28"/>
    </row>
    <row r="175" spans="1:1" ht="12.75">
      <c r="A175" s="28"/>
    </row>
    <row r="176" spans="1:1" ht="12.75">
      <c r="A176" s="28"/>
    </row>
    <row r="177" spans="1:1" ht="12.75">
      <c r="A177" s="28"/>
    </row>
    <row r="178" spans="1:1" ht="12.75">
      <c r="A178" s="28"/>
    </row>
    <row r="179" spans="1:1" ht="12.75">
      <c r="A179" s="28"/>
    </row>
    <row r="180" spans="1:1" ht="12.75">
      <c r="A180" s="28"/>
    </row>
    <row r="181" spans="1:1" ht="12.75">
      <c r="A181" s="28"/>
    </row>
    <row r="182" spans="1:1" ht="12.75">
      <c r="A182" s="28"/>
    </row>
    <row r="183" spans="1:1" ht="12.75">
      <c r="A183" s="28"/>
    </row>
    <row r="184" spans="1:1" ht="12.75">
      <c r="A184" s="28"/>
    </row>
    <row r="185" spans="1:1" ht="12.75">
      <c r="A185" s="28"/>
    </row>
    <row r="186" spans="1:1" ht="12.75">
      <c r="A186" s="28"/>
    </row>
    <row r="187" spans="1:1" ht="12.75">
      <c r="A187" s="28"/>
    </row>
    <row r="188" spans="1:1" ht="12.75">
      <c r="A188" s="28"/>
    </row>
    <row r="189" spans="1:1" ht="12.75">
      <c r="A189" s="28"/>
    </row>
    <row r="190" spans="1:1" ht="12.75">
      <c r="A190" s="28"/>
    </row>
    <row r="191" spans="1:1" ht="12.75">
      <c r="A191" s="28"/>
    </row>
    <row r="192" spans="1:1" ht="12.75">
      <c r="A192" s="28"/>
    </row>
    <row r="193" spans="1:1" ht="12.75">
      <c r="A193" s="28"/>
    </row>
    <row r="194" spans="1:1" ht="12.75">
      <c r="A194" s="28"/>
    </row>
    <row r="195" spans="1:1" ht="12.75">
      <c r="A195" s="28"/>
    </row>
    <row r="196" spans="1:1" ht="12.75">
      <c r="A196" s="28"/>
    </row>
    <row r="197" spans="1:1" ht="12.75">
      <c r="A197" s="28"/>
    </row>
    <row r="198" spans="1:1" ht="12.75">
      <c r="A198" s="28"/>
    </row>
    <row r="199" spans="1:1" ht="12.75">
      <c r="A199" s="28"/>
    </row>
    <row r="200" spans="1:1" ht="12.75">
      <c r="A200" s="28"/>
    </row>
    <row r="201" spans="1:1" ht="12.75">
      <c r="A201" s="28"/>
    </row>
    <row r="202" spans="1:1" ht="12.75">
      <c r="A202" s="28"/>
    </row>
    <row r="203" spans="1:1" ht="12.75">
      <c r="A203" s="28"/>
    </row>
    <row r="204" spans="1:1" ht="12.75">
      <c r="A204" s="28"/>
    </row>
    <row r="205" spans="1:1" ht="12.75">
      <c r="A205" s="28"/>
    </row>
    <row r="206" spans="1:1" ht="12.75">
      <c r="A206" s="28"/>
    </row>
    <row r="207" spans="1:1" ht="12.75">
      <c r="A207" s="28"/>
    </row>
    <row r="208" spans="1:1" ht="12.75">
      <c r="A208" s="28"/>
    </row>
    <row r="209" spans="1:1" ht="12.75">
      <c r="A209" s="28"/>
    </row>
    <row r="210" spans="1:1" ht="12.75">
      <c r="A210" s="28"/>
    </row>
    <row r="211" spans="1:1" ht="12.75">
      <c r="A211" s="28"/>
    </row>
    <row r="212" spans="1:1" ht="12.75">
      <c r="A212" s="28"/>
    </row>
    <row r="213" spans="1:1" ht="12.75">
      <c r="A213" s="28"/>
    </row>
    <row r="214" spans="1:1" ht="12.75">
      <c r="A214" s="28"/>
    </row>
    <row r="215" spans="1:1" ht="12.75">
      <c r="A215" s="28"/>
    </row>
    <row r="216" spans="1:1" ht="12.75">
      <c r="A216" s="28"/>
    </row>
    <row r="217" spans="1:1" ht="12.75">
      <c r="A217" s="28"/>
    </row>
    <row r="218" spans="1:1" ht="12.75">
      <c r="A218" s="28"/>
    </row>
    <row r="219" spans="1:1" ht="12.75">
      <c r="A219" s="28"/>
    </row>
    <row r="220" spans="1:1" ht="12.75">
      <c r="A220" s="28"/>
    </row>
    <row r="221" spans="1:1" ht="12.75">
      <c r="A221" s="28"/>
    </row>
    <row r="222" spans="1:1" ht="12.75">
      <c r="A222" s="28"/>
    </row>
    <row r="223" spans="1:1" ht="12.75">
      <c r="A223" s="28"/>
    </row>
    <row r="224" spans="1:1" ht="12.75">
      <c r="A224" s="28"/>
    </row>
    <row r="225" spans="1:1" ht="12.75">
      <c r="A225" s="28"/>
    </row>
    <row r="226" spans="1:1" ht="12.75">
      <c r="A226" s="28"/>
    </row>
    <row r="227" spans="1:1" ht="12.75">
      <c r="A227" s="28"/>
    </row>
    <row r="228" spans="1:1" ht="12.75">
      <c r="A228" s="28"/>
    </row>
    <row r="229" spans="1:1" ht="12.75">
      <c r="A229" s="28"/>
    </row>
    <row r="230" spans="1:1" ht="12.75">
      <c r="A230" s="28"/>
    </row>
    <row r="231" spans="1:1" ht="12.75">
      <c r="A231" s="28"/>
    </row>
    <row r="232" spans="1:1" ht="12.75">
      <c r="A232" s="28"/>
    </row>
    <row r="233" spans="1:1" ht="12.75">
      <c r="A233" s="28"/>
    </row>
    <row r="234" spans="1:1" ht="12.75">
      <c r="A234" s="28"/>
    </row>
    <row r="235" spans="1:1" ht="12.75">
      <c r="A235" s="28"/>
    </row>
    <row r="236" spans="1:1" ht="12.75">
      <c r="A236" s="28"/>
    </row>
    <row r="237" spans="1:1" ht="12.75">
      <c r="A237" s="28"/>
    </row>
    <row r="238" spans="1:1" ht="12.75">
      <c r="A238" s="28"/>
    </row>
    <row r="239" spans="1:1" ht="12.75">
      <c r="A239" s="28"/>
    </row>
    <row r="240" spans="1:1" ht="12.75">
      <c r="A240" s="28"/>
    </row>
    <row r="241" spans="1:1" ht="12.75">
      <c r="A241" s="28"/>
    </row>
    <row r="242" spans="1:1" ht="12.75">
      <c r="A242" s="28"/>
    </row>
    <row r="243" spans="1:1" ht="12.75">
      <c r="A243" s="28"/>
    </row>
    <row r="244" spans="1:1" ht="12.75">
      <c r="A244" s="28"/>
    </row>
    <row r="245" spans="1:1" ht="12.75">
      <c r="A245" s="28"/>
    </row>
    <row r="246" spans="1:1" ht="12.75">
      <c r="A246" s="28"/>
    </row>
    <row r="247" spans="1:1" ht="12.75">
      <c r="A247" s="28"/>
    </row>
    <row r="248" spans="1:1" ht="12.75">
      <c r="A248" s="28"/>
    </row>
    <row r="249" spans="1:1" ht="12.75">
      <c r="A249" s="28"/>
    </row>
    <row r="250" spans="1:1" ht="12.75">
      <c r="A250" s="28"/>
    </row>
    <row r="251" spans="1:1" ht="12.75">
      <c r="A251" s="28"/>
    </row>
    <row r="252" spans="1:1" ht="12.75">
      <c r="A252" s="28"/>
    </row>
    <row r="253" spans="1:1" ht="12.75">
      <c r="A253" s="28"/>
    </row>
    <row r="254" spans="1:1" ht="12.75">
      <c r="A254" s="28"/>
    </row>
    <row r="255" spans="1:1" ht="12.75">
      <c r="A255" s="28"/>
    </row>
    <row r="256" spans="1:1" ht="12.75">
      <c r="A256" s="28"/>
    </row>
    <row r="257" spans="1:1" ht="12.75">
      <c r="A257" s="28"/>
    </row>
    <row r="258" spans="1:1" ht="12.75">
      <c r="A258" s="28"/>
    </row>
    <row r="259" spans="1:1" ht="12.75">
      <c r="A259" s="28"/>
    </row>
    <row r="260" spans="1:1" ht="12.75">
      <c r="A260" s="28"/>
    </row>
    <row r="261" spans="1:1" ht="12.75">
      <c r="A261" s="28"/>
    </row>
    <row r="262" spans="1:1" ht="12.75">
      <c r="A262" s="28"/>
    </row>
    <row r="263" spans="1:1" ht="12.75">
      <c r="A263" s="28"/>
    </row>
    <row r="264" spans="1:1" ht="12.75">
      <c r="A264" s="28"/>
    </row>
    <row r="265" spans="1:1" ht="12.75">
      <c r="A265" s="28"/>
    </row>
    <row r="266" spans="1:1" ht="12.75">
      <c r="A266" s="28"/>
    </row>
    <row r="267" spans="1:1" ht="12.75">
      <c r="A267" s="28"/>
    </row>
    <row r="268" spans="1:1" ht="12.75">
      <c r="A268" s="28"/>
    </row>
    <row r="269" spans="1:1" ht="12.75">
      <c r="A269" s="28"/>
    </row>
    <row r="270" spans="1:1" ht="12.75">
      <c r="A270" s="28"/>
    </row>
    <row r="271" spans="1:1" ht="12.75">
      <c r="A271" s="28"/>
    </row>
    <row r="272" spans="1:1" ht="12.75">
      <c r="A272" s="28"/>
    </row>
    <row r="273" spans="1:1" ht="12.75">
      <c r="A273" s="28"/>
    </row>
    <row r="274" spans="1:1" ht="12.75">
      <c r="A274" s="28"/>
    </row>
    <row r="275" spans="1:1" ht="12.75">
      <c r="A275" s="28"/>
    </row>
    <row r="276" spans="1:1" ht="12.75">
      <c r="A276" s="28"/>
    </row>
    <row r="277" spans="1:1" ht="12.75">
      <c r="A277" s="28"/>
    </row>
    <row r="278" spans="1:1" ht="12.75">
      <c r="A278" s="28"/>
    </row>
    <row r="279" spans="1:1" ht="12.75">
      <c r="A279" s="28"/>
    </row>
    <row r="280" spans="1:1" ht="12.75">
      <c r="A280" s="28"/>
    </row>
    <row r="281" spans="1:1" ht="12.75">
      <c r="A281" s="28"/>
    </row>
    <row r="282" spans="1:1" ht="12.75">
      <c r="A282" s="28"/>
    </row>
    <row r="283" spans="1:1" ht="12.75">
      <c r="A283" s="28"/>
    </row>
    <row r="284" spans="1:1" ht="12.75">
      <c r="A284" s="28"/>
    </row>
    <row r="285" spans="1:1" ht="12.75">
      <c r="A285" s="28"/>
    </row>
    <row r="286" spans="1:1" ht="12.75">
      <c r="A286" s="28"/>
    </row>
    <row r="287" spans="1:1" ht="12.75">
      <c r="A287" s="28"/>
    </row>
    <row r="288" spans="1:1" ht="12.75">
      <c r="A288" s="28"/>
    </row>
    <row r="289" spans="1:1" ht="12.75">
      <c r="A289" s="28"/>
    </row>
    <row r="290" spans="1:1" ht="12.75">
      <c r="A290" s="28"/>
    </row>
    <row r="291" spans="1:1" ht="12.75">
      <c r="A291" s="28"/>
    </row>
    <row r="292" spans="1:1" ht="12.75">
      <c r="A292" s="28"/>
    </row>
    <row r="293" spans="1:1" ht="12.75">
      <c r="A293" s="28"/>
    </row>
    <row r="294" spans="1:1" ht="12.75">
      <c r="A294" s="28"/>
    </row>
    <row r="295" spans="1:1" ht="12.75">
      <c r="A295" s="28"/>
    </row>
    <row r="296" spans="1:1" ht="12.75">
      <c r="A296" s="28"/>
    </row>
    <row r="297" spans="1:1" ht="12.75">
      <c r="A297" s="28"/>
    </row>
    <row r="298" spans="1:1" ht="12.75">
      <c r="A298" s="28"/>
    </row>
    <row r="299" spans="1:1" ht="12.75">
      <c r="A299" s="28"/>
    </row>
    <row r="300" spans="1:1" ht="12.75">
      <c r="A300" s="28"/>
    </row>
    <row r="301" spans="1:1" ht="12.75">
      <c r="A301" s="28"/>
    </row>
    <row r="302" spans="1:1" ht="12.75">
      <c r="A302" s="28"/>
    </row>
    <row r="303" spans="1:1" ht="12.75">
      <c r="A303" s="28"/>
    </row>
    <row r="304" spans="1:1" ht="12.75">
      <c r="A304" s="28"/>
    </row>
    <row r="305" spans="1:1" ht="12.75">
      <c r="A305" s="28"/>
    </row>
    <row r="306" spans="1:1" ht="12.75">
      <c r="A306" s="28"/>
    </row>
    <row r="307" spans="1:1" ht="12.75">
      <c r="A307" s="28"/>
    </row>
    <row r="308" spans="1:1" ht="12.75">
      <c r="A308" s="28"/>
    </row>
    <row r="309" spans="1:1" ht="12.75">
      <c r="A309" s="28"/>
    </row>
    <row r="310" spans="1:1" ht="12.75">
      <c r="A310" s="28"/>
    </row>
    <row r="311" spans="1:1" ht="12.75">
      <c r="A311" s="28"/>
    </row>
    <row r="312" spans="1:1" ht="12.75">
      <c r="A312" s="28"/>
    </row>
    <row r="313" spans="1:1" ht="12.75">
      <c r="A313" s="28"/>
    </row>
    <row r="314" spans="1:1" ht="12.75">
      <c r="A314" s="28"/>
    </row>
    <row r="315" spans="1:1" ht="12.75">
      <c r="A315" s="28"/>
    </row>
    <row r="316" spans="1:1" ht="12.75">
      <c r="A316" s="28"/>
    </row>
    <row r="317" spans="1:1" ht="12.75">
      <c r="A317" s="28"/>
    </row>
    <row r="318" spans="1:1" ht="12.75">
      <c r="A318" s="28"/>
    </row>
    <row r="319" spans="1:1" ht="12.75">
      <c r="A319" s="28"/>
    </row>
    <row r="320" spans="1:1" ht="12.75">
      <c r="A320" s="28"/>
    </row>
    <row r="321" spans="1:1" ht="12.75">
      <c r="A321" s="28"/>
    </row>
    <row r="322" spans="1:1" ht="12.75">
      <c r="A322" s="28"/>
    </row>
    <row r="323" spans="1:1" ht="12.75">
      <c r="A323" s="28"/>
    </row>
    <row r="324" spans="1:1" ht="12.75">
      <c r="A324" s="28"/>
    </row>
    <row r="325" spans="1:1" ht="12.75">
      <c r="A325" s="28"/>
    </row>
    <row r="326" spans="1:1" ht="12.75">
      <c r="A326" s="28"/>
    </row>
    <row r="327" spans="1:1" ht="12.75">
      <c r="A327" s="28"/>
    </row>
    <row r="328" spans="1:1" ht="12.75">
      <c r="A328" s="28"/>
    </row>
    <row r="329" spans="1:1" ht="12.75">
      <c r="A329" s="28"/>
    </row>
    <row r="330" spans="1:1" ht="12.75">
      <c r="A330" s="28"/>
    </row>
    <row r="331" spans="1:1" ht="12.75">
      <c r="A331" s="28"/>
    </row>
    <row r="332" spans="1:1" ht="12.75">
      <c r="A332" s="28"/>
    </row>
    <row r="333" spans="1:1" ht="12.75">
      <c r="A333" s="28"/>
    </row>
    <row r="334" spans="1:1" ht="12.75">
      <c r="A334" s="28"/>
    </row>
    <row r="335" spans="1:1" ht="12.75">
      <c r="A335" s="28"/>
    </row>
    <row r="336" spans="1:1" ht="12.75">
      <c r="A336" s="28"/>
    </row>
    <row r="337" spans="1:1" ht="12.75">
      <c r="A337" s="28"/>
    </row>
    <row r="338" spans="1:1" ht="12.75">
      <c r="A338" s="28"/>
    </row>
    <row r="339" spans="1:1" ht="12.75">
      <c r="A339" s="28"/>
    </row>
    <row r="340" spans="1:1" ht="12.75">
      <c r="A340" s="28"/>
    </row>
    <row r="341" spans="1:1" ht="12.75">
      <c r="A341" s="28"/>
    </row>
    <row r="342" spans="1:1" ht="12.75">
      <c r="A342" s="28"/>
    </row>
    <row r="343" spans="1:1" ht="12.75">
      <c r="A343" s="28"/>
    </row>
    <row r="344" spans="1:1" ht="12.75">
      <c r="A344" s="28"/>
    </row>
    <row r="345" spans="1:1" ht="12.75">
      <c r="A345" s="28"/>
    </row>
    <row r="346" spans="1:1" ht="12.75">
      <c r="A346" s="28"/>
    </row>
    <row r="347" spans="1:1" ht="12.75">
      <c r="A347" s="28"/>
    </row>
    <row r="348" spans="1:1" ht="12.75">
      <c r="A348" s="28"/>
    </row>
    <row r="349" spans="1:1" ht="12.75">
      <c r="A349" s="28"/>
    </row>
    <row r="350" spans="1:1" ht="12.75">
      <c r="A350" s="28"/>
    </row>
    <row r="351" spans="1:1" ht="12.75">
      <c r="A351" s="28"/>
    </row>
    <row r="352" spans="1:1" ht="12.75">
      <c r="A352" s="28"/>
    </row>
    <row r="353" spans="1:1" ht="12.75">
      <c r="A353" s="28"/>
    </row>
    <row r="354" spans="1:1" ht="12.75">
      <c r="A354" s="28"/>
    </row>
    <row r="355" spans="1:1" ht="12.75">
      <c r="A355" s="28"/>
    </row>
    <row r="356" spans="1:1" ht="12.75">
      <c r="A356" s="28"/>
    </row>
    <row r="357" spans="1:1" ht="12.75">
      <c r="A357" s="28"/>
    </row>
    <row r="358" spans="1:1" ht="12.75">
      <c r="A358" s="28"/>
    </row>
    <row r="359" spans="1:1" ht="12.75">
      <c r="A359" s="28"/>
    </row>
    <row r="360" spans="1:1" ht="12.75">
      <c r="A360" s="28"/>
    </row>
    <row r="361" spans="1:1" ht="12.75">
      <c r="A361" s="28"/>
    </row>
    <row r="362" spans="1:1" ht="12.75">
      <c r="A362" s="28"/>
    </row>
    <row r="363" spans="1:1" ht="12.75">
      <c r="A363" s="28"/>
    </row>
    <row r="364" spans="1:1" ht="12.75">
      <c r="A364" s="28"/>
    </row>
    <row r="365" spans="1:1" ht="12.75">
      <c r="A365" s="28"/>
    </row>
    <row r="366" spans="1:1" ht="12.75">
      <c r="A366" s="28"/>
    </row>
    <row r="367" spans="1:1" ht="12.75">
      <c r="A367" s="28"/>
    </row>
    <row r="368" spans="1:1" ht="12.75">
      <c r="A368" s="28"/>
    </row>
    <row r="369" spans="1:1" ht="12.75">
      <c r="A369" s="28"/>
    </row>
    <row r="370" spans="1:1" ht="12.75">
      <c r="A370" s="28"/>
    </row>
    <row r="371" spans="1:1" ht="12.75">
      <c r="A371" s="28"/>
    </row>
    <row r="372" spans="1:1" ht="12.75">
      <c r="A372" s="28"/>
    </row>
    <row r="373" spans="1:1" ht="12.75">
      <c r="A373" s="28"/>
    </row>
    <row r="374" spans="1:1" ht="12.75">
      <c r="A374" s="28"/>
    </row>
    <row r="375" spans="1:1" ht="12.75">
      <c r="A375" s="28"/>
    </row>
    <row r="376" spans="1:1" ht="12.75">
      <c r="A376" s="28"/>
    </row>
    <row r="377" spans="1:1" ht="12.75">
      <c r="A377" s="28"/>
    </row>
    <row r="378" spans="1:1" ht="12.75">
      <c r="A378" s="28"/>
    </row>
    <row r="379" spans="1:1" ht="12.75">
      <c r="A379" s="28"/>
    </row>
    <row r="380" spans="1:1" ht="12.75">
      <c r="A380" s="28"/>
    </row>
    <row r="381" spans="1:1" ht="12.75">
      <c r="A381" s="28"/>
    </row>
    <row r="382" spans="1:1" ht="12.75">
      <c r="A382" s="28"/>
    </row>
    <row r="383" spans="1:1" ht="12.75">
      <c r="A383" s="28"/>
    </row>
    <row r="384" spans="1:1" ht="12.75">
      <c r="A384" s="28"/>
    </row>
    <row r="385" spans="1:1" ht="12.75">
      <c r="A385" s="28"/>
    </row>
    <row r="386" spans="1:1" ht="12.75">
      <c r="A386" s="28"/>
    </row>
    <row r="387" spans="1:1" ht="12.75">
      <c r="A387" s="28"/>
    </row>
    <row r="388" spans="1:1" ht="12.75">
      <c r="A388" s="28"/>
    </row>
    <row r="389" spans="1:1" ht="12.75">
      <c r="A389" s="28"/>
    </row>
    <row r="390" spans="1:1" ht="12.75">
      <c r="A390" s="28"/>
    </row>
    <row r="391" spans="1:1" ht="12.75">
      <c r="A391" s="28"/>
    </row>
    <row r="392" spans="1:1" ht="12.75">
      <c r="A392" s="28"/>
    </row>
    <row r="393" spans="1:1" ht="12.75">
      <c r="A393" s="28"/>
    </row>
    <row r="394" spans="1:1" ht="12.75">
      <c r="A394" s="28"/>
    </row>
    <row r="395" spans="1:1" ht="12.75">
      <c r="A395" s="28"/>
    </row>
    <row r="396" spans="1:1" ht="12.75">
      <c r="A396" s="28"/>
    </row>
    <row r="397" spans="1:1" ht="12.75">
      <c r="A397" s="28"/>
    </row>
    <row r="398" spans="1:1" ht="12.75">
      <c r="A398" s="28"/>
    </row>
    <row r="399" spans="1:1" ht="12.75">
      <c r="A399" s="28"/>
    </row>
    <row r="400" spans="1:1" ht="12.75">
      <c r="A400" s="28"/>
    </row>
    <row r="401" spans="1:1" ht="12.75">
      <c r="A401" s="28"/>
    </row>
    <row r="402" spans="1:1" ht="12.75">
      <c r="A402" s="28"/>
    </row>
    <row r="403" spans="1:1" ht="12.75">
      <c r="A403" s="28"/>
    </row>
    <row r="404" spans="1:1" ht="12.75">
      <c r="A404" s="28"/>
    </row>
    <row r="405" spans="1:1" ht="12.75">
      <c r="A405" s="28"/>
    </row>
    <row r="406" spans="1:1" ht="12.75">
      <c r="A406" s="28"/>
    </row>
    <row r="407" spans="1:1" ht="12.75">
      <c r="A407" s="28"/>
    </row>
    <row r="408" spans="1:1" ht="12.75">
      <c r="A408" s="28"/>
    </row>
    <row r="409" spans="1:1" ht="12.75">
      <c r="A409" s="28"/>
    </row>
    <row r="410" spans="1:1" ht="12.75">
      <c r="A410" s="28"/>
    </row>
    <row r="411" spans="1:1" ht="12.75">
      <c r="A411" s="28"/>
    </row>
    <row r="412" spans="1:1" ht="12.75">
      <c r="A412" s="28"/>
    </row>
    <row r="413" spans="1:1" ht="12.75">
      <c r="A413" s="28"/>
    </row>
    <row r="414" spans="1:1" ht="12.75">
      <c r="A414" s="28"/>
    </row>
    <row r="415" spans="1:1" ht="12.75">
      <c r="A415" s="28"/>
    </row>
    <row r="416" spans="1:1" ht="12.75">
      <c r="A416" s="28"/>
    </row>
    <row r="417" spans="1:1" ht="12.75">
      <c r="A417" s="28"/>
    </row>
    <row r="418" spans="1:1" ht="12.75">
      <c r="A418" s="28"/>
    </row>
    <row r="419" spans="1:1" ht="12.75">
      <c r="A419" s="28"/>
    </row>
    <row r="420" spans="1:1" ht="12.75">
      <c r="A420" s="28"/>
    </row>
    <row r="421" spans="1:1" ht="12.75">
      <c r="A421" s="28"/>
    </row>
    <row r="422" spans="1:1" ht="12.75">
      <c r="A422" s="28"/>
    </row>
    <row r="423" spans="1:1" ht="12.75">
      <c r="A423" s="28"/>
    </row>
    <row r="424" spans="1:1" ht="12.75">
      <c r="A424" s="28"/>
    </row>
    <row r="425" spans="1:1" ht="12.75">
      <c r="A425" s="28"/>
    </row>
    <row r="426" spans="1:1" ht="12.75">
      <c r="A426" s="28"/>
    </row>
    <row r="427" spans="1:1" ht="12.75">
      <c r="A427" s="28"/>
    </row>
    <row r="428" spans="1:1" ht="12.75">
      <c r="A428" s="28"/>
    </row>
    <row r="429" spans="1:1" ht="12.75">
      <c r="A429" s="28"/>
    </row>
    <row r="430" spans="1:1" ht="12.75">
      <c r="A430" s="28"/>
    </row>
    <row r="431" spans="1:1" ht="12.75">
      <c r="A431" s="28"/>
    </row>
    <row r="432" spans="1:1" ht="12.75">
      <c r="A432" s="28"/>
    </row>
    <row r="433" spans="1:1" ht="12.75">
      <c r="A433" s="28"/>
    </row>
    <row r="434" spans="1:1" ht="12.75">
      <c r="A434" s="28"/>
    </row>
    <row r="435" spans="1:1" ht="12.75">
      <c r="A435" s="28"/>
    </row>
    <row r="436" spans="1:1" ht="12.75">
      <c r="A436" s="28"/>
    </row>
    <row r="437" spans="1:1" ht="12.75">
      <c r="A437" s="28"/>
    </row>
    <row r="438" spans="1:1" ht="12.75">
      <c r="A438" s="28"/>
    </row>
    <row r="439" spans="1:1" ht="12.75">
      <c r="A439" s="28"/>
    </row>
    <row r="440" spans="1:1" ht="12.75">
      <c r="A440" s="28"/>
    </row>
    <row r="441" spans="1:1" ht="12.75">
      <c r="A441" s="28"/>
    </row>
    <row r="442" spans="1:1" ht="12.75">
      <c r="A442" s="28"/>
    </row>
    <row r="443" spans="1:1" ht="12.75">
      <c r="A443" s="28"/>
    </row>
    <row r="444" spans="1:1" ht="12.75">
      <c r="A444" s="28"/>
    </row>
    <row r="445" spans="1:1" ht="12.75">
      <c r="A445" s="28"/>
    </row>
    <row r="446" spans="1:1" ht="12.75">
      <c r="A446" s="28"/>
    </row>
    <row r="447" spans="1:1" ht="12.75">
      <c r="A447" s="28"/>
    </row>
    <row r="448" spans="1:1" ht="12.75">
      <c r="A448" s="28"/>
    </row>
    <row r="449" spans="1:1" ht="12.75">
      <c r="A449" s="28"/>
    </row>
    <row r="450" spans="1:1" ht="12.75">
      <c r="A450" s="28"/>
    </row>
    <row r="451" spans="1:1" ht="12.75">
      <c r="A451" s="28"/>
    </row>
    <row r="452" spans="1:1" ht="12.75">
      <c r="A452" s="28"/>
    </row>
    <row r="453" spans="1:1" ht="12.75">
      <c r="A453" s="28"/>
    </row>
    <row r="454" spans="1:1" ht="12.75">
      <c r="A454" s="28"/>
    </row>
    <row r="455" spans="1:1" ht="12.75">
      <c r="A455" s="28"/>
    </row>
    <row r="456" spans="1:1" ht="12.75">
      <c r="A456" s="28"/>
    </row>
    <row r="457" spans="1:1" ht="12.75">
      <c r="A457" s="28"/>
    </row>
    <row r="458" spans="1:1" ht="12.75">
      <c r="A458" s="28"/>
    </row>
    <row r="459" spans="1:1" ht="12.75">
      <c r="A459" s="28"/>
    </row>
    <row r="460" spans="1:1" ht="12.75">
      <c r="A460" s="28"/>
    </row>
    <row r="461" spans="1:1" ht="12.75">
      <c r="A461" s="28"/>
    </row>
    <row r="462" spans="1:1" ht="12.75">
      <c r="A462" s="28"/>
    </row>
    <row r="463" spans="1:1" ht="12.75">
      <c r="A463" s="28"/>
    </row>
    <row r="464" spans="1:1" ht="12.75">
      <c r="A464" s="28"/>
    </row>
    <row r="465" spans="1:1" ht="12.75">
      <c r="A465" s="28"/>
    </row>
    <row r="466" spans="1:1" ht="12.75">
      <c r="A466" s="28"/>
    </row>
    <row r="467" spans="1:1" ht="12.75">
      <c r="A467" s="28"/>
    </row>
    <row r="468" spans="1:1" ht="12.75">
      <c r="A468" s="28"/>
    </row>
    <row r="469" spans="1:1" ht="12.75">
      <c r="A469" s="28"/>
    </row>
    <row r="470" spans="1:1" ht="12.75">
      <c r="A470" s="28"/>
    </row>
    <row r="471" spans="1:1" ht="12.75">
      <c r="A471" s="28"/>
    </row>
    <row r="472" spans="1:1" ht="12.75">
      <c r="A472" s="28"/>
    </row>
    <row r="473" spans="1:1" ht="12.75">
      <c r="A473" s="28"/>
    </row>
    <row r="474" spans="1:1" ht="12.75">
      <c r="A474" s="28"/>
    </row>
    <row r="475" spans="1:1" ht="12.75">
      <c r="A475" s="28"/>
    </row>
    <row r="476" spans="1:1" ht="12.75">
      <c r="A476" s="28"/>
    </row>
    <row r="477" spans="1:1" ht="12.75">
      <c r="A477" s="28"/>
    </row>
    <row r="478" spans="1:1" ht="12.75">
      <c r="A478" s="28"/>
    </row>
    <row r="479" spans="1:1" ht="12.75">
      <c r="A479" s="28"/>
    </row>
    <row r="480" spans="1:1" ht="12.75">
      <c r="A480" s="28"/>
    </row>
    <row r="481" spans="1:1" ht="12.75">
      <c r="A481" s="28"/>
    </row>
    <row r="482" spans="1:1" ht="12.75">
      <c r="A482" s="28"/>
    </row>
    <row r="483" spans="1:1" ht="12.75">
      <c r="A483" s="28"/>
    </row>
    <row r="484" spans="1:1" ht="12.75">
      <c r="A484" s="28"/>
    </row>
    <row r="485" spans="1:1" ht="12.75">
      <c r="A485" s="28"/>
    </row>
    <row r="486" spans="1:1" ht="12.75">
      <c r="A486" s="28"/>
    </row>
    <row r="487" spans="1:1" ht="12.75">
      <c r="A487" s="28"/>
    </row>
    <row r="488" spans="1:1" ht="12.75">
      <c r="A488" s="28"/>
    </row>
    <row r="489" spans="1:1" ht="12.75">
      <c r="A489" s="28"/>
    </row>
    <row r="490" spans="1:1" ht="12.75">
      <c r="A490" s="28"/>
    </row>
    <row r="491" spans="1:1" ht="12.75">
      <c r="A491" s="28"/>
    </row>
    <row r="492" spans="1:1" ht="12.75">
      <c r="A492" s="28"/>
    </row>
    <row r="493" spans="1:1" ht="12.75">
      <c r="A493" s="28"/>
    </row>
    <row r="494" spans="1:1" ht="12.75">
      <c r="A494" s="28"/>
    </row>
    <row r="495" spans="1:1" ht="12.75">
      <c r="A495" s="28"/>
    </row>
    <row r="496" spans="1:1" ht="12.75">
      <c r="A496" s="28"/>
    </row>
    <row r="497" spans="1:1" ht="12.75">
      <c r="A497" s="28"/>
    </row>
    <row r="498" spans="1:1" ht="12.75">
      <c r="A498" s="28"/>
    </row>
    <row r="499" spans="1:1" ht="12.75">
      <c r="A499" s="28"/>
    </row>
    <row r="500" spans="1:1" ht="12.75">
      <c r="A500" s="28"/>
    </row>
    <row r="501" spans="1:1" ht="12.75">
      <c r="A501" s="28"/>
    </row>
    <row r="502" spans="1:1" ht="12.75">
      <c r="A502" s="28"/>
    </row>
    <row r="503" spans="1:1" ht="12.75">
      <c r="A503" s="28"/>
    </row>
    <row r="504" spans="1:1" ht="12.75">
      <c r="A504" s="28"/>
    </row>
    <row r="505" spans="1:1" ht="12.75">
      <c r="A505" s="28"/>
    </row>
    <row r="506" spans="1:1" ht="12.75">
      <c r="A506" s="28"/>
    </row>
    <row r="507" spans="1:1" ht="12.75">
      <c r="A507" s="28"/>
    </row>
    <row r="508" spans="1:1" ht="12.75">
      <c r="A508" s="28"/>
    </row>
    <row r="509" spans="1:1" ht="12.75">
      <c r="A509" s="28"/>
    </row>
    <row r="510" spans="1:1" ht="12.75">
      <c r="A510" s="28"/>
    </row>
    <row r="511" spans="1:1" ht="12.75">
      <c r="A511" s="28"/>
    </row>
    <row r="512" spans="1:1" ht="12.75">
      <c r="A512" s="28"/>
    </row>
    <row r="513" spans="1:1" ht="12.75">
      <c r="A513" s="28"/>
    </row>
    <row r="514" spans="1:1" ht="12.75">
      <c r="A514" s="28"/>
    </row>
    <row r="515" spans="1:1" ht="12.75">
      <c r="A515" s="28"/>
    </row>
    <row r="516" spans="1:1" ht="12.75">
      <c r="A516" s="28"/>
    </row>
    <row r="517" spans="1:1" ht="12.75">
      <c r="A517" s="28"/>
    </row>
    <row r="518" spans="1:1" ht="12.75">
      <c r="A518" s="28"/>
    </row>
    <row r="519" spans="1:1" ht="12.75">
      <c r="A519" s="28"/>
    </row>
    <row r="520" spans="1:1" ht="12.75">
      <c r="A520" s="28"/>
    </row>
    <row r="521" spans="1:1" ht="12.75">
      <c r="A521" s="28"/>
    </row>
    <row r="522" spans="1:1" ht="12.75">
      <c r="A522" s="28"/>
    </row>
    <row r="523" spans="1:1" ht="12.75">
      <c r="A523" s="28"/>
    </row>
    <row r="524" spans="1:1" ht="12.75">
      <c r="A524" s="28"/>
    </row>
    <row r="525" spans="1:1" ht="12.75">
      <c r="A525" s="28"/>
    </row>
    <row r="526" spans="1:1" ht="12.75">
      <c r="A526" s="28"/>
    </row>
    <row r="527" spans="1:1" ht="12.75">
      <c r="A527" s="28"/>
    </row>
    <row r="528" spans="1:1" ht="12.75">
      <c r="A528" s="28"/>
    </row>
    <row r="529" spans="1:1" ht="12.75">
      <c r="A529" s="28"/>
    </row>
    <row r="530" spans="1:1" ht="12.75">
      <c r="A530" s="28"/>
    </row>
    <row r="531" spans="1:1" ht="12.75">
      <c r="A531" s="28"/>
    </row>
    <row r="532" spans="1:1" ht="12.75">
      <c r="A532" s="28"/>
    </row>
    <row r="533" spans="1:1" ht="12.75">
      <c r="A533" s="28"/>
    </row>
    <row r="534" spans="1:1" ht="12.75">
      <c r="A534" s="28"/>
    </row>
    <row r="535" spans="1:1" ht="12.75">
      <c r="A535" s="28"/>
    </row>
    <row r="536" spans="1:1" ht="12.75">
      <c r="A536" s="28"/>
    </row>
    <row r="537" spans="1:1" ht="12.75">
      <c r="A537" s="28"/>
    </row>
    <row r="538" spans="1:1" ht="12.75">
      <c r="A538" s="28"/>
    </row>
    <row r="539" spans="1:1" ht="12.75">
      <c r="A539" s="28"/>
    </row>
    <row r="540" spans="1:1" ht="12.75">
      <c r="A540" s="28"/>
    </row>
    <row r="541" spans="1:1" ht="12.75">
      <c r="A541" s="28"/>
    </row>
    <row r="542" spans="1:1" ht="12.75">
      <c r="A542" s="28"/>
    </row>
    <row r="543" spans="1:1" ht="12.75">
      <c r="A543" s="28"/>
    </row>
    <row r="544" spans="1:1" ht="12.75">
      <c r="A544" s="28"/>
    </row>
    <row r="545" spans="1:1" ht="12.75">
      <c r="A545" s="28"/>
    </row>
    <row r="546" spans="1:1" ht="12.75">
      <c r="A546" s="28"/>
    </row>
    <row r="547" spans="1:1" ht="12.75">
      <c r="A547" s="28"/>
    </row>
    <row r="548" spans="1:1" ht="12.75">
      <c r="A548" s="28"/>
    </row>
    <row r="549" spans="1:1" ht="12.75">
      <c r="A549" s="28"/>
    </row>
    <row r="550" spans="1:1" ht="12.75">
      <c r="A550" s="28"/>
    </row>
    <row r="551" spans="1:1" ht="12.75">
      <c r="A551" s="28"/>
    </row>
    <row r="552" spans="1:1" ht="12.75">
      <c r="A552" s="28"/>
    </row>
    <row r="553" spans="1:1" ht="12.75">
      <c r="A553" s="28"/>
    </row>
    <row r="554" spans="1:1" ht="12.75">
      <c r="A554" s="28"/>
    </row>
    <row r="555" spans="1:1" ht="12.75">
      <c r="A555" s="28"/>
    </row>
    <row r="556" spans="1:1" ht="12.75">
      <c r="A556" s="28"/>
    </row>
    <row r="557" spans="1:1" ht="12.75">
      <c r="A557" s="28"/>
    </row>
    <row r="558" spans="1:1" ht="12.75">
      <c r="A558" s="28"/>
    </row>
    <row r="559" spans="1:1" ht="12.75">
      <c r="A559" s="28"/>
    </row>
    <row r="560" spans="1:1" ht="12.75">
      <c r="A560" s="28"/>
    </row>
    <row r="561" spans="1:1" ht="12.75">
      <c r="A561" s="28"/>
    </row>
    <row r="562" spans="1:1" ht="12.75">
      <c r="A562" s="28"/>
    </row>
    <row r="563" spans="1:1" ht="12.75">
      <c r="A563" s="28"/>
    </row>
    <row r="564" spans="1:1" ht="12.75">
      <c r="A564" s="28"/>
    </row>
    <row r="565" spans="1:1" ht="12.75">
      <c r="A565" s="28"/>
    </row>
    <row r="566" spans="1:1" ht="12.75">
      <c r="A566" s="28"/>
    </row>
    <row r="567" spans="1:1" ht="12.75">
      <c r="A567" s="28"/>
    </row>
    <row r="568" spans="1:1" ht="12.75">
      <c r="A568" s="28"/>
    </row>
    <row r="569" spans="1:1" ht="12.75">
      <c r="A569" s="28"/>
    </row>
    <row r="570" spans="1:1" ht="12.75">
      <c r="A570" s="28"/>
    </row>
    <row r="571" spans="1:1" ht="12.75">
      <c r="A571" s="28"/>
    </row>
    <row r="572" spans="1:1" ht="12.75">
      <c r="A572" s="28"/>
    </row>
    <row r="573" spans="1:1" ht="12.75">
      <c r="A573" s="28"/>
    </row>
    <row r="574" spans="1:1" ht="12.75">
      <c r="A574" s="28"/>
    </row>
    <row r="575" spans="1:1" ht="12.75">
      <c r="A575" s="28"/>
    </row>
    <row r="576" spans="1:1" ht="12.75">
      <c r="A576" s="28"/>
    </row>
    <row r="577" spans="1:1" ht="12.75">
      <c r="A577" s="28"/>
    </row>
    <row r="578" spans="1:1" ht="12.75">
      <c r="A578" s="28"/>
    </row>
    <row r="579" spans="1:1" ht="12.75">
      <c r="A579" s="28"/>
    </row>
    <row r="580" spans="1:1" ht="12.75">
      <c r="A580" s="28"/>
    </row>
    <row r="581" spans="1:1" ht="12.75">
      <c r="A581" s="28"/>
    </row>
    <row r="582" spans="1:1" ht="12.75">
      <c r="A582" s="28"/>
    </row>
    <row r="583" spans="1:1" ht="12.75">
      <c r="A583" s="28"/>
    </row>
    <row r="584" spans="1:1" ht="12.75">
      <c r="A584" s="28"/>
    </row>
    <row r="585" spans="1:1" ht="12.75">
      <c r="A585" s="28"/>
    </row>
    <row r="586" spans="1:1" ht="12.75">
      <c r="A586" s="28"/>
    </row>
    <row r="587" spans="1:1" ht="12.75">
      <c r="A587" s="28"/>
    </row>
    <row r="588" spans="1:1" ht="12.75">
      <c r="A588" s="28"/>
    </row>
    <row r="589" spans="1:1" ht="12.75">
      <c r="A589" s="28"/>
    </row>
    <row r="590" spans="1:1" ht="12.75">
      <c r="A590" s="28"/>
    </row>
    <row r="591" spans="1:1" ht="12.75">
      <c r="A591" s="28"/>
    </row>
    <row r="592" spans="1:1" ht="12.75">
      <c r="A592" s="28"/>
    </row>
    <row r="593" spans="1:1" ht="12.75">
      <c r="A593" s="28"/>
    </row>
    <row r="594" spans="1:1" ht="12.75">
      <c r="A594" s="28"/>
    </row>
    <row r="595" spans="1:1" ht="12.75">
      <c r="A595" s="28"/>
    </row>
    <row r="596" spans="1:1" ht="12.75">
      <c r="A596" s="28"/>
    </row>
    <row r="597" spans="1:1" ht="12.75">
      <c r="A597" s="28"/>
    </row>
    <row r="598" spans="1:1" ht="12.75">
      <c r="A598" s="28"/>
    </row>
    <row r="599" spans="1:1" ht="12.75">
      <c r="A599" s="28"/>
    </row>
    <row r="600" spans="1:1" ht="12.75">
      <c r="A600" s="28"/>
    </row>
    <row r="601" spans="1:1" ht="12.75">
      <c r="A601" s="28"/>
    </row>
    <row r="602" spans="1:1" ht="12.75">
      <c r="A602" s="28"/>
    </row>
    <row r="603" spans="1:1" ht="12.75">
      <c r="A603" s="28"/>
    </row>
    <row r="604" spans="1:1" ht="12.75">
      <c r="A604" s="28"/>
    </row>
    <row r="605" spans="1:1" ht="12.75">
      <c r="A605" s="28"/>
    </row>
    <row r="606" spans="1:1" ht="12.75">
      <c r="A606" s="28"/>
    </row>
    <row r="607" spans="1:1" ht="12.75">
      <c r="A607" s="28"/>
    </row>
    <row r="608" spans="1:1" ht="12.75">
      <c r="A608" s="28"/>
    </row>
    <row r="609" spans="1:1" ht="12.75">
      <c r="A609" s="28"/>
    </row>
    <row r="610" spans="1:1" ht="12.75">
      <c r="A610" s="28"/>
    </row>
    <row r="611" spans="1:1" ht="12.75">
      <c r="A611" s="28"/>
    </row>
    <row r="612" spans="1:1" ht="12.75">
      <c r="A612" s="28"/>
    </row>
    <row r="613" spans="1:1" ht="12.75">
      <c r="A613" s="28"/>
    </row>
    <row r="614" spans="1:1" ht="12.75">
      <c r="A614" s="28"/>
    </row>
    <row r="615" spans="1:1" ht="12.75">
      <c r="A615" s="28"/>
    </row>
    <row r="616" spans="1:1" ht="12.75">
      <c r="A616" s="28"/>
    </row>
    <row r="617" spans="1:1" ht="12.75">
      <c r="A617" s="28"/>
    </row>
    <row r="618" spans="1:1" ht="12.75">
      <c r="A618" s="28"/>
    </row>
    <row r="619" spans="1:1" ht="12.75">
      <c r="A619" s="28"/>
    </row>
    <row r="620" spans="1:1" ht="12.75">
      <c r="A620" s="28"/>
    </row>
    <row r="621" spans="1:1" ht="12.75">
      <c r="A621" s="28"/>
    </row>
    <row r="622" spans="1:1" ht="12.75">
      <c r="A622" s="28"/>
    </row>
    <row r="623" spans="1:1" ht="12.75">
      <c r="A623" s="28"/>
    </row>
    <row r="624" spans="1:1" ht="12.75">
      <c r="A624" s="28"/>
    </row>
    <row r="625" spans="1:1" ht="12.75">
      <c r="A625" s="28"/>
    </row>
    <row r="626" spans="1:1" ht="12.75">
      <c r="A626" s="28"/>
    </row>
    <row r="627" spans="1:1" ht="12.75">
      <c r="A627" s="28"/>
    </row>
    <row r="628" spans="1:1" ht="12.75">
      <c r="A628" s="28"/>
    </row>
    <row r="629" spans="1:1" ht="12.75">
      <c r="A629" s="28"/>
    </row>
    <row r="630" spans="1:1" ht="12.75">
      <c r="A630" s="28"/>
    </row>
    <row r="631" spans="1:1" ht="12.75">
      <c r="A631" s="28"/>
    </row>
    <row r="632" spans="1:1" ht="12.75">
      <c r="A632" s="28"/>
    </row>
    <row r="633" spans="1:1" ht="12.75">
      <c r="A633" s="28"/>
    </row>
    <row r="634" spans="1:1" ht="12.75">
      <c r="A634" s="28"/>
    </row>
    <row r="635" spans="1:1" ht="12.75">
      <c r="A635" s="28"/>
    </row>
    <row r="636" spans="1:1" ht="12.75">
      <c r="A636" s="28"/>
    </row>
    <row r="637" spans="1:1" ht="12.75">
      <c r="A637" s="28"/>
    </row>
    <row r="638" spans="1:1" ht="12.75">
      <c r="A638" s="28"/>
    </row>
    <row r="639" spans="1:1" ht="12.75">
      <c r="A639" s="28"/>
    </row>
    <row r="640" spans="1:1" ht="12.75">
      <c r="A640" s="28"/>
    </row>
    <row r="641" spans="1:1" ht="12.75">
      <c r="A641" s="28"/>
    </row>
    <row r="642" spans="1:1" ht="12.75">
      <c r="A642" s="28"/>
    </row>
    <row r="643" spans="1:1" ht="12.75">
      <c r="A643" s="28"/>
    </row>
    <row r="644" spans="1:1" ht="12.75">
      <c r="A644" s="28"/>
    </row>
    <row r="645" spans="1:1" ht="12.75">
      <c r="A645" s="28"/>
    </row>
    <row r="646" spans="1:1" ht="12.75">
      <c r="A646" s="28"/>
    </row>
    <row r="647" spans="1:1" ht="12.75">
      <c r="A647" s="28"/>
    </row>
    <row r="648" spans="1:1" ht="12.75">
      <c r="A648" s="28"/>
    </row>
    <row r="649" spans="1:1" ht="12.75">
      <c r="A649" s="28"/>
    </row>
    <row r="650" spans="1:1" ht="12.75">
      <c r="A650" s="28"/>
    </row>
    <row r="651" spans="1:1" ht="12.75">
      <c r="A651" s="28"/>
    </row>
    <row r="652" spans="1:1" ht="12.75">
      <c r="A652" s="28"/>
    </row>
    <row r="653" spans="1:1" ht="12.75">
      <c r="A653" s="28"/>
    </row>
    <row r="654" spans="1:1" ht="12.75">
      <c r="A654" s="28"/>
    </row>
    <row r="655" spans="1:1" ht="12.75">
      <c r="A655" s="28"/>
    </row>
    <row r="656" spans="1:1" ht="12.75">
      <c r="A656" s="28"/>
    </row>
    <row r="657" spans="1:1" ht="12.75">
      <c r="A657" s="28"/>
    </row>
    <row r="658" spans="1:1" ht="12.75">
      <c r="A658" s="28"/>
    </row>
    <row r="659" spans="1:1" ht="12.75">
      <c r="A659" s="28"/>
    </row>
    <row r="660" spans="1:1" ht="12.75">
      <c r="A660" s="28"/>
    </row>
    <row r="661" spans="1:1" ht="12.75">
      <c r="A661" s="28"/>
    </row>
    <row r="662" spans="1:1" ht="12.75">
      <c r="A662" s="28"/>
    </row>
    <row r="663" spans="1:1" ht="12.75">
      <c r="A663" s="28"/>
    </row>
    <row r="664" spans="1:1" ht="12.75">
      <c r="A664" s="28"/>
    </row>
    <row r="665" spans="1:1" ht="12.75">
      <c r="A665" s="28"/>
    </row>
    <row r="666" spans="1:1" ht="12.75">
      <c r="A666" s="28"/>
    </row>
    <row r="667" spans="1:1" ht="12.75">
      <c r="A667" s="28"/>
    </row>
    <row r="668" spans="1:1" ht="12.75">
      <c r="A668" s="28"/>
    </row>
    <row r="669" spans="1:1" ht="12.75">
      <c r="A669" s="28"/>
    </row>
    <row r="670" spans="1:1" ht="12.75">
      <c r="A670" s="28"/>
    </row>
    <row r="671" spans="1:1" ht="12.75">
      <c r="A671" s="28"/>
    </row>
    <row r="672" spans="1:1" ht="12.75">
      <c r="A672" s="28"/>
    </row>
    <row r="673" spans="1:1" ht="12.75">
      <c r="A673" s="28"/>
    </row>
    <row r="674" spans="1:1" ht="12.75">
      <c r="A674" s="28"/>
    </row>
    <row r="675" spans="1:1" ht="12.75">
      <c r="A675" s="28"/>
    </row>
    <row r="676" spans="1:1" ht="12.75">
      <c r="A676" s="28"/>
    </row>
    <row r="677" spans="1:1" ht="12.75">
      <c r="A677" s="28"/>
    </row>
    <row r="678" spans="1:1" ht="12.75">
      <c r="A678" s="28"/>
    </row>
    <row r="679" spans="1:1" ht="12.75">
      <c r="A679" s="28"/>
    </row>
    <row r="680" spans="1:1" ht="12.75">
      <c r="A680" s="28"/>
    </row>
    <row r="681" spans="1:1" ht="12.75">
      <c r="A681" s="28"/>
    </row>
    <row r="682" spans="1:1" ht="12.75">
      <c r="A682" s="28"/>
    </row>
    <row r="683" spans="1:1" ht="12.75">
      <c r="A683" s="28"/>
    </row>
    <row r="684" spans="1:1" ht="12.75">
      <c r="A684" s="28"/>
    </row>
    <row r="685" spans="1:1" ht="12.75">
      <c r="A685" s="28"/>
    </row>
    <row r="686" spans="1:1" ht="12.75">
      <c r="A686" s="28"/>
    </row>
    <row r="687" spans="1:1" ht="12.75">
      <c r="A687" s="28"/>
    </row>
    <row r="688" spans="1:1" ht="12.75">
      <c r="A688" s="28"/>
    </row>
    <row r="689" spans="1:1" ht="12.75">
      <c r="A689" s="28"/>
    </row>
    <row r="690" spans="1:1" ht="12.75">
      <c r="A690" s="28"/>
    </row>
    <row r="691" spans="1:1" ht="12.75">
      <c r="A691" s="28"/>
    </row>
    <row r="692" spans="1:1" ht="12.75">
      <c r="A692" s="28"/>
    </row>
    <row r="693" spans="1:1" ht="12.75">
      <c r="A693" s="28"/>
    </row>
    <row r="694" spans="1:1" ht="12.75">
      <c r="A694" s="28"/>
    </row>
    <row r="695" spans="1:1" ht="12.75">
      <c r="A695" s="28"/>
    </row>
    <row r="696" spans="1:1" ht="12.75">
      <c r="A696" s="28"/>
    </row>
    <row r="697" spans="1:1" ht="12.75">
      <c r="A697" s="28"/>
    </row>
    <row r="698" spans="1:1" ht="12.75">
      <c r="A698" s="28"/>
    </row>
    <row r="699" spans="1:1" ht="12.75">
      <c r="A699" s="28"/>
    </row>
    <row r="700" spans="1:1" ht="12.75">
      <c r="A700" s="28"/>
    </row>
    <row r="701" spans="1:1" ht="12.75">
      <c r="A701" s="28"/>
    </row>
    <row r="702" spans="1:1" ht="12.75">
      <c r="A702" s="28"/>
    </row>
    <row r="703" spans="1:1" ht="12.75">
      <c r="A703" s="28"/>
    </row>
    <row r="704" spans="1:1" ht="12.75">
      <c r="A704" s="28"/>
    </row>
    <row r="705" spans="1:1" ht="12.75">
      <c r="A705" s="28"/>
    </row>
    <row r="706" spans="1:1" ht="12.75">
      <c r="A706" s="28"/>
    </row>
    <row r="707" spans="1:1" ht="12.75">
      <c r="A707" s="28"/>
    </row>
    <row r="708" spans="1:1" ht="12.75">
      <c r="A708" s="28"/>
    </row>
    <row r="709" spans="1:1" ht="12.75">
      <c r="A709" s="28"/>
    </row>
    <row r="710" spans="1:1" ht="12.75">
      <c r="A710" s="28"/>
    </row>
    <row r="711" spans="1:1" ht="12.75">
      <c r="A711" s="28"/>
    </row>
    <row r="712" spans="1:1" ht="12.75">
      <c r="A712" s="28"/>
    </row>
    <row r="713" spans="1:1" ht="12.75">
      <c r="A713" s="28"/>
    </row>
    <row r="714" spans="1:1" ht="12.75">
      <c r="A714" s="28"/>
    </row>
    <row r="715" spans="1:1" ht="12.75">
      <c r="A715" s="28"/>
    </row>
    <row r="716" spans="1:1" ht="12.75">
      <c r="A716" s="28"/>
    </row>
    <row r="717" spans="1:1" ht="12.75">
      <c r="A717" s="28"/>
    </row>
    <row r="718" spans="1:1" ht="12.75">
      <c r="A718" s="28"/>
    </row>
    <row r="719" spans="1:1" ht="12.75">
      <c r="A719" s="28"/>
    </row>
    <row r="720" spans="1:1" ht="12.75">
      <c r="A720" s="28"/>
    </row>
    <row r="721" spans="1:1" ht="12.75">
      <c r="A721" s="28"/>
    </row>
    <row r="722" spans="1:1" ht="12.75">
      <c r="A722" s="28"/>
    </row>
    <row r="723" spans="1:1" ht="12.75">
      <c r="A723" s="28"/>
    </row>
    <row r="724" spans="1:1" ht="12.75">
      <c r="A724" s="28"/>
    </row>
    <row r="725" spans="1:1" ht="12.75">
      <c r="A725" s="28"/>
    </row>
    <row r="726" spans="1:1" ht="12.75">
      <c r="A726" s="28"/>
    </row>
    <row r="727" spans="1:1" ht="12.75">
      <c r="A727" s="28"/>
    </row>
    <row r="728" spans="1:1" ht="12.75">
      <c r="A728" s="28"/>
    </row>
    <row r="729" spans="1:1" ht="12.75">
      <c r="A729" s="28"/>
    </row>
    <row r="730" spans="1:1" ht="12.75">
      <c r="A730" s="28"/>
    </row>
    <row r="731" spans="1:1" ht="12.75">
      <c r="A731" s="28"/>
    </row>
    <row r="732" spans="1:1" ht="12.75">
      <c r="A732" s="28"/>
    </row>
    <row r="733" spans="1:1" ht="12.75">
      <c r="A733" s="28"/>
    </row>
    <row r="734" spans="1:1" ht="12.75">
      <c r="A734" s="28"/>
    </row>
    <row r="735" spans="1:1" ht="12.75">
      <c r="A735" s="28"/>
    </row>
    <row r="736" spans="1:1" ht="12.75">
      <c r="A736" s="28"/>
    </row>
    <row r="737" spans="1:1" ht="12.75">
      <c r="A737" s="28"/>
    </row>
    <row r="738" spans="1:1" ht="12.75">
      <c r="A738" s="28"/>
    </row>
    <row r="739" spans="1:1" ht="12.75">
      <c r="A739" s="28"/>
    </row>
    <row r="740" spans="1:1" ht="12.75">
      <c r="A740" s="28"/>
    </row>
    <row r="741" spans="1:1" ht="12.75">
      <c r="A741" s="28"/>
    </row>
    <row r="742" spans="1:1" ht="12.75">
      <c r="A742" s="28"/>
    </row>
    <row r="743" spans="1:1" ht="12.75">
      <c r="A743" s="28"/>
    </row>
    <row r="744" spans="1:1" ht="12.75">
      <c r="A744" s="28"/>
    </row>
    <row r="745" spans="1:1" ht="12.75">
      <c r="A745" s="28"/>
    </row>
    <row r="746" spans="1:1" ht="12.75">
      <c r="A746" s="28"/>
    </row>
    <row r="747" spans="1:1" ht="12.75">
      <c r="A747" s="28"/>
    </row>
    <row r="748" spans="1:1" ht="12.75">
      <c r="A748" s="28"/>
    </row>
    <row r="749" spans="1:1" ht="12.75">
      <c r="A749" s="28"/>
    </row>
    <row r="750" spans="1:1" ht="12.75">
      <c r="A750" s="28"/>
    </row>
    <row r="751" spans="1:1" ht="12.75">
      <c r="A751" s="28"/>
    </row>
    <row r="752" spans="1:1" ht="12.75">
      <c r="A752" s="28"/>
    </row>
    <row r="753" spans="1:1" ht="12.75">
      <c r="A753" s="28"/>
    </row>
    <row r="754" spans="1:1" ht="12.75">
      <c r="A754" s="28"/>
    </row>
    <row r="755" spans="1:1" ht="12.75">
      <c r="A755" s="28"/>
    </row>
    <row r="756" spans="1:1" ht="12.75">
      <c r="A756" s="28"/>
    </row>
    <row r="757" spans="1:1" ht="12.75">
      <c r="A757" s="28"/>
    </row>
    <row r="758" spans="1:1" ht="12.75">
      <c r="A758" s="28"/>
    </row>
    <row r="759" spans="1:1" ht="12.75">
      <c r="A759" s="28"/>
    </row>
    <row r="760" spans="1:1" ht="12.75">
      <c r="A760" s="28"/>
    </row>
    <row r="761" spans="1:1" ht="12.75">
      <c r="A761" s="28"/>
    </row>
    <row r="762" spans="1:1" ht="12.75">
      <c r="A762" s="28"/>
    </row>
    <row r="763" spans="1:1" ht="12.75">
      <c r="A763" s="28"/>
    </row>
    <row r="764" spans="1:1" ht="12.75">
      <c r="A764" s="28"/>
    </row>
    <row r="765" spans="1:1" ht="12.75">
      <c r="A765" s="28"/>
    </row>
    <row r="766" spans="1:1" ht="12.75">
      <c r="A766" s="28"/>
    </row>
    <row r="767" spans="1:1" ht="12.75">
      <c r="A767" s="28"/>
    </row>
    <row r="768" spans="1:1" ht="12.75">
      <c r="A768" s="28"/>
    </row>
    <row r="769" spans="1:1" ht="12.75">
      <c r="A769" s="28"/>
    </row>
    <row r="770" spans="1:1" ht="12.75">
      <c r="A770" s="28"/>
    </row>
    <row r="771" spans="1:1" ht="12.75">
      <c r="A771" s="28"/>
    </row>
    <row r="772" spans="1:1" ht="12.75">
      <c r="A772" s="28"/>
    </row>
    <row r="773" spans="1:1" ht="12.75">
      <c r="A773" s="28"/>
    </row>
    <row r="774" spans="1:1" ht="12.75">
      <c r="A774" s="28"/>
    </row>
    <row r="775" spans="1:1" ht="12.75">
      <c r="A775" s="28"/>
    </row>
    <row r="776" spans="1:1" ht="12.75">
      <c r="A776" s="28"/>
    </row>
    <row r="777" spans="1:1" ht="12.75">
      <c r="A777" s="28"/>
    </row>
    <row r="778" spans="1:1" ht="12.75">
      <c r="A778" s="28"/>
    </row>
    <row r="779" spans="1:1" ht="12.75">
      <c r="A779" s="28"/>
    </row>
    <row r="780" spans="1:1" ht="12.75">
      <c r="A780" s="28"/>
    </row>
    <row r="781" spans="1:1" ht="12.75">
      <c r="A781" s="28"/>
    </row>
    <row r="782" spans="1:1" ht="12.75">
      <c r="A782" s="28"/>
    </row>
    <row r="783" spans="1:1" ht="12.75">
      <c r="A783" s="28"/>
    </row>
    <row r="784" spans="1:1" ht="12.75">
      <c r="A784" s="28"/>
    </row>
    <row r="785" spans="1:1" ht="12.75">
      <c r="A785" s="28"/>
    </row>
    <row r="786" spans="1:1" ht="12.75">
      <c r="A786" s="28"/>
    </row>
    <row r="787" spans="1:1" ht="12.75">
      <c r="A787" s="28"/>
    </row>
    <row r="788" spans="1:1" ht="12.75">
      <c r="A788" s="28"/>
    </row>
    <row r="789" spans="1:1" ht="12.75">
      <c r="A789" s="28"/>
    </row>
    <row r="790" spans="1:1" ht="12.75">
      <c r="A790" s="28"/>
    </row>
    <row r="791" spans="1:1" ht="12.75">
      <c r="A791" s="28"/>
    </row>
    <row r="792" spans="1:1" ht="12.75">
      <c r="A792" s="28"/>
    </row>
    <row r="793" spans="1:1" ht="12.75">
      <c r="A793" s="28"/>
    </row>
    <row r="794" spans="1:1" ht="12.75">
      <c r="A794" s="28"/>
    </row>
    <row r="795" spans="1:1" ht="12.75">
      <c r="A795" s="28"/>
    </row>
    <row r="796" spans="1:1" ht="12.75">
      <c r="A796" s="28"/>
    </row>
    <row r="797" spans="1:1" ht="12.75">
      <c r="A797" s="28"/>
    </row>
    <row r="798" spans="1:1" ht="12.75">
      <c r="A798" s="28"/>
    </row>
    <row r="799" spans="1:1" ht="12.75">
      <c r="A799" s="28"/>
    </row>
    <row r="800" spans="1:1" ht="12.75">
      <c r="A800" s="28"/>
    </row>
    <row r="801" spans="1:1" ht="12.75">
      <c r="A801" s="28"/>
    </row>
    <row r="802" spans="1:1" ht="12.75">
      <c r="A802" s="28"/>
    </row>
    <row r="803" spans="1:1" ht="12.75">
      <c r="A803" s="28"/>
    </row>
    <row r="804" spans="1:1" ht="12.75">
      <c r="A804" s="28"/>
    </row>
    <row r="805" spans="1:1" ht="12.75">
      <c r="A805" s="28"/>
    </row>
    <row r="806" spans="1:1" ht="12.75">
      <c r="A806" s="28"/>
    </row>
    <row r="807" spans="1:1" ht="12.75">
      <c r="A807" s="28"/>
    </row>
    <row r="808" spans="1:1" ht="12.75">
      <c r="A808" s="28"/>
    </row>
    <row r="809" spans="1:1" ht="12.75">
      <c r="A809" s="28"/>
    </row>
    <row r="810" spans="1:1" ht="12.75">
      <c r="A810" s="28"/>
    </row>
    <row r="811" spans="1:1" ht="12.75">
      <c r="A811" s="28"/>
    </row>
    <row r="812" spans="1:1" ht="12.75">
      <c r="A812" s="28"/>
    </row>
    <row r="813" spans="1:1" ht="12.75">
      <c r="A813" s="28"/>
    </row>
    <row r="814" spans="1:1" ht="12.75">
      <c r="A814" s="28"/>
    </row>
    <row r="815" spans="1:1" ht="12.75">
      <c r="A815" s="28"/>
    </row>
    <row r="816" spans="1:1" ht="12.75">
      <c r="A816" s="28"/>
    </row>
    <row r="817" spans="1:1" ht="12.75">
      <c r="A817" s="28"/>
    </row>
    <row r="818" spans="1:1" ht="12.75">
      <c r="A818" s="28"/>
    </row>
    <row r="819" spans="1:1" ht="12.75">
      <c r="A819" s="28"/>
    </row>
    <row r="820" spans="1:1" ht="12.75">
      <c r="A820" s="28"/>
    </row>
    <row r="821" spans="1:1" ht="12.75">
      <c r="A821" s="28"/>
    </row>
    <row r="822" spans="1:1" ht="12.75">
      <c r="A822" s="28"/>
    </row>
    <row r="823" spans="1:1" ht="12.75">
      <c r="A823" s="28"/>
    </row>
    <row r="824" spans="1:1" ht="12.75">
      <c r="A824" s="28"/>
    </row>
    <row r="825" spans="1:1" ht="12.75">
      <c r="A825" s="28"/>
    </row>
    <row r="826" spans="1:1" ht="12.75">
      <c r="A826" s="28"/>
    </row>
    <row r="827" spans="1:1" ht="12.75">
      <c r="A827" s="28"/>
    </row>
    <row r="828" spans="1:1" ht="12.75">
      <c r="A828" s="28"/>
    </row>
    <row r="829" spans="1:1" ht="12.75">
      <c r="A829" s="28"/>
    </row>
    <row r="830" spans="1:1" ht="12.75">
      <c r="A830" s="28"/>
    </row>
    <row r="831" spans="1:1" ht="12.75">
      <c r="A831" s="28"/>
    </row>
    <row r="832" spans="1:1" ht="12.75">
      <c r="A832" s="28"/>
    </row>
    <row r="833" spans="1:1" ht="12.75">
      <c r="A833" s="28"/>
    </row>
    <row r="834" spans="1:1" ht="12.75">
      <c r="A834" s="28"/>
    </row>
    <row r="835" spans="1:1" ht="12.75">
      <c r="A835" s="28"/>
    </row>
    <row r="836" spans="1:1" ht="12.75">
      <c r="A836" s="28"/>
    </row>
    <row r="837" spans="1:1" ht="12.75">
      <c r="A837" s="28"/>
    </row>
    <row r="838" spans="1:1" ht="12.75">
      <c r="A838" s="28"/>
    </row>
    <row r="839" spans="1:1" ht="12.75">
      <c r="A839" s="28"/>
    </row>
    <row r="840" spans="1:1" ht="12.75">
      <c r="A840" s="28"/>
    </row>
    <row r="841" spans="1:1" ht="12.75">
      <c r="A841" s="28"/>
    </row>
    <row r="842" spans="1:1" ht="12.75">
      <c r="A842" s="28"/>
    </row>
    <row r="843" spans="1:1" ht="12.75">
      <c r="A843" s="28"/>
    </row>
    <row r="844" spans="1:1" ht="12.75">
      <c r="A844" s="28"/>
    </row>
    <row r="845" spans="1:1" ht="12.75">
      <c r="A845" s="28"/>
    </row>
    <row r="846" spans="1:1" ht="12.75">
      <c r="A846" s="28"/>
    </row>
    <row r="847" spans="1:1" ht="12.75">
      <c r="A847" s="28"/>
    </row>
    <row r="848" spans="1:1" ht="12.75">
      <c r="A848" s="28"/>
    </row>
    <row r="849" spans="1:1" ht="12.75">
      <c r="A849" s="28"/>
    </row>
    <row r="850" spans="1:1" ht="12.75">
      <c r="A850" s="28"/>
    </row>
    <row r="851" spans="1:1" ht="12.75">
      <c r="A851" s="28"/>
    </row>
    <row r="852" spans="1:1" ht="12.75">
      <c r="A852" s="28"/>
    </row>
    <row r="853" spans="1:1" ht="12.75">
      <c r="A853" s="28"/>
    </row>
    <row r="854" spans="1:1" ht="12.75">
      <c r="A854" s="28"/>
    </row>
    <row r="855" spans="1:1" ht="12.75">
      <c r="A855" s="28"/>
    </row>
    <row r="856" spans="1:1" ht="12.75">
      <c r="A856" s="28"/>
    </row>
    <row r="857" spans="1:1" ht="12.75">
      <c r="A857" s="28"/>
    </row>
    <row r="858" spans="1:1" ht="12.75">
      <c r="A858" s="28"/>
    </row>
    <row r="859" spans="1:1" ht="12.75">
      <c r="A859" s="28"/>
    </row>
    <row r="860" spans="1:1" ht="12.75">
      <c r="A860" s="28"/>
    </row>
    <row r="861" spans="1:1" ht="12.75">
      <c r="A861" s="28"/>
    </row>
    <row r="862" spans="1:1" ht="12.75">
      <c r="A862" s="28"/>
    </row>
    <row r="863" spans="1:1" ht="12.75">
      <c r="A863" s="28"/>
    </row>
    <row r="864" spans="1:1" ht="12.75">
      <c r="A864" s="28"/>
    </row>
    <row r="865" spans="1:1" ht="12.75">
      <c r="A865" s="28"/>
    </row>
    <row r="866" spans="1:1" ht="12.75">
      <c r="A866" s="28"/>
    </row>
    <row r="867" spans="1:1" ht="12.75">
      <c r="A867" s="28"/>
    </row>
    <row r="868" spans="1:1" ht="12.75">
      <c r="A868" s="28"/>
    </row>
    <row r="869" spans="1:1" ht="12.75">
      <c r="A869" s="28"/>
    </row>
    <row r="870" spans="1:1" ht="12.75">
      <c r="A870" s="28"/>
    </row>
    <row r="871" spans="1:1" ht="12.75">
      <c r="A871" s="28"/>
    </row>
    <row r="872" spans="1:1" ht="12.75">
      <c r="A872" s="28"/>
    </row>
    <row r="873" spans="1:1" ht="12.75">
      <c r="A873" s="28"/>
    </row>
    <row r="874" spans="1:1" ht="12.75">
      <c r="A874" s="28"/>
    </row>
    <row r="875" spans="1:1" ht="12.75">
      <c r="A875" s="28"/>
    </row>
    <row r="876" spans="1:1" ht="12.75">
      <c r="A876" s="28"/>
    </row>
    <row r="877" spans="1:1" ht="12.75">
      <c r="A877" s="28"/>
    </row>
    <row r="878" spans="1:1" ht="12.75">
      <c r="A878" s="28"/>
    </row>
    <row r="879" spans="1:1" ht="12.75">
      <c r="A879" s="28"/>
    </row>
    <row r="880" spans="1:1" ht="12.75">
      <c r="A880" s="28"/>
    </row>
    <row r="881" spans="1:1" ht="12.75">
      <c r="A881" s="28"/>
    </row>
    <row r="882" spans="1:1" ht="12.75">
      <c r="A882" s="28"/>
    </row>
    <row r="883" spans="1:1" ht="12.75">
      <c r="A883" s="28"/>
    </row>
    <row r="884" spans="1:1" ht="12.75">
      <c r="A884" s="28"/>
    </row>
    <row r="885" spans="1:1" ht="12.75">
      <c r="A885" s="28"/>
    </row>
    <row r="886" spans="1:1" ht="12.75">
      <c r="A886" s="28"/>
    </row>
    <row r="887" spans="1:1" ht="12.75">
      <c r="A887" s="28"/>
    </row>
    <row r="888" spans="1:1" ht="12.75">
      <c r="A888" s="28"/>
    </row>
    <row r="889" spans="1:1" ht="12.75">
      <c r="A889" s="28"/>
    </row>
    <row r="890" spans="1:1" ht="12.75">
      <c r="A890" s="28"/>
    </row>
    <row r="891" spans="1:1" ht="12.75">
      <c r="A891" s="28"/>
    </row>
    <row r="892" spans="1:1" ht="12.75">
      <c r="A892" s="28"/>
    </row>
    <row r="893" spans="1:1" ht="12.75">
      <c r="A893" s="28"/>
    </row>
    <row r="894" spans="1:1" ht="12.75">
      <c r="A894" s="28"/>
    </row>
    <row r="895" spans="1:1" ht="12.75">
      <c r="A895" s="28"/>
    </row>
    <row r="896" spans="1:1" ht="12.75">
      <c r="A896" s="28"/>
    </row>
    <row r="897" spans="1:1" ht="12.75">
      <c r="A897" s="28"/>
    </row>
    <row r="898" spans="1:1" ht="12.75">
      <c r="A898" s="28"/>
    </row>
    <row r="899" spans="1:1" ht="12.75">
      <c r="A899" s="28"/>
    </row>
    <row r="900" spans="1:1" ht="12.75">
      <c r="A900" s="28"/>
    </row>
    <row r="901" spans="1:1" ht="12.75">
      <c r="A901" s="28"/>
    </row>
    <row r="902" spans="1:1" ht="12.75">
      <c r="A902" s="28"/>
    </row>
    <row r="903" spans="1:1" ht="12.75">
      <c r="A903" s="28"/>
    </row>
    <row r="904" spans="1:1" ht="12.75">
      <c r="A904" s="28"/>
    </row>
    <row r="905" spans="1:1" ht="12.75">
      <c r="A905" s="28"/>
    </row>
    <row r="906" spans="1:1" ht="12.75">
      <c r="A906" s="28"/>
    </row>
    <row r="907" spans="1:1" ht="12.75">
      <c r="A907" s="28"/>
    </row>
    <row r="908" spans="1:1" ht="12.75">
      <c r="A908" s="28"/>
    </row>
    <row r="909" spans="1:1" ht="12.75">
      <c r="A909" s="28"/>
    </row>
    <row r="910" spans="1:1" ht="12.75">
      <c r="A910" s="28"/>
    </row>
    <row r="911" spans="1:1" ht="12.75">
      <c r="A911" s="28"/>
    </row>
    <row r="912" spans="1:1" ht="12.75">
      <c r="A912" s="28"/>
    </row>
    <row r="913" spans="1:1" ht="12.75">
      <c r="A913" s="28"/>
    </row>
    <row r="914" spans="1:1" ht="12.75">
      <c r="A914" s="28"/>
    </row>
    <row r="915" spans="1:1" ht="12.75">
      <c r="A915" s="28"/>
    </row>
    <row r="916" spans="1:1" ht="12.75">
      <c r="A916" s="28"/>
    </row>
    <row r="917" spans="1:1" ht="12.75">
      <c r="A917" s="28"/>
    </row>
    <row r="918" spans="1:1" ht="12.75">
      <c r="A918" s="28"/>
    </row>
    <row r="919" spans="1:1" ht="12.75">
      <c r="A919" s="28"/>
    </row>
    <row r="920" spans="1:1" ht="12.75">
      <c r="A920" s="28"/>
    </row>
    <row r="921" spans="1:1" ht="12.75">
      <c r="A921" s="28"/>
    </row>
    <row r="922" spans="1:1" ht="12.75">
      <c r="A922" s="28"/>
    </row>
    <row r="923" spans="1:1" ht="12.75">
      <c r="A923" s="28"/>
    </row>
    <row r="924" spans="1:1" ht="12.75">
      <c r="A924" s="28"/>
    </row>
    <row r="925" spans="1:1" ht="12.75">
      <c r="A925" s="28"/>
    </row>
    <row r="926" spans="1:1" ht="12.75">
      <c r="A926" s="28"/>
    </row>
    <row r="927" spans="1:1" ht="12.75">
      <c r="A927" s="28"/>
    </row>
    <row r="928" spans="1:1" ht="12.75">
      <c r="A928" s="28"/>
    </row>
    <row r="929" spans="1:1" ht="12.75">
      <c r="A929" s="28"/>
    </row>
    <row r="930" spans="1:1" ht="12.75">
      <c r="A930" s="28"/>
    </row>
    <row r="931" spans="1:1" ht="12.75">
      <c r="A931" s="28"/>
    </row>
    <row r="932" spans="1:1" ht="12.75">
      <c r="A932" s="28"/>
    </row>
    <row r="933" spans="1:1" ht="12.75">
      <c r="A933" s="28"/>
    </row>
    <row r="934" spans="1:1" ht="12.75">
      <c r="A934" s="28"/>
    </row>
    <row r="935" spans="1:1" ht="12.75">
      <c r="A935" s="28"/>
    </row>
    <row r="936" spans="1:1" ht="12.75">
      <c r="A936" s="28"/>
    </row>
    <row r="937" spans="1:1" ht="12.75">
      <c r="A937" s="28"/>
    </row>
    <row r="938" spans="1:1" ht="12.75">
      <c r="A938" s="28"/>
    </row>
    <row r="939" spans="1:1" ht="12.75">
      <c r="A939" s="28"/>
    </row>
    <row r="940" spans="1:1" ht="12.75">
      <c r="A940" s="28"/>
    </row>
    <row r="941" spans="1:1" ht="12.75">
      <c r="A941" s="28"/>
    </row>
    <row r="942" spans="1:1" ht="12.75">
      <c r="A942" s="28"/>
    </row>
    <row r="943" spans="1:1" ht="12.75">
      <c r="A943" s="28"/>
    </row>
    <row r="944" spans="1:1" ht="12.75">
      <c r="A944" s="28"/>
    </row>
    <row r="945" spans="1:1" ht="12.75">
      <c r="A945" s="28"/>
    </row>
    <row r="946" spans="1:1" ht="12.75">
      <c r="A946" s="28"/>
    </row>
    <row r="947" spans="1:1" ht="12.75">
      <c r="A947" s="28"/>
    </row>
    <row r="948" spans="1:1" ht="12.75">
      <c r="A948" s="28"/>
    </row>
    <row r="949" spans="1:1" ht="12.75">
      <c r="A949" s="28"/>
    </row>
    <row r="950" spans="1:1" ht="12.75">
      <c r="A950" s="28"/>
    </row>
    <row r="951" spans="1:1" ht="12.75">
      <c r="A951" s="28"/>
    </row>
    <row r="952" spans="1:1" ht="12.75">
      <c r="A952" s="28"/>
    </row>
    <row r="953" spans="1:1" ht="12.75">
      <c r="A953" s="28"/>
    </row>
    <row r="954" spans="1:1" ht="12.75">
      <c r="A954" s="28"/>
    </row>
    <row r="955" spans="1:1" ht="12.75">
      <c r="A955" s="28"/>
    </row>
    <row r="956" spans="1:1" ht="12.75">
      <c r="A956" s="28"/>
    </row>
    <row r="957" spans="1:1" ht="12.75">
      <c r="A957" s="28"/>
    </row>
    <row r="958" spans="1:1" ht="12.75">
      <c r="A958" s="28"/>
    </row>
    <row r="959" spans="1:1" ht="12.75">
      <c r="A959" s="28"/>
    </row>
    <row r="960" spans="1:1" ht="12.75">
      <c r="A960" s="28"/>
    </row>
    <row r="961" spans="1:1" ht="12.75">
      <c r="A961" s="28"/>
    </row>
    <row r="962" spans="1:1" ht="12.75">
      <c r="A962" s="28"/>
    </row>
    <row r="963" spans="1:1" ht="12.75">
      <c r="A963" s="28"/>
    </row>
    <row r="964" spans="1:1" ht="12.75">
      <c r="A964" s="28"/>
    </row>
    <row r="965" spans="1:1" ht="12.75">
      <c r="A965" s="28"/>
    </row>
    <row r="966" spans="1:1" ht="12.75">
      <c r="A966" s="28"/>
    </row>
    <row r="967" spans="1:1" ht="12.75">
      <c r="A967" s="28"/>
    </row>
    <row r="968" spans="1:1" ht="12.75">
      <c r="A968" s="28"/>
    </row>
    <row r="969" spans="1:1" ht="12.75">
      <c r="A969" s="28"/>
    </row>
    <row r="970" spans="1:1" ht="12.75">
      <c r="A970" s="28"/>
    </row>
    <row r="971" spans="1:1" ht="12.75">
      <c r="A971" s="28"/>
    </row>
    <row r="972" spans="1:1" ht="12.75">
      <c r="A972" s="28"/>
    </row>
    <row r="973" spans="1:1" ht="12.75">
      <c r="A973" s="28"/>
    </row>
    <row r="974" spans="1:1" ht="12.75">
      <c r="A974" s="28"/>
    </row>
    <row r="975" spans="1:1" ht="12.75">
      <c r="A975" s="28"/>
    </row>
    <row r="976" spans="1:1" ht="12.75">
      <c r="A976" s="28"/>
    </row>
    <row r="977" spans="1:1" ht="12.75">
      <c r="A977" s="28"/>
    </row>
    <row r="978" spans="1:1" ht="12.75">
      <c r="A978" s="28"/>
    </row>
    <row r="979" spans="1:1" ht="12.75">
      <c r="A979" s="28"/>
    </row>
    <row r="980" spans="1:1" ht="12.75">
      <c r="A980" s="28"/>
    </row>
    <row r="981" spans="1:1" ht="12.75">
      <c r="A981" s="28"/>
    </row>
    <row r="982" spans="1:1" ht="12.75">
      <c r="A982" s="28"/>
    </row>
    <row r="983" spans="1:1" ht="12.75">
      <c r="A983" s="28"/>
    </row>
    <row r="984" spans="1:1" ht="12.75">
      <c r="A984" s="28"/>
    </row>
    <row r="985" spans="1:1" ht="12.75">
      <c r="A985" s="28"/>
    </row>
    <row r="986" spans="1:1" ht="12.75">
      <c r="A986" s="28"/>
    </row>
    <row r="987" spans="1:1" ht="12.75">
      <c r="A987" s="28"/>
    </row>
    <row r="988" spans="1:1" ht="12.75">
      <c r="A988" s="28"/>
    </row>
    <row r="989" spans="1:1" ht="12.75">
      <c r="A989" s="28"/>
    </row>
    <row r="990" spans="1:1" ht="12.75">
      <c r="A990" s="28"/>
    </row>
    <row r="991" spans="1:1" ht="12.75">
      <c r="A991" s="28"/>
    </row>
  </sheetData>
  <phoneticPr fontId="25"/>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695"/>
  <sheetViews>
    <sheetView zoomScaleNormal="100" workbookViewId="0">
      <pane ySplit="1" topLeftCell="A63" activePane="bottomLeft" state="frozen"/>
      <selection pane="bottomLeft" activeCell="D69" sqref="D69"/>
    </sheetView>
  </sheetViews>
  <sheetFormatPr defaultColWidth="14.42578125" defaultRowHeight="15.75" customHeight="1"/>
  <cols>
    <col min="1" max="1" width="11.85546875" customWidth="1"/>
    <col min="2" max="2" width="52.28515625" style="90" customWidth="1"/>
    <col min="3" max="3" width="5.5703125" customWidth="1"/>
    <col min="4" max="4" width="61.42578125" customWidth="1"/>
  </cols>
  <sheetData>
    <row r="1" spans="1:4" ht="39.75" customHeight="1">
      <c r="A1" s="53" t="s">
        <v>174</v>
      </c>
      <c r="B1" s="80"/>
      <c r="C1" s="54" t="s">
        <v>172</v>
      </c>
      <c r="D1" s="55" t="s">
        <v>173</v>
      </c>
    </row>
    <row r="2" spans="1:4" ht="54" customHeight="1">
      <c r="A2" s="53"/>
      <c r="B2" s="95" t="s">
        <v>387</v>
      </c>
      <c r="C2" s="96"/>
      <c r="D2" s="97"/>
    </row>
    <row r="3" spans="1:4" ht="126.75" customHeight="1">
      <c r="A3" s="9"/>
      <c r="B3" s="81"/>
      <c r="C3" s="14" t="s">
        <v>3</v>
      </c>
      <c r="D3" s="16" t="s">
        <v>312</v>
      </c>
    </row>
    <row r="4" spans="1:4" ht="190.5" customHeight="1">
      <c r="A4" s="19"/>
      <c r="B4" s="82"/>
      <c r="C4" s="20"/>
      <c r="D4" s="21" t="s">
        <v>392</v>
      </c>
    </row>
    <row r="5" spans="1:4" ht="60.75" customHeight="1">
      <c r="A5" s="32"/>
      <c r="B5" s="83"/>
      <c r="C5" s="33"/>
      <c r="D5" s="23" t="s">
        <v>313</v>
      </c>
    </row>
    <row r="6" spans="1:4" ht="24.75" customHeight="1">
      <c r="A6" s="9"/>
      <c r="B6" s="81"/>
      <c r="C6" s="110"/>
      <c r="D6" s="106" t="s">
        <v>309</v>
      </c>
    </row>
    <row r="7" spans="1:4" ht="87.75" customHeight="1">
      <c r="A7" s="19"/>
      <c r="B7" s="82"/>
      <c r="C7" s="79" t="s">
        <v>3</v>
      </c>
      <c r="D7" s="91" t="s">
        <v>375</v>
      </c>
    </row>
    <row r="8" spans="1:4" ht="74.25" customHeight="1">
      <c r="A8" s="19"/>
      <c r="B8" s="82"/>
      <c r="C8" s="20"/>
      <c r="D8" s="94" t="s">
        <v>384</v>
      </c>
    </row>
    <row r="9" spans="1:4" ht="33.75" customHeight="1">
      <c r="A9" s="19"/>
      <c r="B9" s="82"/>
      <c r="C9" s="20"/>
      <c r="D9" s="91" t="s">
        <v>376</v>
      </c>
    </row>
    <row r="10" spans="1:4" ht="51" customHeight="1">
      <c r="A10" s="19"/>
      <c r="B10" s="82"/>
      <c r="C10" s="20"/>
      <c r="D10" s="91" t="s">
        <v>377</v>
      </c>
    </row>
    <row r="11" spans="1:4" ht="37.5" customHeight="1">
      <c r="A11" s="19"/>
      <c r="B11" s="82"/>
      <c r="C11" s="20"/>
      <c r="D11" s="92" t="s">
        <v>378</v>
      </c>
    </row>
    <row r="12" spans="1:4" ht="65.25" customHeight="1">
      <c r="A12" s="19"/>
      <c r="B12" s="82"/>
      <c r="C12" s="20"/>
      <c r="D12" s="91" t="s">
        <v>379</v>
      </c>
    </row>
    <row r="13" spans="1:4" ht="50.25" customHeight="1">
      <c r="A13" s="19"/>
      <c r="B13" s="82"/>
      <c r="C13" s="20"/>
      <c r="D13" s="92" t="s">
        <v>380</v>
      </c>
    </row>
    <row r="14" spans="1:4" ht="30.75" customHeight="1">
      <c r="A14" s="19"/>
      <c r="B14" s="82"/>
      <c r="C14" s="20"/>
      <c r="D14" s="91" t="s">
        <v>381</v>
      </c>
    </row>
    <row r="15" spans="1:4" ht="41.25" customHeight="1">
      <c r="A15" s="32"/>
      <c r="B15" s="83"/>
      <c r="C15" s="33"/>
      <c r="D15" s="93" t="s">
        <v>382</v>
      </c>
    </row>
    <row r="16" spans="1:4" ht="27" customHeight="1">
      <c r="A16" s="34" t="s">
        <v>25</v>
      </c>
      <c r="B16" s="84" t="s">
        <v>332</v>
      </c>
      <c r="C16" s="12" t="s">
        <v>33</v>
      </c>
      <c r="D16" s="56" t="s">
        <v>175</v>
      </c>
    </row>
    <row r="17" spans="1:4" ht="42.75" customHeight="1">
      <c r="A17" s="35">
        <v>1.1000000000000001</v>
      </c>
      <c r="B17" s="85" t="s">
        <v>333</v>
      </c>
      <c r="C17" s="12" t="s">
        <v>36</v>
      </c>
      <c r="D17" s="37"/>
    </row>
    <row r="18" spans="1:4" ht="28.5" customHeight="1">
      <c r="A18" s="35" t="s">
        <v>38</v>
      </c>
      <c r="B18" s="86" t="s">
        <v>307</v>
      </c>
      <c r="C18" s="12" t="s">
        <v>39</v>
      </c>
      <c r="D18" s="57" t="s">
        <v>314</v>
      </c>
    </row>
    <row r="19" spans="1:4" ht="51.75" customHeight="1">
      <c r="A19" s="35" t="s">
        <v>40</v>
      </c>
      <c r="B19" s="85" t="s">
        <v>334</v>
      </c>
      <c r="C19" s="12" t="s">
        <v>39</v>
      </c>
      <c r="D19" s="57" t="s">
        <v>393</v>
      </c>
    </row>
    <row r="20" spans="1:4" ht="76.5" customHeight="1">
      <c r="A20" s="35" t="s">
        <v>41</v>
      </c>
      <c r="B20" s="87" t="s">
        <v>335</v>
      </c>
      <c r="C20" s="12" t="s">
        <v>42</v>
      </c>
      <c r="D20" s="37"/>
    </row>
    <row r="21" spans="1:4" ht="29.25" customHeight="1">
      <c r="A21" s="35">
        <v>1.2</v>
      </c>
      <c r="B21" s="85" t="s">
        <v>336</v>
      </c>
      <c r="C21" s="12" t="s">
        <v>33</v>
      </c>
      <c r="D21" s="56" t="s">
        <v>182</v>
      </c>
    </row>
    <row r="22" spans="1:4" ht="301.5" customHeight="1">
      <c r="A22" s="35" t="s">
        <v>43</v>
      </c>
      <c r="B22" s="85" t="s">
        <v>337</v>
      </c>
      <c r="C22" s="12" t="s">
        <v>36</v>
      </c>
      <c r="D22" s="75" t="s">
        <v>394</v>
      </c>
    </row>
    <row r="23" spans="1:4" ht="25.5">
      <c r="A23" s="35" t="s">
        <v>46</v>
      </c>
      <c r="B23" s="85" t="s">
        <v>338</v>
      </c>
      <c r="C23" s="12" t="s">
        <v>39</v>
      </c>
      <c r="D23" s="57" t="s">
        <v>315</v>
      </c>
    </row>
    <row r="24" spans="1:4" ht="73.5" customHeight="1">
      <c r="A24" s="35" t="s">
        <v>47</v>
      </c>
      <c r="B24" s="85" t="s">
        <v>339</v>
      </c>
      <c r="C24" s="12" t="s">
        <v>39</v>
      </c>
      <c r="D24" s="57" t="s">
        <v>316</v>
      </c>
    </row>
    <row r="25" spans="1:4" ht="91.5" customHeight="1">
      <c r="A25" s="35" t="s">
        <v>48</v>
      </c>
      <c r="B25" s="85" t="s">
        <v>340</v>
      </c>
      <c r="C25" s="12" t="s">
        <v>39</v>
      </c>
      <c r="D25" s="75" t="s">
        <v>395</v>
      </c>
    </row>
    <row r="26" spans="1:4" ht="86.25">
      <c r="A26" s="35" t="s">
        <v>49</v>
      </c>
      <c r="B26" s="85" t="s">
        <v>341</v>
      </c>
      <c r="C26" s="12" t="s">
        <v>42</v>
      </c>
      <c r="D26" s="37"/>
    </row>
    <row r="27" spans="1:4" ht="36">
      <c r="A27" s="35">
        <v>1.3</v>
      </c>
      <c r="B27" s="86" t="s">
        <v>176</v>
      </c>
      <c r="C27" s="12" t="s">
        <v>33</v>
      </c>
      <c r="D27" s="56" t="s">
        <v>183</v>
      </c>
    </row>
    <row r="28" spans="1:4" ht="163.5" customHeight="1">
      <c r="A28" s="35" t="s">
        <v>51</v>
      </c>
      <c r="B28" s="85" t="s">
        <v>342</v>
      </c>
      <c r="C28" s="12" t="s">
        <v>39</v>
      </c>
      <c r="D28" s="57" t="s">
        <v>396</v>
      </c>
    </row>
    <row r="29" spans="1:4" ht="36">
      <c r="A29" s="35" t="s">
        <v>54</v>
      </c>
      <c r="B29" s="86" t="s">
        <v>177</v>
      </c>
      <c r="C29" s="12" t="s">
        <v>42</v>
      </c>
      <c r="D29" s="37"/>
    </row>
    <row r="30" spans="1:4" ht="27.75" customHeight="1">
      <c r="A30" s="35">
        <v>2</v>
      </c>
      <c r="B30" s="86" t="s">
        <v>178</v>
      </c>
      <c r="C30" s="12" t="s">
        <v>33</v>
      </c>
      <c r="D30" s="56" t="s">
        <v>184</v>
      </c>
    </row>
    <row r="31" spans="1:4" ht="29.25" customHeight="1">
      <c r="A31" s="35">
        <v>2.1</v>
      </c>
      <c r="B31" s="88" t="s">
        <v>308</v>
      </c>
      <c r="C31" s="12" t="s">
        <v>33</v>
      </c>
      <c r="D31" s="56" t="s">
        <v>317</v>
      </c>
    </row>
    <row r="32" spans="1:4" ht="201.75" customHeight="1">
      <c r="A32" s="35" t="s">
        <v>56</v>
      </c>
      <c r="B32" s="85" t="s">
        <v>343</v>
      </c>
      <c r="C32" s="12" t="s">
        <v>36</v>
      </c>
      <c r="D32" s="57" t="s">
        <v>397</v>
      </c>
    </row>
    <row r="33" spans="1:4" ht="43.5" customHeight="1">
      <c r="A33" s="35" t="s">
        <v>58</v>
      </c>
      <c r="B33" s="85" t="s">
        <v>344</v>
      </c>
      <c r="C33" s="12" t="s">
        <v>39</v>
      </c>
      <c r="D33" s="57" t="s">
        <v>398</v>
      </c>
    </row>
    <row r="34" spans="1:4" ht="88.5" customHeight="1">
      <c r="A34" s="35" t="s">
        <v>59</v>
      </c>
      <c r="B34" s="84" t="s">
        <v>345</v>
      </c>
      <c r="C34" s="12" t="s">
        <v>39</v>
      </c>
      <c r="D34" s="59" t="s">
        <v>319</v>
      </c>
    </row>
    <row r="35" spans="1:4" ht="50.25">
      <c r="A35" s="35" t="s">
        <v>60</v>
      </c>
      <c r="B35" s="87" t="s">
        <v>346</v>
      </c>
      <c r="C35" s="12" t="s">
        <v>42</v>
      </c>
      <c r="D35" s="60"/>
    </row>
    <row r="36" spans="1:4" ht="24.75">
      <c r="A36" s="35">
        <v>2.2000000000000002</v>
      </c>
      <c r="B36" s="86" t="s">
        <v>347</v>
      </c>
      <c r="C36" s="12" t="s">
        <v>33</v>
      </c>
      <c r="D36" s="56" t="s">
        <v>185</v>
      </c>
    </row>
    <row r="37" spans="1:4" ht="177" customHeight="1">
      <c r="A37" s="35" t="s">
        <v>62</v>
      </c>
      <c r="B37" s="87" t="s">
        <v>389</v>
      </c>
      <c r="C37" s="12" t="s">
        <v>36</v>
      </c>
      <c r="D37" s="57" t="s">
        <v>399</v>
      </c>
    </row>
    <row r="38" spans="1:4" ht="37.5">
      <c r="A38" s="35" t="s">
        <v>63</v>
      </c>
      <c r="B38" s="86" t="s">
        <v>348</v>
      </c>
      <c r="C38" s="12" t="s">
        <v>39</v>
      </c>
      <c r="D38" s="60" t="s">
        <v>320</v>
      </c>
    </row>
    <row r="39" spans="1:4" ht="50.25">
      <c r="A39" s="35" t="s">
        <v>65</v>
      </c>
      <c r="B39" s="84" t="s">
        <v>349</v>
      </c>
      <c r="C39" s="12" t="s">
        <v>39</v>
      </c>
      <c r="D39" s="57" t="s">
        <v>400</v>
      </c>
    </row>
    <row r="40" spans="1:4" ht="37.5">
      <c r="A40" s="35" t="s">
        <v>66</v>
      </c>
      <c r="B40" s="84" t="s">
        <v>350</v>
      </c>
      <c r="C40" s="12" t="s">
        <v>39</v>
      </c>
      <c r="D40" s="60" t="s">
        <v>186</v>
      </c>
    </row>
    <row r="41" spans="1:4" ht="178.5">
      <c r="A41" s="35" t="s">
        <v>67</v>
      </c>
      <c r="B41" s="86" t="s">
        <v>385</v>
      </c>
      <c r="C41" s="12" t="s">
        <v>39</v>
      </c>
      <c r="D41" s="57" t="s">
        <v>321</v>
      </c>
    </row>
    <row r="42" spans="1:4" ht="24.75">
      <c r="A42" s="35" t="s">
        <v>68</v>
      </c>
      <c r="B42" s="86" t="s">
        <v>351</v>
      </c>
      <c r="C42" s="12" t="s">
        <v>42</v>
      </c>
      <c r="D42" s="37"/>
    </row>
    <row r="43" spans="1:4" ht="18.75" customHeight="1">
      <c r="A43" s="35">
        <v>3</v>
      </c>
      <c r="B43" s="84" t="s">
        <v>352</v>
      </c>
      <c r="C43" s="12" t="s">
        <v>33</v>
      </c>
      <c r="D43" s="56" t="s">
        <v>187</v>
      </c>
    </row>
    <row r="44" spans="1:4" ht="61.5">
      <c r="A44" s="35">
        <v>3.1</v>
      </c>
      <c r="B44" s="85" t="s">
        <v>353</v>
      </c>
      <c r="C44" s="12" t="s">
        <v>36</v>
      </c>
      <c r="D44" s="57" t="s">
        <v>401</v>
      </c>
    </row>
    <row r="45" spans="1:4" ht="101.25">
      <c r="A45" s="35" t="s">
        <v>70</v>
      </c>
      <c r="B45" s="85" t="s">
        <v>354</v>
      </c>
      <c r="C45" s="12" t="s">
        <v>39</v>
      </c>
      <c r="D45" s="76" t="s">
        <v>188</v>
      </c>
    </row>
    <row r="46" spans="1:4" ht="75" customHeight="1">
      <c r="A46" s="35" t="s">
        <v>72</v>
      </c>
      <c r="B46" s="86" t="s">
        <v>355</v>
      </c>
      <c r="C46" s="12" t="s">
        <v>39</v>
      </c>
      <c r="D46" s="60" t="s">
        <v>322</v>
      </c>
    </row>
    <row r="47" spans="1:4" ht="72.75">
      <c r="A47" s="35" t="s">
        <v>73</v>
      </c>
      <c r="B47" s="86" t="s">
        <v>356</v>
      </c>
      <c r="C47" s="12" t="s">
        <v>42</v>
      </c>
      <c r="D47" s="37"/>
    </row>
    <row r="48" spans="1:4" ht="175.5">
      <c r="A48" s="35">
        <v>3.2</v>
      </c>
      <c r="B48" s="87" t="s">
        <v>357</v>
      </c>
      <c r="C48" s="12" t="s">
        <v>36</v>
      </c>
      <c r="D48" s="37"/>
    </row>
    <row r="49" spans="1:4" ht="128.25" customHeight="1">
      <c r="A49" s="35" t="s">
        <v>74</v>
      </c>
      <c r="B49" s="85" t="s">
        <v>358</v>
      </c>
      <c r="C49" s="12" t="s">
        <v>39</v>
      </c>
      <c r="D49" s="60" t="s">
        <v>391</v>
      </c>
    </row>
    <row r="50" spans="1:4" ht="53.25" customHeight="1">
      <c r="A50" s="35" t="s">
        <v>76</v>
      </c>
      <c r="B50" s="85" t="s">
        <v>390</v>
      </c>
      <c r="C50" s="12" t="s">
        <v>42</v>
      </c>
      <c r="D50" s="37"/>
    </row>
    <row r="51" spans="1:4" ht="28.5" customHeight="1">
      <c r="A51" s="35">
        <v>4</v>
      </c>
      <c r="B51" s="107" t="s">
        <v>359</v>
      </c>
      <c r="C51" s="12" t="s">
        <v>33</v>
      </c>
      <c r="D51" s="56" t="s">
        <v>192</v>
      </c>
    </row>
    <row r="52" spans="1:4" ht="146.25">
      <c r="A52" s="35">
        <v>4.0999999999999996</v>
      </c>
      <c r="B52" s="86" t="s">
        <v>386</v>
      </c>
      <c r="C52" s="12" t="s">
        <v>36</v>
      </c>
      <c r="D52" s="74" t="s">
        <v>323</v>
      </c>
    </row>
    <row r="53" spans="1:4" ht="49.5">
      <c r="A53" s="35" t="s">
        <v>80</v>
      </c>
      <c r="B53" s="86" t="s">
        <v>179</v>
      </c>
      <c r="C53" s="12" t="s">
        <v>39</v>
      </c>
      <c r="D53" s="57" t="s">
        <v>324</v>
      </c>
    </row>
    <row r="54" spans="1:4" ht="60">
      <c r="A54" s="35" t="s">
        <v>81</v>
      </c>
      <c r="B54" s="86" t="s">
        <v>180</v>
      </c>
      <c r="C54" s="12" t="s">
        <v>39</v>
      </c>
      <c r="D54" s="57" t="s">
        <v>402</v>
      </c>
    </row>
    <row r="55" spans="1:4" ht="48.75">
      <c r="A55" s="35" t="s">
        <v>82</v>
      </c>
      <c r="B55" s="85" t="s">
        <v>360</v>
      </c>
      <c r="C55" s="12" t="s">
        <v>42</v>
      </c>
      <c r="D55" s="37"/>
    </row>
    <row r="56" spans="1:4" ht="24.75" customHeight="1">
      <c r="A56" s="35">
        <v>5</v>
      </c>
      <c r="B56" s="108" t="s">
        <v>361</v>
      </c>
      <c r="C56" s="12" t="s">
        <v>33</v>
      </c>
      <c r="D56" s="56" t="s">
        <v>193</v>
      </c>
    </row>
    <row r="57" spans="1:4" ht="257.25">
      <c r="A57" s="35">
        <v>5.0999999999999996</v>
      </c>
      <c r="B57" s="87" t="s">
        <v>362</v>
      </c>
      <c r="C57" s="12" t="s">
        <v>36</v>
      </c>
      <c r="D57" s="60" t="s">
        <v>325</v>
      </c>
    </row>
    <row r="58" spans="1:4" ht="198">
      <c r="A58" s="35" t="s">
        <v>84</v>
      </c>
      <c r="B58" s="85" t="s">
        <v>363</v>
      </c>
      <c r="C58" s="12" t="s">
        <v>39</v>
      </c>
      <c r="D58" s="77" t="s">
        <v>326</v>
      </c>
    </row>
    <row r="59" spans="1:4" ht="38.25">
      <c r="A59" s="35" t="s">
        <v>85</v>
      </c>
      <c r="B59" s="87" t="s">
        <v>364</v>
      </c>
      <c r="C59" s="12" t="s">
        <v>39</v>
      </c>
      <c r="D59" s="57" t="s">
        <v>194</v>
      </c>
    </row>
    <row r="60" spans="1:4" ht="85.5">
      <c r="A60" s="35" t="s">
        <v>86</v>
      </c>
      <c r="B60" s="87" t="s">
        <v>365</v>
      </c>
      <c r="C60" s="12" t="s">
        <v>42</v>
      </c>
      <c r="D60" s="37"/>
    </row>
    <row r="61" spans="1:4" ht="37.5">
      <c r="A61" s="35">
        <v>5.2</v>
      </c>
      <c r="B61" s="87" t="s">
        <v>366</v>
      </c>
      <c r="C61" s="12" t="s">
        <v>36</v>
      </c>
      <c r="D61" s="37"/>
    </row>
    <row r="62" spans="1:4" ht="123">
      <c r="A62" s="35" t="s">
        <v>88</v>
      </c>
      <c r="B62" s="87" t="s">
        <v>367</v>
      </c>
      <c r="C62" s="12" t="s">
        <v>39</v>
      </c>
      <c r="D62" s="57" t="s">
        <v>403</v>
      </c>
    </row>
    <row r="63" spans="1:4" ht="60.75">
      <c r="A63" s="35" t="s">
        <v>89</v>
      </c>
      <c r="B63" s="86" t="s">
        <v>368</v>
      </c>
      <c r="C63" s="12" t="s">
        <v>42</v>
      </c>
      <c r="D63" s="37"/>
    </row>
    <row r="64" spans="1:4" ht="19.5" customHeight="1">
      <c r="A64" s="35">
        <v>6</v>
      </c>
      <c r="B64" s="109" t="s">
        <v>369</v>
      </c>
      <c r="C64" s="12" t="s">
        <v>33</v>
      </c>
      <c r="D64" s="36" t="s">
        <v>195</v>
      </c>
    </row>
    <row r="65" spans="1:4" ht="183">
      <c r="A65" s="35">
        <v>6.1</v>
      </c>
      <c r="B65" s="85" t="s">
        <v>370</v>
      </c>
      <c r="C65" s="12" t="s">
        <v>36</v>
      </c>
      <c r="D65" s="57" t="s">
        <v>404</v>
      </c>
    </row>
    <row r="66" spans="1:4" ht="38.25">
      <c r="A66" s="35" t="s">
        <v>91</v>
      </c>
      <c r="B66" s="85" t="s">
        <v>371</v>
      </c>
      <c r="C66" s="12" t="s">
        <v>39</v>
      </c>
      <c r="D66" s="78" t="s">
        <v>196</v>
      </c>
    </row>
    <row r="67" spans="1:4" ht="48.75">
      <c r="A67" s="35" t="s">
        <v>92</v>
      </c>
      <c r="B67" s="85" t="s">
        <v>372</v>
      </c>
      <c r="C67" s="12" t="s">
        <v>42</v>
      </c>
      <c r="D67" s="37"/>
    </row>
    <row r="68" spans="1:4" ht="37.5">
      <c r="A68" s="35">
        <v>6.2</v>
      </c>
      <c r="B68" s="85" t="s">
        <v>373</v>
      </c>
      <c r="C68" s="12" t="s">
        <v>36</v>
      </c>
      <c r="D68" s="37"/>
    </row>
    <row r="69" spans="1:4" ht="62.25">
      <c r="A69" s="35" t="s">
        <v>93</v>
      </c>
      <c r="B69" s="85" t="s">
        <v>374</v>
      </c>
      <c r="C69" s="12" t="s">
        <v>39</v>
      </c>
      <c r="D69" s="57" t="s">
        <v>405</v>
      </c>
    </row>
    <row r="70" spans="1:4" ht="60">
      <c r="A70" s="35" t="s">
        <v>95</v>
      </c>
      <c r="B70" s="86" t="s">
        <v>181</v>
      </c>
      <c r="C70" s="12" t="s">
        <v>42</v>
      </c>
      <c r="D70" s="37"/>
    </row>
    <row r="71" spans="1:4" ht="12.75">
      <c r="A71" s="39"/>
      <c r="B71" s="89"/>
      <c r="C71" s="40"/>
      <c r="D71" s="28"/>
    </row>
    <row r="72" spans="1:4" ht="12.75">
      <c r="A72" s="39"/>
      <c r="B72" s="89"/>
      <c r="C72" s="40"/>
      <c r="D72" s="28"/>
    </row>
    <row r="73" spans="1:4" ht="12.75">
      <c r="A73" s="39"/>
      <c r="B73" s="89"/>
      <c r="C73" s="40"/>
      <c r="D73" s="28"/>
    </row>
    <row r="74" spans="1:4" ht="12.75">
      <c r="A74" s="39"/>
      <c r="B74" s="89"/>
      <c r="C74" s="40"/>
      <c r="D74" s="28"/>
    </row>
    <row r="75" spans="1:4" ht="12.75">
      <c r="A75" s="39"/>
      <c r="B75" s="89"/>
      <c r="C75" s="40"/>
      <c r="D75" s="28"/>
    </row>
    <row r="76" spans="1:4" ht="12.75">
      <c r="A76" s="39"/>
      <c r="B76" s="89"/>
      <c r="C76" s="40"/>
      <c r="D76" s="28"/>
    </row>
    <row r="77" spans="1:4" ht="12.75">
      <c r="A77" s="39"/>
      <c r="B77" s="89"/>
      <c r="C77" s="40"/>
      <c r="D77" s="28"/>
    </row>
    <row r="78" spans="1:4" ht="12.75">
      <c r="A78" s="39"/>
      <c r="B78" s="89"/>
      <c r="C78" s="40"/>
      <c r="D78" s="28"/>
    </row>
    <row r="79" spans="1:4" ht="12.75">
      <c r="A79" s="39"/>
      <c r="B79" s="89"/>
      <c r="C79" s="40"/>
      <c r="D79" s="28"/>
    </row>
    <row r="80" spans="1:4" ht="12.75">
      <c r="A80" s="39"/>
      <c r="B80" s="89"/>
      <c r="C80" s="40"/>
      <c r="D80" s="28"/>
    </row>
    <row r="81" spans="1:4" ht="12.75">
      <c r="A81" s="39"/>
      <c r="B81" s="89"/>
      <c r="C81" s="40"/>
      <c r="D81" s="28"/>
    </row>
    <row r="82" spans="1:4" ht="12.75">
      <c r="A82" s="39"/>
      <c r="B82" s="89"/>
      <c r="C82" s="40"/>
      <c r="D82" s="28"/>
    </row>
    <row r="83" spans="1:4" ht="12.75">
      <c r="A83" s="39"/>
      <c r="B83" s="89"/>
      <c r="C83" s="40"/>
      <c r="D83" s="28"/>
    </row>
    <row r="84" spans="1:4" ht="12.75">
      <c r="A84" s="39"/>
      <c r="B84" s="89"/>
      <c r="C84" s="40"/>
      <c r="D84" s="28"/>
    </row>
    <row r="85" spans="1:4" ht="12.75">
      <c r="A85" s="39"/>
      <c r="B85" s="89"/>
      <c r="C85" s="40"/>
      <c r="D85" s="28"/>
    </row>
    <row r="86" spans="1:4" ht="12.75">
      <c r="A86" s="39"/>
      <c r="B86" s="89"/>
      <c r="C86" s="40"/>
      <c r="D86" s="28"/>
    </row>
    <row r="87" spans="1:4" ht="12.75">
      <c r="A87" s="39"/>
      <c r="B87" s="89"/>
      <c r="C87" s="40"/>
      <c r="D87" s="28"/>
    </row>
    <row r="88" spans="1:4" ht="12.75">
      <c r="A88" s="39"/>
      <c r="B88" s="89"/>
      <c r="C88" s="40"/>
      <c r="D88" s="28"/>
    </row>
    <row r="89" spans="1:4" ht="12.75">
      <c r="A89" s="39"/>
      <c r="B89" s="89"/>
      <c r="C89" s="40"/>
      <c r="D89" s="28"/>
    </row>
    <row r="90" spans="1:4" ht="12.75">
      <c r="A90" s="39"/>
      <c r="B90" s="89"/>
      <c r="C90" s="40"/>
      <c r="D90" s="28"/>
    </row>
    <row r="91" spans="1:4" ht="12.75">
      <c r="A91" s="39"/>
      <c r="B91" s="89"/>
      <c r="C91" s="40"/>
      <c r="D91" s="28"/>
    </row>
    <row r="92" spans="1:4" ht="12.75">
      <c r="A92" s="39"/>
      <c r="B92" s="89"/>
      <c r="C92" s="40"/>
      <c r="D92" s="28"/>
    </row>
    <row r="93" spans="1:4" ht="12.75">
      <c r="A93" s="39"/>
      <c r="B93" s="89"/>
      <c r="C93" s="40"/>
      <c r="D93" s="28"/>
    </row>
    <row r="94" spans="1:4" ht="12.75">
      <c r="A94" s="39"/>
      <c r="B94" s="89"/>
      <c r="C94" s="40"/>
      <c r="D94" s="28"/>
    </row>
    <row r="95" spans="1:4" ht="12.75">
      <c r="A95" s="39"/>
      <c r="B95" s="89"/>
      <c r="C95" s="40"/>
      <c r="D95" s="28"/>
    </row>
    <row r="96" spans="1:4" ht="12.75">
      <c r="A96" s="39"/>
      <c r="B96" s="89"/>
      <c r="C96" s="40"/>
      <c r="D96" s="28"/>
    </row>
    <row r="97" spans="1:4" ht="12.75">
      <c r="A97" s="39"/>
      <c r="B97" s="89"/>
      <c r="C97" s="40"/>
      <c r="D97" s="28"/>
    </row>
    <row r="98" spans="1:4" ht="12.75">
      <c r="A98" s="39"/>
      <c r="B98" s="89"/>
      <c r="C98" s="40"/>
      <c r="D98" s="28"/>
    </row>
    <row r="99" spans="1:4" ht="12.75">
      <c r="A99" s="39"/>
      <c r="B99" s="89"/>
      <c r="C99" s="40"/>
      <c r="D99" s="28"/>
    </row>
    <row r="100" spans="1:4" ht="12.75">
      <c r="A100" s="39"/>
      <c r="B100" s="89"/>
      <c r="C100" s="40"/>
      <c r="D100" s="28"/>
    </row>
    <row r="101" spans="1:4" ht="12.75">
      <c r="A101" s="39"/>
      <c r="B101" s="89"/>
      <c r="C101" s="40"/>
      <c r="D101" s="28"/>
    </row>
    <row r="102" spans="1:4" ht="12.75">
      <c r="A102" s="39"/>
      <c r="B102" s="89"/>
      <c r="C102" s="40"/>
      <c r="D102" s="28"/>
    </row>
    <row r="103" spans="1:4" ht="12.75">
      <c r="A103" s="39"/>
      <c r="B103" s="89"/>
      <c r="C103" s="40"/>
      <c r="D103" s="28"/>
    </row>
    <row r="104" spans="1:4" ht="12.75">
      <c r="A104" s="39"/>
      <c r="B104" s="89"/>
      <c r="C104" s="40"/>
      <c r="D104" s="28"/>
    </row>
    <row r="105" spans="1:4" ht="12.75">
      <c r="A105" s="39"/>
      <c r="B105" s="89"/>
      <c r="C105" s="40"/>
      <c r="D105" s="28"/>
    </row>
    <row r="106" spans="1:4" ht="12.75">
      <c r="A106" s="39"/>
      <c r="B106" s="89"/>
      <c r="C106" s="40"/>
      <c r="D106" s="28"/>
    </row>
    <row r="107" spans="1:4" ht="12.75">
      <c r="A107" s="39"/>
      <c r="B107" s="89"/>
      <c r="C107" s="40"/>
      <c r="D107" s="28"/>
    </row>
    <row r="108" spans="1:4" ht="12.75">
      <c r="A108" s="39"/>
      <c r="B108" s="89"/>
      <c r="C108" s="40"/>
      <c r="D108" s="28"/>
    </row>
    <row r="109" spans="1:4" ht="12.75">
      <c r="A109" s="39"/>
      <c r="B109" s="89"/>
      <c r="C109" s="40"/>
      <c r="D109" s="28"/>
    </row>
    <row r="110" spans="1:4" ht="12.75">
      <c r="A110" s="39"/>
      <c r="B110" s="89"/>
      <c r="C110" s="40"/>
      <c r="D110" s="28"/>
    </row>
    <row r="111" spans="1:4" ht="12.75">
      <c r="A111" s="39"/>
      <c r="B111" s="89"/>
      <c r="C111" s="40"/>
      <c r="D111" s="28"/>
    </row>
    <row r="112" spans="1:4" ht="12.75">
      <c r="A112" s="39"/>
      <c r="B112" s="89"/>
      <c r="C112" s="40"/>
      <c r="D112" s="28"/>
    </row>
    <row r="113" spans="1:4" ht="12.75">
      <c r="A113" s="39"/>
      <c r="B113" s="89"/>
      <c r="C113" s="40"/>
      <c r="D113" s="28"/>
    </row>
    <row r="114" spans="1:4" ht="12.75">
      <c r="A114" s="39"/>
      <c r="B114" s="89"/>
      <c r="C114" s="40"/>
      <c r="D114" s="28"/>
    </row>
    <row r="115" spans="1:4" ht="12.75">
      <c r="A115" s="39"/>
      <c r="B115" s="89"/>
      <c r="C115" s="40"/>
      <c r="D115" s="28"/>
    </row>
    <row r="116" spans="1:4" ht="12.75">
      <c r="A116" s="39"/>
      <c r="B116" s="89"/>
      <c r="C116" s="40"/>
      <c r="D116" s="28"/>
    </row>
    <row r="117" spans="1:4" ht="12.75">
      <c r="A117" s="39"/>
      <c r="B117" s="89"/>
      <c r="C117" s="40"/>
      <c r="D117" s="28"/>
    </row>
    <row r="118" spans="1:4" ht="12.75">
      <c r="A118" s="39"/>
      <c r="B118" s="89"/>
      <c r="C118" s="40"/>
      <c r="D118" s="28"/>
    </row>
    <row r="119" spans="1:4" ht="12.75">
      <c r="A119" s="39"/>
      <c r="B119" s="89"/>
      <c r="C119" s="40"/>
      <c r="D119" s="28"/>
    </row>
    <row r="120" spans="1:4" ht="12.75">
      <c r="A120" s="39"/>
      <c r="B120" s="89"/>
      <c r="C120" s="40"/>
      <c r="D120" s="28"/>
    </row>
    <row r="121" spans="1:4" ht="12.75">
      <c r="A121" s="39"/>
      <c r="B121" s="89"/>
      <c r="C121" s="40"/>
      <c r="D121" s="28"/>
    </row>
    <row r="122" spans="1:4" ht="12.75">
      <c r="A122" s="39"/>
      <c r="B122" s="89"/>
      <c r="C122" s="40"/>
      <c r="D122" s="28"/>
    </row>
    <row r="123" spans="1:4" ht="12.75">
      <c r="A123" s="39"/>
      <c r="B123" s="89"/>
      <c r="C123" s="40"/>
      <c r="D123" s="28"/>
    </row>
    <row r="124" spans="1:4" ht="12.75">
      <c r="A124" s="39"/>
      <c r="B124" s="89"/>
      <c r="C124" s="40"/>
      <c r="D124" s="28"/>
    </row>
    <row r="125" spans="1:4" ht="12.75">
      <c r="A125" s="39"/>
      <c r="B125" s="89"/>
      <c r="C125" s="40"/>
      <c r="D125" s="28"/>
    </row>
    <row r="126" spans="1:4" ht="12.75">
      <c r="A126" s="39"/>
      <c r="B126" s="89"/>
      <c r="C126" s="40"/>
      <c r="D126" s="28"/>
    </row>
    <row r="127" spans="1:4" ht="12.75">
      <c r="A127" s="39"/>
      <c r="B127" s="89"/>
      <c r="C127" s="40"/>
      <c r="D127" s="28"/>
    </row>
    <row r="128" spans="1:4" ht="12.75">
      <c r="A128" s="39"/>
      <c r="B128" s="89"/>
      <c r="C128" s="40"/>
      <c r="D128" s="28"/>
    </row>
    <row r="129" spans="1:4" ht="12.75">
      <c r="A129" s="39"/>
      <c r="B129" s="89"/>
      <c r="C129" s="40"/>
      <c r="D129" s="28"/>
    </row>
    <row r="130" spans="1:4" ht="12.75">
      <c r="A130" s="39"/>
      <c r="B130" s="89"/>
      <c r="C130" s="40"/>
      <c r="D130" s="28"/>
    </row>
    <row r="131" spans="1:4" ht="12.75">
      <c r="A131" s="39"/>
      <c r="B131" s="89"/>
      <c r="C131" s="40"/>
      <c r="D131" s="28"/>
    </row>
    <row r="132" spans="1:4" ht="12.75">
      <c r="A132" s="39"/>
      <c r="B132" s="89"/>
      <c r="C132" s="40"/>
      <c r="D132" s="28"/>
    </row>
    <row r="133" spans="1:4" ht="12.75">
      <c r="A133" s="39"/>
      <c r="B133" s="89"/>
      <c r="C133" s="40"/>
      <c r="D133" s="28"/>
    </row>
    <row r="134" spans="1:4" ht="12.75">
      <c r="A134" s="39"/>
      <c r="B134" s="89"/>
      <c r="C134" s="40"/>
      <c r="D134" s="28"/>
    </row>
    <row r="135" spans="1:4" ht="12.75">
      <c r="A135" s="39"/>
      <c r="B135" s="89"/>
      <c r="C135" s="40"/>
      <c r="D135" s="28"/>
    </row>
    <row r="136" spans="1:4" ht="12.75">
      <c r="A136" s="39"/>
      <c r="B136" s="89"/>
      <c r="C136" s="40"/>
      <c r="D136" s="28"/>
    </row>
    <row r="137" spans="1:4" ht="12.75">
      <c r="A137" s="39"/>
      <c r="B137" s="89"/>
      <c r="C137" s="40"/>
      <c r="D137" s="28"/>
    </row>
    <row r="138" spans="1:4" ht="12.75">
      <c r="A138" s="39"/>
      <c r="B138" s="89"/>
      <c r="C138" s="40"/>
      <c r="D138" s="28"/>
    </row>
    <row r="139" spans="1:4" ht="12.75">
      <c r="A139" s="39"/>
      <c r="B139" s="89"/>
      <c r="C139" s="40"/>
      <c r="D139" s="28"/>
    </row>
    <row r="140" spans="1:4" ht="12.75">
      <c r="A140" s="39"/>
      <c r="B140" s="89"/>
      <c r="C140" s="40"/>
      <c r="D140" s="28"/>
    </row>
    <row r="141" spans="1:4" ht="12.75">
      <c r="A141" s="39"/>
      <c r="B141" s="89"/>
      <c r="C141" s="40"/>
      <c r="D141" s="28"/>
    </row>
    <row r="142" spans="1:4" ht="12.75">
      <c r="A142" s="39"/>
      <c r="B142" s="89"/>
      <c r="C142" s="40"/>
      <c r="D142" s="28"/>
    </row>
    <row r="143" spans="1:4" ht="12.75">
      <c r="A143" s="39"/>
      <c r="B143" s="89"/>
      <c r="C143" s="40"/>
      <c r="D143" s="28"/>
    </row>
    <row r="144" spans="1:4" ht="12.75">
      <c r="A144" s="39"/>
      <c r="B144" s="89"/>
      <c r="C144" s="40"/>
      <c r="D144" s="28"/>
    </row>
    <row r="145" spans="1:4" ht="12.75">
      <c r="A145" s="39"/>
      <c r="B145" s="89"/>
      <c r="C145" s="40"/>
      <c r="D145" s="28"/>
    </row>
    <row r="146" spans="1:4" ht="12.75">
      <c r="A146" s="39"/>
      <c r="B146" s="89"/>
      <c r="C146" s="40"/>
      <c r="D146" s="28"/>
    </row>
    <row r="147" spans="1:4" ht="12.75">
      <c r="A147" s="39"/>
      <c r="B147" s="89"/>
      <c r="C147" s="40"/>
      <c r="D147" s="28"/>
    </row>
    <row r="148" spans="1:4" ht="12.75">
      <c r="A148" s="39"/>
      <c r="B148" s="89"/>
      <c r="C148" s="40"/>
      <c r="D148" s="28"/>
    </row>
    <row r="149" spans="1:4" ht="12.75">
      <c r="A149" s="39"/>
      <c r="B149" s="89"/>
      <c r="C149" s="40"/>
      <c r="D149" s="28"/>
    </row>
    <row r="150" spans="1:4" ht="12.75">
      <c r="A150" s="39"/>
      <c r="B150" s="89"/>
      <c r="C150" s="40"/>
      <c r="D150" s="28"/>
    </row>
    <row r="151" spans="1:4" ht="12.75">
      <c r="A151" s="39"/>
      <c r="B151" s="89"/>
      <c r="C151" s="40"/>
      <c r="D151" s="28"/>
    </row>
    <row r="152" spans="1:4" ht="12.75">
      <c r="A152" s="39"/>
      <c r="B152" s="89"/>
      <c r="C152" s="40"/>
      <c r="D152" s="28"/>
    </row>
    <row r="153" spans="1:4" ht="12.75">
      <c r="A153" s="39"/>
      <c r="B153" s="89"/>
      <c r="C153" s="40"/>
      <c r="D153" s="28"/>
    </row>
    <row r="154" spans="1:4" ht="12.75">
      <c r="A154" s="39"/>
      <c r="B154" s="89"/>
      <c r="C154" s="40"/>
      <c r="D154" s="28"/>
    </row>
    <row r="155" spans="1:4" ht="12.75">
      <c r="A155" s="39"/>
      <c r="B155" s="89"/>
      <c r="C155" s="40"/>
      <c r="D155" s="28"/>
    </row>
    <row r="156" spans="1:4" ht="12.75">
      <c r="A156" s="39"/>
      <c r="B156" s="89"/>
      <c r="C156" s="40"/>
      <c r="D156" s="28"/>
    </row>
    <row r="157" spans="1:4" ht="12.75">
      <c r="A157" s="39"/>
      <c r="B157" s="89"/>
      <c r="C157" s="40"/>
      <c r="D157" s="28"/>
    </row>
    <row r="158" spans="1:4" ht="12.75">
      <c r="A158" s="39"/>
      <c r="B158" s="89"/>
      <c r="C158" s="40"/>
      <c r="D158" s="28"/>
    </row>
    <row r="159" spans="1:4" ht="12.75">
      <c r="A159" s="39"/>
      <c r="B159" s="89"/>
      <c r="C159" s="40"/>
      <c r="D159" s="28"/>
    </row>
    <row r="160" spans="1:4" ht="12.75">
      <c r="A160" s="39"/>
      <c r="B160" s="89"/>
      <c r="C160" s="40"/>
      <c r="D160" s="28"/>
    </row>
    <row r="161" spans="1:4" ht="12.75">
      <c r="A161" s="39"/>
      <c r="B161" s="89"/>
      <c r="C161" s="40"/>
      <c r="D161" s="28"/>
    </row>
    <row r="162" spans="1:4" ht="12.75">
      <c r="A162" s="39"/>
      <c r="B162" s="89"/>
      <c r="C162" s="40"/>
      <c r="D162" s="28"/>
    </row>
    <row r="163" spans="1:4" ht="12.75">
      <c r="A163" s="39"/>
      <c r="B163" s="89"/>
      <c r="C163" s="40"/>
      <c r="D163" s="28"/>
    </row>
    <row r="164" spans="1:4" ht="12.75">
      <c r="A164" s="39"/>
      <c r="B164" s="89"/>
      <c r="C164" s="40"/>
      <c r="D164" s="28"/>
    </row>
    <row r="165" spans="1:4" ht="12.75">
      <c r="A165" s="39"/>
      <c r="B165" s="89"/>
      <c r="C165" s="40"/>
      <c r="D165" s="28"/>
    </row>
    <row r="166" spans="1:4" ht="12.75">
      <c r="A166" s="39"/>
      <c r="B166" s="89"/>
      <c r="C166" s="40"/>
      <c r="D166" s="28"/>
    </row>
    <row r="167" spans="1:4" ht="12.75">
      <c r="A167" s="39"/>
      <c r="B167" s="89"/>
      <c r="C167" s="40"/>
      <c r="D167" s="28"/>
    </row>
    <row r="168" spans="1:4" ht="12.75">
      <c r="A168" s="39"/>
      <c r="B168" s="89"/>
      <c r="C168" s="40"/>
      <c r="D168" s="28"/>
    </row>
    <row r="169" spans="1:4" ht="12.75">
      <c r="A169" s="39"/>
      <c r="B169" s="89"/>
      <c r="C169" s="40"/>
      <c r="D169" s="28"/>
    </row>
    <row r="170" spans="1:4" ht="12.75">
      <c r="A170" s="39"/>
      <c r="B170" s="89"/>
      <c r="C170" s="40"/>
      <c r="D170" s="28"/>
    </row>
    <row r="171" spans="1:4" ht="12.75">
      <c r="A171" s="39"/>
      <c r="B171" s="89"/>
      <c r="C171" s="40"/>
      <c r="D171" s="28"/>
    </row>
    <row r="172" spans="1:4" ht="12.75">
      <c r="A172" s="39"/>
      <c r="B172" s="89"/>
      <c r="C172" s="40"/>
      <c r="D172" s="28"/>
    </row>
    <row r="173" spans="1:4" ht="12.75">
      <c r="A173" s="39"/>
      <c r="B173" s="89"/>
      <c r="C173" s="40"/>
      <c r="D173" s="28"/>
    </row>
    <row r="174" spans="1:4" ht="12.75">
      <c r="A174" s="39"/>
      <c r="B174" s="89"/>
      <c r="C174" s="40"/>
      <c r="D174" s="28"/>
    </row>
    <row r="175" spans="1:4" ht="12.75">
      <c r="A175" s="39"/>
      <c r="B175" s="89"/>
      <c r="C175" s="40"/>
      <c r="D175" s="28"/>
    </row>
    <row r="176" spans="1:4" ht="12.75">
      <c r="A176" s="39"/>
      <c r="B176" s="89"/>
      <c r="C176" s="40"/>
      <c r="D176" s="28"/>
    </row>
    <row r="177" spans="1:4" ht="12.75">
      <c r="A177" s="39"/>
      <c r="B177" s="89"/>
      <c r="C177" s="40"/>
      <c r="D177" s="28"/>
    </row>
    <row r="178" spans="1:4" ht="12.75">
      <c r="A178" s="39"/>
      <c r="B178" s="89"/>
      <c r="C178" s="40"/>
      <c r="D178" s="28"/>
    </row>
    <row r="179" spans="1:4" ht="12.75">
      <c r="A179" s="39"/>
      <c r="B179" s="89"/>
      <c r="C179" s="40"/>
      <c r="D179" s="28"/>
    </row>
    <row r="180" spans="1:4" ht="12.75">
      <c r="A180" s="39"/>
      <c r="B180" s="89"/>
      <c r="C180" s="40"/>
      <c r="D180" s="28"/>
    </row>
    <row r="181" spans="1:4" ht="12.75">
      <c r="A181" s="39"/>
      <c r="B181" s="89"/>
      <c r="C181" s="40"/>
      <c r="D181" s="28"/>
    </row>
    <row r="182" spans="1:4" ht="12.75">
      <c r="A182" s="39"/>
      <c r="B182" s="89"/>
      <c r="C182" s="40"/>
      <c r="D182" s="28"/>
    </row>
    <row r="183" spans="1:4" ht="12.75">
      <c r="A183" s="39"/>
      <c r="B183" s="89"/>
      <c r="C183" s="40"/>
      <c r="D183" s="28"/>
    </row>
    <row r="184" spans="1:4" ht="12.75">
      <c r="A184" s="39"/>
      <c r="B184" s="89"/>
      <c r="C184" s="40"/>
      <c r="D184" s="28"/>
    </row>
    <row r="185" spans="1:4" ht="12.75">
      <c r="A185" s="39"/>
      <c r="B185" s="89"/>
      <c r="C185" s="40"/>
      <c r="D185" s="28"/>
    </row>
    <row r="186" spans="1:4" ht="12.75">
      <c r="A186" s="39"/>
      <c r="B186" s="89"/>
      <c r="C186" s="40"/>
      <c r="D186" s="28"/>
    </row>
    <row r="187" spans="1:4" ht="12.75">
      <c r="A187" s="39"/>
      <c r="B187" s="89"/>
      <c r="C187" s="40"/>
      <c r="D187" s="28"/>
    </row>
    <row r="188" spans="1:4" ht="12.75">
      <c r="A188" s="39"/>
      <c r="B188" s="89"/>
      <c r="C188" s="40"/>
      <c r="D188" s="28"/>
    </row>
    <row r="189" spans="1:4" ht="12.75">
      <c r="A189" s="39"/>
      <c r="B189" s="89"/>
      <c r="C189" s="40"/>
      <c r="D189" s="28"/>
    </row>
    <row r="190" spans="1:4" ht="12.75">
      <c r="A190" s="39"/>
      <c r="B190" s="89"/>
      <c r="C190" s="40"/>
      <c r="D190" s="28"/>
    </row>
    <row r="191" spans="1:4" ht="12.75">
      <c r="A191" s="39"/>
      <c r="B191" s="89"/>
      <c r="C191" s="40"/>
      <c r="D191" s="28"/>
    </row>
    <row r="192" spans="1:4" ht="12.75">
      <c r="A192" s="39"/>
      <c r="B192" s="89"/>
      <c r="C192" s="40"/>
      <c r="D192" s="28"/>
    </row>
    <row r="193" spans="1:4" ht="12.75">
      <c r="A193" s="39"/>
      <c r="B193" s="89"/>
      <c r="C193" s="40"/>
      <c r="D193" s="28"/>
    </row>
    <row r="194" spans="1:4" ht="12.75">
      <c r="A194" s="39"/>
      <c r="B194" s="89"/>
      <c r="C194" s="40"/>
      <c r="D194" s="28"/>
    </row>
    <row r="195" spans="1:4" ht="12.75">
      <c r="A195" s="39"/>
      <c r="B195" s="89"/>
      <c r="C195" s="40"/>
      <c r="D195" s="28"/>
    </row>
    <row r="196" spans="1:4" ht="12.75">
      <c r="A196" s="39"/>
      <c r="B196" s="89"/>
      <c r="C196" s="40"/>
      <c r="D196" s="28"/>
    </row>
    <row r="197" spans="1:4" ht="12.75">
      <c r="A197" s="39"/>
      <c r="B197" s="89"/>
      <c r="C197" s="40"/>
      <c r="D197" s="28"/>
    </row>
    <row r="198" spans="1:4" ht="12.75">
      <c r="A198" s="39"/>
      <c r="B198" s="89"/>
      <c r="C198" s="40"/>
      <c r="D198" s="28"/>
    </row>
    <row r="199" spans="1:4" ht="12.75">
      <c r="A199" s="39"/>
      <c r="B199" s="89"/>
      <c r="C199" s="40"/>
      <c r="D199" s="28"/>
    </row>
    <row r="200" spans="1:4" ht="12.75">
      <c r="A200" s="39"/>
      <c r="B200" s="89"/>
      <c r="C200" s="40"/>
      <c r="D200" s="28"/>
    </row>
    <row r="201" spans="1:4" ht="12.75">
      <c r="A201" s="39"/>
      <c r="B201" s="89"/>
      <c r="C201" s="40"/>
      <c r="D201" s="28"/>
    </row>
    <row r="202" spans="1:4" ht="12.75">
      <c r="A202" s="39"/>
      <c r="B202" s="89"/>
      <c r="C202" s="40"/>
      <c r="D202" s="28"/>
    </row>
    <row r="203" spans="1:4" ht="12.75">
      <c r="A203" s="39"/>
      <c r="B203" s="89"/>
      <c r="C203" s="40"/>
      <c r="D203" s="28"/>
    </row>
    <row r="204" spans="1:4" ht="12.75">
      <c r="A204" s="39"/>
      <c r="B204" s="89"/>
      <c r="C204" s="40"/>
      <c r="D204" s="28"/>
    </row>
    <row r="205" spans="1:4" ht="12.75">
      <c r="A205" s="39"/>
      <c r="B205" s="89"/>
      <c r="C205" s="40"/>
      <c r="D205" s="28"/>
    </row>
    <row r="206" spans="1:4" ht="12.75">
      <c r="A206" s="39"/>
      <c r="B206" s="89"/>
      <c r="C206" s="40"/>
      <c r="D206" s="28"/>
    </row>
    <row r="207" spans="1:4" ht="12.75">
      <c r="A207" s="39"/>
      <c r="B207" s="89"/>
      <c r="C207" s="40"/>
      <c r="D207" s="28"/>
    </row>
    <row r="208" spans="1:4" ht="12.75">
      <c r="A208" s="39"/>
      <c r="B208" s="89"/>
      <c r="C208" s="40"/>
      <c r="D208" s="28"/>
    </row>
    <row r="209" spans="1:4" ht="12.75">
      <c r="A209" s="39"/>
      <c r="B209" s="89"/>
      <c r="C209" s="40"/>
      <c r="D209" s="28"/>
    </row>
    <row r="210" spans="1:4" ht="12.75">
      <c r="A210" s="39"/>
      <c r="B210" s="89"/>
      <c r="C210" s="40"/>
      <c r="D210" s="28"/>
    </row>
    <row r="211" spans="1:4" ht="12.75">
      <c r="A211" s="39"/>
      <c r="B211" s="89"/>
      <c r="C211" s="40"/>
      <c r="D211" s="28"/>
    </row>
    <row r="212" spans="1:4" ht="12.75">
      <c r="A212" s="39"/>
      <c r="B212" s="89"/>
      <c r="C212" s="40"/>
      <c r="D212" s="28"/>
    </row>
    <row r="213" spans="1:4" ht="12.75">
      <c r="A213" s="39"/>
      <c r="B213" s="89"/>
      <c r="C213" s="40"/>
      <c r="D213" s="28"/>
    </row>
    <row r="214" spans="1:4" ht="12.75">
      <c r="A214" s="39"/>
      <c r="B214" s="89"/>
      <c r="C214" s="40"/>
      <c r="D214" s="28"/>
    </row>
    <row r="215" spans="1:4" ht="12.75">
      <c r="A215" s="39"/>
      <c r="B215" s="89"/>
      <c r="C215" s="40"/>
      <c r="D215" s="28"/>
    </row>
    <row r="216" spans="1:4" ht="12.75">
      <c r="A216" s="39"/>
      <c r="B216" s="89"/>
      <c r="C216" s="40"/>
      <c r="D216" s="28"/>
    </row>
    <row r="217" spans="1:4" ht="12.75">
      <c r="A217" s="39"/>
      <c r="B217" s="89"/>
      <c r="C217" s="40"/>
      <c r="D217" s="28"/>
    </row>
    <row r="218" spans="1:4" ht="12.75">
      <c r="A218" s="39"/>
      <c r="B218" s="89"/>
      <c r="C218" s="40"/>
      <c r="D218" s="28"/>
    </row>
    <row r="219" spans="1:4" ht="12.75">
      <c r="A219" s="39"/>
      <c r="B219" s="89"/>
      <c r="C219" s="40"/>
      <c r="D219" s="28"/>
    </row>
    <row r="220" spans="1:4" ht="12.75">
      <c r="A220" s="39"/>
      <c r="B220" s="89"/>
      <c r="C220" s="40"/>
      <c r="D220" s="28"/>
    </row>
    <row r="221" spans="1:4" ht="12.75">
      <c r="A221" s="39"/>
      <c r="B221" s="89"/>
      <c r="C221" s="40"/>
      <c r="D221" s="28"/>
    </row>
    <row r="222" spans="1:4" ht="12.75">
      <c r="A222" s="39"/>
      <c r="B222" s="89"/>
      <c r="C222" s="40"/>
      <c r="D222" s="28"/>
    </row>
    <row r="223" spans="1:4" ht="12.75">
      <c r="A223" s="39"/>
      <c r="B223" s="89"/>
      <c r="C223" s="40"/>
      <c r="D223" s="28"/>
    </row>
    <row r="224" spans="1:4" ht="12.75">
      <c r="A224" s="39"/>
      <c r="B224" s="89"/>
      <c r="C224" s="40"/>
      <c r="D224" s="28"/>
    </row>
    <row r="225" spans="1:4" ht="12.75">
      <c r="A225" s="39"/>
      <c r="B225" s="89"/>
      <c r="C225" s="40"/>
      <c r="D225" s="28"/>
    </row>
    <row r="226" spans="1:4" ht="12.75">
      <c r="A226" s="39"/>
      <c r="B226" s="89"/>
      <c r="C226" s="40"/>
      <c r="D226" s="28"/>
    </row>
    <row r="227" spans="1:4" ht="12.75">
      <c r="A227" s="39"/>
      <c r="B227" s="89"/>
      <c r="C227" s="40"/>
      <c r="D227" s="28"/>
    </row>
    <row r="228" spans="1:4" ht="12.75">
      <c r="A228" s="39"/>
      <c r="B228" s="89"/>
      <c r="C228" s="40"/>
      <c r="D228" s="28"/>
    </row>
    <row r="229" spans="1:4" ht="12.75">
      <c r="A229" s="39"/>
      <c r="B229" s="89"/>
      <c r="C229" s="40"/>
      <c r="D229" s="28"/>
    </row>
    <row r="230" spans="1:4" ht="12.75">
      <c r="A230" s="39"/>
      <c r="B230" s="89"/>
      <c r="C230" s="40"/>
      <c r="D230" s="28"/>
    </row>
    <row r="231" spans="1:4" ht="12.75">
      <c r="A231" s="39"/>
      <c r="B231" s="89"/>
      <c r="C231" s="40"/>
      <c r="D231" s="28"/>
    </row>
    <row r="232" spans="1:4" ht="12.75">
      <c r="A232" s="39"/>
      <c r="B232" s="89"/>
      <c r="C232" s="40"/>
      <c r="D232" s="28"/>
    </row>
    <row r="233" spans="1:4" ht="12.75">
      <c r="A233" s="39"/>
      <c r="B233" s="89"/>
      <c r="C233" s="40"/>
      <c r="D233" s="28"/>
    </row>
    <row r="234" spans="1:4" ht="12.75">
      <c r="A234" s="39"/>
      <c r="B234" s="89"/>
      <c r="C234" s="40"/>
      <c r="D234" s="28"/>
    </row>
    <row r="235" spans="1:4" ht="12.75">
      <c r="A235" s="39"/>
      <c r="B235" s="89"/>
      <c r="C235" s="40"/>
      <c r="D235" s="28"/>
    </row>
    <row r="236" spans="1:4" ht="12.75">
      <c r="A236" s="39"/>
      <c r="B236" s="89"/>
      <c r="C236" s="40"/>
      <c r="D236" s="28"/>
    </row>
    <row r="237" spans="1:4" ht="12.75">
      <c r="A237" s="39"/>
      <c r="B237" s="89"/>
      <c r="C237" s="40"/>
      <c r="D237" s="28"/>
    </row>
    <row r="238" spans="1:4" ht="12.75">
      <c r="A238" s="39"/>
      <c r="B238" s="89"/>
      <c r="C238" s="40"/>
      <c r="D238" s="28"/>
    </row>
    <row r="239" spans="1:4" ht="12.75">
      <c r="A239" s="39"/>
      <c r="B239" s="89"/>
      <c r="C239" s="40"/>
      <c r="D239" s="28"/>
    </row>
    <row r="240" spans="1:4" ht="12.75">
      <c r="A240" s="39"/>
      <c r="B240" s="89"/>
      <c r="C240" s="40"/>
      <c r="D240" s="28"/>
    </row>
    <row r="241" spans="1:4" ht="12.75">
      <c r="A241" s="39"/>
      <c r="B241" s="89"/>
      <c r="C241" s="40"/>
      <c r="D241" s="28"/>
    </row>
    <row r="242" spans="1:4" ht="12.75">
      <c r="A242" s="39"/>
      <c r="B242" s="89"/>
      <c r="C242" s="40"/>
      <c r="D242" s="28"/>
    </row>
    <row r="243" spans="1:4" ht="12.75">
      <c r="A243" s="39"/>
      <c r="B243" s="89"/>
      <c r="C243" s="40"/>
      <c r="D243" s="28"/>
    </row>
    <row r="244" spans="1:4" ht="12.75">
      <c r="A244" s="39"/>
      <c r="B244" s="89"/>
      <c r="C244" s="40"/>
      <c r="D244" s="28"/>
    </row>
    <row r="245" spans="1:4" ht="12.75">
      <c r="A245" s="39"/>
      <c r="B245" s="89"/>
      <c r="C245" s="40"/>
      <c r="D245" s="28"/>
    </row>
    <row r="246" spans="1:4" ht="12.75">
      <c r="A246" s="39"/>
      <c r="B246" s="89"/>
      <c r="C246" s="40"/>
      <c r="D246" s="28"/>
    </row>
    <row r="247" spans="1:4" ht="12.75">
      <c r="A247" s="39"/>
      <c r="B247" s="89"/>
      <c r="C247" s="40"/>
      <c r="D247" s="28"/>
    </row>
    <row r="248" spans="1:4" ht="12.75">
      <c r="A248" s="39"/>
      <c r="B248" s="89"/>
      <c r="C248" s="40"/>
      <c r="D248" s="28"/>
    </row>
    <row r="249" spans="1:4" ht="12.75">
      <c r="A249" s="39"/>
      <c r="B249" s="89"/>
      <c r="C249" s="40"/>
      <c r="D249" s="28"/>
    </row>
    <row r="250" spans="1:4" ht="12.75">
      <c r="A250" s="39"/>
      <c r="B250" s="89"/>
      <c r="C250" s="40"/>
      <c r="D250" s="28"/>
    </row>
    <row r="251" spans="1:4" ht="12.75">
      <c r="A251" s="39"/>
      <c r="B251" s="89"/>
      <c r="C251" s="40"/>
      <c r="D251" s="28"/>
    </row>
    <row r="252" spans="1:4" ht="12.75">
      <c r="A252" s="39"/>
      <c r="B252" s="89"/>
      <c r="C252" s="40"/>
      <c r="D252" s="28"/>
    </row>
    <row r="253" spans="1:4" ht="12.75">
      <c r="A253" s="39"/>
      <c r="B253" s="89"/>
      <c r="C253" s="40"/>
      <c r="D253" s="28"/>
    </row>
    <row r="254" spans="1:4" ht="12.75">
      <c r="A254" s="39"/>
      <c r="B254" s="89"/>
      <c r="C254" s="40"/>
      <c r="D254" s="28"/>
    </row>
    <row r="255" spans="1:4" ht="12.75">
      <c r="A255" s="39"/>
      <c r="B255" s="89"/>
      <c r="C255" s="40"/>
      <c r="D255" s="28"/>
    </row>
    <row r="256" spans="1:4" ht="12.75">
      <c r="A256" s="39"/>
      <c r="B256" s="89"/>
      <c r="C256" s="40"/>
      <c r="D256" s="28"/>
    </row>
    <row r="257" spans="1:4" ht="12.75">
      <c r="A257" s="39"/>
      <c r="B257" s="89"/>
      <c r="C257" s="40"/>
      <c r="D257" s="28"/>
    </row>
    <row r="258" spans="1:4" ht="12.75">
      <c r="A258" s="39"/>
      <c r="B258" s="89"/>
      <c r="C258" s="40"/>
      <c r="D258" s="28"/>
    </row>
    <row r="259" spans="1:4" ht="12.75">
      <c r="A259" s="39"/>
      <c r="B259" s="89"/>
      <c r="C259" s="40"/>
      <c r="D259" s="28"/>
    </row>
    <row r="260" spans="1:4" ht="12.75">
      <c r="A260" s="39"/>
      <c r="B260" s="89"/>
      <c r="C260" s="40"/>
      <c r="D260" s="28"/>
    </row>
    <row r="261" spans="1:4" ht="12.75">
      <c r="A261" s="39"/>
      <c r="B261" s="89"/>
      <c r="C261" s="40"/>
      <c r="D261" s="28"/>
    </row>
    <row r="262" spans="1:4" ht="12.75">
      <c r="A262" s="39"/>
      <c r="B262" s="89"/>
      <c r="C262" s="40"/>
      <c r="D262" s="28"/>
    </row>
    <row r="263" spans="1:4" ht="12.75">
      <c r="A263" s="39"/>
      <c r="B263" s="89"/>
      <c r="C263" s="40"/>
      <c r="D263" s="28"/>
    </row>
    <row r="264" spans="1:4" ht="12.75">
      <c r="A264" s="39"/>
      <c r="B264" s="89"/>
      <c r="C264" s="40"/>
      <c r="D264" s="28"/>
    </row>
    <row r="265" spans="1:4" ht="12.75">
      <c r="A265" s="39"/>
      <c r="B265" s="89"/>
      <c r="C265" s="40"/>
      <c r="D265" s="28"/>
    </row>
    <row r="266" spans="1:4" ht="12.75">
      <c r="A266" s="39"/>
      <c r="B266" s="89"/>
      <c r="C266" s="40"/>
      <c r="D266" s="28"/>
    </row>
    <row r="267" spans="1:4" ht="12.75">
      <c r="A267" s="39"/>
      <c r="B267" s="89"/>
      <c r="C267" s="40"/>
      <c r="D267" s="28"/>
    </row>
    <row r="268" spans="1:4" ht="12.75">
      <c r="A268" s="39"/>
      <c r="B268" s="89"/>
      <c r="C268" s="40"/>
      <c r="D268" s="28"/>
    </row>
    <row r="269" spans="1:4" ht="12.75">
      <c r="A269" s="39"/>
      <c r="B269" s="89"/>
      <c r="C269" s="40"/>
      <c r="D269" s="28"/>
    </row>
    <row r="270" spans="1:4" ht="12.75">
      <c r="A270" s="39"/>
      <c r="B270" s="89"/>
      <c r="C270" s="40"/>
      <c r="D270" s="28"/>
    </row>
    <row r="271" spans="1:4" ht="12.75">
      <c r="A271" s="39"/>
      <c r="B271" s="89"/>
      <c r="C271" s="40"/>
      <c r="D271" s="28"/>
    </row>
    <row r="272" spans="1:4" ht="12.75">
      <c r="A272" s="39"/>
      <c r="B272" s="89"/>
      <c r="C272" s="40"/>
      <c r="D272" s="28"/>
    </row>
    <row r="273" spans="1:4" ht="12.75">
      <c r="A273" s="39"/>
      <c r="B273" s="89"/>
      <c r="C273" s="40"/>
      <c r="D273" s="28"/>
    </row>
    <row r="274" spans="1:4" ht="12.75">
      <c r="A274" s="39"/>
      <c r="B274" s="89"/>
      <c r="C274" s="40"/>
      <c r="D274" s="28"/>
    </row>
    <row r="275" spans="1:4" ht="12.75">
      <c r="A275" s="39"/>
      <c r="B275" s="89"/>
      <c r="C275" s="40"/>
      <c r="D275" s="28"/>
    </row>
    <row r="276" spans="1:4" ht="12.75">
      <c r="A276" s="39"/>
      <c r="B276" s="89"/>
      <c r="C276" s="40"/>
      <c r="D276" s="28"/>
    </row>
    <row r="277" spans="1:4" ht="12.75">
      <c r="A277" s="39"/>
      <c r="B277" s="89"/>
      <c r="C277" s="40"/>
      <c r="D277" s="28"/>
    </row>
    <row r="278" spans="1:4" ht="12.75">
      <c r="A278" s="39"/>
      <c r="B278" s="89"/>
      <c r="C278" s="40"/>
      <c r="D278" s="28"/>
    </row>
    <row r="279" spans="1:4" ht="12.75">
      <c r="A279" s="39"/>
      <c r="B279" s="89"/>
      <c r="C279" s="40"/>
      <c r="D279" s="28"/>
    </row>
    <row r="280" spans="1:4" ht="12.75">
      <c r="A280" s="39"/>
      <c r="B280" s="89"/>
      <c r="C280" s="40"/>
      <c r="D280" s="28"/>
    </row>
    <row r="281" spans="1:4" ht="12.75">
      <c r="A281" s="39"/>
      <c r="B281" s="89"/>
      <c r="C281" s="40"/>
      <c r="D281" s="28"/>
    </row>
    <row r="282" spans="1:4" ht="12.75">
      <c r="A282" s="39"/>
      <c r="B282" s="89"/>
      <c r="C282" s="40"/>
      <c r="D282" s="28"/>
    </row>
    <row r="283" spans="1:4" ht="12.75">
      <c r="A283" s="39"/>
      <c r="B283" s="89"/>
      <c r="C283" s="40"/>
      <c r="D283" s="28"/>
    </row>
    <row r="284" spans="1:4" ht="12.75">
      <c r="A284" s="39"/>
      <c r="B284" s="89"/>
      <c r="C284" s="40"/>
      <c r="D284" s="28"/>
    </row>
    <row r="285" spans="1:4" ht="12.75">
      <c r="A285" s="39"/>
      <c r="B285" s="89"/>
      <c r="C285" s="40"/>
      <c r="D285" s="28"/>
    </row>
    <row r="286" spans="1:4" ht="12.75">
      <c r="A286" s="39"/>
      <c r="B286" s="89"/>
      <c r="C286" s="40"/>
      <c r="D286" s="28"/>
    </row>
    <row r="287" spans="1:4" ht="12.75">
      <c r="A287" s="39"/>
      <c r="B287" s="89"/>
      <c r="C287" s="40"/>
      <c r="D287" s="28"/>
    </row>
    <row r="288" spans="1:4" ht="12.75">
      <c r="A288" s="39"/>
      <c r="B288" s="89"/>
      <c r="C288" s="40"/>
      <c r="D288" s="28"/>
    </row>
    <row r="289" spans="1:4" ht="12.75">
      <c r="A289" s="39"/>
      <c r="B289" s="89"/>
      <c r="C289" s="40"/>
      <c r="D289" s="28"/>
    </row>
    <row r="290" spans="1:4" ht="12.75">
      <c r="A290" s="39"/>
      <c r="B290" s="89"/>
      <c r="C290" s="40"/>
      <c r="D290" s="28"/>
    </row>
    <row r="291" spans="1:4" ht="12.75">
      <c r="A291" s="39"/>
      <c r="B291" s="89"/>
      <c r="C291" s="40"/>
      <c r="D291" s="28"/>
    </row>
    <row r="292" spans="1:4" ht="12.75">
      <c r="A292" s="39"/>
      <c r="B292" s="89"/>
      <c r="C292" s="40"/>
      <c r="D292" s="28"/>
    </row>
    <row r="293" spans="1:4" ht="12.75">
      <c r="A293" s="39"/>
      <c r="B293" s="89"/>
      <c r="C293" s="40"/>
      <c r="D293" s="28"/>
    </row>
    <row r="294" spans="1:4" ht="12.75">
      <c r="A294" s="39"/>
      <c r="B294" s="89"/>
      <c r="C294" s="40"/>
      <c r="D294" s="28"/>
    </row>
    <row r="295" spans="1:4" ht="12.75">
      <c r="A295" s="39"/>
      <c r="B295" s="89"/>
      <c r="C295" s="40"/>
      <c r="D295" s="28"/>
    </row>
    <row r="296" spans="1:4" ht="12.75">
      <c r="A296" s="39"/>
      <c r="B296" s="89"/>
      <c r="C296" s="40"/>
      <c r="D296" s="28"/>
    </row>
    <row r="297" spans="1:4" ht="12.75">
      <c r="A297" s="39"/>
      <c r="B297" s="89"/>
      <c r="C297" s="40"/>
      <c r="D297" s="28"/>
    </row>
    <row r="298" spans="1:4" ht="12.75">
      <c r="A298" s="39"/>
      <c r="B298" s="89"/>
      <c r="C298" s="40"/>
      <c r="D298" s="28"/>
    </row>
    <row r="299" spans="1:4" ht="12.75">
      <c r="A299" s="39"/>
      <c r="B299" s="89"/>
      <c r="C299" s="40"/>
      <c r="D299" s="28"/>
    </row>
    <row r="300" spans="1:4" ht="12.75">
      <c r="A300" s="39"/>
      <c r="B300" s="89"/>
      <c r="C300" s="40"/>
      <c r="D300" s="28"/>
    </row>
    <row r="301" spans="1:4" ht="12.75">
      <c r="A301" s="39"/>
      <c r="B301" s="89"/>
      <c r="C301" s="40"/>
      <c r="D301" s="28"/>
    </row>
    <row r="302" spans="1:4" ht="12.75">
      <c r="A302" s="39"/>
      <c r="B302" s="89"/>
      <c r="C302" s="40"/>
      <c r="D302" s="28"/>
    </row>
    <row r="303" spans="1:4" ht="12.75">
      <c r="A303" s="39"/>
      <c r="B303" s="89"/>
      <c r="C303" s="40"/>
      <c r="D303" s="28"/>
    </row>
    <row r="304" spans="1:4" ht="12.75">
      <c r="A304" s="39"/>
      <c r="B304" s="89"/>
      <c r="C304" s="40"/>
      <c r="D304" s="28"/>
    </row>
    <row r="305" spans="1:4" ht="12.75">
      <c r="A305" s="39"/>
      <c r="B305" s="89"/>
      <c r="C305" s="40"/>
      <c r="D305" s="28"/>
    </row>
    <row r="306" spans="1:4" ht="12.75">
      <c r="A306" s="39"/>
      <c r="B306" s="89"/>
      <c r="C306" s="40"/>
      <c r="D306" s="28"/>
    </row>
    <row r="307" spans="1:4" ht="12.75">
      <c r="A307" s="39"/>
      <c r="B307" s="89"/>
      <c r="C307" s="40"/>
      <c r="D307" s="28"/>
    </row>
    <row r="308" spans="1:4" ht="12.75">
      <c r="A308" s="39"/>
      <c r="B308" s="89"/>
      <c r="C308" s="40"/>
      <c r="D308" s="28"/>
    </row>
    <row r="309" spans="1:4" ht="12.75">
      <c r="A309" s="39"/>
      <c r="B309" s="89"/>
      <c r="C309" s="40"/>
      <c r="D309" s="28"/>
    </row>
    <row r="310" spans="1:4" ht="12.75">
      <c r="A310" s="39"/>
      <c r="B310" s="89"/>
      <c r="C310" s="40"/>
      <c r="D310" s="28"/>
    </row>
    <row r="311" spans="1:4" ht="12.75">
      <c r="A311" s="39"/>
      <c r="B311" s="89"/>
      <c r="C311" s="40"/>
      <c r="D311" s="28"/>
    </row>
    <row r="312" spans="1:4" ht="12.75">
      <c r="A312" s="39"/>
      <c r="B312" s="89"/>
      <c r="C312" s="40"/>
      <c r="D312" s="28"/>
    </row>
    <row r="313" spans="1:4" ht="12.75">
      <c r="A313" s="39"/>
      <c r="B313" s="89"/>
      <c r="C313" s="40"/>
      <c r="D313" s="28"/>
    </row>
    <row r="314" spans="1:4" ht="12.75">
      <c r="A314" s="39"/>
      <c r="B314" s="89"/>
      <c r="C314" s="40"/>
      <c r="D314" s="28"/>
    </row>
    <row r="315" spans="1:4" ht="12.75">
      <c r="A315" s="39"/>
      <c r="B315" s="89"/>
      <c r="C315" s="40"/>
      <c r="D315" s="28"/>
    </row>
    <row r="316" spans="1:4" ht="12.75">
      <c r="A316" s="39"/>
      <c r="B316" s="89"/>
      <c r="C316" s="40"/>
      <c r="D316" s="28"/>
    </row>
    <row r="317" spans="1:4" ht="12.75">
      <c r="A317" s="39"/>
      <c r="B317" s="89"/>
      <c r="C317" s="40"/>
      <c r="D317" s="28"/>
    </row>
    <row r="318" spans="1:4" ht="12.75">
      <c r="A318" s="39"/>
      <c r="B318" s="89"/>
      <c r="C318" s="40"/>
      <c r="D318" s="28"/>
    </row>
    <row r="319" spans="1:4" ht="12.75">
      <c r="A319" s="39"/>
      <c r="B319" s="89"/>
      <c r="C319" s="40"/>
      <c r="D319" s="28"/>
    </row>
    <row r="320" spans="1:4" ht="12.75">
      <c r="A320" s="39"/>
      <c r="B320" s="89"/>
      <c r="C320" s="40"/>
      <c r="D320" s="28"/>
    </row>
    <row r="321" spans="1:4" ht="12.75">
      <c r="A321" s="39"/>
      <c r="B321" s="89"/>
      <c r="C321" s="40"/>
      <c r="D321" s="28"/>
    </row>
    <row r="322" spans="1:4" ht="12.75">
      <c r="A322" s="39"/>
      <c r="B322" s="89"/>
      <c r="C322" s="40"/>
      <c r="D322" s="28"/>
    </row>
    <row r="323" spans="1:4" ht="12.75">
      <c r="A323" s="39"/>
      <c r="B323" s="89"/>
      <c r="C323" s="40"/>
      <c r="D323" s="28"/>
    </row>
    <row r="324" spans="1:4" ht="12.75">
      <c r="A324" s="39"/>
      <c r="B324" s="89"/>
      <c r="C324" s="40"/>
      <c r="D324" s="28"/>
    </row>
    <row r="325" spans="1:4" ht="12.75">
      <c r="A325" s="39"/>
      <c r="B325" s="89"/>
      <c r="C325" s="40"/>
      <c r="D325" s="28"/>
    </row>
    <row r="326" spans="1:4" ht="12.75">
      <c r="A326" s="39"/>
      <c r="B326" s="89"/>
      <c r="C326" s="40"/>
      <c r="D326" s="28"/>
    </row>
    <row r="327" spans="1:4" ht="12.75">
      <c r="A327" s="39"/>
      <c r="B327" s="89"/>
      <c r="C327" s="40"/>
      <c r="D327" s="28"/>
    </row>
    <row r="328" spans="1:4" ht="12.75">
      <c r="A328" s="39"/>
      <c r="B328" s="89"/>
      <c r="C328" s="40"/>
      <c r="D328" s="28"/>
    </row>
    <row r="329" spans="1:4" ht="12.75">
      <c r="A329" s="39"/>
      <c r="B329" s="89"/>
      <c r="C329" s="40"/>
      <c r="D329" s="28"/>
    </row>
    <row r="330" spans="1:4" ht="12.75">
      <c r="A330" s="39"/>
      <c r="B330" s="89"/>
      <c r="C330" s="40"/>
      <c r="D330" s="28"/>
    </row>
    <row r="331" spans="1:4" ht="12.75">
      <c r="A331" s="39"/>
      <c r="B331" s="89"/>
      <c r="C331" s="40"/>
      <c r="D331" s="28"/>
    </row>
    <row r="332" spans="1:4" ht="12.75">
      <c r="A332" s="39"/>
      <c r="B332" s="89"/>
      <c r="C332" s="40"/>
      <c r="D332" s="28"/>
    </row>
    <row r="333" spans="1:4" ht="12.75">
      <c r="A333" s="39"/>
      <c r="B333" s="89"/>
      <c r="C333" s="40"/>
      <c r="D333" s="28"/>
    </row>
    <row r="334" spans="1:4" ht="12.75">
      <c r="A334" s="39"/>
      <c r="B334" s="89"/>
      <c r="C334" s="40"/>
      <c r="D334" s="28"/>
    </row>
    <row r="335" spans="1:4" ht="12.75">
      <c r="A335" s="39"/>
      <c r="B335" s="89"/>
      <c r="C335" s="40"/>
      <c r="D335" s="28"/>
    </row>
    <row r="336" spans="1:4" ht="12.75">
      <c r="A336" s="39"/>
      <c r="B336" s="89"/>
      <c r="C336" s="40"/>
      <c r="D336" s="28"/>
    </row>
    <row r="337" spans="1:4" ht="12.75">
      <c r="A337" s="39"/>
      <c r="B337" s="89"/>
      <c r="C337" s="40"/>
      <c r="D337" s="28"/>
    </row>
    <row r="338" spans="1:4" ht="12.75">
      <c r="A338" s="39"/>
      <c r="B338" s="89"/>
      <c r="C338" s="40"/>
      <c r="D338" s="28"/>
    </row>
    <row r="339" spans="1:4" ht="12.75">
      <c r="A339" s="39"/>
      <c r="B339" s="89"/>
      <c r="C339" s="40"/>
      <c r="D339" s="28"/>
    </row>
    <row r="340" spans="1:4" ht="12.75">
      <c r="A340" s="39"/>
      <c r="B340" s="89"/>
      <c r="C340" s="40"/>
      <c r="D340" s="28"/>
    </row>
    <row r="341" spans="1:4" ht="12.75">
      <c r="A341" s="39"/>
      <c r="B341" s="89"/>
      <c r="C341" s="40"/>
      <c r="D341" s="28"/>
    </row>
    <row r="342" spans="1:4" ht="12.75">
      <c r="A342" s="39"/>
      <c r="B342" s="89"/>
      <c r="C342" s="40"/>
      <c r="D342" s="28"/>
    </row>
    <row r="343" spans="1:4" ht="12.75">
      <c r="A343" s="39"/>
      <c r="B343" s="89"/>
      <c r="C343" s="40"/>
      <c r="D343" s="28"/>
    </row>
    <row r="344" spans="1:4" ht="12.75">
      <c r="A344" s="39"/>
      <c r="B344" s="89"/>
      <c r="C344" s="40"/>
      <c r="D344" s="28"/>
    </row>
    <row r="345" spans="1:4" ht="12.75">
      <c r="A345" s="39"/>
      <c r="B345" s="89"/>
      <c r="C345" s="40"/>
      <c r="D345" s="28"/>
    </row>
    <row r="346" spans="1:4" ht="12.75">
      <c r="A346" s="39"/>
      <c r="B346" s="89"/>
      <c r="C346" s="40"/>
      <c r="D346" s="28"/>
    </row>
    <row r="347" spans="1:4" ht="12.75">
      <c r="A347" s="39"/>
      <c r="B347" s="89"/>
      <c r="C347" s="40"/>
      <c r="D347" s="28"/>
    </row>
    <row r="348" spans="1:4" ht="12.75">
      <c r="A348" s="39"/>
      <c r="B348" s="89"/>
      <c r="C348" s="40"/>
      <c r="D348" s="28"/>
    </row>
    <row r="349" spans="1:4" ht="12.75">
      <c r="A349" s="39"/>
      <c r="B349" s="89"/>
      <c r="C349" s="40"/>
      <c r="D349" s="28"/>
    </row>
    <row r="350" spans="1:4" ht="12.75">
      <c r="A350" s="39"/>
      <c r="B350" s="89"/>
      <c r="C350" s="40"/>
      <c r="D350" s="28"/>
    </row>
    <row r="351" spans="1:4" ht="12.75">
      <c r="A351" s="39"/>
      <c r="B351" s="89"/>
      <c r="C351" s="40"/>
      <c r="D351" s="28"/>
    </row>
    <row r="352" spans="1:4" ht="12.75">
      <c r="A352" s="39"/>
      <c r="B352" s="89"/>
      <c r="C352" s="40"/>
      <c r="D352" s="28"/>
    </row>
    <row r="353" spans="1:4" ht="12.75">
      <c r="A353" s="39"/>
      <c r="B353" s="89"/>
      <c r="C353" s="40"/>
      <c r="D353" s="28"/>
    </row>
    <row r="354" spans="1:4" ht="12.75">
      <c r="A354" s="39"/>
      <c r="B354" s="89"/>
      <c r="C354" s="40"/>
      <c r="D354" s="28"/>
    </row>
    <row r="355" spans="1:4" ht="12.75">
      <c r="A355" s="39"/>
      <c r="B355" s="89"/>
      <c r="C355" s="40"/>
      <c r="D355" s="28"/>
    </row>
    <row r="356" spans="1:4" ht="12.75">
      <c r="A356" s="39"/>
      <c r="B356" s="89"/>
      <c r="C356" s="40"/>
      <c r="D356" s="28"/>
    </row>
    <row r="357" spans="1:4" ht="12.75">
      <c r="A357" s="39"/>
      <c r="B357" s="89"/>
      <c r="C357" s="40"/>
      <c r="D357" s="28"/>
    </row>
    <row r="358" spans="1:4" ht="12.75">
      <c r="A358" s="39"/>
      <c r="B358" s="89"/>
      <c r="C358" s="40"/>
      <c r="D358" s="28"/>
    </row>
    <row r="359" spans="1:4" ht="12.75">
      <c r="A359" s="39"/>
      <c r="B359" s="89"/>
      <c r="C359" s="40"/>
      <c r="D359" s="28"/>
    </row>
    <row r="360" spans="1:4" ht="12.75">
      <c r="A360" s="39"/>
      <c r="B360" s="89"/>
      <c r="C360" s="40"/>
      <c r="D360" s="28"/>
    </row>
    <row r="361" spans="1:4" ht="12.75">
      <c r="A361" s="39"/>
      <c r="B361" s="89"/>
      <c r="C361" s="40"/>
      <c r="D361" s="28"/>
    </row>
    <row r="362" spans="1:4" ht="12.75">
      <c r="A362" s="39"/>
      <c r="B362" s="89"/>
      <c r="C362" s="40"/>
      <c r="D362" s="28"/>
    </row>
    <row r="363" spans="1:4" ht="12.75">
      <c r="A363" s="39"/>
      <c r="B363" s="89"/>
      <c r="C363" s="40"/>
      <c r="D363" s="28"/>
    </row>
    <row r="364" spans="1:4" ht="12.75">
      <c r="A364" s="39"/>
      <c r="B364" s="89"/>
      <c r="C364" s="40"/>
      <c r="D364" s="28"/>
    </row>
    <row r="365" spans="1:4" ht="12.75">
      <c r="A365" s="39"/>
      <c r="B365" s="89"/>
      <c r="C365" s="40"/>
      <c r="D365" s="28"/>
    </row>
    <row r="366" spans="1:4" ht="12.75">
      <c r="A366" s="39"/>
      <c r="B366" s="89"/>
      <c r="C366" s="40"/>
      <c r="D366" s="28"/>
    </row>
    <row r="367" spans="1:4" ht="12.75">
      <c r="A367" s="39"/>
      <c r="B367" s="89"/>
      <c r="C367" s="40"/>
      <c r="D367" s="28"/>
    </row>
    <row r="368" spans="1:4" ht="12.75">
      <c r="A368" s="39"/>
      <c r="B368" s="89"/>
      <c r="C368" s="40"/>
      <c r="D368" s="28"/>
    </row>
    <row r="369" spans="1:4" ht="12.75">
      <c r="A369" s="39"/>
      <c r="B369" s="89"/>
      <c r="C369" s="40"/>
      <c r="D369" s="28"/>
    </row>
    <row r="370" spans="1:4" ht="12.75">
      <c r="A370" s="39"/>
      <c r="B370" s="89"/>
      <c r="C370" s="40"/>
      <c r="D370" s="28"/>
    </row>
    <row r="371" spans="1:4" ht="12.75">
      <c r="A371" s="39"/>
      <c r="B371" s="89"/>
      <c r="C371" s="40"/>
      <c r="D371" s="28"/>
    </row>
    <row r="372" spans="1:4" ht="12.75">
      <c r="A372" s="39"/>
      <c r="B372" s="89"/>
      <c r="C372" s="40"/>
      <c r="D372" s="28"/>
    </row>
    <row r="373" spans="1:4" ht="12.75">
      <c r="A373" s="39"/>
      <c r="B373" s="89"/>
      <c r="C373" s="40"/>
      <c r="D373" s="28"/>
    </row>
    <row r="374" spans="1:4" ht="12.75">
      <c r="A374" s="39"/>
      <c r="B374" s="89"/>
      <c r="C374" s="40"/>
      <c r="D374" s="28"/>
    </row>
    <row r="375" spans="1:4" ht="12.75">
      <c r="A375" s="39"/>
      <c r="B375" s="89"/>
      <c r="C375" s="40"/>
      <c r="D375" s="28"/>
    </row>
    <row r="376" spans="1:4" ht="12.75">
      <c r="A376" s="39"/>
      <c r="B376" s="89"/>
      <c r="C376" s="40"/>
      <c r="D376" s="28"/>
    </row>
    <row r="377" spans="1:4" ht="12.75">
      <c r="A377" s="39"/>
      <c r="B377" s="89"/>
      <c r="C377" s="40"/>
      <c r="D377" s="28"/>
    </row>
    <row r="378" spans="1:4" ht="12.75">
      <c r="A378" s="39"/>
      <c r="B378" s="89"/>
      <c r="C378" s="40"/>
      <c r="D378" s="28"/>
    </row>
    <row r="379" spans="1:4" ht="12.75">
      <c r="A379" s="39"/>
      <c r="B379" s="89"/>
      <c r="C379" s="40"/>
      <c r="D379" s="28"/>
    </row>
    <row r="380" spans="1:4" ht="12.75">
      <c r="A380" s="39"/>
      <c r="B380" s="89"/>
      <c r="C380" s="40"/>
      <c r="D380" s="28"/>
    </row>
    <row r="381" spans="1:4" ht="12.75">
      <c r="A381" s="39"/>
      <c r="B381" s="89"/>
      <c r="C381" s="40"/>
      <c r="D381" s="28"/>
    </row>
    <row r="382" spans="1:4" ht="12.75">
      <c r="A382" s="39"/>
      <c r="B382" s="89"/>
      <c r="C382" s="40"/>
      <c r="D382" s="28"/>
    </row>
    <row r="383" spans="1:4" ht="12.75">
      <c r="A383" s="39"/>
      <c r="B383" s="89"/>
      <c r="C383" s="40"/>
      <c r="D383" s="28"/>
    </row>
    <row r="384" spans="1:4" ht="12.75">
      <c r="A384" s="39"/>
      <c r="B384" s="89"/>
      <c r="C384" s="40"/>
      <c r="D384" s="28"/>
    </row>
    <row r="385" spans="1:4" ht="12.75">
      <c r="A385" s="39"/>
      <c r="B385" s="89"/>
      <c r="C385" s="40"/>
      <c r="D385" s="28"/>
    </row>
    <row r="386" spans="1:4" ht="12.75">
      <c r="A386" s="39"/>
      <c r="B386" s="89"/>
      <c r="C386" s="40"/>
      <c r="D386" s="28"/>
    </row>
    <row r="387" spans="1:4" ht="12.75">
      <c r="A387" s="39"/>
      <c r="B387" s="89"/>
      <c r="C387" s="40"/>
      <c r="D387" s="28"/>
    </row>
    <row r="388" spans="1:4" ht="12.75">
      <c r="A388" s="39"/>
      <c r="B388" s="89"/>
      <c r="C388" s="40"/>
      <c r="D388" s="28"/>
    </row>
    <row r="389" spans="1:4" ht="12.75">
      <c r="A389" s="39"/>
      <c r="B389" s="89"/>
      <c r="C389" s="40"/>
      <c r="D389" s="28"/>
    </row>
    <row r="390" spans="1:4" ht="12.75">
      <c r="A390" s="39"/>
      <c r="B390" s="89"/>
      <c r="C390" s="40"/>
      <c r="D390" s="28"/>
    </row>
    <row r="391" spans="1:4" ht="12.75">
      <c r="A391" s="39"/>
      <c r="B391" s="89"/>
      <c r="C391" s="40"/>
      <c r="D391" s="28"/>
    </row>
    <row r="392" spans="1:4" ht="12.75">
      <c r="A392" s="39"/>
      <c r="B392" s="89"/>
      <c r="C392" s="40"/>
      <c r="D392" s="28"/>
    </row>
    <row r="393" spans="1:4" ht="12.75">
      <c r="A393" s="39"/>
      <c r="B393" s="89"/>
      <c r="C393" s="40"/>
      <c r="D393" s="28"/>
    </row>
    <row r="394" spans="1:4" ht="12.75">
      <c r="A394" s="39"/>
      <c r="B394" s="89"/>
      <c r="C394" s="40"/>
      <c r="D394" s="28"/>
    </row>
    <row r="395" spans="1:4" ht="12.75">
      <c r="A395" s="39"/>
      <c r="B395" s="89"/>
      <c r="C395" s="40"/>
      <c r="D395" s="28"/>
    </row>
    <row r="396" spans="1:4" ht="12.75">
      <c r="A396" s="39"/>
      <c r="B396" s="89"/>
      <c r="C396" s="40"/>
      <c r="D396" s="28"/>
    </row>
    <row r="397" spans="1:4" ht="12.75">
      <c r="A397" s="39"/>
      <c r="B397" s="89"/>
      <c r="C397" s="40"/>
      <c r="D397" s="28"/>
    </row>
    <row r="398" spans="1:4" ht="12.75">
      <c r="A398" s="39"/>
      <c r="B398" s="89"/>
      <c r="C398" s="40"/>
      <c r="D398" s="28"/>
    </row>
    <row r="399" spans="1:4" ht="12.75">
      <c r="A399" s="39"/>
      <c r="B399" s="89"/>
      <c r="C399" s="40"/>
      <c r="D399" s="28"/>
    </row>
    <row r="400" spans="1:4" ht="12.75">
      <c r="A400" s="39"/>
      <c r="B400" s="89"/>
      <c r="C400" s="40"/>
      <c r="D400" s="28"/>
    </row>
    <row r="401" spans="1:4" ht="12.75">
      <c r="A401" s="39"/>
      <c r="B401" s="89"/>
      <c r="C401" s="40"/>
      <c r="D401" s="28"/>
    </row>
    <row r="402" spans="1:4" ht="12.75">
      <c r="A402" s="39"/>
      <c r="B402" s="89"/>
      <c r="C402" s="40"/>
      <c r="D402" s="28"/>
    </row>
    <row r="403" spans="1:4" ht="12.75">
      <c r="A403" s="39"/>
      <c r="B403" s="89"/>
      <c r="C403" s="40"/>
      <c r="D403" s="28"/>
    </row>
    <row r="404" spans="1:4" ht="12.75">
      <c r="A404" s="39"/>
      <c r="B404" s="89"/>
      <c r="C404" s="40"/>
      <c r="D404" s="28"/>
    </row>
    <row r="405" spans="1:4" ht="12.75">
      <c r="A405" s="39"/>
      <c r="B405" s="89"/>
      <c r="C405" s="40"/>
      <c r="D405" s="28"/>
    </row>
    <row r="406" spans="1:4" ht="12.75">
      <c r="A406" s="39"/>
      <c r="B406" s="89"/>
      <c r="C406" s="40"/>
      <c r="D406" s="28"/>
    </row>
    <row r="407" spans="1:4" ht="12.75">
      <c r="A407" s="39"/>
      <c r="B407" s="89"/>
      <c r="C407" s="40"/>
      <c r="D407" s="28"/>
    </row>
    <row r="408" spans="1:4" ht="12.75">
      <c r="A408" s="39"/>
      <c r="B408" s="89"/>
      <c r="C408" s="40"/>
      <c r="D408" s="28"/>
    </row>
    <row r="409" spans="1:4" ht="12.75">
      <c r="A409" s="39"/>
      <c r="B409" s="89"/>
      <c r="C409" s="40"/>
      <c r="D409" s="28"/>
    </row>
    <row r="410" spans="1:4" ht="12.75">
      <c r="A410" s="39"/>
      <c r="B410" s="89"/>
      <c r="C410" s="40"/>
      <c r="D410" s="28"/>
    </row>
    <row r="411" spans="1:4" ht="12.75">
      <c r="A411" s="39"/>
      <c r="B411" s="89"/>
      <c r="C411" s="40"/>
      <c r="D411" s="28"/>
    </row>
    <row r="412" spans="1:4" ht="12.75">
      <c r="A412" s="39"/>
      <c r="B412" s="89"/>
      <c r="C412" s="40"/>
      <c r="D412" s="28"/>
    </row>
    <row r="413" spans="1:4" ht="12.75">
      <c r="A413" s="39"/>
      <c r="B413" s="89"/>
      <c r="C413" s="40"/>
      <c r="D413" s="28"/>
    </row>
    <row r="414" spans="1:4" ht="12.75">
      <c r="A414" s="39"/>
      <c r="B414" s="89"/>
      <c r="C414" s="40"/>
      <c r="D414" s="28"/>
    </row>
    <row r="415" spans="1:4" ht="12.75">
      <c r="A415" s="39"/>
      <c r="B415" s="89"/>
      <c r="C415" s="40"/>
      <c r="D415" s="28"/>
    </row>
    <row r="416" spans="1:4" ht="12.75">
      <c r="A416" s="39"/>
      <c r="B416" s="89"/>
      <c r="C416" s="40"/>
      <c r="D416" s="28"/>
    </row>
    <row r="417" spans="1:4" ht="12.75">
      <c r="A417" s="39"/>
      <c r="B417" s="89"/>
      <c r="C417" s="40"/>
      <c r="D417" s="28"/>
    </row>
    <row r="418" spans="1:4" ht="12.75">
      <c r="A418" s="39"/>
      <c r="B418" s="89"/>
      <c r="C418" s="40"/>
      <c r="D418" s="28"/>
    </row>
    <row r="419" spans="1:4" ht="12.75">
      <c r="A419" s="39"/>
      <c r="B419" s="89"/>
      <c r="C419" s="40"/>
      <c r="D419" s="28"/>
    </row>
    <row r="420" spans="1:4" ht="12.75">
      <c r="A420" s="39"/>
      <c r="B420" s="89"/>
      <c r="C420" s="40"/>
      <c r="D420" s="28"/>
    </row>
    <row r="421" spans="1:4" ht="12.75">
      <c r="A421" s="39"/>
      <c r="B421" s="89"/>
      <c r="C421" s="40"/>
      <c r="D421" s="28"/>
    </row>
    <row r="422" spans="1:4" ht="12.75">
      <c r="A422" s="39"/>
      <c r="B422" s="89"/>
      <c r="C422" s="40"/>
      <c r="D422" s="28"/>
    </row>
    <row r="423" spans="1:4" ht="12.75">
      <c r="A423" s="39"/>
      <c r="B423" s="89"/>
      <c r="C423" s="40"/>
      <c r="D423" s="28"/>
    </row>
    <row r="424" spans="1:4" ht="12.75">
      <c r="A424" s="39"/>
      <c r="B424" s="89"/>
      <c r="C424" s="40"/>
      <c r="D424" s="28"/>
    </row>
    <row r="425" spans="1:4" ht="12.75">
      <c r="A425" s="39"/>
      <c r="B425" s="89"/>
      <c r="C425" s="40"/>
      <c r="D425" s="28"/>
    </row>
    <row r="426" spans="1:4" ht="12.75">
      <c r="A426" s="39"/>
      <c r="B426" s="89"/>
      <c r="C426" s="40"/>
      <c r="D426" s="28"/>
    </row>
    <row r="427" spans="1:4" ht="12.75">
      <c r="A427" s="39"/>
      <c r="B427" s="89"/>
      <c r="C427" s="40"/>
      <c r="D427" s="28"/>
    </row>
    <row r="428" spans="1:4" ht="12.75">
      <c r="A428" s="39"/>
      <c r="B428" s="89"/>
      <c r="C428" s="40"/>
      <c r="D428" s="28"/>
    </row>
    <row r="429" spans="1:4" ht="12.75">
      <c r="A429" s="39"/>
      <c r="B429" s="89"/>
      <c r="C429" s="40"/>
      <c r="D429" s="28"/>
    </row>
    <row r="430" spans="1:4" ht="12.75">
      <c r="A430" s="39"/>
      <c r="B430" s="89"/>
      <c r="C430" s="40"/>
      <c r="D430" s="28"/>
    </row>
    <row r="431" spans="1:4" ht="12.75">
      <c r="A431" s="39"/>
      <c r="B431" s="89"/>
      <c r="C431" s="40"/>
      <c r="D431" s="28"/>
    </row>
    <row r="432" spans="1:4" ht="12.75">
      <c r="A432" s="39"/>
      <c r="B432" s="89"/>
      <c r="C432" s="40"/>
      <c r="D432" s="28"/>
    </row>
    <row r="433" spans="1:4" ht="12.75">
      <c r="A433" s="39"/>
      <c r="B433" s="89"/>
      <c r="C433" s="40"/>
      <c r="D433" s="28"/>
    </row>
    <row r="434" spans="1:4" ht="12.75">
      <c r="A434" s="39"/>
      <c r="B434" s="89"/>
      <c r="C434" s="40"/>
      <c r="D434" s="28"/>
    </row>
    <row r="435" spans="1:4" ht="12.75">
      <c r="A435" s="39"/>
      <c r="B435" s="89"/>
      <c r="C435" s="40"/>
      <c r="D435" s="28"/>
    </row>
    <row r="436" spans="1:4" ht="12.75">
      <c r="A436" s="39"/>
      <c r="B436" s="89"/>
      <c r="C436" s="40"/>
      <c r="D436" s="28"/>
    </row>
    <row r="437" spans="1:4" ht="12.75">
      <c r="A437" s="39"/>
      <c r="B437" s="89"/>
      <c r="C437" s="40"/>
      <c r="D437" s="28"/>
    </row>
    <row r="438" spans="1:4" ht="12.75">
      <c r="A438" s="39"/>
      <c r="B438" s="89"/>
      <c r="C438" s="40"/>
      <c r="D438" s="28"/>
    </row>
    <row r="439" spans="1:4" ht="12.75">
      <c r="A439" s="39"/>
      <c r="B439" s="89"/>
      <c r="C439" s="40"/>
      <c r="D439" s="28"/>
    </row>
    <row r="440" spans="1:4" ht="12.75">
      <c r="A440" s="39"/>
      <c r="B440" s="89"/>
      <c r="C440" s="40"/>
      <c r="D440" s="28"/>
    </row>
    <row r="441" spans="1:4" ht="12.75">
      <c r="A441" s="39"/>
      <c r="B441" s="89"/>
      <c r="C441" s="40"/>
      <c r="D441" s="28"/>
    </row>
    <row r="442" spans="1:4" ht="12.75">
      <c r="A442" s="39"/>
      <c r="B442" s="89"/>
      <c r="C442" s="40"/>
      <c r="D442" s="28"/>
    </row>
    <row r="443" spans="1:4" ht="12.75">
      <c r="A443" s="39"/>
      <c r="B443" s="89"/>
      <c r="C443" s="40"/>
      <c r="D443" s="28"/>
    </row>
    <row r="444" spans="1:4" ht="12.75">
      <c r="A444" s="39"/>
      <c r="B444" s="89"/>
      <c r="C444" s="40"/>
      <c r="D444" s="28"/>
    </row>
    <row r="445" spans="1:4" ht="12.75">
      <c r="A445" s="39"/>
      <c r="B445" s="89"/>
      <c r="C445" s="40"/>
      <c r="D445" s="28"/>
    </row>
    <row r="446" spans="1:4" ht="12.75">
      <c r="A446" s="39"/>
      <c r="B446" s="89"/>
      <c r="C446" s="40"/>
      <c r="D446" s="28"/>
    </row>
    <row r="447" spans="1:4" ht="12.75">
      <c r="A447" s="39"/>
      <c r="B447" s="89"/>
      <c r="C447" s="40"/>
      <c r="D447" s="28"/>
    </row>
    <row r="448" spans="1:4" ht="12.75">
      <c r="A448" s="39"/>
      <c r="B448" s="89"/>
      <c r="C448" s="40"/>
      <c r="D448" s="28"/>
    </row>
    <row r="449" spans="1:4" ht="12.75">
      <c r="A449" s="39"/>
      <c r="B449" s="89"/>
      <c r="C449" s="40"/>
      <c r="D449" s="28"/>
    </row>
    <row r="450" spans="1:4" ht="12.75">
      <c r="A450" s="39"/>
      <c r="B450" s="89"/>
      <c r="C450" s="40"/>
      <c r="D450" s="28"/>
    </row>
    <row r="451" spans="1:4" ht="12.75">
      <c r="A451" s="39"/>
      <c r="B451" s="89"/>
      <c r="C451" s="40"/>
      <c r="D451" s="28"/>
    </row>
    <row r="452" spans="1:4" ht="12.75">
      <c r="A452" s="39"/>
      <c r="B452" s="89"/>
      <c r="C452" s="40"/>
      <c r="D452" s="28"/>
    </row>
    <row r="453" spans="1:4" ht="12.75">
      <c r="A453" s="39"/>
      <c r="B453" s="89"/>
      <c r="C453" s="40"/>
      <c r="D453" s="28"/>
    </row>
    <row r="454" spans="1:4" ht="12.75">
      <c r="A454" s="39"/>
      <c r="B454" s="89"/>
      <c r="C454" s="40"/>
      <c r="D454" s="28"/>
    </row>
    <row r="455" spans="1:4" ht="12.75">
      <c r="A455" s="39"/>
      <c r="B455" s="89"/>
      <c r="C455" s="40"/>
      <c r="D455" s="28"/>
    </row>
    <row r="456" spans="1:4" ht="12.75">
      <c r="A456" s="39"/>
      <c r="B456" s="89"/>
      <c r="C456" s="40"/>
      <c r="D456" s="28"/>
    </row>
    <row r="457" spans="1:4" ht="12.75">
      <c r="A457" s="39"/>
      <c r="B457" s="89"/>
      <c r="C457" s="40"/>
      <c r="D457" s="28"/>
    </row>
    <row r="458" spans="1:4" ht="12.75">
      <c r="A458" s="39"/>
      <c r="B458" s="89"/>
      <c r="C458" s="40"/>
      <c r="D458" s="28"/>
    </row>
    <row r="459" spans="1:4" ht="12.75">
      <c r="A459" s="39"/>
      <c r="B459" s="89"/>
      <c r="C459" s="40"/>
      <c r="D459" s="28"/>
    </row>
    <row r="460" spans="1:4" ht="12.75">
      <c r="A460" s="39"/>
      <c r="B460" s="89"/>
      <c r="C460" s="40"/>
      <c r="D460" s="28"/>
    </row>
    <row r="461" spans="1:4" ht="12.75">
      <c r="A461" s="39"/>
      <c r="B461" s="89"/>
      <c r="C461" s="40"/>
      <c r="D461" s="28"/>
    </row>
    <row r="462" spans="1:4" ht="12.75">
      <c r="A462" s="39"/>
      <c r="B462" s="89"/>
      <c r="C462" s="40"/>
      <c r="D462" s="28"/>
    </row>
    <row r="463" spans="1:4" ht="12.75">
      <c r="A463" s="39"/>
      <c r="B463" s="89"/>
      <c r="C463" s="40"/>
      <c r="D463" s="28"/>
    </row>
    <row r="464" spans="1:4" ht="12.75">
      <c r="A464" s="39"/>
      <c r="B464" s="89"/>
      <c r="C464" s="40"/>
      <c r="D464" s="28"/>
    </row>
    <row r="465" spans="1:4" ht="12.75">
      <c r="A465" s="39"/>
      <c r="B465" s="89"/>
      <c r="C465" s="40"/>
      <c r="D465" s="28"/>
    </row>
    <row r="466" spans="1:4" ht="12.75">
      <c r="A466" s="39"/>
      <c r="B466" s="89"/>
      <c r="C466" s="40"/>
      <c r="D466" s="28"/>
    </row>
    <row r="467" spans="1:4" ht="12.75">
      <c r="A467" s="39"/>
      <c r="B467" s="89"/>
      <c r="C467" s="40"/>
      <c r="D467" s="28"/>
    </row>
    <row r="468" spans="1:4" ht="12.75">
      <c r="A468" s="39"/>
      <c r="B468" s="89"/>
      <c r="C468" s="40"/>
      <c r="D468" s="28"/>
    </row>
    <row r="469" spans="1:4" ht="12.75">
      <c r="A469" s="39"/>
      <c r="B469" s="89"/>
      <c r="C469" s="40"/>
      <c r="D469" s="28"/>
    </row>
    <row r="470" spans="1:4" ht="12.75">
      <c r="A470" s="39"/>
      <c r="B470" s="89"/>
      <c r="C470" s="40"/>
      <c r="D470" s="28"/>
    </row>
    <row r="471" spans="1:4" ht="12.75">
      <c r="A471" s="39"/>
      <c r="B471" s="89"/>
      <c r="C471" s="40"/>
      <c r="D471" s="28"/>
    </row>
    <row r="472" spans="1:4" ht="12.75">
      <c r="A472" s="39"/>
      <c r="B472" s="89"/>
      <c r="C472" s="40"/>
      <c r="D472" s="28"/>
    </row>
    <row r="473" spans="1:4" ht="12.75">
      <c r="A473" s="39"/>
      <c r="B473" s="89"/>
      <c r="C473" s="40"/>
      <c r="D473" s="28"/>
    </row>
    <row r="474" spans="1:4" ht="12.75">
      <c r="A474" s="39"/>
      <c r="B474" s="89"/>
      <c r="C474" s="40"/>
      <c r="D474" s="28"/>
    </row>
    <row r="475" spans="1:4" ht="12.75">
      <c r="A475" s="39"/>
      <c r="B475" s="89"/>
      <c r="C475" s="40"/>
      <c r="D475" s="28"/>
    </row>
    <row r="476" spans="1:4" ht="12.75">
      <c r="A476" s="39"/>
      <c r="B476" s="89"/>
      <c r="C476" s="40"/>
      <c r="D476" s="28"/>
    </row>
    <row r="477" spans="1:4" ht="12.75">
      <c r="A477" s="39"/>
      <c r="B477" s="89"/>
      <c r="C477" s="40"/>
      <c r="D477" s="28"/>
    </row>
    <row r="478" spans="1:4" ht="12.75">
      <c r="A478" s="39"/>
      <c r="B478" s="89"/>
      <c r="C478" s="40"/>
      <c r="D478" s="28"/>
    </row>
    <row r="479" spans="1:4" ht="12.75">
      <c r="A479" s="39"/>
      <c r="B479" s="89"/>
      <c r="C479" s="40"/>
      <c r="D479" s="28"/>
    </row>
    <row r="480" spans="1:4" ht="12.75">
      <c r="A480" s="39"/>
      <c r="B480" s="89"/>
      <c r="C480" s="40"/>
      <c r="D480" s="28"/>
    </row>
    <row r="481" spans="1:4" ht="12.75">
      <c r="A481" s="39"/>
      <c r="B481" s="89"/>
      <c r="C481" s="40"/>
      <c r="D481" s="28"/>
    </row>
    <row r="482" spans="1:4" ht="12.75">
      <c r="A482" s="39"/>
      <c r="B482" s="89"/>
      <c r="C482" s="40"/>
      <c r="D482" s="28"/>
    </row>
    <row r="483" spans="1:4" ht="12.75">
      <c r="A483" s="39"/>
      <c r="B483" s="89"/>
      <c r="C483" s="40"/>
      <c r="D483" s="28"/>
    </row>
    <row r="484" spans="1:4" ht="12.75">
      <c r="A484" s="39"/>
      <c r="B484" s="89"/>
      <c r="C484" s="40"/>
      <c r="D484" s="28"/>
    </row>
    <row r="485" spans="1:4" ht="12.75">
      <c r="A485" s="39"/>
      <c r="B485" s="89"/>
      <c r="C485" s="40"/>
      <c r="D485" s="28"/>
    </row>
    <row r="486" spans="1:4" ht="12.75">
      <c r="A486" s="39"/>
      <c r="B486" s="89"/>
      <c r="C486" s="40"/>
      <c r="D486" s="28"/>
    </row>
    <row r="487" spans="1:4" ht="12.75">
      <c r="A487" s="39"/>
      <c r="B487" s="89"/>
      <c r="C487" s="40"/>
      <c r="D487" s="28"/>
    </row>
    <row r="488" spans="1:4" ht="12.75">
      <c r="A488" s="39"/>
      <c r="B488" s="89"/>
      <c r="C488" s="40"/>
      <c r="D488" s="28"/>
    </row>
    <row r="489" spans="1:4" ht="12.75">
      <c r="A489" s="39"/>
      <c r="B489" s="89"/>
      <c r="C489" s="40"/>
      <c r="D489" s="28"/>
    </row>
    <row r="490" spans="1:4" ht="12.75">
      <c r="A490" s="39"/>
      <c r="B490" s="89"/>
      <c r="C490" s="40"/>
      <c r="D490" s="28"/>
    </row>
    <row r="491" spans="1:4" ht="12.75">
      <c r="A491" s="39"/>
      <c r="B491" s="89"/>
      <c r="C491" s="40"/>
      <c r="D491" s="28"/>
    </row>
    <row r="492" spans="1:4" ht="12.75">
      <c r="A492" s="39"/>
      <c r="B492" s="89"/>
      <c r="C492" s="40"/>
      <c r="D492" s="28"/>
    </row>
    <row r="493" spans="1:4" ht="12.75">
      <c r="A493" s="39"/>
      <c r="B493" s="89"/>
      <c r="C493" s="40"/>
      <c r="D493" s="28"/>
    </row>
    <row r="494" spans="1:4" ht="12.75">
      <c r="A494" s="39"/>
      <c r="B494" s="89"/>
      <c r="C494" s="40"/>
      <c r="D494" s="28"/>
    </row>
    <row r="495" spans="1:4" ht="12.75">
      <c r="A495" s="39"/>
      <c r="B495" s="89"/>
      <c r="C495" s="40"/>
      <c r="D495" s="28"/>
    </row>
    <row r="496" spans="1:4" ht="12.75">
      <c r="A496" s="39"/>
      <c r="B496" s="89"/>
      <c r="C496" s="40"/>
      <c r="D496" s="28"/>
    </row>
    <row r="497" spans="1:4" ht="12.75">
      <c r="A497" s="39"/>
      <c r="B497" s="89"/>
      <c r="C497" s="40"/>
      <c r="D497" s="28"/>
    </row>
    <row r="498" spans="1:4" ht="12.75">
      <c r="A498" s="39"/>
      <c r="B498" s="89"/>
      <c r="C498" s="40"/>
      <c r="D498" s="28"/>
    </row>
    <row r="499" spans="1:4" ht="12.75">
      <c r="A499" s="39"/>
      <c r="B499" s="89"/>
      <c r="C499" s="40"/>
      <c r="D499" s="28"/>
    </row>
    <row r="500" spans="1:4" ht="12.75">
      <c r="A500" s="39"/>
      <c r="B500" s="89"/>
      <c r="C500" s="40"/>
      <c r="D500" s="28"/>
    </row>
    <row r="501" spans="1:4" ht="12.75">
      <c r="A501" s="39"/>
      <c r="B501" s="89"/>
      <c r="C501" s="40"/>
      <c r="D501" s="28"/>
    </row>
    <row r="502" spans="1:4" ht="12.75">
      <c r="A502" s="39"/>
      <c r="B502" s="89"/>
      <c r="C502" s="40"/>
      <c r="D502" s="28"/>
    </row>
    <row r="503" spans="1:4" ht="12.75">
      <c r="A503" s="39"/>
      <c r="B503" s="89"/>
      <c r="C503" s="40"/>
      <c r="D503" s="28"/>
    </row>
    <row r="504" spans="1:4" ht="12.75">
      <c r="A504" s="39"/>
      <c r="B504" s="89"/>
      <c r="C504" s="40"/>
      <c r="D504" s="28"/>
    </row>
    <row r="505" spans="1:4" ht="12.75">
      <c r="A505" s="39"/>
      <c r="B505" s="89"/>
      <c r="C505" s="40"/>
      <c r="D505" s="28"/>
    </row>
    <row r="506" spans="1:4" ht="12.75">
      <c r="A506" s="39"/>
      <c r="B506" s="89"/>
      <c r="C506" s="40"/>
      <c r="D506" s="28"/>
    </row>
    <row r="507" spans="1:4" ht="12.75">
      <c r="A507" s="39"/>
      <c r="B507" s="89"/>
      <c r="C507" s="40"/>
      <c r="D507" s="28"/>
    </row>
    <row r="508" spans="1:4" ht="12.75">
      <c r="A508" s="39"/>
      <c r="B508" s="89"/>
      <c r="C508" s="40"/>
      <c r="D508" s="28"/>
    </row>
    <row r="509" spans="1:4" ht="12.75">
      <c r="A509" s="39"/>
      <c r="B509" s="89"/>
      <c r="C509" s="40"/>
      <c r="D509" s="28"/>
    </row>
    <row r="510" spans="1:4" ht="12.75">
      <c r="A510" s="39"/>
      <c r="B510" s="89"/>
      <c r="C510" s="40"/>
      <c r="D510" s="28"/>
    </row>
    <row r="511" spans="1:4" ht="12.75">
      <c r="A511" s="39"/>
      <c r="B511" s="89"/>
      <c r="C511" s="40"/>
      <c r="D511" s="28"/>
    </row>
    <row r="512" spans="1:4" ht="12.75">
      <c r="A512" s="39"/>
      <c r="B512" s="89"/>
      <c r="C512" s="40"/>
      <c r="D512" s="28"/>
    </row>
    <row r="513" spans="1:4" ht="12.75">
      <c r="A513" s="39"/>
      <c r="B513" s="89"/>
      <c r="C513" s="40"/>
      <c r="D513" s="28"/>
    </row>
    <row r="514" spans="1:4" ht="12.75">
      <c r="A514" s="39"/>
      <c r="B514" s="89"/>
      <c r="C514" s="40"/>
      <c r="D514" s="28"/>
    </row>
    <row r="515" spans="1:4" ht="12.75">
      <c r="A515" s="39"/>
      <c r="B515" s="89"/>
      <c r="C515" s="40"/>
      <c r="D515" s="28"/>
    </row>
    <row r="516" spans="1:4" ht="12.75">
      <c r="A516" s="39"/>
      <c r="B516" s="89"/>
      <c r="C516" s="40"/>
      <c r="D516" s="28"/>
    </row>
    <row r="517" spans="1:4" ht="12.75">
      <c r="A517" s="39"/>
      <c r="B517" s="89"/>
      <c r="C517" s="40"/>
      <c r="D517" s="28"/>
    </row>
    <row r="518" spans="1:4" ht="12.75">
      <c r="A518" s="39"/>
      <c r="B518" s="89"/>
      <c r="C518" s="40"/>
      <c r="D518" s="28"/>
    </row>
    <row r="519" spans="1:4" ht="12.75">
      <c r="A519" s="39"/>
      <c r="B519" s="89"/>
      <c r="C519" s="40"/>
      <c r="D519" s="28"/>
    </row>
    <row r="520" spans="1:4" ht="12.75">
      <c r="A520" s="39"/>
      <c r="B520" s="89"/>
      <c r="C520" s="40"/>
      <c r="D520" s="28"/>
    </row>
    <row r="521" spans="1:4" ht="12.75">
      <c r="A521" s="39"/>
      <c r="B521" s="89"/>
      <c r="C521" s="40"/>
      <c r="D521" s="28"/>
    </row>
    <row r="522" spans="1:4" ht="12.75">
      <c r="A522" s="39"/>
      <c r="B522" s="89"/>
      <c r="C522" s="40"/>
      <c r="D522" s="28"/>
    </row>
    <row r="523" spans="1:4" ht="12.75">
      <c r="A523" s="39"/>
      <c r="B523" s="89"/>
      <c r="C523" s="40"/>
      <c r="D523" s="28"/>
    </row>
    <row r="524" spans="1:4" ht="12.75">
      <c r="A524" s="39"/>
      <c r="B524" s="89"/>
      <c r="C524" s="40"/>
      <c r="D524" s="28"/>
    </row>
    <row r="525" spans="1:4" ht="12.75">
      <c r="A525" s="39"/>
      <c r="B525" s="89"/>
      <c r="C525" s="40"/>
      <c r="D525" s="28"/>
    </row>
    <row r="526" spans="1:4" ht="12.75">
      <c r="A526" s="39"/>
      <c r="B526" s="89"/>
      <c r="C526" s="40"/>
      <c r="D526" s="28"/>
    </row>
    <row r="527" spans="1:4" ht="12.75">
      <c r="A527" s="39"/>
      <c r="B527" s="89"/>
      <c r="C527" s="40"/>
      <c r="D527" s="28"/>
    </row>
    <row r="528" spans="1:4" ht="12.75">
      <c r="A528" s="39"/>
      <c r="B528" s="89"/>
      <c r="C528" s="40"/>
      <c r="D528" s="28"/>
    </row>
    <row r="529" spans="1:4" ht="12.75">
      <c r="A529" s="39"/>
      <c r="B529" s="89"/>
      <c r="C529" s="40"/>
      <c r="D529" s="28"/>
    </row>
    <row r="530" spans="1:4" ht="12.75">
      <c r="A530" s="39"/>
      <c r="B530" s="89"/>
      <c r="C530" s="40"/>
      <c r="D530" s="28"/>
    </row>
    <row r="531" spans="1:4" ht="12.75">
      <c r="A531" s="39"/>
      <c r="B531" s="89"/>
      <c r="C531" s="40"/>
      <c r="D531" s="28"/>
    </row>
    <row r="532" spans="1:4" ht="12.75">
      <c r="A532" s="39"/>
      <c r="B532" s="89"/>
      <c r="C532" s="40"/>
      <c r="D532" s="28"/>
    </row>
    <row r="533" spans="1:4" ht="12.75">
      <c r="A533" s="39"/>
      <c r="B533" s="89"/>
      <c r="C533" s="40"/>
      <c r="D533" s="28"/>
    </row>
    <row r="534" spans="1:4" ht="12.75">
      <c r="A534" s="39"/>
      <c r="B534" s="89"/>
      <c r="C534" s="40"/>
      <c r="D534" s="28"/>
    </row>
    <row r="535" spans="1:4" ht="12.75">
      <c r="A535" s="39"/>
      <c r="B535" s="89"/>
      <c r="C535" s="40"/>
      <c r="D535" s="28"/>
    </row>
    <row r="536" spans="1:4" ht="12.75">
      <c r="A536" s="39"/>
      <c r="B536" s="89"/>
      <c r="C536" s="40"/>
      <c r="D536" s="28"/>
    </row>
    <row r="537" spans="1:4" ht="12.75">
      <c r="A537" s="39"/>
      <c r="B537" s="89"/>
      <c r="C537" s="40"/>
      <c r="D537" s="28"/>
    </row>
    <row r="538" spans="1:4" ht="12.75">
      <c r="A538" s="39"/>
      <c r="B538" s="89"/>
      <c r="C538" s="40"/>
      <c r="D538" s="28"/>
    </row>
    <row r="539" spans="1:4" ht="12.75">
      <c r="A539" s="39"/>
      <c r="B539" s="89"/>
      <c r="C539" s="40"/>
      <c r="D539" s="28"/>
    </row>
    <row r="540" spans="1:4" ht="12.75">
      <c r="A540" s="39"/>
      <c r="B540" s="89"/>
      <c r="C540" s="40"/>
      <c r="D540" s="28"/>
    </row>
    <row r="541" spans="1:4" ht="12.75">
      <c r="A541" s="39"/>
      <c r="B541" s="89"/>
      <c r="C541" s="40"/>
      <c r="D541" s="28"/>
    </row>
    <row r="542" spans="1:4" ht="12.75">
      <c r="A542" s="39"/>
      <c r="B542" s="89"/>
      <c r="C542" s="40"/>
      <c r="D542" s="28"/>
    </row>
    <row r="543" spans="1:4" ht="12.75">
      <c r="A543" s="39"/>
      <c r="B543" s="89"/>
      <c r="C543" s="40"/>
      <c r="D543" s="28"/>
    </row>
    <row r="544" spans="1:4" ht="12.75">
      <c r="A544" s="39"/>
      <c r="B544" s="89"/>
      <c r="C544" s="40"/>
      <c r="D544" s="28"/>
    </row>
    <row r="545" spans="1:4" ht="12.75">
      <c r="A545" s="39"/>
      <c r="B545" s="89"/>
      <c r="C545" s="40"/>
      <c r="D545" s="28"/>
    </row>
    <row r="546" spans="1:4" ht="12.75">
      <c r="A546" s="39"/>
      <c r="B546" s="89"/>
      <c r="C546" s="40"/>
      <c r="D546" s="28"/>
    </row>
    <row r="547" spans="1:4" ht="12.75">
      <c r="A547" s="39"/>
      <c r="B547" s="89"/>
      <c r="C547" s="40"/>
      <c r="D547" s="28"/>
    </row>
    <row r="548" spans="1:4" ht="12.75">
      <c r="A548" s="39"/>
      <c r="B548" s="89"/>
      <c r="C548" s="40"/>
      <c r="D548" s="28"/>
    </row>
    <row r="549" spans="1:4" ht="12.75">
      <c r="A549" s="39"/>
      <c r="B549" s="89"/>
      <c r="C549" s="40"/>
      <c r="D549" s="28"/>
    </row>
    <row r="550" spans="1:4" ht="12.75">
      <c r="A550" s="39"/>
      <c r="B550" s="89"/>
      <c r="C550" s="40"/>
      <c r="D550" s="28"/>
    </row>
    <row r="551" spans="1:4" ht="12.75">
      <c r="A551" s="39"/>
      <c r="B551" s="89"/>
      <c r="C551" s="40"/>
      <c r="D551" s="28"/>
    </row>
    <row r="552" spans="1:4" ht="12.75">
      <c r="A552" s="39"/>
      <c r="B552" s="89"/>
      <c r="C552" s="40"/>
      <c r="D552" s="28"/>
    </row>
    <row r="553" spans="1:4" ht="12.75">
      <c r="A553" s="39"/>
      <c r="B553" s="89"/>
      <c r="C553" s="40"/>
      <c r="D553" s="28"/>
    </row>
    <row r="554" spans="1:4" ht="12.75">
      <c r="A554" s="39"/>
      <c r="B554" s="89"/>
      <c r="C554" s="40"/>
      <c r="D554" s="28"/>
    </row>
    <row r="555" spans="1:4" ht="12.75">
      <c r="A555" s="39"/>
      <c r="B555" s="89"/>
      <c r="C555" s="40"/>
      <c r="D555" s="28"/>
    </row>
    <row r="556" spans="1:4" ht="12.75">
      <c r="A556" s="39"/>
      <c r="B556" s="89"/>
      <c r="C556" s="40"/>
      <c r="D556" s="28"/>
    </row>
    <row r="557" spans="1:4" ht="12.75">
      <c r="A557" s="39"/>
      <c r="B557" s="89"/>
      <c r="C557" s="40"/>
      <c r="D557" s="28"/>
    </row>
    <row r="558" spans="1:4" ht="12.75">
      <c r="A558" s="39"/>
      <c r="B558" s="89"/>
      <c r="C558" s="40"/>
      <c r="D558" s="28"/>
    </row>
    <row r="559" spans="1:4" ht="12.75">
      <c r="A559" s="39"/>
      <c r="B559" s="89"/>
      <c r="C559" s="40"/>
      <c r="D559" s="28"/>
    </row>
    <row r="560" spans="1:4" ht="12.75">
      <c r="A560" s="39"/>
      <c r="B560" s="89"/>
      <c r="C560" s="40"/>
      <c r="D560" s="28"/>
    </row>
    <row r="561" spans="1:4" ht="12.75">
      <c r="A561" s="39"/>
      <c r="B561" s="89"/>
      <c r="C561" s="40"/>
      <c r="D561" s="28"/>
    </row>
    <row r="562" spans="1:4" ht="12.75">
      <c r="A562" s="39"/>
      <c r="B562" s="89"/>
      <c r="C562" s="40"/>
      <c r="D562" s="28"/>
    </row>
    <row r="563" spans="1:4" ht="12.75">
      <c r="A563" s="39"/>
      <c r="B563" s="89"/>
      <c r="C563" s="40"/>
      <c r="D563" s="28"/>
    </row>
    <row r="564" spans="1:4" ht="12.75">
      <c r="A564" s="39"/>
      <c r="B564" s="89"/>
      <c r="C564" s="40"/>
      <c r="D564" s="28"/>
    </row>
    <row r="565" spans="1:4" ht="12.75">
      <c r="A565" s="39"/>
      <c r="B565" s="89"/>
      <c r="C565" s="40"/>
      <c r="D565" s="28"/>
    </row>
    <row r="566" spans="1:4" ht="12.75">
      <c r="A566" s="39"/>
      <c r="B566" s="89"/>
      <c r="C566" s="40"/>
      <c r="D566" s="28"/>
    </row>
    <row r="567" spans="1:4" ht="12.75">
      <c r="A567" s="39"/>
      <c r="B567" s="89"/>
      <c r="C567" s="40"/>
      <c r="D567" s="28"/>
    </row>
    <row r="568" spans="1:4" ht="12.75">
      <c r="A568" s="39"/>
      <c r="B568" s="89"/>
      <c r="C568" s="40"/>
      <c r="D568" s="28"/>
    </row>
    <row r="569" spans="1:4" ht="12.75">
      <c r="A569" s="39"/>
      <c r="B569" s="89"/>
      <c r="C569" s="40"/>
      <c r="D569" s="28"/>
    </row>
    <row r="570" spans="1:4" ht="12.75">
      <c r="A570" s="39"/>
      <c r="B570" s="89"/>
      <c r="C570" s="40"/>
      <c r="D570" s="28"/>
    </row>
    <row r="571" spans="1:4" ht="12.75">
      <c r="A571" s="39"/>
      <c r="B571" s="89"/>
      <c r="C571" s="40"/>
      <c r="D571" s="28"/>
    </row>
    <row r="572" spans="1:4" ht="12.75">
      <c r="A572" s="39"/>
      <c r="B572" s="89"/>
      <c r="C572" s="40"/>
      <c r="D572" s="28"/>
    </row>
    <row r="573" spans="1:4" ht="12.75">
      <c r="A573" s="39"/>
      <c r="B573" s="89"/>
      <c r="C573" s="40"/>
      <c r="D573" s="28"/>
    </row>
    <row r="574" spans="1:4" ht="12.75">
      <c r="A574" s="39"/>
      <c r="B574" s="89"/>
      <c r="C574" s="40"/>
      <c r="D574" s="28"/>
    </row>
    <row r="575" spans="1:4" ht="12.75">
      <c r="A575" s="39"/>
      <c r="B575" s="89"/>
      <c r="C575" s="40"/>
      <c r="D575" s="28"/>
    </row>
    <row r="576" spans="1:4" ht="12.75">
      <c r="A576" s="39"/>
      <c r="B576" s="89"/>
      <c r="C576" s="40"/>
      <c r="D576" s="28"/>
    </row>
    <row r="577" spans="1:4" ht="12.75">
      <c r="A577" s="39"/>
      <c r="B577" s="89"/>
      <c r="C577" s="40"/>
      <c r="D577" s="28"/>
    </row>
    <row r="578" spans="1:4" ht="12.75">
      <c r="A578" s="39"/>
      <c r="B578" s="89"/>
      <c r="C578" s="40"/>
      <c r="D578" s="28"/>
    </row>
    <row r="579" spans="1:4" ht="12.75">
      <c r="A579" s="39"/>
      <c r="B579" s="89"/>
      <c r="C579" s="40"/>
      <c r="D579" s="28"/>
    </row>
    <row r="580" spans="1:4" ht="12.75">
      <c r="A580" s="39"/>
      <c r="B580" s="89"/>
      <c r="C580" s="40"/>
      <c r="D580" s="28"/>
    </row>
    <row r="581" spans="1:4" ht="12.75">
      <c r="A581" s="39"/>
      <c r="B581" s="89"/>
      <c r="C581" s="40"/>
      <c r="D581" s="28"/>
    </row>
    <row r="582" spans="1:4" ht="12.75">
      <c r="A582" s="39"/>
      <c r="B582" s="89"/>
      <c r="C582" s="40"/>
      <c r="D582" s="28"/>
    </row>
    <row r="583" spans="1:4" ht="12.75">
      <c r="A583" s="39"/>
      <c r="B583" s="89"/>
      <c r="C583" s="40"/>
      <c r="D583" s="28"/>
    </row>
    <row r="584" spans="1:4" ht="12.75">
      <c r="A584" s="39"/>
      <c r="B584" s="89"/>
      <c r="C584" s="40"/>
      <c r="D584" s="28"/>
    </row>
    <row r="585" spans="1:4" ht="12.75">
      <c r="A585" s="39"/>
      <c r="B585" s="89"/>
      <c r="C585" s="40"/>
      <c r="D585" s="28"/>
    </row>
    <row r="586" spans="1:4" ht="12.75">
      <c r="A586" s="39"/>
      <c r="B586" s="89"/>
      <c r="C586" s="40"/>
      <c r="D586" s="28"/>
    </row>
    <row r="587" spans="1:4" ht="12.75">
      <c r="A587" s="39"/>
      <c r="B587" s="89"/>
      <c r="C587" s="40"/>
      <c r="D587" s="28"/>
    </row>
    <row r="588" spans="1:4" ht="12.75">
      <c r="A588" s="39"/>
      <c r="B588" s="89"/>
      <c r="C588" s="40"/>
      <c r="D588" s="28"/>
    </row>
    <row r="589" spans="1:4" ht="12.75">
      <c r="A589" s="39"/>
      <c r="B589" s="89"/>
      <c r="C589" s="40"/>
      <c r="D589" s="28"/>
    </row>
    <row r="590" spans="1:4" ht="12.75">
      <c r="A590" s="39"/>
      <c r="B590" s="89"/>
      <c r="C590" s="40"/>
      <c r="D590" s="28"/>
    </row>
    <row r="591" spans="1:4" ht="12.75">
      <c r="A591" s="39"/>
      <c r="B591" s="89"/>
      <c r="C591" s="40"/>
      <c r="D591" s="28"/>
    </row>
    <row r="592" spans="1:4" ht="12.75">
      <c r="A592" s="39"/>
      <c r="B592" s="89"/>
      <c r="C592" s="40"/>
      <c r="D592" s="28"/>
    </row>
    <row r="593" spans="1:4" ht="12.75">
      <c r="A593" s="39"/>
      <c r="B593" s="89"/>
      <c r="C593" s="40"/>
      <c r="D593" s="28"/>
    </row>
    <row r="594" spans="1:4" ht="12.75">
      <c r="A594" s="39"/>
      <c r="B594" s="89"/>
      <c r="C594" s="40"/>
      <c r="D594" s="28"/>
    </row>
    <row r="595" spans="1:4" ht="12.75">
      <c r="A595" s="39"/>
      <c r="B595" s="89"/>
      <c r="C595" s="40"/>
      <c r="D595" s="28"/>
    </row>
    <row r="596" spans="1:4" ht="12.75">
      <c r="A596" s="39"/>
      <c r="B596" s="89"/>
      <c r="C596" s="40"/>
      <c r="D596" s="28"/>
    </row>
    <row r="597" spans="1:4" ht="12.75">
      <c r="A597" s="39"/>
      <c r="B597" s="89"/>
      <c r="C597" s="40"/>
      <c r="D597" s="28"/>
    </row>
    <row r="598" spans="1:4" ht="12.75">
      <c r="A598" s="39"/>
      <c r="B598" s="89"/>
      <c r="C598" s="40"/>
      <c r="D598" s="28"/>
    </row>
    <row r="599" spans="1:4" ht="12.75">
      <c r="A599" s="39"/>
      <c r="B599" s="89"/>
      <c r="C599" s="40"/>
      <c r="D599" s="28"/>
    </row>
    <row r="600" spans="1:4" ht="12.75">
      <c r="A600" s="39"/>
      <c r="B600" s="89"/>
      <c r="C600" s="40"/>
      <c r="D600" s="28"/>
    </row>
    <row r="601" spans="1:4" ht="12.75">
      <c r="A601" s="39"/>
      <c r="B601" s="89"/>
      <c r="C601" s="40"/>
      <c r="D601" s="28"/>
    </row>
    <row r="602" spans="1:4" ht="12.75">
      <c r="A602" s="39"/>
      <c r="B602" s="89"/>
      <c r="C602" s="40"/>
      <c r="D602" s="28"/>
    </row>
    <row r="603" spans="1:4" ht="12.75">
      <c r="A603" s="39"/>
      <c r="B603" s="89"/>
      <c r="C603" s="40"/>
      <c r="D603" s="28"/>
    </row>
    <row r="604" spans="1:4" ht="12.75">
      <c r="A604" s="39"/>
      <c r="B604" s="89"/>
      <c r="C604" s="40"/>
      <c r="D604" s="28"/>
    </row>
    <row r="605" spans="1:4" ht="12.75">
      <c r="A605" s="39"/>
      <c r="B605" s="89"/>
      <c r="C605" s="40"/>
      <c r="D605" s="28"/>
    </row>
    <row r="606" spans="1:4" ht="12.75">
      <c r="A606" s="39"/>
      <c r="B606" s="89"/>
      <c r="C606" s="40"/>
      <c r="D606" s="28"/>
    </row>
    <row r="607" spans="1:4" ht="12.75">
      <c r="A607" s="39"/>
      <c r="B607" s="89"/>
      <c r="C607" s="40"/>
      <c r="D607" s="28"/>
    </row>
    <row r="608" spans="1:4" ht="12.75">
      <c r="A608" s="39"/>
      <c r="B608" s="89"/>
      <c r="C608" s="40"/>
      <c r="D608" s="28"/>
    </row>
    <row r="609" spans="1:4" ht="12.75">
      <c r="A609" s="39"/>
      <c r="B609" s="89"/>
      <c r="C609" s="40"/>
      <c r="D609" s="28"/>
    </row>
    <row r="610" spans="1:4" ht="12.75">
      <c r="A610" s="39"/>
      <c r="B610" s="89"/>
      <c r="C610" s="40"/>
      <c r="D610" s="28"/>
    </row>
    <row r="611" spans="1:4" ht="12.75">
      <c r="A611" s="39"/>
      <c r="B611" s="89"/>
      <c r="C611" s="40"/>
      <c r="D611" s="28"/>
    </row>
    <row r="612" spans="1:4" ht="12.75">
      <c r="A612" s="39"/>
      <c r="B612" s="89"/>
      <c r="C612" s="40"/>
      <c r="D612" s="28"/>
    </row>
    <row r="613" spans="1:4" ht="12.75">
      <c r="A613" s="39"/>
      <c r="B613" s="89"/>
      <c r="C613" s="40"/>
      <c r="D613" s="28"/>
    </row>
    <row r="614" spans="1:4" ht="12.75">
      <c r="A614" s="39"/>
      <c r="B614" s="89"/>
      <c r="C614" s="40"/>
      <c r="D614" s="28"/>
    </row>
    <row r="615" spans="1:4" ht="12.75">
      <c r="A615" s="39"/>
      <c r="B615" s="89"/>
      <c r="C615" s="40"/>
      <c r="D615" s="28"/>
    </row>
    <row r="616" spans="1:4" ht="12.75">
      <c r="A616" s="39"/>
      <c r="B616" s="89"/>
      <c r="C616" s="40"/>
      <c r="D616" s="28"/>
    </row>
    <row r="617" spans="1:4" ht="12.75">
      <c r="A617" s="39"/>
      <c r="B617" s="89"/>
      <c r="C617" s="40"/>
      <c r="D617" s="28"/>
    </row>
    <row r="618" spans="1:4" ht="12.75">
      <c r="A618" s="39"/>
      <c r="B618" s="89"/>
      <c r="C618" s="40"/>
      <c r="D618" s="28"/>
    </row>
    <row r="619" spans="1:4" ht="12.75">
      <c r="A619" s="39"/>
      <c r="B619" s="89"/>
      <c r="C619" s="40"/>
      <c r="D619" s="28"/>
    </row>
    <row r="620" spans="1:4" ht="12.75">
      <c r="A620" s="39"/>
      <c r="B620" s="89"/>
      <c r="C620" s="40"/>
      <c r="D620" s="28"/>
    </row>
    <row r="621" spans="1:4" ht="12.75">
      <c r="A621" s="39"/>
      <c r="B621" s="89"/>
      <c r="C621" s="40"/>
      <c r="D621" s="28"/>
    </row>
    <row r="622" spans="1:4" ht="12.75">
      <c r="A622" s="39"/>
      <c r="B622" s="89"/>
      <c r="C622" s="40"/>
      <c r="D622" s="28"/>
    </row>
    <row r="623" spans="1:4" ht="12.75">
      <c r="A623" s="39"/>
      <c r="B623" s="89"/>
      <c r="C623" s="40"/>
      <c r="D623" s="28"/>
    </row>
    <row r="624" spans="1:4" ht="12.75">
      <c r="A624" s="39"/>
      <c r="B624" s="89"/>
      <c r="C624" s="40"/>
      <c r="D624" s="28"/>
    </row>
    <row r="625" spans="1:4" ht="12.75">
      <c r="A625" s="39"/>
      <c r="B625" s="89"/>
      <c r="C625" s="40"/>
      <c r="D625" s="28"/>
    </row>
    <row r="626" spans="1:4" ht="12.75">
      <c r="A626" s="39"/>
      <c r="B626" s="89"/>
      <c r="C626" s="40"/>
      <c r="D626" s="28"/>
    </row>
    <row r="627" spans="1:4" ht="12.75">
      <c r="A627" s="39"/>
      <c r="B627" s="89"/>
      <c r="C627" s="40"/>
      <c r="D627" s="28"/>
    </row>
    <row r="628" spans="1:4" ht="12.75">
      <c r="A628" s="39"/>
      <c r="B628" s="89"/>
      <c r="C628" s="40"/>
      <c r="D628" s="28"/>
    </row>
    <row r="629" spans="1:4" ht="12.75">
      <c r="A629" s="39"/>
      <c r="B629" s="89"/>
      <c r="C629" s="40"/>
      <c r="D629" s="28"/>
    </row>
    <row r="630" spans="1:4" ht="12.75">
      <c r="A630" s="39"/>
      <c r="B630" s="89"/>
      <c r="C630" s="40"/>
      <c r="D630" s="28"/>
    </row>
    <row r="631" spans="1:4" ht="12.75">
      <c r="A631" s="39"/>
      <c r="B631" s="89"/>
      <c r="C631" s="40"/>
      <c r="D631" s="28"/>
    </row>
    <row r="632" spans="1:4" ht="12.75">
      <c r="A632" s="39"/>
      <c r="B632" s="89"/>
      <c r="C632" s="40"/>
      <c r="D632" s="28"/>
    </row>
    <row r="633" spans="1:4" ht="12.75">
      <c r="A633" s="39"/>
      <c r="B633" s="89"/>
      <c r="C633" s="40"/>
      <c r="D633" s="28"/>
    </row>
    <row r="634" spans="1:4" ht="12.75">
      <c r="A634" s="39"/>
      <c r="B634" s="89"/>
      <c r="C634" s="40"/>
      <c r="D634" s="28"/>
    </row>
    <row r="635" spans="1:4" ht="12.75">
      <c r="A635" s="39"/>
      <c r="B635" s="89"/>
      <c r="C635" s="40"/>
      <c r="D635" s="28"/>
    </row>
    <row r="636" spans="1:4" ht="12.75">
      <c r="A636" s="39"/>
      <c r="B636" s="89"/>
      <c r="C636" s="40"/>
      <c r="D636" s="28"/>
    </row>
    <row r="637" spans="1:4" ht="12.75">
      <c r="A637" s="39"/>
      <c r="B637" s="89"/>
      <c r="C637" s="40"/>
      <c r="D637" s="28"/>
    </row>
    <row r="638" spans="1:4" ht="12.75">
      <c r="A638" s="39"/>
      <c r="B638" s="89"/>
      <c r="C638" s="40"/>
      <c r="D638" s="28"/>
    </row>
    <row r="639" spans="1:4" ht="12.75">
      <c r="A639" s="39"/>
      <c r="B639" s="89"/>
      <c r="C639" s="40"/>
      <c r="D639" s="28"/>
    </row>
    <row r="640" spans="1:4" ht="12.75">
      <c r="A640" s="39"/>
      <c r="B640" s="89"/>
      <c r="C640" s="40"/>
      <c r="D640" s="28"/>
    </row>
    <row r="641" spans="1:4" ht="12.75">
      <c r="A641" s="39"/>
      <c r="B641" s="89"/>
      <c r="C641" s="40"/>
      <c r="D641" s="28"/>
    </row>
    <row r="642" spans="1:4" ht="12.75">
      <c r="A642" s="39"/>
      <c r="B642" s="89"/>
      <c r="C642" s="40"/>
      <c r="D642" s="28"/>
    </row>
    <row r="643" spans="1:4" ht="12.75">
      <c r="A643" s="39"/>
      <c r="B643" s="89"/>
      <c r="C643" s="40"/>
      <c r="D643" s="28"/>
    </row>
    <row r="644" spans="1:4" ht="12.75">
      <c r="A644" s="39"/>
      <c r="B644" s="89"/>
      <c r="C644" s="40"/>
      <c r="D644" s="28"/>
    </row>
    <row r="645" spans="1:4" ht="12.75">
      <c r="A645" s="39"/>
      <c r="B645" s="89"/>
      <c r="C645" s="40"/>
      <c r="D645" s="28"/>
    </row>
    <row r="646" spans="1:4" ht="12.75">
      <c r="A646" s="39"/>
      <c r="B646" s="89"/>
      <c r="C646" s="40"/>
      <c r="D646" s="28"/>
    </row>
    <row r="647" spans="1:4" ht="12.75">
      <c r="A647" s="39"/>
      <c r="B647" s="89"/>
      <c r="C647" s="40"/>
      <c r="D647" s="28"/>
    </row>
    <row r="648" spans="1:4" ht="12.75">
      <c r="A648" s="39"/>
      <c r="B648" s="89"/>
      <c r="C648" s="40"/>
      <c r="D648" s="28"/>
    </row>
    <row r="649" spans="1:4" ht="12.75">
      <c r="A649" s="39"/>
      <c r="B649" s="89"/>
      <c r="C649" s="40"/>
      <c r="D649" s="28"/>
    </row>
    <row r="650" spans="1:4" ht="12.75">
      <c r="A650" s="39"/>
      <c r="B650" s="89"/>
      <c r="C650" s="40"/>
      <c r="D650" s="28"/>
    </row>
    <row r="651" spans="1:4" ht="12.75">
      <c r="A651" s="39"/>
      <c r="B651" s="89"/>
      <c r="C651" s="40"/>
      <c r="D651" s="28"/>
    </row>
    <row r="652" spans="1:4" ht="12.75">
      <c r="A652" s="39"/>
      <c r="B652" s="89"/>
      <c r="C652" s="40"/>
      <c r="D652" s="28"/>
    </row>
    <row r="653" spans="1:4" ht="12.75">
      <c r="A653" s="39"/>
      <c r="B653" s="89"/>
      <c r="C653" s="40"/>
      <c r="D653" s="28"/>
    </row>
    <row r="654" spans="1:4" ht="12.75">
      <c r="A654" s="39"/>
      <c r="B654" s="89"/>
      <c r="C654" s="40"/>
      <c r="D654" s="28"/>
    </row>
    <row r="655" spans="1:4" ht="12.75">
      <c r="A655" s="39"/>
      <c r="B655" s="89"/>
      <c r="C655" s="40"/>
      <c r="D655" s="28"/>
    </row>
    <row r="656" spans="1:4" ht="12.75">
      <c r="A656" s="39"/>
      <c r="B656" s="89"/>
      <c r="C656" s="40"/>
      <c r="D656" s="28"/>
    </row>
    <row r="657" spans="1:4" ht="12.75">
      <c r="A657" s="39"/>
      <c r="B657" s="89"/>
      <c r="C657" s="40"/>
      <c r="D657" s="28"/>
    </row>
    <row r="658" spans="1:4" ht="12.75">
      <c r="A658" s="39"/>
      <c r="B658" s="89"/>
      <c r="C658" s="40"/>
      <c r="D658" s="28"/>
    </row>
    <row r="659" spans="1:4" ht="12.75">
      <c r="A659" s="39"/>
      <c r="B659" s="89"/>
      <c r="C659" s="40"/>
      <c r="D659" s="28"/>
    </row>
    <row r="660" spans="1:4" ht="12.75">
      <c r="A660" s="39"/>
      <c r="B660" s="89"/>
      <c r="C660" s="40"/>
      <c r="D660" s="28"/>
    </row>
    <row r="661" spans="1:4" ht="12.75">
      <c r="A661" s="39"/>
      <c r="B661" s="89"/>
      <c r="C661" s="40"/>
      <c r="D661" s="28"/>
    </row>
    <row r="662" spans="1:4" ht="12.75">
      <c r="A662" s="39"/>
      <c r="B662" s="89"/>
      <c r="C662" s="40"/>
      <c r="D662" s="28"/>
    </row>
    <row r="663" spans="1:4" ht="12.75">
      <c r="A663" s="39"/>
      <c r="B663" s="89"/>
      <c r="C663" s="40"/>
      <c r="D663" s="28"/>
    </row>
    <row r="664" spans="1:4" ht="12.75">
      <c r="A664" s="39"/>
      <c r="B664" s="89"/>
      <c r="C664" s="40"/>
      <c r="D664" s="28"/>
    </row>
    <row r="665" spans="1:4" ht="12.75">
      <c r="A665" s="39"/>
      <c r="B665" s="89"/>
      <c r="C665" s="40"/>
      <c r="D665" s="28"/>
    </row>
    <row r="666" spans="1:4" ht="12.75">
      <c r="A666" s="39"/>
      <c r="B666" s="89"/>
      <c r="C666" s="40"/>
      <c r="D666" s="28"/>
    </row>
    <row r="667" spans="1:4" ht="12.75">
      <c r="A667" s="39"/>
      <c r="B667" s="89"/>
      <c r="C667" s="40"/>
      <c r="D667" s="28"/>
    </row>
    <row r="668" spans="1:4" ht="12.75">
      <c r="A668" s="39"/>
      <c r="B668" s="89"/>
      <c r="C668" s="40"/>
      <c r="D668" s="28"/>
    </row>
    <row r="669" spans="1:4" ht="12.75">
      <c r="A669" s="39"/>
      <c r="B669" s="89"/>
      <c r="C669" s="40"/>
      <c r="D669" s="28"/>
    </row>
    <row r="670" spans="1:4" ht="12.75">
      <c r="A670" s="39"/>
      <c r="B670" s="89"/>
      <c r="C670" s="40"/>
      <c r="D670" s="28"/>
    </row>
    <row r="671" spans="1:4" ht="12.75">
      <c r="A671" s="39"/>
      <c r="B671" s="89"/>
      <c r="C671" s="40"/>
      <c r="D671" s="28"/>
    </row>
    <row r="672" spans="1:4" ht="12.75">
      <c r="A672" s="39"/>
      <c r="B672" s="89"/>
      <c r="C672" s="40"/>
      <c r="D672" s="28"/>
    </row>
    <row r="673" spans="1:4" ht="12.75">
      <c r="A673" s="39"/>
      <c r="B673" s="89"/>
      <c r="C673" s="40"/>
      <c r="D673" s="28"/>
    </row>
    <row r="674" spans="1:4" ht="12.75">
      <c r="A674" s="39"/>
      <c r="B674" s="89"/>
      <c r="C674" s="40"/>
      <c r="D674" s="28"/>
    </row>
    <row r="675" spans="1:4" ht="12.75">
      <c r="A675" s="39"/>
      <c r="B675" s="89"/>
      <c r="C675" s="40"/>
      <c r="D675" s="28"/>
    </row>
    <row r="676" spans="1:4" ht="12.75">
      <c r="A676" s="39"/>
      <c r="B676" s="89"/>
      <c r="C676" s="40"/>
      <c r="D676" s="28"/>
    </row>
    <row r="677" spans="1:4" ht="12.75">
      <c r="A677" s="39"/>
      <c r="B677" s="89"/>
      <c r="C677" s="40"/>
      <c r="D677" s="28"/>
    </row>
    <row r="678" spans="1:4" ht="12.75">
      <c r="A678" s="39"/>
      <c r="B678" s="89"/>
      <c r="C678" s="40"/>
      <c r="D678" s="28"/>
    </row>
    <row r="679" spans="1:4" ht="12.75">
      <c r="A679" s="39"/>
      <c r="B679" s="89"/>
      <c r="C679" s="40"/>
      <c r="D679" s="28"/>
    </row>
    <row r="680" spans="1:4" ht="12.75">
      <c r="A680" s="39"/>
      <c r="B680" s="89"/>
      <c r="C680" s="40"/>
      <c r="D680" s="28"/>
    </row>
    <row r="681" spans="1:4" ht="12.75">
      <c r="A681" s="39"/>
      <c r="B681" s="89"/>
      <c r="C681" s="40"/>
      <c r="D681" s="28"/>
    </row>
    <row r="682" spans="1:4" ht="12.75">
      <c r="A682" s="39"/>
      <c r="B682" s="89"/>
      <c r="C682" s="40"/>
      <c r="D682" s="28"/>
    </row>
    <row r="683" spans="1:4" ht="12.75">
      <c r="A683" s="39"/>
      <c r="B683" s="89"/>
      <c r="C683" s="40"/>
      <c r="D683" s="28"/>
    </row>
    <row r="684" spans="1:4" ht="12.75">
      <c r="A684" s="39"/>
      <c r="B684" s="89"/>
      <c r="C684" s="40"/>
      <c r="D684" s="28"/>
    </row>
    <row r="685" spans="1:4" ht="12.75">
      <c r="A685" s="39"/>
      <c r="B685" s="89"/>
      <c r="C685" s="40"/>
      <c r="D685" s="28"/>
    </row>
    <row r="686" spans="1:4" ht="12.75">
      <c r="A686" s="39"/>
      <c r="B686" s="89"/>
      <c r="C686" s="40"/>
      <c r="D686" s="28"/>
    </row>
    <row r="687" spans="1:4" ht="12.75">
      <c r="A687" s="39"/>
      <c r="B687" s="89"/>
      <c r="C687" s="40"/>
      <c r="D687" s="28"/>
    </row>
    <row r="688" spans="1:4" ht="12.75">
      <c r="A688" s="39"/>
      <c r="B688" s="89"/>
      <c r="C688" s="40"/>
      <c r="D688" s="28"/>
    </row>
    <row r="689" spans="1:4" ht="12.75">
      <c r="A689" s="39"/>
      <c r="B689" s="89"/>
      <c r="C689" s="40"/>
      <c r="D689" s="28"/>
    </row>
    <row r="690" spans="1:4" ht="12.75">
      <c r="A690" s="39"/>
      <c r="B690" s="89"/>
      <c r="C690" s="40"/>
      <c r="D690" s="28"/>
    </row>
    <row r="691" spans="1:4" ht="12.75">
      <c r="A691" s="39"/>
      <c r="B691" s="89"/>
      <c r="C691" s="40"/>
      <c r="D691" s="28"/>
    </row>
    <row r="692" spans="1:4" ht="12.75">
      <c r="A692" s="39"/>
      <c r="B692" s="89"/>
      <c r="C692" s="40"/>
      <c r="D692" s="28"/>
    </row>
    <row r="693" spans="1:4" ht="12.75">
      <c r="A693" s="39"/>
      <c r="B693" s="89"/>
      <c r="C693" s="40"/>
      <c r="D693" s="28"/>
    </row>
    <row r="694" spans="1:4" ht="12.75">
      <c r="A694" s="39"/>
      <c r="B694" s="89"/>
      <c r="C694" s="40"/>
      <c r="D694" s="28"/>
    </row>
    <row r="695" spans="1:4" ht="12.75">
      <c r="A695" s="39"/>
      <c r="B695" s="89"/>
      <c r="C695" s="40"/>
      <c r="D695" s="28"/>
    </row>
  </sheetData>
  <autoFilter ref="A1:D70" xr:uid="{00000000-0009-0000-0000-000001000000}"/>
  <mergeCells count="1">
    <mergeCell ref="B2:D2"/>
  </mergeCells>
  <phoneticPr fontId="25"/>
  <pageMargins left="0.70866141732283472" right="0.70866141732283472" top="0.74803149606299213" bottom="0.74803149606299213" header="0.31496062992125984" footer="0.31496062992125984"/>
  <pageSetup paperSize="9" orientation="landscape" horizontalDpi="4294967293" verticalDpi="0" r:id="rId1"/>
  <rowBreaks count="8" manualBreakCount="8">
    <brk id="5" max="16383" man="1"/>
    <brk id="20" max="16383" man="1"/>
    <brk id="29" max="16383" man="1"/>
    <brk id="35" max="16383" man="1"/>
    <brk id="42" max="16383" man="1"/>
    <brk id="50" max="16383" man="1"/>
    <brk id="55" max="16383" man="1"/>
    <brk id="63"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abSelected="1" topLeftCell="D1" workbookViewId="0">
      <pane ySplit="2" topLeftCell="A3" activePane="bottomLeft" state="frozen"/>
      <selection pane="bottomLeft" activeCell="I11" sqref="I11"/>
    </sheetView>
  </sheetViews>
  <sheetFormatPr defaultColWidth="14.42578125" defaultRowHeight="15.75" customHeight="1"/>
  <cols>
    <col min="1" max="1" width="3.85546875" customWidth="1"/>
    <col min="2" max="2" width="59.7109375" customWidth="1"/>
    <col min="3" max="3" width="18.28515625" customWidth="1"/>
    <col min="4" max="4" width="29.140625" customWidth="1"/>
    <col min="6" max="6" width="17.42578125" customWidth="1"/>
    <col min="7" max="7" width="19" customWidth="1"/>
    <col min="8" max="8" width="20.5703125" customWidth="1"/>
    <col min="9" max="9" width="22.42578125" customWidth="1"/>
    <col min="10" max="10" width="26.85546875" customWidth="1"/>
    <col min="11" max="11" width="16.42578125" customWidth="1"/>
    <col min="12" max="12" width="17.7109375" customWidth="1"/>
    <col min="13" max="13" width="18" customWidth="1"/>
    <col min="15" max="15" width="16.42578125" customWidth="1"/>
  </cols>
  <sheetData>
    <row r="2" spans="2:24" ht="22.5" customHeight="1">
      <c r="B2" s="61" t="s">
        <v>197</v>
      </c>
      <c r="C2" s="6" t="s">
        <v>198</v>
      </c>
      <c r="D2" s="61" t="s">
        <v>199</v>
      </c>
      <c r="E2" s="61" t="s">
        <v>201</v>
      </c>
      <c r="F2" s="6" t="s">
        <v>200</v>
      </c>
      <c r="G2" s="61" t="s">
        <v>202</v>
      </c>
      <c r="H2" s="61" t="s">
        <v>203</v>
      </c>
      <c r="I2" s="61" t="s">
        <v>311</v>
      </c>
      <c r="J2" s="61" t="s">
        <v>310</v>
      </c>
      <c r="K2" s="62" t="s">
        <v>204</v>
      </c>
      <c r="L2" s="63" t="s">
        <v>205</v>
      </c>
      <c r="M2" s="61" t="s">
        <v>206</v>
      </c>
      <c r="N2" s="64" t="s">
        <v>207</v>
      </c>
      <c r="O2" s="62" t="s">
        <v>208</v>
      </c>
    </row>
    <row r="3" spans="2:24" ht="15.75" customHeight="1">
      <c r="B3" s="7" t="str">
        <f>HYPERLINK("https://opensource.org/licenses/BSD-2-Clause","2-clause BSD License")</f>
        <v>2-clause BSD License</v>
      </c>
      <c r="C3" s="8" t="s">
        <v>1</v>
      </c>
      <c r="D3" s="10" t="str">
        <f t="shared" ref="D3:D5" si="0">IF(F3="yes","SaaS",IF(E3="no","permissive",IF(E3="yes","copyleft",E3)))</f>
        <v>permissive</v>
      </c>
      <c r="E3" s="11" t="s">
        <v>2</v>
      </c>
      <c r="F3" s="10" t="s">
        <v>2</v>
      </c>
      <c r="G3" s="13" t="s">
        <v>2</v>
      </c>
      <c r="H3" s="15" t="s">
        <v>2</v>
      </c>
      <c r="I3" s="17"/>
      <c r="J3" s="17"/>
      <c r="K3" s="17" t="s">
        <v>4</v>
      </c>
      <c r="L3" s="17"/>
      <c r="M3" s="17"/>
      <c r="N3" s="17"/>
      <c r="O3" s="17"/>
    </row>
    <row r="4" spans="2:24" ht="15.75" customHeight="1">
      <c r="B4" s="7" t="str">
        <f>HYPERLINK("https://opensource.org/licenses/BSD-3-Clause","3-clause BSD License")</f>
        <v>3-clause BSD License</v>
      </c>
      <c r="C4" s="8" t="s">
        <v>5</v>
      </c>
      <c r="D4" s="10" t="str">
        <f t="shared" si="0"/>
        <v>permissive</v>
      </c>
      <c r="E4" s="11" t="s">
        <v>2</v>
      </c>
      <c r="F4" s="10" t="s">
        <v>2</v>
      </c>
      <c r="G4" s="13" t="s">
        <v>2</v>
      </c>
      <c r="H4" s="15" t="s">
        <v>2</v>
      </c>
      <c r="I4" s="10"/>
      <c r="J4" s="10"/>
      <c r="K4" s="10" t="s">
        <v>4</v>
      </c>
      <c r="L4" s="10"/>
      <c r="M4" s="10"/>
      <c r="N4" s="10"/>
      <c r="O4" s="10"/>
    </row>
    <row r="5" spans="2:24" ht="15.75" customHeight="1">
      <c r="B5" s="7" t="str">
        <f>HYPERLINK("https://opensource.org/licenses/AFL-3.0","Academic Free License 3.0")</f>
        <v>Academic Free License 3.0</v>
      </c>
      <c r="C5" s="8" t="s">
        <v>6</v>
      </c>
      <c r="D5" s="10" t="str">
        <f t="shared" si="0"/>
        <v>SaaS</v>
      </c>
      <c r="E5" s="11" t="s">
        <v>2</v>
      </c>
      <c r="F5" s="10" t="s">
        <v>4</v>
      </c>
      <c r="G5" s="13" t="s">
        <v>4</v>
      </c>
      <c r="H5" s="15" t="s">
        <v>2</v>
      </c>
      <c r="I5" s="10"/>
      <c r="J5" s="10"/>
      <c r="K5" s="10" t="s">
        <v>4</v>
      </c>
      <c r="L5" s="10"/>
      <c r="M5" s="10"/>
      <c r="N5" s="10"/>
      <c r="O5" s="10"/>
    </row>
    <row r="6" spans="2:24" ht="15.75" customHeight="1">
      <c r="B6" s="7" t="str">
        <f>HYPERLINK("https://opensource.org/licenses/Apache-2.0","Apache License 2.0")</f>
        <v>Apache License 2.0</v>
      </c>
      <c r="C6" s="8" t="s">
        <v>7</v>
      </c>
      <c r="D6" s="10" t="str">
        <f>IF(F6="yes","SaaS",IF(E6="no","permissive",E6))</f>
        <v>permissive</v>
      </c>
      <c r="E6" s="11" t="s">
        <v>2</v>
      </c>
      <c r="F6" s="10" t="s">
        <v>2</v>
      </c>
      <c r="G6" s="13" t="s">
        <v>4</v>
      </c>
      <c r="H6" s="15" t="s">
        <v>2</v>
      </c>
      <c r="I6" s="10"/>
      <c r="J6" s="10"/>
      <c r="K6" s="10" t="s">
        <v>4</v>
      </c>
      <c r="L6" s="10"/>
      <c r="M6" s="10"/>
      <c r="N6" s="10"/>
      <c r="O6" s="10"/>
      <c r="T6" s="98" t="s">
        <v>210</v>
      </c>
      <c r="U6" s="101" t="s">
        <v>209</v>
      </c>
      <c r="V6" s="102"/>
      <c r="W6" s="102"/>
      <c r="X6" s="103"/>
    </row>
    <row r="7" spans="2:24" ht="15.75" customHeight="1">
      <c r="B7" s="7" t="str">
        <f>HYPERLINK("https://opensource.org/licenses/APSL-2.0","Apple Public Source License")</f>
        <v>Apple Public Source License</v>
      </c>
      <c r="C7" s="22" t="s">
        <v>8</v>
      </c>
      <c r="D7" s="10" t="s">
        <v>9</v>
      </c>
      <c r="E7" s="13" t="s">
        <v>10</v>
      </c>
      <c r="F7" s="10" t="s">
        <v>2</v>
      </c>
      <c r="G7" s="13" t="s">
        <v>4</v>
      </c>
      <c r="H7" s="15" t="s">
        <v>2</v>
      </c>
      <c r="I7" s="10"/>
      <c r="J7" s="10"/>
      <c r="K7" s="10" t="s">
        <v>4</v>
      </c>
      <c r="L7" s="10"/>
      <c r="M7" s="10"/>
      <c r="N7" s="10"/>
      <c r="O7" s="10"/>
      <c r="T7" s="99"/>
      <c r="U7" s="25" t="s">
        <v>11</v>
      </c>
      <c r="V7" s="25" t="s">
        <v>12</v>
      </c>
      <c r="W7" s="25" t="s">
        <v>13</v>
      </c>
      <c r="X7" s="25" t="s">
        <v>14</v>
      </c>
    </row>
    <row r="8" spans="2:24" ht="15.75" customHeight="1">
      <c r="B8" s="7" t="str">
        <f>HYPERLINK("https://opensource.org/licenses/Artistic-2.0","Artistic License 2.0")</f>
        <v>Artistic License 2.0</v>
      </c>
      <c r="C8" s="27" t="s">
        <v>15</v>
      </c>
      <c r="D8" s="10" t="s">
        <v>9</v>
      </c>
      <c r="E8" s="13" t="s">
        <v>10</v>
      </c>
      <c r="F8" s="10" t="s">
        <v>2</v>
      </c>
      <c r="G8" s="13" t="s">
        <v>4</v>
      </c>
      <c r="H8" s="15" t="s">
        <v>2</v>
      </c>
      <c r="I8" s="10"/>
      <c r="J8" s="10"/>
      <c r="K8" s="10" t="s">
        <v>4</v>
      </c>
      <c r="L8" s="10"/>
      <c r="M8" s="10"/>
      <c r="N8" s="10"/>
      <c r="O8" s="10"/>
      <c r="T8" s="100"/>
      <c r="U8" s="30"/>
      <c r="V8" s="30"/>
      <c r="W8" s="30"/>
      <c r="X8" s="30"/>
    </row>
    <row r="9" spans="2:24" ht="15.75" customHeight="1">
      <c r="B9" s="7" t="str">
        <f>HYPERLINK("https://opensource.org/licenses/AAL","Attribution Assurance License")</f>
        <v>Attribution Assurance License</v>
      </c>
      <c r="C9" s="27" t="s">
        <v>16</v>
      </c>
      <c r="D9" s="10" t="str">
        <f t="shared" ref="D9:D10" si="1">IF(F9="yes","SaaS",IF(E9="no","permissive",IF(E9="yes","copyleft",E9)))</f>
        <v>permissive</v>
      </c>
      <c r="E9" s="11" t="s">
        <v>2</v>
      </c>
      <c r="F9" s="10" t="s">
        <v>2</v>
      </c>
      <c r="G9" s="13" t="s">
        <v>2</v>
      </c>
      <c r="H9" s="15" t="s">
        <v>2</v>
      </c>
      <c r="I9" s="10"/>
      <c r="J9" s="10"/>
      <c r="K9" s="10" t="s">
        <v>4</v>
      </c>
      <c r="L9" s="10"/>
      <c r="M9" s="10"/>
      <c r="N9" s="10"/>
      <c r="O9" s="10"/>
    </row>
    <row r="10" spans="2:24" ht="15.75" customHeight="1">
      <c r="B10" s="7" t="str">
        <f>HYPERLINK("https://opensource.org/licenses/BSL-1.0","Boost Software License")</f>
        <v>Boost Software License</v>
      </c>
      <c r="C10" s="27" t="s">
        <v>17</v>
      </c>
      <c r="D10" s="10" t="str">
        <f t="shared" si="1"/>
        <v>permissive</v>
      </c>
      <c r="E10" s="11" t="s">
        <v>2</v>
      </c>
      <c r="F10" s="10" t="s">
        <v>2</v>
      </c>
      <c r="G10" s="13" t="s">
        <v>2</v>
      </c>
      <c r="H10" s="15" t="s">
        <v>2</v>
      </c>
      <c r="I10" s="10"/>
      <c r="J10" s="10"/>
      <c r="K10" s="10" t="s">
        <v>4</v>
      </c>
      <c r="L10" s="10"/>
      <c r="M10" s="10"/>
      <c r="N10" s="10"/>
      <c r="O10" s="10"/>
    </row>
    <row r="11" spans="2:24" ht="15.75" customHeight="1">
      <c r="B11" s="31" t="s">
        <v>18</v>
      </c>
      <c r="C11" s="8" t="s">
        <v>1</v>
      </c>
      <c r="D11" s="10" t="s">
        <v>19</v>
      </c>
      <c r="E11" s="11" t="s">
        <v>2</v>
      </c>
      <c r="F11" s="10" t="s">
        <v>2</v>
      </c>
      <c r="G11" s="13" t="s">
        <v>2</v>
      </c>
      <c r="H11" s="15" t="s">
        <v>2</v>
      </c>
      <c r="I11" s="10"/>
      <c r="J11" s="10"/>
      <c r="K11" s="10" t="s">
        <v>4</v>
      </c>
      <c r="L11" s="10"/>
      <c r="M11" s="10"/>
      <c r="N11" s="10"/>
      <c r="O11" s="10"/>
    </row>
    <row r="12" spans="2:24" ht="15.75" customHeight="1">
      <c r="B12" s="31" t="s">
        <v>20</v>
      </c>
      <c r="C12" s="8" t="s">
        <v>21</v>
      </c>
      <c r="D12" s="10" t="s">
        <v>19</v>
      </c>
      <c r="E12" s="11" t="s">
        <v>2</v>
      </c>
      <c r="F12" s="10" t="s">
        <v>2</v>
      </c>
      <c r="G12" s="13" t="s">
        <v>2</v>
      </c>
      <c r="H12" s="15" t="s">
        <v>2</v>
      </c>
      <c r="I12" s="10"/>
      <c r="J12" s="10"/>
      <c r="K12" s="10" t="s">
        <v>4</v>
      </c>
      <c r="L12" s="10"/>
      <c r="M12" s="10"/>
      <c r="N12" s="10"/>
      <c r="O12" s="10"/>
    </row>
    <row r="13" spans="2:24" ht="15.75" customHeight="1">
      <c r="B13" s="31" t="s">
        <v>22</v>
      </c>
      <c r="C13" s="27" t="s">
        <v>23</v>
      </c>
      <c r="D13" s="10" t="s">
        <v>19</v>
      </c>
      <c r="E13" s="11" t="s">
        <v>2</v>
      </c>
      <c r="F13" s="10" t="s">
        <v>2</v>
      </c>
      <c r="G13" s="13" t="s">
        <v>2</v>
      </c>
      <c r="H13" s="15" t="s">
        <v>2</v>
      </c>
      <c r="I13" s="10"/>
      <c r="J13" s="10"/>
      <c r="K13" s="10" t="s">
        <v>4</v>
      </c>
      <c r="L13" s="10"/>
      <c r="M13" s="10"/>
      <c r="N13" s="10"/>
      <c r="O13" s="10"/>
    </row>
    <row r="14" spans="2:24" ht="15.75" customHeight="1">
      <c r="B14" s="7" t="str">
        <f>HYPERLINK("https://opensource.org/licenses/BSDplusPatent","BSD+Patent")</f>
        <v>BSD+Patent</v>
      </c>
      <c r="C14" s="27" t="s">
        <v>24</v>
      </c>
      <c r="D14" s="10" t="str">
        <f>IF(F14="yes","SaaS",IF(E14="no","permissive",IF(E14="yes","copyleft",E14)))</f>
        <v>permissive</v>
      </c>
      <c r="E14" s="11" t="s">
        <v>2</v>
      </c>
      <c r="F14" s="10" t="s">
        <v>2</v>
      </c>
      <c r="G14" s="13" t="s">
        <v>4</v>
      </c>
      <c r="H14" s="15" t="s">
        <v>2</v>
      </c>
      <c r="I14" s="10"/>
      <c r="J14" s="10"/>
      <c r="K14" s="10" t="s">
        <v>4</v>
      </c>
      <c r="L14" s="10"/>
      <c r="M14" s="10"/>
      <c r="N14" s="10"/>
      <c r="O14" s="10"/>
    </row>
    <row r="15" spans="2:24" ht="15.75" customHeight="1">
      <c r="B15" s="7" t="str">
        <f>HYPERLINK("https://opensource.org/licenses/CECILL-2.1","CeCILL License 2.1")</f>
        <v>CeCILL License 2.1</v>
      </c>
      <c r="C15" s="27" t="s">
        <v>26</v>
      </c>
      <c r="D15" s="10" t="s">
        <v>9</v>
      </c>
      <c r="E15" s="13" t="s">
        <v>27</v>
      </c>
      <c r="F15" s="10" t="s">
        <v>2</v>
      </c>
      <c r="G15" s="13" t="s">
        <v>2</v>
      </c>
      <c r="H15" s="15" t="s">
        <v>4</v>
      </c>
      <c r="I15" s="10"/>
      <c r="J15" s="10"/>
      <c r="K15" s="10" t="s">
        <v>4</v>
      </c>
      <c r="L15" s="10"/>
      <c r="M15" s="10"/>
      <c r="N15" s="10"/>
      <c r="O15" s="10"/>
    </row>
    <row r="16" spans="2:24" ht="15.75" customHeight="1">
      <c r="B16" s="31" t="s">
        <v>28</v>
      </c>
      <c r="C16" s="27" t="s">
        <v>29</v>
      </c>
      <c r="D16" s="10" t="s">
        <v>19</v>
      </c>
      <c r="E16" s="11" t="s">
        <v>2</v>
      </c>
      <c r="F16" s="10" t="s">
        <v>2</v>
      </c>
      <c r="G16" s="13" t="s">
        <v>30</v>
      </c>
      <c r="H16" s="15" t="s">
        <v>2</v>
      </c>
      <c r="I16" s="10"/>
      <c r="J16" s="10"/>
      <c r="K16" s="10" t="s">
        <v>4</v>
      </c>
      <c r="L16" s="10"/>
      <c r="M16" s="10"/>
      <c r="N16" s="10"/>
      <c r="O16" s="10"/>
    </row>
    <row r="17" spans="2:15" ht="15.75" customHeight="1">
      <c r="B17" s="31" t="s">
        <v>31</v>
      </c>
      <c r="C17" s="27" t="s">
        <v>32</v>
      </c>
      <c r="D17" s="10" t="s">
        <v>9</v>
      </c>
      <c r="E17" s="13" t="s">
        <v>4</v>
      </c>
      <c r="F17" s="10" t="s">
        <v>2</v>
      </c>
      <c r="G17" s="13" t="s">
        <v>30</v>
      </c>
      <c r="H17" s="15" t="s">
        <v>2</v>
      </c>
      <c r="I17" s="10"/>
      <c r="J17" s="10"/>
      <c r="K17" s="10" t="s">
        <v>4</v>
      </c>
      <c r="L17" s="10"/>
      <c r="M17" s="10"/>
      <c r="N17" s="10"/>
      <c r="O17" s="10"/>
    </row>
    <row r="18" spans="2:15" ht="15.75" customHeight="1">
      <c r="B18" s="7" t="str">
        <f>HYPERLINK("https://spdx.org/licenses/CC-BY-NC-4.0.html","Creative Commons Non-commercial 4.0 International")</f>
        <v>Creative Commons Non-commercial 4.0 International</v>
      </c>
      <c r="C18" s="27" t="s">
        <v>34</v>
      </c>
      <c r="D18" s="10" t="s">
        <v>19</v>
      </c>
      <c r="E18" s="11" t="s">
        <v>2</v>
      </c>
      <c r="F18" s="10" t="s">
        <v>2</v>
      </c>
      <c r="G18" s="13" t="s">
        <v>30</v>
      </c>
      <c r="H18" s="15" t="s">
        <v>2</v>
      </c>
      <c r="I18" s="10"/>
      <c r="J18" s="10"/>
      <c r="K18" s="10" t="s">
        <v>2</v>
      </c>
      <c r="L18" s="10"/>
      <c r="M18" s="10"/>
      <c r="N18" s="10"/>
      <c r="O18" s="10"/>
    </row>
    <row r="19" spans="2:15" ht="15.75" customHeight="1">
      <c r="B19" s="7" t="str">
        <f>HYPERLINK("https://creativecommons.org/publicdomain/zero/1.0/","Creative Commons Zero v 1.0 Universal ")</f>
        <v xml:space="preserve">Creative Commons Zero v 1.0 Universal </v>
      </c>
      <c r="C19" s="27" t="s">
        <v>35</v>
      </c>
      <c r="D19" s="10" t="s">
        <v>19</v>
      </c>
      <c r="E19" s="11" t="s">
        <v>2</v>
      </c>
      <c r="F19" s="10" t="s">
        <v>2</v>
      </c>
      <c r="G19" s="13" t="s">
        <v>2</v>
      </c>
      <c r="H19" s="15" t="s">
        <v>2</v>
      </c>
      <c r="I19" s="10"/>
      <c r="J19" s="10"/>
      <c r="K19" s="10" t="s">
        <v>4</v>
      </c>
      <c r="L19" s="10"/>
      <c r="M19" s="10"/>
      <c r="N19" s="10"/>
      <c r="O19" s="10"/>
    </row>
    <row r="20" spans="2:15" ht="15.75" customHeight="1">
      <c r="B20" s="7" t="str">
        <f>HYPERLINK("https://opensource.org/licenses/CATOSL-1.1","Computer Associates Trusted Open Source License 1.1")</f>
        <v>Computer Associates Trusted Open Source License 1.1</v>
      </c>
      <c r="C20" s="27" t="s">
        <v>37</v>
      </c>
      <c r="D20" s="10" t="str">
        <f>IF(F20="yes","SaaS",IF(E20="no","permissive",IF(E20="yes","copyleft",E20)))</f>
        <v>permissive</v>
      </c>
      <c r="E20" s="11" t="s">
        <v>2</v>
      </c>
      <c r="F20" s="10" t="s">
        <v>2</v>
      </c>
      <c r="G20" s="13" t="s">
        <v>4</v>
      </c>
      <c r="H20" s="15" t="s">
        <v>2</v>
      </c>
      <c r="I20" s="10"/>
      <c r="J20" s="10"/>
      <c r="K20" s="10" t="s">
        <v>4</v>
      </c>
      <c r="L20" s="10"/>
      <c r="M20" s="10"/>
      <c r="N20" s="10"/>
      <c r="O20" s="10"/>
    </row>
    <row r="21" spans="2:15" ht="15.75" customHeight="1">
      <c r="B21" s="7" t="str">
        <f>HYPERLINK("https://opensource.org/licenses/CDDL-1.0","Common Development and Distribution License 1.0 ")</f>
        <v xml:space="preserve">Common Development and Distribution License 1.0 </v>
      </c>
      <c r="C21" s="27" t="s">
        <v>44</v>
      </c>
      <c r="D21" s="10" t="s">
        <v>9</v>
      </c>
      <c r="E21" s="13" t="s">
        <v>10</v>
      </c>
      <c r="F21" s="10" t="s">
        <v>2</v>
      </c>
      <c r="G21" s="13" t="s">
        <v>4</v>
      </c>
      <c r="H21" s="15" t="s">
        <v>2</v>
      </c>
      <c r="I21" s="10"/>
      <c r="J21" s="10"/>
      <c r="K21" s="10" t="s">
        <v>4</v>
      </c>
      <c r="L21" s="10"/>
      <c r="M21" s="10"/>
      <c r="N21" s="10"/>
      <c r="O21" s="10"/>
    </row>
    <row r="22" spans="2:15" ht="15.75" customHeight="1">
      <c r="B22" s="7" t="str">
        <f>HYPERLINK("https://opensource.org/licenses/CPAL-1.0","Common Public Attribution License 1.0 ")</f>
        <v xml:space="preserve">Common Public Attribution License 1.0 </v>
      </c>
      <c r="C22" s="27" t="s">
        <v>45</v>
      </c>
      <c r="D22" s="10" t="str">
        <f t="shared" ref="D22:D25" si="2">IF(F22="yes","SaaS",IF(E22="no","permissive",IF(E22="yes","copyleft",E22)))</f>
        <v>SaaS</v>
      </c>
      <c r="E22" s="13" t="s">
        <v>10</v>
      </c>
      <c r="F22" s="10" t="s">
        <v>4</v>
      </c>
      <c r="G22" s="13" t="s">
        <v>4</v>
      </c>
      <c r="H22" s="15" t="s">
        <v>2</v>
      </c>
      <c r="I22" s="10"/>
      <c r="J22" s="10"/>
      <c r="K22" s="10" t="s">
        <v>4</v>
      </c>
      <c r="L22" s="10"/>
      <c r="M22" s="10"/>
      <c r="N22" s="10"/>
      <c r="O22" s="10"/>
    </row>
    <row r="23" spans="2:15" ht="15.75" customHeight="1">
      <c r="B23" s="7" t="str">
        <f>HYPERLINK("https://opensource.org/licenses/CUA-OPL-1.0","CUA Office Public License Version 1.0 ")</f>
        <v xml:space="preserve">CUA Office Public License Version 1.0 </v>
      </c>
      <c r="C23" s="27" t="s">
        <v>50</v>
      </c>
      <c r="D23" s="10" t="str">
        <f t="shared" si="2"/>
        <v>copyleft</v>
      </c>
      <c r="E23" s="13" t="s">
        <v>4</v>
      </c>
      <c r="F23" s="10" t="s">
        <v>2</v>
      </c>
      <c r="G23" s="13" t="s">
        <v>4</v>
      </c>
      <c r="H23" s="15" t="s">
        <v>2</v>
      </c>
      <c r="I23" s="10"/>
      <c r="J23" s="10"/>
      <c r="K23" s="10" t="s">
        <v>4</v>
      </c>
      <c r="L23" s="10"/>
      <c r="M23" s="10"/>
      <c r="N23" s="10"/>
      <c r="O23" s="10"/>
    </row>
    <row r="24" spans="2:15" ht="15.75" customHeight="1">
      <c r="B24" s="31" t="s">
        <v>52</v>
      </c>
      <c r="C24" s="27" t="s">
        <v>53</v>
      </c>
      <c r="D24" s="10" t="str">
        <f t="shared" si="2"/>
        <v>permissive</v>
      </c>
      <c r="E24" s="11" t="s">
        <v>2</v>
      </c>
      <c r="F24" s="10" t="s">
        <v>2</v>
      </c>
      <c r="G24" s="13" t="s">
        <v>2</v>
      </c>
      <c r="H24" s="15" t="s">
        <v>2</v>
      </c>
      <c r="I24" s="10"/>
      <c r="J24" s="10"/>
      <c r="K24" s="10" t="s">
        <v>4</v>
      </c>
      <c r="L24" s="10"/>
      <c r="M24" s="10"/>
      <c r="N24" s="10"/>
      <c r="O24" s="10"/>
    </row>
    <row r="25" spans="2:15" ht="15.75" customHeight="1">
      <c r="B25" s="7" t="str">
        <f>HYPERLINK("https://opensource.org/licenses/EUDatagrid","EU DataGrid Software License ")</f>
        <v xml:space="preserve">EU DataGrid Software License </v>
      </c>
      <c r="C25" s="27" t="s">
        <v>55</v>
      </c>
      <c r="D25" s="10" t="str">
        <f t="shared" si="2"/>
        <v>SaaS</v>
      </c>
      <c r="E25" s="13" t="s">
        <v>2</v>
      </c>
      <c r="F25" s="10" t="s">
        <v>4</v>
      </c>
      <c r="G25" s="13" t="s">
        <v>2</v>
      </c>
      <c r="H25" s="15" t="s">
        <v>2</v>
      </c>
      <c r="I25" s="10"/>
      <c r="J25" s="10"/>
      <c r="K25" s="10" t="s">
        <v>4</v>
      </c>
      <c r="L25" s="10"/>
      <c r="M25" s="10"/>
      <c r="N25" s="10"/>
      <c r="O25" s="10"/>
    </row>
    <row r="26" spans="2:15" ht="15.75" customHeight="1">
      <c r="B26" s="7" t="str">
        <f>HYPERLINK("https://opensource.org/licenses/EPL-1.0","Eclipse Public License 1.0 ")</f>
        <v xml:space="preserve">Eclipse Public License 1.0 </v>
      </c>
      <c r="C26" s="27" t="s">
        <v>57</v>
      </c>
      <c r="D26" s="10" t="s">
        <v>9</v>
      </c>
      <c r="E26" s="13" t="s">
        <v>4</v>
      </c>
      <c r="F26" s="10" t="s">
        <v>2</v>
      </c>
      <c r="G26" s="13" t="s">
        <v>4</v>
      </c>
      <c r="H26" s="15" t="s">
        <v>2</v>
      </c>
      <c r="I26" s="10"/>
      <c r="J26" s="10"/>
      <c r="K26" s="10" t="s">
        <v>4</v>
      </c>
      <c r="L26" s="10"/>
      <c r="M26" s="10"/>
      <c r="N26" s="10"/>
      <c r="O26" s="10"/>
    </row>
    <row r="27" spans="2:15" ht="15.75" customHeight="1">
      <c r="B27" s="7" t="str">
        <f>HYPERLINK("https://opensource.org/licenses/EPL-2.0","Eclipse Public License 2.0")</f>
        <v>Eclipse Public License 2.0</v>
      </c>
      <c r="C27" s="27" t="s">
        <v>61</v>
      </c>
      <c r="D27" s="10" t="s">
        <v>9</v>
      </c>
      <c r="E27" s="13" t="s">
        <v>4</v>
      </c>
      <c r="F27" s="10" t="s">
        <v>2</v>
      </c>
      <c r="G27" s="13" t="s">
        <v>4</v>
      </c>
      <c r="H27" s="15" t="s">
        <v>2</v>
      </c>
      <c r="I27" s="10"/>
      <c r="J27" s="10"/>
      <c r="K27" s="10" t="s">
        <v>4</v>
      </c>
      <c r="L27" s="10"/>
      <c r="M27" s="10"/>
      <c r="N27" s="10"/>
      <c r="O27" s="10"/>
    </row>
    <row r="28" spans="2:15" ht="15.75" customHeight="1">
      <c r="B28" s="7" t="str">
        <f>HYPERLINK("https://opensource.org/licenses/eCos-2.0","eCos License version 2.0 (based on GNU v2)")</f>
        <v>eCos License version 2.0 (based on GNU v2)</v>
      </c>
      <c r="C28" s="38" t="s">
        <v>64</v>
      </c>
      <c r="D28" s="10" t="s">
        <v>9</v>
      </c>
      <c r="E28" s="13" t="s">
        <v>27</v>
      </c>
      <c r="F28" s="10" t="s">
        <v>2</v>
      </c>
      <c r="G28" s="13" t="s">
        <v>2</v>
      </c>
      <c r="H28" s="15" t="s">
        <v>4</v>
      </c>
      <c r="I28" s="10"/>
      <c r="J28" s="10"/>
      <c r="K28" s="10" t="s">
        <v>2</v>
      </c>
      <c r="L28" s="10"/>
      <c r="M28" s="10"/>
      <c r="N28" s="10"/>
      <c r="O28" s="10"/>
    </row>
    <row r="29" spans="2:15" ht="15.75" customHeight="1">
      <c r="B29" s="7" t="str">
        <f>HYPERLINK("https://opensource.org/licenses/ECL-2.0","Educational Community License, Version 2.0 ")</f>
        <v xml:space="preserve">Educational Community License, Version 2.0 </v>
      </c>
      <c r="C29" s="27" t="s">
        <v>69</v>
      </c>
      <c r="D29" s="10" t="str">
        <f t="shared" ref="D29:D31" si="3">IF(F29="yes","SaaS",IF(E29="no","permissive",IF(E29="yes","copyleft",E29)))</f>
        <v>permissive</v>
      </c>
      <c r="E29" s="11" t="s">
        <v>2</v>
      </c>
      <c r="F29" s="10" t="s">
        <v>2</v>
      </c>
      <c r="G29" s="15" t="s">
        <v>4</v>
      </c>
      <c r="H29" s="15" t="s">
        <v>2</v>
      </c>
      <c r="I29" s="10"/>
      <c r="J29" s="10"/>
      <c r="K29" s="10" t="s">
        <v>4</v>
      </c>
      <c r="L29" s="10"/>
      <c r="M29" s="10"/>
      <c r="N29" s="10"/>
      <c r="O29" s="10"/>
    </row>
    <row r="30" spans="2:15" ht="15.75" customHeight="1">
      <c r="B30" s="7" t="str">
        <f>HYPERLINK("https://opensource.org/licenses/EFL-2.0","Eiffel Forum License V2.0")</f>
        <v>Eiffel Forum License V2.0</v>
      </c>
      <c r="C30" s="27" t="s">
        <v>71</v>
      </c>
      <c r="D30" s="10" t="str">
        <f t="shared" si="3"/>
        <v>permissive</v>
      </c>
      <c r="E30" s="11" t="s">
        <v>2</v>
      </c>
      <c r="F30" s="10" t="s">
        <v>2</v>
      </c>
      <c r="G30" s="13" t="s">
        <v>2</v>
      </c>
      <c r="H30" s="15" t="s">
        <v>2</v>
      </c>
      <c r="I30" s="10"/>
      <c r="J30" s="10"/>
      <c r="K30" s="10" t="s">
        <v>4</v>
      </c>
      <c r="L30" s="10"/>
      <c r="M30" s="10"/>
      <c r="N30" s="10"/>
      <c r="O30" s="10"/>
    </row>
    <row r="31" spans="2:15" ht="15.75" customHeight="1">
      <c r="B31" s="7" t="str">
        <f>HYPERLINK("https://opensource.org/licenses/entessa.php","Entessa Public License")</f>
        <v>Entessa Public License</v>
      </c>
      <c r="C31" s="27" t="s">
        <v>75</v>
      </c>
      <c r="D31" s="10" t="str">
        <f t="shared" si="3"/>
        <v>permissive</v>
      </c>
      <c r="E31" s="11" t="s">
        <v>2</v>
      </c>
      <c r="F31" s="10" t="s">
        <v>2</v>
      </c>
      <c r="G31" s="13" t="s">
        <v>2</v>
      </c>
      <c r="H31" s="15" t="s">
        <v>2</v>
      </c>
      <c r="I31" s="10"/>
      <c r="J31" s="10"/>
      <c r="K31" s="10" t="s">
        <v>4</v>
      </c>
      <c r="L31" s="10"/>
      <c r="M31" s="10"/>
      <c r="N31" s="10"/>
      <c r="O31" s="10"/>
    </row>
    <row r="32" spans="2:15" ht="15.75" customHeight="1">
      <c r="B32" s="7" t="str">
        <f>HYPERLINK("https://opensource.org/licenses/EUPL-1.1","European Union Public License, Version 1.1")</f>
        <v>European Union Public License, Version 1.1</v>
      </c>
      <c r="C32" s="27" t="s">
        <v>77</v>
      </c>
      <c r="D32" s="10" t="s">
        <v>9</v>
      </c>
      <c r="E32" s="13" t="s">
        <v>4</v>
      </c>
      <c r="F32" s="10" t="s">
        <v>2</v>
      </c>
      <c r="G32" s="15" t="s">
        <v>4</v>
      </c>
      <c r="H32" s="15" t="s">
        <v>2</v>
      </c>
      <c r="I32" s="10"/>
      <c r="J32" s="10"/>
      <c r="K32" s="10" t="s">
        <v>4</v>
      </c>
      <c r="L32" s="10"/>
      <c r="M32" s="10"/>
      <c r="N32" s="10"/>
      <c r="O32" s="10"/>
    </row>
    <row r="33" spans="2:15" ht="14.25">
      <c r="B33" s="31" t="s">
        <v>78</v>
      </c>
      <c r="C33" s="27" t="s">
        <v>79</v>
      </c>
      <c r="D33" s="10" t="s">
        <v>9</v>
      </c>
      <c r="E33" s="13" t="s">
        <v>4</v>
      </c>
      <c r="F33" s="10" t="s">
        <v>2</v>
      </c>
      <c r="G33" s="13" t="s">
        <v>4</v>
      </c>
      <c r="H33" s="15" t="s">
        <v>2</v>
      </c>
      <c r="I33" s="10"/>
      <c r="J33" s="10"/>
      <c r="K33" s="10" t="s">
        <v>4</v>
      </c>
      <c r="L33" s="10"/>
      <c r="M33" s="10"/>
      <c r="N33" s="10"/>
      <c r="O33" s="10"/>
    </row>
    <row r="34" spans="2:15" ht="14.25">
      <c r="B34" s="7" t="str">
        <f>HYPERLINK("https://opensource.org/licenses/Fair","Fair License ")</f>
        <v xml:space="preserve">Fair License </v>
      </c>
      <c r="C34" s="27" t="s">
        <v>83</v>
      </c>
      <c r="D34" s="10" t="str">
        <f>IF(F34="yes","SaaS",IF(E34="no","permissive",IF(E34="yes","copyleft",E34)))</f>
        <v>permissive</v>
      </c>
      <c r="E34" s="11" t="s">
        <v>2</v>
      </c>
      <c r="F34" s="10" t="s">
        <v>2</v>
      </c>
      <c r="G34" s="13" t="s">
        <v>2</v>
      </c>
      <c r="H34" s="15" t="s">
        <v>2</v>
      </c>
      <c r="I34" s="10"/>
      <c r="J34" s="10"/>
      <c r="K34" s="10" t="s">
        <v>4</v>
      </c>
      <c r="L34" s="10"/>
      <c r="M34" s="10"/>
      <c r="N34" s="10"/>
      <c r="O34" s="10"/>
    </row>
    <row r="35" spans="2:15" ht="14.25">
      <c r="B35" s="7" t="str">
        <f>HYPERLINK("https://opensource.org/licenses/Frameworx-1.0","Frameworx License")</f>
        <v>Frameworx License</v>
      </c>
      <c r="C35" s="27" t="s">
        <v>87</v>
      </c>
      <c r="D35" s="10" t="s">
        <v>9</v>
      </c>
      <c r="E35" s="13" t="s">
        <v>10</v>
      </c>
      <c r="F35" s="10" t="s">
        <v>2</v>
      </c>
      <c r="G35" s="13" t="s">
        <v>2</v>
      </c>
      <c r="H35" s="15" t="s">
        <v>2</v>
      </c>
      <c r="I35" s="10"/>
      <c r="J35" s="10"/>
      <c r="K35" s="10" t="s">
        <v>4</v>
      </c>
      <c r="L35" s="10"/>
      <c r="M35" s="10"/>
      <c r="N35" s="10"/>
      <c r="O35" s="10"/>
    </row>
    <row r="36" spans="2:15" ht="14.25">
      <c r="B36" s="7" t="str">
        <f>HYPERLINK("https://opensource.org/licenses/FPL-1.0.0","Free Public License 1.0.0")</f>
        <v>Free Public License 1.0.0</v>
      </c>
      <c r="C36" s="27" t="s">
        <v>90</v>
      </c>
      <c r="D36" s="10" t="str">
        <f t="shared" ref="D36:D37" si="4">IF(F36="yes","SaaS",IF(E36="no","permissive",IF(E36="yes","copyleft",E36)))</f>
        <v>permissive</v>
      </c>
      <c r="E36" s="11" t="s">
        <v>2</v>
      </c>
      <c r="F36" s="10" t="s">
        <v>2</v>
      </c>
      <c r="G36" s="13" t="s">
        <v>2</v>
      </c>
      <c r="H36" s="15" t="s">
        <v>2</v>
      </c>
      <c r="I36" s="10"/>
      <c r="J36" s="10"/>
      <c r="K36" s="10" t="s">
        <v>4</v>
      </c>
      <c r="L36" s="10"/>
      <c r="M36" s="10"/>
      <c r="N36" s="10"/>
      <c r="O36" s="10"/>
    </row>
    <row r="37" spans="2:15" ht="14.25">
      <c r="B37" s="7" t="str">
        <f>HYPERLINK("https://opensource.org/licenses/AGPL-3.0","GNU Affero General Public License version 3")</f>
        <v>GNU Affero General Public License version 3</v>
      </c>
      <c r="C37" s="27" t="s">
        <v>94</v>
      </c>
      <c r="D37" s="10" t="str">
        <f t="shared" si="4"/>
        <v>SaaS</v>
      </c>
      <c r="E37" s="13" t="s">
        <v>27</v>
      </c>
      <c r="F37" s="10" t="s">
        <v>4</v>
      </c>
      <c r="G37" s="13" t="s">
        <v>4</v>
      </c>
      <c r="H37" s="15" t="s">
        <v>4</v>
      </c>
      <c r="I37" s="10"/>
      <c r="J37" s="10"/>
      <c r="K37" s="10" t="s">
        <v>4</v>
      </c>
      <c r="L37" s="10"/>
      <c r="M37" s="10"/>
      <c r="N37" s="10"/>
      <c r="O37" s="10"/>
    </row>
    <row r="38" spans="2:15" ht="14.25">
      <c r="B38" s="7" t="str">
        <f>HYPERLINK("https://opensource.org/licenses/GPL-2.0","GNU General Public License version 2")</f>
        <v>GNU General Public License version 2</v>
      </c>
      <c r="C38" s="27" t="s">
        <v>96</v>
      </c>
      <c r="D38" s="10" t="s">
        <v>9</v>
      </c>
      <c r="E38" s="13" t="s">
        <v>27</v>
      </c>
      <c r="F38" s="10" t="s">
        <v>2</v>
      </c>
      <c r="G38" s="13" t="s">
        <v>2</v>
      </c>
      <c r="H38" s="15" t="s">
        <v>4</v>
      </c>
      <c r="I38" s="10"/>
      <c r="J38" s="10"/>
      <c r="K38" s="10" t="s">
        <v>4</v>
      </c>
      <c r="L38" s="10"/>
      <c r="M38" s="10"/>
      <c r="N38" s="10"/>
      <c r="O38" s="10"/>
    </row>
    <row r="39" spans="2:15" ht="14.25">
      <c r="B39" s="7" t="str">
        <f>HYPERLINK("https://opensource.org/licenses/GPL-3.0","GNU General Public License version 3")</f>
        <v>GNU General Public License version 3</v>
      </c>
      <c r="C39" s="27" t="s">
        <v>97</v>
      </c>
      <c r="D39" s="10" t="s">
        <v>9</v>
      </c>
      <c r="E39" s="13" t="s">
        <v>27</v>
      </c>
      <c r="F39" s="10" t="s">
        <v>2</v>
      </c>
      <c r="G39" s="13" t="s">
        <v>4</v>
      </c>
      <c r="H39" s="15" t="s">
        <v>4</v>
      </c>
      <c r="I39" s="10"/>
      <c r="J39" s="10"/>
      <c r="K39" s="10" t="s">
        <v>4</v>
      </c>
      <c r="L39" s="10"/>
      <c r="M39" s="10"/>
      <c r="N39" s="10"/>
      <c r="O39" s="10"/>
    </row>
    <row r="40" spans="2:15" ht="14.25">
      <c r="B40" s="7" t="str">
        <f>HYPERLINK("https://opensource.org/licenses/LGPL-2.1","GNU Lesser General Public License version 2.1")</f>
        <v>GNU Lesser General Public License version 2.1</v>
      </c>
      <c r="C40" s="27" t="s">
        <v>98</v>
      </c>
      <c r="D40" s="10" t="s">
        <v>9</v>
      </c>
      <c r="E40" s="13" t="s">
        <v>10</v>
      </c>
      <c r="F40" s="10" t="s">
        <v>2</v>
      </c>
      <c r="G40" s="13" t="s">
        <v>2</v>
      </c>
      <c r="H40" s="15" t="s">
        <v>4</v>
      </c>
      <c r="I40" s="10"/>
      <c r="J40" s="10"/>
      <c r="K40" s="10" t="s">
        <v>4</v>
      </c>
      <c r="L40" s="10"/>
      <c r="M40" s="10"/>
      <c r="N40" s="10"/>
      <c r="O40" s="10"/>
    </row>
    <row r="41" spans="2:15" ht="14.25">
      <c r="B41" s="7" t="str">
        <f>HYPERLINK("https://opensource.org/licenses/LGPL-3.0","GNU Lesser General Public License version 3")</f>
        <v>GNU Lesser General Public License version 3</v>
      </c>
      <c r="C41" s="27" t="s">
        <v>99</v>
      </c>
      <c r="D41" s="10" t="s">
        <v>9</v>
      </c>
      <c r="E41" s="13" t="s">
        <v>10</v>
      </c>
      <c r="F41" s="10" t="s">
        <v>2</v>
      </c>
      <c r="G41" s="13" t="s">
        <v>4</v>
      </c>
      <c r="H41" s="15" t="s">
        <v>4</v>
      </c>
      <c r="I41" s="10"/>
      <c r="J41" s="10"/>
      <c r="K41" s="10" t="s">
        <v>4</v>
      </c>
      <c r="L41" s="10"/>
      <c r="M41" s="10"/>
      <c r="N41" s="10"/>
      <c r="O41" s="10"/>
    </row>
    <row r="42" spans="2:15" ht="14.25">
      <c r="B42" s="7" t="str">
        <f>HYPERLINK("https://opensource.org/licenses/HPND","Historical Permission Notice and Disclaimer")</f>
        <v>Historical Permission Notice and Disclaimer</v>
      </c>
      <c r="C42" s="27" t="s">
        <v>100</v>
      </c>
      <c r="D42" s="10" t="str">
        <f>IF(F42="yes","SaaS",IF(E42="no","permissive",IF(E42="yes","copyleft",E42)))</f>
        <v>permissive</v>
      </c>
      <c r="E42" s="11" t="s">
        <v>2</v>
      </c>
      <c r="F42" s="10" t="s">
        <v>2</v>
      </c>
      <c r="G42" s="13" t="s">
        <v>2</v>
      </c>
      <c r="H42" s="15" t="s">
        <v>2</v>
      </c>
      <c r="I42" s="10"/>
      <c r="J42" s="10"/>
      <c r="K42" s="10" t="s">
        <v>4</v>
      </c>
      <c r="L42" s="10"/>
      <c r="M42" s="10"/>
      <c r="N42" s="10"/>
      <c r="O42" s="10"/>
    </row>
    <row r="43" spans="2:15" ht="14.25">
      <c r="B43" s="7" t="str">
        <f>HYPERLINK("https://opensource.org/licenses/IPL-1.0","IBM Public License 1.0 ")</f>
        <v xml:space="preserve">IBM Public License 1.0 </v>
      </c>
      <c r="C43" s="27" t="s">
        <v>101</v>
      </c>
      <c r="D43" s="10" t="s">
        <v>9</v>
      </c>
      <c r="E43" s="13" t="s">
        <v>10</v>
      </c>
      <c r="F43" s="10" t="s">
        <v>2</v>
      </c>
      <c r="G43" s="15" t="s">
        <v>4</v>
      </c>
      <c r="H43" s="15" t="s">
        <v>2</v>
      </c>
      <c r="I43" s="10"/>
      <c r="J43" s="10"/>
      <c r="K43" s="10" t="s">
        <v>4</v>
      </c>
      <c r="L43" s="10"/>
      <c r="M43" s="10"/>
      <c r="N43" s="10"/>
      <c r="O43" s="10"/>
    </row>
    <row r="44" spans="2:15" ht="14.25">
      <c r="B44" s="7" t="str">
        <f>HYPERLINK("https://opensource.org/licenses/IPA","IPA Font License ")</f>
        <v xml:space="preserve">IPA Font License </v>
      </c>
      <c r="C44" s="27" t="s">
        <v>102</v>
      </c>
      <c r="D44" s="10" t="str">
        <f t="shared" ref="D44:D46" si="5">IF(F44="yes","SaaS",IF(E44="no","permissive",IF(E44="yes","copyleft",E44)))</f>
        <v>copyleft</v>
      </c>
      <c r="E44" s="13" t="s">
        <v>4</v>
      </c>
      <c r="F44" s="10" t="s">
        <v>2</v>
      </c>
      <c r="G44" s="13" t="s">
        <v>2</v>
      </c>
      <c r="H44" s="15" t="s">
        <v>2</v>
      </c>
      <c r="I44" s="10"/>
      <c r="J44" s="10"/>
      <c r="K44" s="10" t="s">
        <v>4</v>
      </c>
      <c r="L44" s="10"/>
      <c r="M44" s="10"/>
      <c r="N44" s="10"/>
      <c r="O44" s="10"/>
    </row>
    <row r="45" spans="2:15" ht="14.25">
      <c r="B45" s="7" t="str">
        <f>HYPERLINK("https://opensource.org/licenses/ISC","ISC License")</f>
        <v>ISC License</v>
      </c>
      <c r="C45" s="27" t="s">
        <v>103</v>
      </c>
      <c r="D45" s="10" t="str">
        <f t="shared" si="5"/>
        <v>permissive</v>
      </c>
      <c r="E45" s="11" t="s">
        <v>2</v>
      </c>
      <c r="F45" s="10" t="s">
        <v>2</v>
      </c>
      <c r="G45" s="13" t="s">
        <v>2</v>
      </c>
      <c r="H45" s="15" t="s">
        <v>2</v>
      </c>
      <c r="I45" s="10"/>
      <c r="J45" s="10"/>
      <c r="K45" s="10" t="s">
        <v>4</v>
      </c>
      <c r="L45" s="10"/>
      <c r="M45" s="10"/>
      <c r="N45" s="10"/>
      <c r="O45" s="10"/>
    </row>
    <row r="46" spans="2:15" ht="14.25">
      <c r="B46" s="7" t="str">
        <f>HYPERLINK("https://opensource.org/licenses/LPPL-1.3c","LaTeX Project Public License 1.3c")</f>
        <v>LaTeX Project Public License 1.3c</v>
      </c>
      <c r="C46" s="38" t="s">
        <v>104</v>
      </c>
      <c r="D46" s="10" t="str">
        <f t="shared" si="5"/>
        <v>copyleft</v>
      </c>
      <c r="E46" s="13" t="s">
        <v>4</v>
      </c>
      <c r="F46" s="10" t="s">
        <v>2</v>
      </c>
      <c r="G46" s="13" t="s">
        <v>2</v>
      </c>
      <c r="H46" s="15" t="s">
        <v>2</v>
      </c>
      <c r="I46" s="10"/>
      <c r="J46" s="10"/>
      <c r="K46" s="10" t="s">
        <v>4</v>
      </c>
      <c r="L46" s="10"/>
      <c r="M46" s="10"/>
      <c r="N46" s="10"/>
      <c r="O46" s="10"/>
    </row>
    <row r="47" spans="2:15" ht="14.25">
      <c r="B47" s="7" t="str">
        <f>HYPERLINK("https://opensource.org/licenses/LiLiQ-P-1.1","Licence Libre du Québec – Permissive")</f>
        <v>Licence Libre du Québec – Permissive</v>
      </c>
      <c r="C47" s="27" t="s">
        <v>105</v>
      </c>
      <c r="D47" s="10" t="s">
        <v>9</v>
      </c>
      <c r="E47" s="13" t="s">
        <v>10</v>
      </c>
      <c r="F47" s="10" t="s">
        <v>2</v>
      </c>
      <c r="G47" s="13" t="s">
        <v>2</v>
      </c>
      <c r="H47" s="15" t="s">
        <v>2</v>
      </c>
      <c r="I47" s="10"/>
      <c r="J47" s="10"/>
      <c r="K47" s="10" t="s">
        <v>4</v>
      </c>
      <c r="L47" s="10"/>
      <c r="M47" s="10"/>
      <c r="N47" s="10"/>
      <c r="O47" s="10"/>
    </row>
    <row r="48" spans="2:15" ht="14.25">
      <c r="B48" s="7" t="str">
        <f>HYPERLINK("https://opensource.org/licenses/LiLiQ-R-1.1","Licence Libre du Québec – Réciprocité ")</f>
        <v xml:space="preserve">Licence Libre du Québec – Réciprocité </v>
      </c>
      <c r="C48" s="27" t="s">
        <v>106</v>
      </c>
      <c r="D48" s="10" t="s">
        <v>9</v>
      </c>
      <c r="E48" s="13" t="s">
        <v>10</v>
      </c>
      <c r="F48" s="10" t="s">
        <v>2</v>
      </c>
      <c r="G48" s="13" t="s">
        <v>2</v>
      </c>
      <c r="H48" s="15" t="s">
        <v>2</v>
      </c>
      <c r="I48" s="10"/>
      <c r="J48" s="10"/>
      <c r="K48" s="10" t="s">
        <v>4</v>
      </c>
      <c r="L48" s="10"/>
      <c r="M48" s="10"/>
      <c r="N48" s="10"/>
      <c r="O48" s="10"/>
    </row>
    <row r="49" spans="2:15" ht="14.25">
      <c r="B49" s="7" t="str">
        <f>HYPERLINK("https://opensource.org/licenses/LiLiQ-Rplus-1.1","Licence Libre du Québec – Réciprocité forte")</f>
        <v>Licence Libre du Québec – Réciprocité forte</v>
      </c>
      <c r="C49" s="27" t="s">
        <v>107</v>
      </c>
      <c r="D49" s="10" t="s">
        <v>9</v>
      </c>
      <c r="E49" s="13" t="s">
        <v>4</v>
      </c>
      <c r="F49" s="10" t="s">
        <v>2</v>
      </c>
      <c r="G49" s="13" t="s">
        <v>2</v>
      </c>
      <c r="H49" s="15" t="s">
        <v>2</v>
      </c>
      <c r="I49" s="10"/>
      <c r="J49" s="10"/>
      <c r="K49" s="10" t="s">
        <v>4</v>
      </c>
      <c r="L49" s="10"/>
      <c r="M49" s="10"/>
      <c r="N49" s="10"/>
      <c r="O49" s="10"/>
    </row>
    <row r="50" spans="2:15" ht="14.25">
      <c r="B50" s="7" t="str">
        <f>HYPERLINK("https://opensource.org/licenses/LPL-1.02","Lucent Public License Version 1.02")</f>
        <v>Lucent Public License Version 1.02</v>
      </c>
      <c r="C50" s="27" t="s">
        <v>108</v>
      </c>
      <c r="D50" s="10" t="s">
        <v>9</v>
      </c>
      <c r="E50" s="13" t="s">
        <v>10</v>
      </c>
      <c r="F50" s="10" t="s">
        <v>2</v>
      </c>
      <c r="G50" s="15" t="s">
        <v>4</v>
      </c>
      <c r="H50" s="15" t="s">
        <v>2</v>
      </c>
      <c r="I50" s="10"/>
      <c r="J50" s="10"/>
      <c r="K50" s="10" t="s">
        <v>4</v>
      </c>
      <c r="L50" s="10"/>
      <c r="M50" s="10"/>
      <c r="N50" s="10"/>
      <c r="O50" s="10"/>
    </row>
    <row r="51" spans="2:15" ht="14.25">
      <c r="B51" s="7" t="str">
        <f>HYPERLINK("https://opensource.org/licenses/MirOS","MirOS Licence")</f>
        <v>MirOS Licence</v>
      </c>
      <c r="C51" s="27" t="s">
        <v>109</v>
      </c>
      <c r="D51" s="10" t="str">
        <f>IF(F51="yes","SaaS",IF(E51="no","permissive",IF(E51="yes","copyleft",E51)))</f>
        <v>permissive</v>
      </c>
      <c r="E51" s="11" t="s">
        <v>2</v>
      </c>
      <c r="F51" s="10" t="s">
        <v>2</v>
      </c>
      <c r="G51" s="13" t="s">
        <v>2</v>
      </c>
      <c r="H51" s="15" t="s">
        <v>2</v>
      </c>
      <c r="I51" s="10"/>
      <c r="J51" s="10"/>
      <c r="K51" s="10" t="s">
        <v>4</v>
      </c>
      <c r="L51" s="10"/>
      <c r="M51" s="10"/>
      <c r="N51" s="10"/>
      <c r="O51" s="10"/>
    </row>
    <row r="52" spans="2:15" ht="14.25">
      <c r="B52" s="7" t="str">
        <f>HYPERLINK("https://opensource.org/licenses/MS-PL","Microsoft Public License")</f>
        <v>Microsoft Public License</v>
      </c>
      <c r="C52" s="27" t="s">
        <v>110</v>
      </c>
      <c r="D52" s="10" t="s">
        <v>9</v>
      </c>
      <c r="E52" s="13" t="s">
        <v>10</v>
      </c>
      <c r="F52" s="10" t="s">
        <v>2</v>
      </c>
      <c r="G52" s="15" t="s">
        <v>4</v>
      </c>
      <c r="H52" s="15" t="s">
        <v>2</v>
      </c>
      <c r="I52" s="10"/>
      <c r="J52" s="10"/>
      <c r="K52" s="10" t="s">
        <v>4</v>
      </c>
      <c r="L52" s="10"/>
      <c r="M52" s="10"/>
      <c r="N52" s="10"/>
      <c r="O52" s="10"/>
    </row>
    <row r="53" spans="2:15" ht="14.25">
      <c r="B53" s="7" t="str">
        <f>HYPERLINK("https://opensource.org/licenses/MS-RL","Microsoft Reciprocal License ")</f>
        <v xml:space="preserve">Microsoft Reciprocal License </v>
      </c>
      <c r="C53" s="27" t="s">
        <v>111</v>
      </c>
      <c r="D53" s="10" t="s">
        <v>9</v>
      </c>
      <c r="E53" s="13" t="s">
        <v>27</v>
      </c>
      <c r="F53" s="10" t="s">
        <v>2</v>
      </c>
      <c r="G53" s="15" t="s">
        <v>4</v>
      </c>
      <c r="H53" s="15" t="s">
        <v>2</v>
      </c>
      <c r="I53" s="10"/>
      <c r="J53" s="10"/>
      <c r="K53" s="10" t="s">
        <v>4</v>
      </c>
      <c r="L53" s="10"/>
      <c r="M53" s="10"/>
      <c r="N53" s="10"/>
      <c r="O53" s="10"/>
    </row>
    <row r="54" spans="2:15" ht="14.25">
      <c r="B54" s="7" t="str">
        <f>HYPERLINK("https://opensource.org/licenses/MIT","MIT License ")</f>
        <v xml:space="preserve">MIT License </v>
      </c>
      <c r="C54" s="27" t="s">
        <v>112</v>
      </c>
      <c r="D54" s="10" t="str">
        <f t="shared" ref="D54:D55" si="6">IF(F54="yes","SaaS",IF(E54="no","permissive",IF(E54="yes","copyleft",E54)))</f>
        <v>permissive</v>
      </c>
      <c r="E54" s="11" t="s">
        <v>2</v>
      </c>
      <c r="F54" s="10" t="s">
        <v>2</v>
      </c>
      <c r="G54" s="13" t="s">
        <v>2</v>
      </c>
      <c r="H54" s="15" t="s">
        <v>2</v>
      </c>
      <c r="I54" s="10"/>
      <c r="J54" s="10"/>
      <c r="K54" s="10" t="s">
        <v>4</v>
      </c>
      <c r="L54" s="10"/>
      <c r="M54" s="10"/>
      <c r="N54" s="10"/>
      <c r="O54" s="10"/>
    </row>
    <row r="55" spans="2:15" ht="14.25">
      <c r="B55" s="7" t="str">
        <f>HYPERLINK("https://opensource.org/licenses/Motosoto","Motosoto License")</f>
        <v>Motosoto License</v>
      </c>
      <c r="C55" s="27" t="s">
        <v>113</v>
      </c>
      <c r="D55" s="10" t="str">
        <f t="shared" si="6"/>
        <v>copyleft</v>
      </c>
      <c r="E55" s="13" t="s">
        <v>4</v>
      </c>
      <c r="F55" s="10" t="s">
        <v>2</v>
      </c>
      <c r="G55" s="15" t="s">
        <v>4</v>
      </c>
      <c r="H55" s="15" t="s">
        <v>2</v>
      </c>
      <c r="I55" s="10"/>
      <c r="J55" s="10"/>
      <c r="K55" s="10" t="s">
        <v>4</v>
      </c>
      <c r="L55" s="10"/>
      <c r="M55" s="10"/>
      <c r="N55" s="10"/>
      <c r="O55" s="10"/>
    </row>
    <row r="56" spans="2:15" ht="14.25">
      <c r="B56" s="7" t="str">
        <f>HYPERLINK("https://opensource.org/licenses/MPL-1.0","Mozilla Public License 1.0 ")</f>
        <v xml:space="preserve">Mozilla Public License 1.0 </v>
      </c>
      <c r="C56" s="27" t="s">
        <v>114</v>
      </c>
      <c r="D56" s="10" t="s">
        <v>9</v>
      </c>
      <c r="E56" s="13" t="s">
        <v>10</v>
      </c>
      <c r="F56" s="10" t="s">
        <v>2</v>
      </c>
      <c r="G56" s="15" t="s">
        <v>4</v>
      </c>
      <c r="H56" s="15" t="s">
        <v>2</v>
      </c>
      <c r="I56" s="10"/>
      <c r="J56" s="10"/>
      <c r="K56" s="10" t="s">
        <v>4</v>
      </c>
      <c r="L56" s="10"/>
      <c r="M56" s="10"/>
      <c r="N56" s="10"/>
      <c r="O56" s="10"/>
    </row>
    <row r="57" spans="2:15" ht="14.25">
      <c r="B57" s="7" t="str">
        <f>HYPERLINK("https://opensource.org/licenses/MPL-1.1","Mozilla Public License 1.1")</f>
        <v>Mozilla Public License 1.1</v>
      </c>
      <c r="C57" s="27" t="s">
        <v>115</v>
      </c>
      <c r="D57" s="10" t="s">
        <v>9</v>
      </c>
      <c r="E57" s="13" t="s">
        <v>10</v>
      </c>
      <c r="F57" s="10" t="s">
        <v>2</v>
      </c>
      <c r="G57" s="15" t="s">
        <v>4</v>
      </c>
      <c r="H57" s="15" t="s">
        <v>2</v>
      </c>
      <c r="I57" s="10"/>
      <c r="J57" s="10"/>
      <c r="K57" s="10" t="s">
        <v>4</v>
      </c>
      <c r="L57" s="10"/>
      <c r="M57" s="10"/>
      <c r="N57" s="10"/>
      <c r="O57" s="10"/>
    </row>
    <row r="58" spans="2:15" ht="14.25">
      <c r="B58" s="7" t="str">
        <f>HYPERLINK("https://opensource.org/licenses/MPL-2.0","Mozilla Public License 2.0 ")</f>
        <v xml:space="preserve">Mozilla Public License 2.0 </v>
      </c>
      <c r="C58" s="27" t="s">
        <v>116</v>
      </c>
      <c r="D58" s="10" t="s">
        <v>9</v>
      </c>
      <c r="E58" s="13" t="s">
        <v>10</v>
      </c>
      <c r="F58" s="10" t="s">
        <v>2</v>
      </c>
      <c r="G58" s="13" t="s">
        <v>4</v>
      </c>
      <c r="H58" s="15" t="s">
        <v>2</v>
      </c>
      <c r="I58" s="10"/>
      <c r="J58" s="10"/>
      <c r="K58" s="10" t="s">
        <v>4</v>
      </c>
      <c r="L58" s="10"/>
      <c r="M58" s="10"/>
      <c r="N58" s="10"/>
      <c r="O58" s="10"/>
    </row>
    <row r="59" spans="2:15" ht="14.25">
      <c r="B59" s="7" t="str">
        <f>HYPERLINK("https://opensource.org/licenses/Multics","Multics License (Multics)")</f>
        <v>Multics License (Multics)</v>
      </c>
      <c r="C59" s="27" t="s">
        <v>117</v>
      </c>
      <c r="D59" s="10" t="str">
        <f>IF(F59="yes","SaaS",IF(E59="no","permissive",IF(E59="yes","copyleft",E59)))</f>
        <v>permissive</v>
      </c>
      <c r="E59" s="11" t="s">
        <v>2</v>
      </c>
      <c r="F59" s="10" t="s">
        <v>2</v>
      </c>
      <c r="G59" s="13" t="s">
        <v>2</v>
      </c>
      <c r="H59" s="15" t="s">
        <v>2</v>
      </c>
      <c r="I59" s="10"/>
      <c r="J59" s="10"/>
      <c r="K59" s="10" t="s">
        <v>4</v>
      </c>
      <c r="L59" s="10"/>
      <c r="M59" s="10"/>
      <c r="N59" s="10"/>
      <c r="O59" s="10"/>
    </row>
    <row r="60" spans="2:15" ht="14.25">
      <c r="B60" s="7" t="str">
        <f>HYPERLINK("https://opensource.org/licenses/NASA-1.3","NASA Open Source Agreement 1.3")</f>
        <v>NASA Open Source Agreement 1.3</v>
      </c>
      <c r="C60" s="27" t="s">
        <v>118</v>
      </c>
      <c r="D60" s="10" t="s">
        <v>9</v>
      </c>
      <c r="E60" s="13" t="s">
        <v>10</v>
      </c>
      <c r="F60" s="10" t="s">
        <v>2</v>
      </c>
      <c r="G60" s="15" t="s">
        <v>4</v>
      </c>
      <c r="H60" s="15" t="s">
        <v>2</v>
      </c>
      <c r="I60" s="10"/>
      <c r="J60" s="10"/>
      <c r="K60" s="10" t="s">
        <v>4</v>
      </c>
      <c r="L60" s="10"/>
      <c r="M60" s="10"/>
      <c r="N60" s="10"/>
      <c r="O60" s="10"/>
    </row>
    <row r="61" spans="2:15" ht="14.25">
      <c r="B61" s="7" t="str">
        <f>HYPERLINK("https://opensource.org/licenses/NTP","NTP License")</f>
        <v>NTP License</v>
      </c>
      <c r="C61" s="27" t="s">
        <v>119</v>
      </c>
      <c r="D61" s="10" t="str">
        <f t="shared" ref="D61:D62" si="7">IF(F61="yes","SaaS",IF(E61="no","permissive",IF(E61="yes","copyleft",E61)))</f>
        <v>permissive</v>
      </c>
      <c r="E61" s="11" t="s">
        <v>2</v>
      </c>
      <c r="F61" s="10" t="s">
        <v>2</v>
      </c>
      <c r="G61" s="13" t="s">
        <v>2</v>
      </c>
      <c r="H61" s="15" t="s">
        <v>2</v>
      </c>
      <c r="I61" s="10"/>
      <c r="J61" s="10"/>
      <c r="K61" s="10" t="s">
        <v>4</v>
      </c>
      <c r="L61" s="10"/>
      <c r="M61" s="10"/>
      <c r="N61" s="10"/>
      <c r="O61" s="10"/>
    </row>
    <row r="62" spans="2:15" ht="14.25">
      <c r="B62" s="7" t="str">
        <f>HYPERLINK("https://opensource.org/licenses/Naumen","Naumen Public License")</f>
        <v>Naumen Public License</v>
      </c>
      <c r="C62" s="27" t="s">
        <v>120</v>
      </c>
      <c r="D62" s="10" t="str">
        <f t="shared" si="7"/>
        <v>permissive</v>
      </c>
      <c r="E62" s="11" t="s">
        <v>2</v>
      </c>
      <c r="F62" s="10" t="s">
        <v>2</v>
      </c>
      <c r="G62" s="13" t="s">
        <v>2</v>
      </c>
      <c r="H62" s="15" t="s">
        <v>2</v>
      </c>
      <c r="I62" s="10"/>
      <c r="J62" s="10"/>
      <c r="K62" s="10" t="s">
        <v>4</v>
      </c>
      <c r="L62" s="10"/>
      <c r="M62" s="10"/>
      <c r="N62" s="10"/>
      <c r="O62" s="10"/>
    </row>
    <row r="63" spans="2:15" ht="14.25">
      <c r="B63" s="7" t="str">
        <f>HYPERLINK("https://opensource.org/licenses/NGPL","Nethack General Public License ")</f>
        <v xml:space="preserve">Nethack General Public License </v>
      </c>
      <c r="C63" s="27" t="s">
        <v>121</v>
      </c>
      <c r="D63" s="10" t="s">
        <v>9</v>
      </c>
      <c r="E63" s="13" t="s">
        <v>10</v>
      </c>
      <c r="F63" s="10" t="s">
        <v>2</v>
      </c>
      <c r="G63" s="13" t="s">
        <v>2</v>
      </c>
      <c r="H63" s="15" t="s">
        <v>2</v>
      </c>
      <c r="I63" s="10"/>
      <c r="J63" s="10"/>
      <c r="K63" s="10" t="s">
        <v>4</v>
      </c>
      <c r="L63" s="10"/>
      <c r="M63" s="10"/>
      <c r="N63" s="10"/>
      <c r="O63" s="10"/>
    </row>
    <row r="64" spans="2:15" ht="14.25">
      <c r="B64" s="7" t="str">
        <f>HYPERLINK("https://opensource.org/licenses/nokia.php","Nokia Open Source License ")</f>
        <v xml:space="preserve">Nokia Open Source License </v>
      </c>
      <c r="C64" s="27" t="s">
        <v>122</v>
      </c>
      <c r="D64" s="10" t="s">
        <v>9</v>
      </c>
      <c r="E64" s="13" t="s">
        <v>10</v>
      </c>
      <c r="F64" s="10" t="s">
        <v>2</v>
      </c>
      <c r="G64" s="15" t="s">
        <v>4</v>
      </c>
      <c r="H64" s="15" t="s">
        <v>2</v>
      </c>
      <c r="I64" s="10"/>
      <c r="J64" s="10"/>
      <c r="K64" s="10" t="s">
        <v>4</v>
      </c>
      <c r="L64" s="10"/>
      <c r="M64" s="10"/>
      <c r="N64" s="10"/>
      <c r="O64" s="10"/>
    </row>
    <row r="65" spans="2:15" ht="14.25">
      <c r="B65" s="7" t="str">
        <f>HYPERLINK("https://opensource.org/licenses/NPOSL-3.0","Non-Profit Open Software License 3.0")</f>
        <v>Non-Profit Open Software License 3.0</v>
      </c>
      <c r="C65" s="27" t="s">
        <v>123</v>
      </c>
      <c r="D65" s="10" t="s">
        <v>9</v>
      </c>
      <c r="E65" s="13" t="s">
        <v>4</v>
      </c>
      <c r="F65" s="10" t="s">
        <v>2</v>
      </c>
      <c r="G65" s="15" t="s">
        <v>4</v>
      </c>
      <c r="H65" s="15" t="s">
        <v>2</v>
      </c>
      <c r="I65" s="10"/>
      <c r="J65" s="10"/>
      <c r="K65" s="10" t="s">
        <v>4</v>
      </c>
      <c r="L65" s="10"/>
      <c r="M65" s="10"/>
      <c r="N65" s="10"/>
      <c r="O65" s="10"/>
    </row>
    <row r="66" spans="2:15" ht="14.25">
      <c r="B66" s="7" t="str">
        <f>HYPERLINK("https://opensource.org/licenses/OCLC-2.0","OCLC Research Public License 2.0 ")</f>
        <v xml:space="preserve">OCLC Research Public License 2.0 </v>
      </c>
      <c r="C66" s="27" t="s">
        <v>124</v>
      </c>
      <c r="D66" s="10" t="s">
        <v>9</v>
      </c>
      <c r="E66" s="13" t="s">
        <v>10</v>
      </c>
      <c r="F66" s="10" t="s">
        <v>2</v>
      </c>
      <c r="G66" s="13" t="s">
        <v>2</v>
      </c>
      <c r="H66" s="15" t="s">
        <v>2</v>
      </c>
      <c r="I66" s="10"/>
      <c r="J66" s="10"/>
      <c r="K66" s="10" t="s">
        <v>4</v>
      </c>
      <c r="L66" s="10"/>
      <c r="M66" s="10"/>
      <c r="N66" s="10"/>
      <c r="O66" s="10"/>
    </row>
    <row r="67" spans="2:15" ht="14.25">
      <c r="B67" s="7" t="str">
        <f>HYPERLINK("http://www.nationalarchives.gov.uk/doc/open-government-licence/version/3/","Open Government Licence 3.0")</f>
        <v>Open Government Licence 3.0</v>
      </c>
      <c r="C67" s="27" t="s">
        <v>125</v>
      </c>
      <c r="D67" s="10" t="s">
        <v>19</v>
      </c>
      <c r="E67" s="11" t="s">
        <v>2</v>
      </c>
      <c r="F67" s="10" t="s">
        <v>2</v>
      </c>
      <c r="G67" s="13" t="s">
        <v>30</v>
      </c>
      <c r="H67" s="15" t="s">
        <v>2</v>
      </c>
      <c r="I67" s="10"/>
      <c r="J67" s="10"/>
      <c r="K67" s="10" t="s">
        <v>4</v>
      </c>
      <c r="L67" s="10"/>
      <c r="M67" s="10"/>
      <c r="N67" s="10"/>
      <c r="O67" s="10"/>
    </row>
    <row r="68" spans="2:15" ht="14.25">
      <c r="B68" s="7" t="str">
        <f>HYPERLINK("https://opensource.org/licenses/OGTSL","Open Group Test Suite License")</f>
        <v>Open Group Test Suite License</v>
      </c>
      <c r="C68" s="27" t="s">
        <v>126</v>
      </c>
      <c r="D68" s="10" t="s">
        <v>9</v>
      </c>
      <c r="E68" s="13" t="s">
        <v>10</v>
      </c>
      <c r="F68" s="10" t="s">
        <v>2</v>
      </c>
      <c r="G68" s="13" t="s">
        <v>2</v>
      </c>
      <c r="H68" s="15" t="s">
        <v>2</v>
      </c>
      <c r="I68" s="10"/>
      <c r="J68" s="10"/>
      <c r="K68" s="10" t="s">
        <v>4</v>
      </c>
      <c r="L68" s="10"/>
      <c r="M68" s="10"/>
      <c r="N68" s="10"/>
      <c r="O68" s="10"/>
    </row>
    <row r="69" spans="2:15" ht="14.25">
      <c r="B69" s="7" t="str">
        <f>HYPERLINK("https://opensource.org/licenses/OSL-3.0","Open Software License 3.0")</f>
        <v>Open Software License 3.0</v>
      </c>
      <c r="C69" s="27" t="s">
        <v>127</v>
      </c>
      <c r="D69" s="10" t="str">
        <f>IF(F69="yes","SaaS",IF(E69="no","permissive",IF(E69="yes","copyleft",E69)))</f>
        <v>SaaS</v>
      </c>
      <c r="E69" s="13" t="s">
        <v>27</v>
      </c>
      <c r="F69" s="10" t="s">
        <v>4</v>
      </c>
      <c r="G69" s="13" t="s">
        <v>4</v>
      </c>
      <c r="H69" s="15" t="s">
        <v>2</v>
      </c>
      <c r="I69" s="10"/>
      <c r="J69" s="10"/>
      <c r="K69" s="10" t="s">
        <v>4</v>
      </c>
      <c r="L69" s="10"/>
      <c r="M69" s="10"/>
      <c r="N69" s="10"/>
      <c r="O69" s="10"/>
    </row>
    <row r="70" spans="2:15" ht="14.25">
      <c r="B70" s="41" t="s">
        <v>128</v>
      </c>
      <c r="C70" s="38" t="s">
        <v>129</v>
      </c>
      <c r="D70" s="10" t="s">
        <v>9</v>
      </c>
      <c r="E70" s="13" t="s">
        <v>10</v>
      </c>
      <c r="F70" s="10" t="s">
        <v>2</v>
      </c>
      <c r="G70" s="15" t="s">
        <v>4</v>
      </c>
      <c r="H70" s="15" t="s">
        <v>2</v>
      </c>
      <c r="I70" s="10"/>
      <c r="J70" s="10"/>
      <c r="K70" s="10" t="s">
        <v>4</v>
      </c>
      <c r="L70" s="10"/>
      <c r="M70" s="10"/>
      <c r="N70" s="10"/>
      <c r="O70" s="10"/>
    </row>
    <row r="71" spans="2:15" ht="14.25">
      <c r="B71" s="7" t="str">
        <f>HYPERLINK("https://opensource.org/licenses/PHP-3.0","PHP License 3.0")</f>
        <v>PHP License 3.0</v>
      </c>
      <c r="C71" s="27" t="s">
        <v>130</v>
      </c>
      <c r="D71" s="10" t="str">
        <f t="shared" ref="D71:D74" si="8">IF(F71="yes","SaaS",IF(E71="no","permissive",IF(E71="yes","copyleft",E71)))</f>
        <v>permissive</v>
      </c>
      <c r="E71" s="11" t="s">
        <v>2</v>
      </c>
      <c r="F71" s="10" t="s">
        <v>2</v>
      </c>
      <c r="G71" s="13" t="s">
        <v>2</v>
      </c>
      <c r="H71" s="15" t="s">
        <v>2</v>
      </c>
      <c r="I71" s="10"/>
      <c r="J71" s="10"/>
      <c r="K71" s="10" t="s">
        <v>4</v>
      </c>
      <c r="L71" s="10"/>
      <c r="M71" s="10"/>
      <c r="N71" s="10"/>
      <c r="O71" s="10"/>
    </row>
    <row r="72" spans="2:15" ht="14.25">
      <c r="B72" s="7" t="str">
        <f>HYPERLINK("https://opensource.org/licenses/PostgreSQL","The PostgreSQL License ")</f>
        <v xml:space="preserve">The PostgreSQL License </v>
      </c>
      <c r="C72" s="27" t="s">
        <v>131</v>
      </c>
      <c r="D72" s="10" t="str">
        <f t="shared" si="8"/>
        <v>permissive</v>
      </c>
      <c r="E72" s="11" t="s">
        <v>2</v>
      </c>
      <c r="F72" s="10" t="s">
        <v>2</v>
      </c>
      <c r="G72" s="13" t="s">
        <v>2</v>
      </c>
      <c r="H72" s="15" t="s">
        <v>2</v>
      </c>
      <c r="I72" s="10"/>
      <c r="J72" s="10"/>
      <c r="K72" s="10" t="s">
        <v>4</v>
      </c>
      <c r="L72" s="10"/>
      <c r="M72" s="10"/>
      <c r="N72" s="10"/>
      <c r="O72" s="10"/>
    </row>
    <row r="73" spans="2:15" ht="14.25">
      <c r="B73" s="7" t="str">
        <f>HYPERLINK("https://opensource.org/licenses/Python-2.0","Python License (overall Python license)")</f>
        <v>Python License (overall Python license)</v>
      </c>
      <c r="C73" s="27" t="s">
        <v>132</v>
      </c>
      <c r="D73" s="10" t="str">
        <f t="shared" si="8"/>
        <v>permissive</v>
      </c>
      <c r="E73" s="11" t="s">
        <v>2</v>
      </c>
      <c r="F73" s="10" t="s">
        <v>2</v>
      </c>
      <c r="G73" s="13" t="s">
        <v>2</v>
      </c>
      <c r="H73" s="15" t="s">
        <v>2</v>
      </c>
      <c r="I73" s="10"/>
      <c r="J73" s="10"/>
      <c r="K73" s="10" t="s">
        <v>4</v>
      </c>
      <c r="L73" s="10"/>
      <c r="M73" s="10"/>
      <c r="N73" s="10"/>
      <c r="O73" s="10"/>
    </row>
    <row r="74" spans="2:15" ht="14.25">
      <c r="B74" s="7" t="str">
        <f>HYPERLINK("https://opensource.org/licenses/pythonpl.php","CNRI Python license (CNRI portion of Python License)")</f>
        <v>CNRI Python license (CNRI portion of Python License)</v>
      </c>
      <c r="C74" s="27" t="s">
        <v>133</v>
      </c>
      <c r="D74" s="10" t="str">
        <f t="shared" si="8"/>
        <v>permissive</v>
      </c>
      <c r="E74" s="11" t="s">
        <v>2</v>
      </c>
      <c r="F74" s="10" t="s">
        <v>2</v>
      </c>
      <c r="G74" s="13" t="s">
        <v>2</v>
      </c>
      <c r="H74" s="15" t="s">
        <v>2</v>
      </c>
      <c r="I74" s="10"/>
      <c r="J74" s="10"/>
      <c r="K74" s="10" t="s">
        <v>4</v>
      </c>
      <c r="L74" s="10"/>
      <c r="M74" s="10"/>
      <c r="N74" s="10"/>
      <c r="O74" s="10"/>
    </row>
    <row r="75" spans="2:15" ht="14.25">
      <c r="B75" s="7" t="str">
        <f>HYPERLINK("https://opensource.org/licenses/QPL-1.0","Q Public License ")</f>
        <v xml:space="preserve">Q Public License </v>
      </c>
      <c r="C75" s="27" t="s">
        <v>134</v>
      </c>
      <c r="D75" s="10" t="s">
        <v>9</v>
      </c>
      <c r="E75" s="13" t="s">
        <v>10</v>
      </c>
      <c r="F75" s="10" t="s">
        <v>2</v>
      </c>
      <c r="G75" s="13" t="s">
        <v>2</v>
      </c>
      <c r="H75" s="15" t="s">
        <v>2</v>
      </c>
      <c r="I75" s="10"/>
      <c r="J75" s="10"/>
      <c r="K75" s="10" t="s">
        <v>4</v>
      </c>
      <c r="L75" s="10"/>
      <c r="M75" s="10"/>
      <c r="N75" s="10"/>
      <c r="O75" s="10"/>
    </row>
    <row r="76" spans="2:15" ht="14.25">
      <c r="B76" s="7" t="str">
        <f>HYPERLINK("https://opensource.org/licenses/RPSL-1.0","RealNetworks Public Source License V1.0")</f>
        <v>RealNetworks Public Source License V1.0</v>
      </c>
      <c r="C76" s="27" t="s">
        <v>135</v>
      </c>
      <c r="D76" s="10" t="s">
        <v>9</v>
      </c>
      <c r="E76" s="13" t="s">
        <v>10</v>
      </c>
      <c r="F76" s="10" t="s">
        <v>2</v>
      </c>
      <c r="G76" s="15" t="s">
        <v>4</v>
      </c>
      <c r="H76" s="15" t="s">
        <v>2</v>
      </c>
      <c r="I76" s="10"/>
      <c r="J76" s="10"/>
      <c r="K76" s="10" t="s">
        <v>4</v>
      </c>
      <c r="L76" s="10"/>
      <c r="M76" s="10"/>
      <c r="N76" s="10"/>
      <c r="O76" s="10"/>
    </row>
    <row r="77" spans="2:15" ht="14.25">
      <c r="B77" s="7" t="str">
        <f>HYPERLINK("https://opensource.org/licenses/RPL-1.5","Reciprocal Public License 1.5 ")</f>
        <v xml:space="preserve">Reciprocal Public License 1.5 </v>
      </c>
      <c r="C77" s="27" t="s">
        <v>136</v>
      </c>
      <c r="D77" s="10" t="s">
        <v>9</v>
      </c>
      <c r="E77" s="13" t="s">
        <v>27</v>
      </c>
      <c r="F77" s="10" t="s">
        <v>2</v>
      </c>
      <c r="G77" s="15" t="s">
        <v>4</v>
      </c>
      <c r="H77" s="15" t="s">
        <v>2</v>
      </c>
      <c r="I77" s="10"/>
      <c r="J77" s="10"/>
      <c r="K77" s="10" t="s">
        <v>4</v>
      </c>
      <c r="L77" s="10"/>
      <c r="M77" s="10"/>
      <c r="N77" s="10"/>
      <c r="O77" s="10"/>
    </row>
    <row r="78" spans="2:15" ht="14.25">
      <c r="B78" s="7" t="str">
        <f>HYPERLINK("https://opensource.org/licenses/RSCPL","Ricoh Source Code Public License ")</f>
        <v xml:space="preserve">Ricoh Source Code Public License </v>
      </c>
      <c r="C78" s="27" t="s">
        <v>137</v>
      </c>
      <c r="D78" s="10" t="s">
        <v>9</v>
      </c>
      <c r="E78" s="13" t="s">
        <v>10</v>
      </c>
      <c r="F78" s="10" t="s">
        <v>2</v>
      </c>
      <c r="G78" s="15" t="s">
        <v>4</v>
      </c>
      <c r="H78" s="15" t="s">
        <v>2</v>
      </c>
      <c r="I78" s="10"/>
      <c r="J78" s="10"/>
      <c r="K78" s="10" t="s">
        <v>4</v>
      </c>
      <c r="L78" s="10"/>
      <c r="M78" s="10"/>
      <c r="N78" s="10"/>
      <c r="O78" s="10"/>
    </row>
    <row r="79" spans="2:15" ht="14.25">
      <c r="B79" s="7" t="str">
        <f>HYPERLINK("https://opensource.org/licenses/OFL-1.1","SIL Open Font License 1.1")</f>
        <v>SIL Open Font License 1.1</v>
      </c>
      <c r="C79" s="27" t="s">
        <v>138</v>
      </c>
      <c r="D79" s="10" t="str">
        <f t="shared" ref="D79:D81" si="9">IF(F79="yes","SaaS",IF(E79="no","permissive",IF(E79="yes","copyleft",E79)))</f>
        <v>copyleft</v>
      </c>
      <c r="E79" s="13" t="s">
        <v>4</v>
      </c>
      <c r="F79" s="10" t="s">
        <v>2</v>
      </c>
      <c r="G79" s="13" t="s">
        <v>2</v>
      </c>
      <c r="H79" s="15" t="s">
        <v>2</v>
      </c>
      <c r="I79" s="10"/>
      <c r="J79" s="10"/>
      <c r="K79" s="10" t="s">
        <v>4</v>
      </c>
      <c r="L79" s="10"/>
      <c r="M79" s="10"/>
      <c r="N79" s="10"/>
      <c r="O79" s="10"/>
    </row>
    <row r="80" spans="2:15" ht="14.25">
      <c r="B80" s="7" t="str">
        <f>HYPERLINK("https://opensource.org/licenses/Simple-2.0","Simple Public License 2.0 ")</f>
        <v xml:space="preserve">Simple Public License 2.0 </v>
      </c>
      <c r="C80" s="27" t="s">
        <v>139</v>
      </c>
      <c r="D80" s="10" t="str">
        <f t="shared" si="9"/>
        <v>copyleft</v>
      </c>
      <c r="E80" s="13" t="s">
        <v>4</v>
      </c>
      <c r="F80" s="10" t="s">
        <v>2</v>
      </c>
      <c r="G80" s="13" t="s">
        <v>2</v>
      </c>
      <c r="H80" s="15" t="s">
        <v>2</v>
      </c>
      <c r="I80" s="10"/>
      <c r="J80" s="10"/>
      <c r="K80" s="10" t="s">
        <v>4</v>
      </c>
      <c r="L80" s="10"/>
      <c r="M80" s="10"/>
      <c r="N80" s="10"/>
      <c r="O80" s="10"/>
    </row>
    <row r="81" spans="2:15" ht="14.25">
      <c r="B81" s="7" t="str">
        <f>HYPERLINK("https://opensource.org/licenses/Sleepycat","Sleepycat License ")</f>
        <v xml:space="preserve">Sleepycat License </v>
      </c>
      <c r="C81" s="27" t="s">
        <v>140</v>
      </c>
      <c r="D81" s="10" t="str">
        <f t="shared" si="9"/>
        <v>copyleft</v>
      </c>
      <c r="E81" s="13" t="s">
        <v>4</v>
      </c>
      <c r="F81" s="10" t="s">
        <v>2</v>
      </c>
      <c r="G81" s="13" t="s">
        <v>2</v>
      </c>
      <c r="H81" s="15" t="s">
        <v>2</v>
      </c>
      <c r="I81" s="10"/>
      <c r="J81" s="10"/>
      <c r="K81" s="10" t="s">
        <v>4</v>
      </c>
      <c r="L81" s="10"/>
      <c r="M81" s="10"/>
      <c r="N81" s="10"/>
      <c r="O81" s="10"/>
    </row>
    <row r="82" spans="2:15" ht="14.25">
      <c r="B82" s="7" t="str">
        <f>HYPERLINK("https://opensource.org/licenses/SPL-1.0","Sun Public License 1.0 ")</f>
        <v xml:space="preserve">Sun Public License 1.0 </v>
      </c>
      <c r="C82" s="27" t="s">
        <v>141</v>
      </c>
      <c r="D82" s="10" t="s">
        <v>9</v>
      </c>
      <c r="E82" s="13" t="s">
        <v>10</v>
      </c>
      <c r="F82" s="10" t="s">
        <v>2</v>
      </c>
      <c r="G82" s="15" t="s">
        <v>4</v>
      </c>
      <c r="H82" s="15" t="s">
        <v>2</v>
      </c>
      <c r="I82" s="10"/>
      <c r="J82" s="10"/>
      <c r="K82" s="10" t="s">
        <v>4</v>
      </c>
      <c r="L82" s="10"/>
      <c r="M82" s="10"/>
      <c r="N82" s="10"/>
      <c r="O82" s="10"/>
    </row>
    <row r="83" spans="2:15" ht="14.25">
      <c r="B83" s="7" t="str">
        <f>HYPERLINK("https://opensource.org/licenses/Watcom-1.0","Sybase Open Watcom Public License 1.0 (Watcom-1.0)")</f>
        <v>Sybase Open Watcom Public License 1.0 (Watcom-1.0)</v>
      </c>
      <c r="C83" s="27" t="s">
        <v>142</v>
      </c>
      <c r="D83" s="10" t="str">
        <f t="shared" ref="D83:D89" si="10">IF(F83="yes","SaaS",IF(E83="no","permissive",IF(E83="yes","copyleft",E83)))</f>
        <v>copyleft</v>
      </c>
      <c r="E83" s="13" t="s">
        <v>4</v>
      </c>
      <c r="F83" s="10" t="s">
        <v>2</v>
      </c>
      <c r="G83" s="15" t="s">
        <v>4</v>
      </c>
      <c r="H83" s="15" t="s">
        <v>2</v>
      </c>
      <c r="I83" s="10"/>
      <c r="J83" s="10"/>
      <c r="K83" s="10" t="s">
        <v>4</v>
      </c>
      <c r="L83" s="10"/>
      <c r="M83" s="10"/>
      <c r="N83" s="10"/>
      <c r="O83" s="10"/>
    </row>
    <row r="84" spans="2:15" ht="14.25">
      <c r="B84" s="45" t="s">
        <v>143</v>
      </c>
      <c r="C84" s="27" t="s">
        <v>144</v>
      </c>
      <c r="D84" s="10" t="str">
        <f t="shared" si="10"/>
        <v>permissive</v>
      </c>
      <c r="E84" s="11" t="s">
        <v>2</v>
      </c>
      <c r="F84" s="10" t="s">
        <v>2</v>
      </c>
      <c r="G84" s="13" t="s">
        <v>2</v>
      </c>
      <c r="H84" s="15" t="s">
        <v>2</v>
      </c>
      <c r="I84" s="10"/>
      <c r="J84" s="10"/>
      <c r="K84" s="10" t="s">
        <v>4</v>
      </c>
      <c r="L84" s="10"/>
      <c r="M84" s="10"/>
      <c r="N84" s="10"/>
      <c r="O84" s="10"/>
    </row>
    <row r="85" spans="2:15" ht="14.25">
      <c r="B85" s="7" t="str">
        <f>HYPERLINK("https://opensource.org/licenses/NCSA","University of Illinois/NCSA Open Source License ")</f>
        <v xml:space="preserve">University of Illinois/NCSA Open Source License </v>
      </c>
      <c r="C85" s="27" t="s">
        <v>146</v>
      </c>
      <c r="D85" s="10" t="str">
        <f t="shared" si="10"/>
        <v>permissive</v>
      </c>
      <c r="E85" s="11" t="s">
        <v>2</v>
      </c>
      <c r="F85" s="10" t="s">
        <v>2</v>
      </c>
      <c r="G85" s="13" t="s">
        <v>2</v>
      </c>
      <c r="H85" s="15" t="s">
        <v>2</v>
      </c>
      <c r="I85" s="10"/>
      <c r="J85" s="10"/>
      <c r="K85" s="10" t="s">
        <v>4</v>
      </c>
      <c r="L85" s="10"/>
      <c r="M85" s="10"/>
      <c r="N85" s="10"/>
      <c r="O85" s="10"/>
    </row>
    <row r="86" spans="2:15" ht="14.25">
      <c r="B86" s="7" t="str">
        <f>HYPERLINK("https://opensource.org/licenses/UPL","Universal Permissive License ")</f>
        <v xml:space="preserve">Universal Permissive License </v>
      </c>
      <c r="C86" s="27" t="s">
        <v>148</v>
      </c>
      <c r="D86" s="10" t="str">
        <f t="shared" si="10"/>
        <v>permissive</v>
      </c>
      <c r="E86" s="11" t="s">
        <v>2</v>
      </c>
      <c r="F86" s="10" t="s">
        <v>2</v>
      </c>
      <c r="G86" s="13" t="s">
        <v>4</v>
      </c>
      <c r="H86" s="15" t="s">
        <v>2</v>
      </c>
      <c r="I86" s="10"/>
      <c r="J86" s="10"/>
      <c r="K86" s="10" t="s">
        <v>4</v>
      </c>
      <c r="L86" s="10"/>
      <c r="M86" s="10"/>
      <c r="N86" s="10"/>
      <c r="O86" s="10"/>
    </row>
    <row r="87" spans="2:15" ht="14.25">
      <c r="B87" s="31" t="s">
        <v>149</v>
      </c>
      <c r="C87" s="38" t="s">
        <v>150</v>
      </c>
      <c r="D87" s="10" t="str">
        <f t="shared" si="10"/>
        <v>copyleft</v>
      </c>
      <c r="E87" s="13" t="s">
        <v>4</v>
      </c>
      <c r="F87" s="10" t="s">
        <v>2</v>
      </c>
      <c r="G87" s="15" t="s">
        <v>4</v>
      </c>
      <c r="H87" s="15" t="s">
        <v>2</v>
      </c>
      <c r="I87" s="10"/>
      <c r="J87" s="10"/>
      <c r="K87" s="10" t="s">
        <v>4</v>
      </c>
      <c r="L87" s="10"/>
      <c r="M87" s="10"/>
      <c r="N87" s="10"/>
      <c r="O87" s="10"/>
    </row>
    <row r="88" spans="2:15" ht="14.25">
      <c r="B88" s="7" t="str">
        <f>HYPERLINK("https://opensource.org/licenses/VSL-1.0","Vovida Software License v. 1.0")</f>
        <v>Vovida Software License v. 1.0</v>
      </c>
      <c r="C88" s="27" t="s">
        <v>151</v>
      </c>
      <c r="D88" s="10" t="str">
        <f t="shared" si="10"/>
        <v>permissive</v>
      </c>
      <c r="E88" s="11" t="s">
        <v>2</v>
      </c>
      <c r="F88" s="10" t="s">
        <v>2</v>
      </c>
      <c r="G88" s="13" t="s">
        <v>2</v>
      </c>
      <c r="H88" s="15" t="s">
        <v>2</v>
      </c>
      <c r="I88" s="10"/>
      <c r="J88" s="10"/>
      <c r="K88" s="10" t="s">
        <v>4</v>
      </c>
      <c r="L88" s="10"/>
      <c r="M88" s="10"/>
      <c r="N88" s="10"/>
      <c r="O88" s="10"/>
    </row>
    <row r="89" spans="2:15" ht="14.25">
      <c r="B89" s="7" t="str">
        <f>HYPERLINK("https://opensource.org/licenses/W3C","W3C License")</f>
        <v>W3C License</v>
      </c>
      <c r="C89" s="27" t="s">
        <v>152</v>
      </c>
      <c r="D89" s="10" t="str">
        <f t="shared" si="10"/>
        <v>permissive</v>
      </c>
      <c r="E89" s="11" t="s">
        <v>2</v>
      </c>
      <c r="F89" s="10" t="s">
        <v>2</v>
      </c>
      <c r="G89" s="13" t="s">
        <v>2</v>
      </c>
      <c r="H89" s="15" t="s">
        <v>2</v>
      </c>
      <c r="I89" s="10"/>
      <c r="J89" s="10"/>
      <c r="K89" s="10" t="s">
        <v>4</v>
      </c>
      <c r="L89" s="10"/>
      <c r="M89" s="10"/>
      <c r="N89" s="10"/>
      <c r="O89" s="10"/>
    </row>
    <row r="90" spans="2:15" ht="14.25">
      <c r="B90" s="7" t="str">
        <f>HYPERLINK("https://opensource.org/licenses/WXwindows","wxWindows Library License ")</f>
        <v xml:space="preserve">wxWindows Library License </v>
      </c>
      <c r="C90" s="27" t="s">
        <v>153</v>
      </c>
      <c r="D90" s="10" t="s">
        <v>9</v>
      </c>
      <c r="E90" s="13" t="s">
        <v>10</v>
      </c>
      <c r="F90" s="10" t="s">
        <v>2</v>
      </c>
      <c r="G90" s="13" t="s">
        <v>2</v>
      </c>
      <c r="H90" s="15" t="s">
        <v>2</v>
      </c>
      <c r="I90" s="10"/>
      <c r="J90" s="10"/>
      <c r="K90" s="10" t="s">
        <v>4</v>
      </c>
      <c r="L90" s="10"/>
      <c r="M90" s="10"/>
      <c r="N90" s="10"/>
      <c r="O90" s="10"/>
    </row>
    <row r="91" spans="2:15" ht="14.25">
      <c r="B91" s="7" t="str">
        <f>HYPERLINK("https://opensource.org/licenses/xnet.php","X.Net License ")</f>
        <v xml:space="preserve">X.Net License </v>
      </c>
      <c r="C91" s="27" t="s">
        <v>154</v>
      </c>
      <c r="D91" s="10" t="s">
        <v>19</v>
      </c>
      <c r="E91" s="11" t="s">
        <v>2</v>
      </c>
      <c r="F91" s="10" t="s">
        <v>2</v>
      </c>
      <c r="G91" s="13" t="s">
        <v>2</v>
      </c>
      <c r="H91" s="15" t="s">
        <v>2</v>
      </c>
      <c r="I91" s="10"/>
      <c r="J91" s="10"/>
      <c r="K91" s="10" t="s">
        <v>4</v>
      </c>
      <c r="L91" s="10"/>
      <c r="M91" s="10"/>
      <c r="N91" s="10"/>
      <c r="O91" s="10"/>
    </row>
    <row r="92" spans="2:15" ht="14.25">
      <c r="B92" s="7" t="str">
        <f>HYPERLINK("https://opensource.org/licenses/FPL-1.0.0","Zero Clause BSD License: see Free Public License 1.0.0")</f>
        <v>Zero Clause BSD License: see Free Public License 1.0.0</v>
      </c>
      <c r="C92" s="27" t="s">
        <v>90</v>
      </c>
      <c r="D92" s="10" t="str">
        <f t="shared" ref="D92:D94" si="11">IF(F92="yes","SaaS",IF(E92="no","permissive",IF(E92="yes","copyleft",E92)))</f>
        <v>permissive</v>
      </c>
      <c r="E92" s="11" t="s">
        <v>2</v>
      </c>
      <c r="F92" s="10" t="s">
        <v>2</v>
      </c>
      <c r="G92" s="13" t="s">
        <v>2</v>
      </c>
      <c r="H92" s="15" t="s">
        <v>2</v>
      </c>
      <c r="I92" s="10"/>
      <c r="J92" s="10"/>
      <c r="K92" s="10" t="s">
        <v>4</v>
      </c>
      <c r="L92" s="10"/>
      <c r="M92" s="10"/>
      <c r="N92" s="10"/>
      <c r="O92" s="10"/>
    </row>
    <row r="93" spans="2:15" ht="14.25">
      <c r="B93" s="7" t="str">
        <f>HYPERLINK("https://opensource.org/licenses/ZPL-2.0","Zope Public License 2.0 ")</f>
        <v xml:space="preserve">Zope Public License 2.0 </v>
      </c>
      <c r="C93" s="27" t="s">
        <v>162</v>
      </c>
      <c r="D93" s="10" t="str">
        <f t="shared" si="11"/>
        <v>permissive</v>
      </c>
      <c r="E93" s="11" t="s">
        <v>2</v>
      </c>
      <c r="F93" s="10" t="s">
        <v>2</v>
      </c>
      <c r="G93" s="13" t="s">
        <v>2</v>
      </c>
      <c r="H93" s="15" t="s">
        <v>2</v>
      </c>
      <c r="I93" s="10"/>
      <c r="J93" s="10"/>
      <c r="K93" s="10" t="s">
        <v>4</v>
      </c>
      <c r="L93" s="10"/>
      <c r="M93" s="10"/>
      <c r="N93" s="10"/>
      <c r="O93" s="10"/>
    </row>
    <row r="94" spans="2:15" ht="14.25">
      <c r="B94" s="7" t="str">
        <f>HYPERLINK("https://opensource.org/licenses/Zlib","zlib/libpng license ")</f>
        <v xml:space="preserve">zlib/libpng license </v>
      </c>
      <c r="C94" s="27" t="s">
        <v>163</v>
      </c>
      <c r="D94" s="29" t="str">
        <f t="shared" si="11"/>
        <v>permissive</v>
      </c>
      <c r="E94" s="11" t="s">
        <v>2</v>
      </c>
      <c r="F94" s="10" t="s">
        <v>2</v>
      </c>
      <c r="G94" s="13" t="s">
        <v>2</v>
      </c>
      <c r="H94" s="15" t="s">
        <v>2</v>
      </c>
      <c r="I94" s="29"/>
      <c r="J94" s="29"/>
      <c r="K94" s="29" t="s">
        <v>4</v>
      </c>
      <c r="L94" s="29"/>
      <c r="M94" s="29"/>
      <c r="N94" s="29"/>
      <c r="O94" s="29"/>
    </row>
    <row r="95" spans="2:15" ht="14.25">
      <c r="C95" s="47"/>
      <c r="D95" s="48"/>
      <c r="E95" s="47"/>
      <c r="F95" s="47"/>
      <c r="G95" s="47"/>
      <c r="H95" s="47"/>
    </row>
    <row r="101" spans="2:2" ht="14.25">
      <c r="B101" s="48"/>
    </row>
  </sheetData>
  <mergeCells count="2">
    <mergeCell ref="T6:T8"/>
    <mergeCell ref="U6:X6"/>
  </mergeCells>
  <phoneticPr fontId="25"/>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onditionalFormatting>
  <conditionalFormatting sqref="D1:D1010">
    <cfRule type="containsText" dxfId="3" priority="3" operator="containsText" text="copyleft">
      <formula>NOT(ISERROR(SEARCH(("copyleft"),(D1))))</formula>
    </cfRule>
  </conditionalFormatting>
  <conditionalFormatting sqref="D1:D1010">
    <cfRule type="containsText" dxfId="2" priority="4" operator="containsText" text="weak">
      <formula>NOT(ISERROR(SEARCH(("weak"),(D1))))</formula>
    </cfRule>
  </conditionalFormatting>
  <conditionalFormatting sqref="D1:D1010">
    <cfRule type="containsText" dxfId="1" priority="5" operator="containsText" text="strong">
      <formula>NOT(ISERROR(SEARCH(("strong"),(D1))))</formula>
    </cfRule>
  </conditionalFormatting>
  <conditionalFormatting sqref="D1:D1010">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topLeftCell="A34" workbookViewId="0">
      <selection activeCell="C59" sqref="C59"/>
    </sheetView>
  </sheetViews>
  <sheetFormatPr defaultColWidth="14.42578125" defaultRowHeight="15.75" customHeight="1"/>
  <cols>
    <col min="1" max="1" width="3.140625" customWidth="1"/>
    <col min="2" max="2" width="37" customWidth="1"/>
    <col min="3" max="3" width="42.85546875" customWidth="1"/>
    <col min="4" max="4" width="34" customWidth="1"/>
    <col min="6" max="6" width="20.5703125" customWidth="1"/>
    <col min="7" max="7" width="27.42578125" customWidth="1"/>
    <col min="8" max="8" width="17.7109375" customWidth="1"/>
  </cols>
  <sheetData>
    <row r="1" spans="1:26" ht="15.75" customHeight="1">
      <c r="A1" s="28"/>
      <c r="B1" s="65" t="s">
        <v>211</v>
      </c>
      <c r="C1" s="28"/>
      <c r="D1" s="42"/>
      <c r="E1" s="28"/>
      <c r="F1" s="28"/>
      <c r="G1" s="28"/>
      <c r="H1" s="28"/>
      <c r="I1" s="28"/>
      <c r="J1" s="28"/>
      <c r="K1" s="28"/>
      <c r="L1" s="28"/>
      <c r="M1" s="28"/>
      <c r="N1" s="28"/>
      <c r="O1" s="28"/>
      <c r="P1" s="28"/>
      <c r="Q1" s="28"/>
      <c r="R1" s="28"/>
      <c r="S1" s="28"/>
      <c r="T1" s="28"/>
      <c r="U1" s="28"/>
      <c r="V1" s="28"/>
      <c r="W1" s="28"/>
      <c r="X1" s="28"/>
      <c r="Y1" s="28"/>
      <c r="Z1" s="28"/>
    </row>
    <row r="2" spans="1:26" ht="15.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8">
        <v>1</v>
      </c>
      <c r="B3" s="66" t="s">
        <v>212</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8">
        <f t="shared" ref="A4:A10" si="0">A3+1</f>
        <v>2</v>
      </c>
      <c r="B4" s="66" t="s">
        <v>213</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8">
        <f t="shared" si="0"/>
        <v>3</v>
      </c>
      <c r="B5" s="67" t="s">
        <v>214</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8">
        <f t="shared" si="0"/>
        <v>4</v>
      </c>
      <c r="B6" s="67" t="s">
        <v>215</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8">
        <f t="shared" si="0"/>
        <v>5</v>
      </c>
      <c r="B7" s="67" t="s">
        <v>216</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8">
        <f t="shared" si="0"/>
        <v>6</v>
      </c>
      <c r="B8" s="67" t="s">
        <v>217</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8">
        <f t="shared" si="0"/>
        <v>7</v>
      </c>
      <c r="B9" s="66" t="s">
        <v>218</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28">
        <f t="shared" si="0"/>
        <v>8</v>
      </c>
      <c r="B10" s="66" t="s">
        <v>219</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c r="A12" s="28"/>
      <c r="B12" s="68" t="s">
        <v>220</v>
      </c>
      <c r="C12" s="43"/>
      <c r="D12" s="43"/>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c r="A13" s="28">
        <v>1</v>
      </c>
      <c r="B13" s="69" t="s">
        <v>224</v>
      </c>
      <c r="C13" s="43"/>
      <c r="D13" s="43"/>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c r="A14" s="28">
        <v>2</v>
      </c>
      <c r="B14" s="69" t="s">
        <v>318</v>
      </c>
      <c r="C14" s="43"/>
      <c r="D14" s="43"/>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c r="A15" s="28">
        <v>3</v>
      </c>
      <c r="B15" s="44" t="s">
        <v>221</v>
      </c>
      <c r="C15" s="43"/>
      <c r="D15" s="43"/>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c r="A16" s="28">
        <v>4</v>
      </c>
      <c r="B16" s="44" t="s">
        <v>222</v>
      </c>
      <c r="C16" s="43"/>
      <c r="D16" s="43"/>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c r="A17" s="28">
        <v>5</v>
      </c>
      <c r="B17" s="69" t="s">
        <v>327</v>
      </c>
      <c r="C17" s="43"/>
      <c r="D17" s="43"/>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c r="A18" s="28">
        <v>6</v>
      </c>
      <c r="B18" s="70" t="s">
        <v>225</v>
      </c>
      <c r="C18" s="43"/>
      <c r="D18" s="43"/>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c r="A19" s="28"/>
      <c r="B19" s="42"/>
      <c r="C19" s="43"/>
      <c r="D19" s="43"/>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c r="A20" s="28"/>
      <c r="B20" s="42"/>
      <c r="C20" s="43"/>
      <c r="D20" s="43"/>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c r="A21" s="28"/>
      <c r="B21" s="65" t="s">
        <v>226</v>
      </c>
      <c r="C21" s="72" t="s">
        <v>237</v>
      </c>
      <c r="D21" s="72" t="s">
        <v>238</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c r="A22" s="28"/>
      <c r="B22" s="71" t="s">
        <v>236</v>
      </c>
      <c r="C22" s="46">
        <v>0</v>
      </c>
      <c r="D22" s="46">
        <v>10</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c r="A23" s="28">
        <v>1</v>
      </c>
      <c r="B23" s="66" t="s">
        <v>227</v>
      </c>
      <c r="C23" s="66" t="s">
        <v>239</v>
      </c>
      <c r="D23" s="28" t="s">
        <v>145</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c r="A24" s="28">
        <f t="shared" ref="A24:A31" si="1">A23+1</f>
        <v>2</v>
      </c>
      <c r="B24" s="66" t="s">
        <v>228</v>
      </c>
      <c r="C24" s="66" t="s">
        <v>239</v>
      </c>
      <c r="D24" s="28" t="s">
        <v>147</v>
      </c>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c r="A25" s="28">
        <f t="shared" si="1"/>
        <v>3</v>
      </c>
      <c r="B25" s="66" t="s">
        <v>229</v>
      </c>
      <c r="C25" s="66" t="s">
        <v>240</v>
      </c>
      <c r="D25" s="66" t="s">
        <v>241</v>
      </c>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c r="A26" s="28">
        <f t="shared" si="1"/>
        <v>4</v>
      </c>
      <c r="B26" s="66" t="s">
        <v>230</v>
      </c>
      <c r="C26" s="66" t="s">
        <v>328</v>
      </c>
      <c r="D26" s="66" t="s">
        <v>242</v>
      </c>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c r="A27" s="28">
        <f t="shared" si="1"/>
        <v>5</v>
      </c>
      <c r="B27" s="66" t="s">
        <v>231</v>
      </c>
      <c r="C27" s="28" t="s">
        <v>243</v>
      </c>
      <c r="D27" s="66" t="s">
        <v>244</v>
      </c>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c r="A28" s="28">
        <f t="shared" si="1"/>
        <v>6</v>
      </c>
      <c r="B28" s="66" t="s">
        <v>232</v>
      </c>
      <c r="C28" s="66" t="s">
        <v>245</v>
      </c>
      <c r="D28" s="66" t="s">
        <v>246</v>
      </c>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c r="A29" s="28">
        <f t="shared" si="1"/>
        <v>7</v>
      </c>
      <c r="B29" s="66" t="s">
        <v>233</v>
      </c>
      <c r="C29" s="66" t="s">
        <v>247</v>
      </c>
      <c r="D29" s="66" t="s">
        <v>248</v>
      </c>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c r="A30" s="28">
        <f t="shared" si="1"/>
        <v>8</v>
      </c>
      <c r="B30" s="66" t="s">
        <v>234</v>
      </c>
      <c r="C30" s="66" t="s">
        <v>329</v>
      </c>
      <c r="D30" s="66" t="s">
        <v>249</v>
      </c>
      <c r="E30" s="28"/>
      <c r="F30" s="28"/>
      <c r="G30" s="28"/>
      <c r="H30" s="28"/>
      <c r="I30" s="28"/>
      <c r="J30" s="28"/>
      <c r="K30" s="28"/>
      <c r="L30" s="28"/>
      <c r="M30" s="28"/>
      <c r="N30" s="28"/>
      <c r="O30" s="28"/>
      <c r="P30" s="28"/>
      <c r="Q30" s="28"/>
      <c r="R30" s="28"/>
      <c r="S30" s="28"/>
      <c r="T30" s="28"/>
      <c r="U30" s="28"/>
      <c r="V30" s="28"/>
      <c r="W30" s="28"/>
      <c r="X30" s="28"/>
      <c r="Y30" s="28"/>
      <c r="Z30" s="28"/>
    </row>
    <row r="31" spans="1:26" ht="24">
      <c r="A31" s="28">
        <f t="shared" si="1"/>
        <v>9</v>
      </c>
      <c r="B31" s="66" t="s">
        <v>235</v>
      </c>
      <c r="C31" s="66" t="s">
        <v>331</v>
      </c>
      <c r="D31" s="66" t="s">
        <v>330</v>
      </c>
      <c r="E31" s="28"/>
      <c r="F31" s="28"/>
      <c r="G31" s="28"/>
      <c r="H31" s="28"/>
      <c r="I31" s="28"/>
      <c r="J31" s="28"/>
      <c r="K31" s="28"/>
      <c r="L31" s="28"/>
      <c r="M31" s="28"/>
      <c r="N31" s="28"/>
      <c r="O31" s="28"/>
      <c r="P31" s="28"/>
      <c r="Q31" s="28"/>
      <c r="R31" s="28"/>
      <c r="S31" s="28"/>
      <c r="T31" s="28"/>
      <c r="U31" s="28"/>
      <c r="V31" s="28"/>
      <c r="W31" s="28"/>
      <c r="X31" s="28"/>
      <c r="Y31" s="28"/>
      <c r="Z31" s="28"/>
    </row>
    <row r="32" spans="1:26" ht="12.75">
      <c r="A32" s="28"/>
      <c r="B32" s="42"/>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2.75">
      <c r="A33" s="28"/>
      <c r="B33" s="42"/>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2.75">
      <c r="A34" s="28"/>
      <c r="B34" s="65" t="s">
        <v>250</v>
      </c>
      <c r="C34" s="104" t="s">
        <v>254</v>
      </c>
      <c r="D34" s="105"/>
      <c r="E34" s="105"/>
      <c r="F34" s="28"/>
      <c r="G34" s="28"/>
      <c r="H34" s="28"/>
      <c r="I34" s="28"/>
      <c r="J34" s="28"/>
      <c r="K34" s="28"/>
      <c r="L34" s="28"/>
      <c r="M34" s="28"/>
      <c r="N34" s="28"/>
      <c r="O34" s="28"/>
      <c r="P34" s="28"/>
      <c r="Q34" s="28"/>
      <c r="R34" s="28"/>
      <c r="S34" s="28"/>
      <c r="T34" s="28"/>
      <c r="U34" s="28"/>
      <c r="V34" s="28"/>
      <c r="W34" s="28"/>
      <c r="X34" s="28"/>
      <c r="Y34" s="28"/>
      <c r="Z34" s="28"/>
    </row>
    <row r="35" spans="1:26" ht="12.75">
      <c r="A35" s="28"/>
      <c r="B35" s="65" t="s">
        <v>251</v>
      </c>
      <c r="C35" s="65" t="s">
        <v>252</v>
      </c>
      <c r="D35" s="65" t="s">
        <v>253</v>
      </c>
      <c r="E35" s="65" t="s">
        <v>262</v>
      </c>
      <c r="F35" s="65" t="s">
        <v>255</v>
      </c>
      <c r="G35" s="65" t="s">
        <v>256</v>
      </c>
      <c r="H35" s="28"/>
      <c r="I35" s="28"/>
      <c r="J35" s="28"/>
      <c r="K35" s="28"/>
      <c r="L35" s="28"/>
      <c r="M35" s="28"/>
      <c r="N35" s="28"/>
      <c r="O35" s="28"/>
      <c r="P35" s="28"/>
      <c r="Q35" s="28"/>
      <c r="R35" s="28"/>
      <c r="S35" s="28"/>
      <c r="T35" s="28"/>
      <c r="U35" s="28"/>
      <c r="V35" s="28"/>
      <c r="W35" s="28"/>
      <c r="X35" s="28"/>
      <c r="Y35" s="28"/>
      <c r="Z35" s="28"/>
    </row>
    <row r="36" spans="1:26" ht="12.75">
      <c r="A36" s="28"/>
      <c r="B36" s="66" t="s">
        <v>224</v>
      </c>
      <c r="C36" s="28" t="s">
        <v>155</v>
      </c>
      <c r="D36" s="28" t="s">
        <v>156</v>
      </c>
      <c r="E36" s="28" t="s">
        <v>156</v>
      </c>
      <c r="F36" s="66" t="s">
        <v>257</v>
      </c>
      <c r="G36" s="28"/>
      <c r="H36" s="28"/>
      <c r="I36" s="28"/>
      <c r="J36" s="28"/>
      <c r="K36" s="28"/>
      <c r="L36" s="28"/>
      <c r="M36" s="28"/>
      <c r="N36" s="28"/>
      <c r="O36" s="28"/>
      <c r="P36" s="28"/>
      <c r="Q36" s="28"/>
      <c r="R36" s="28"/>
      <c r="S36" s="28"/>
      <c r="T36" s="28"/>
      <c r="U36" s="28"/>
      <c r="V36" s="28"/>
      <c r="W36" s="28"/>
      <c r="X36" s="28"/>
      <c r="Y36" s="28"/>
      <c r="Z36" s="28"/>
    </row>
    <row r="37" spans="1:26" ht="12.75">
      <c r="A37" s="28"/>
      <c r="B37" s="69" t="s">
        <v>318</v>
      </c>
      <c r="C37" s="28" t="s">
        <v>157</v>
      </c>
      <c r="D37" s="28" t="s">
        <v>11</v>
      </c>
      <c r="E37" s="28" t="s">
        <v>158</v>
      </c>
      <c r="F37" s="66" t="s">
        <v>257</v>
      </c>
      <c r="G37" s="28"/>
      <c r="H37" s="28"/>
      <c r="I37" s="28"/>
      <c r="J37" s="28"/>
      <c r="K37" s="28"/>
      <c r="L37" s="28"/>
      <c r="M37" s="28"/>
      <c r="N37" s="28"/>
      <c r="O37" s="28"/>
      <c r="P37" s="28"/>
      <c r="Q37" s="28"/>
      <c r="R37" s="28"/>
      <c r="S37" s="28"/>
      <c r="T37" s="28"/>
      <c r="U37" s="28"/>
      <c r="V37" s="28"/>
      <c r="W37" s="28"/>
      <c r="X37" s="28"/>
      <c r="Y37" s="28"/>
      <c r="Z37" s="28"/>
    </row>
    <row r="38" spans="1:26" ht="12.75">
      <c r="A38" s="28"/>
      <c r="B38" s="69" t="s">
        <v>318</v>
      </c>
      <c r="C38" s="28" t="s">
        <v>157</v>
      </c>
      <c r="D38" s="28" t="s">
        <v>11</v>
      </c>
      <c r="E38" s="28" t="s">
        <v>159</v>
      </c>
      <c r="F38" s="66" t="s">
        <v>257</v>
      </c>
      <c r="G38" s="66" t="s">
        <v>260</v>
      </c>
      <c r="H38" s="28"/>
      <c r="I38" s="28"/>
      <c r="J38" s="28"/>
      <c r="K38" s="28"/>
      <c r="L38" s="28"/>
      <c r="M38" s="28"/>
      <c r="N38" s="28"/>
      <c r="O38" s="28"/>
      <c r="P38" s="28"/>
      <c r="Q38" s="28"/>
      <c r="R38" s="28"/>
      <c r="S38" s="28"/>
      <c r="T38" s="28"/>
      <c r="U38" s="28"/>
      <c r="V38" s="28"/>
      <c r="W38" s="28"/>
      <c r="X38" s="28"/>
      <c r="Y38" s="28"/>
      <c r="Z38" s="28"/>
    </row>
    <row r="39" spans="1:26" ht="24">
      <c r="A39" s="28"/>
      <c r="B39" s="69" t="s">
        <v>318</v>
      </c>
      <c r="C39" s="28" t="s">
        <v>157</v>
      </c>
      <c r="D39" s="28" t="s">
        <v>160</v>
      </c>
      <c r="E39" s="28" t="s">
        <v>159</v>
      </c>
      <c r="F39" s="66" t="s">
        <v>257</v>
      </c>
      <c r="G39" s="66" t="s">
        <v>264</v>
      </c>
      <c r="H39" s="28"/>
      <c r="I39" s="28"/>
      <c r="J39" s="28"/>
      <c r="K39" s="28"/>
      <c r="L39" s="28"/>
      <c r="M39" s="28"/>
      <c r="N39" s="28"/>
      <c r="O39" s="28"/>
      <c r="P39" s="28"/>
      <c r="Q39" s="28"/>
      <c r="R39" s="28"/>
      <c r="S39" s="28"/>
      <c r="T39" s="28"/>
      <c r="U39" s="28"/>
      <c r="V39" s="28"/>
      <c r="W39" s="28"/>
      <c r="X39" s="28"/>
      <c r="Y39" s="28"/>
      <c r="Z39" s="28"/>
    </row>
    <row r="40" spans="1:26" ht="12.75">
      <c r="A40" s="28"/>
      <c r="B40" s="44" t="s">
        <v>222</v>
      </c>
      <c r="C40" s="28" t="s">
        <v>161</v>
      </c>
      <c r="D40" s="28" t="s">
        <v>11</v>
      </c>
      <c r="E40" s="28" t="s">
        <v>156</v>
      </c>
      <c r="F40" s="66" t="s">
        <v>257</v>
      </c>
      <c r="G40" s="66" t="s">
        <v>260</v>
      </c>
      <c r="H40" s="28"/>
      <c r="I40" s="28"/>
      <c r="J40" s="28"/>
      <c r="K40" s="28"/>
      <c r="L40" s="28"/>
      <c r="M40" s="28"/>
      <c r="N40" s="28"/>
      <c r="O40" s="28"/>
      <c r="P40" s="28"/>
      <c r="Q40" s="28"/>
      <c r="R40" s="28"/>
      <c r="S40" s="28"/>
      <c r="T40" s="28"/>
      <c r="U40" s="28"/>
      <c r="V40" s="28"/>
      <c r="W40" s="28"/>
      <c r="X40" s="28"/>
      <c r="Y40" s="28"/>
      <c r="Z40" s="28"/>
    </row>
    <row r="41" spans="1:26" ht="12.75">
      <c r="A41" s="28"/>
      <c r="B41" s="44" t="s">
        <v>222</v>
      </c>
      <c r="C41" s="28" t="s">
        <v>161</v>
      </c>
      <c r="D41" s="28" t="s">
        <v>0</v>
      </c>
      <c r="E41" s="28" t="s">
        <v>156</v>
      </c>
      <c r="F41" s="66" t="s">
        <v>258</v>
      </c>
      <c r="G41" s="28"/>
      <c r="H41" s="28"/>
      <c r="I41" s="28"/>
      <c r="J41" s="28"/>
      <c r="K41" s="28"/>
      <c r="L41" s="28"/>
      <c r="M41" s="28"/>
      <c r="N41" s="28"/>
      <c r="O41" s="28"/>
      <c r="P41" s="28"/>
      <c r="Q41" s="28"/>
      <c r="R41" s="28"/>
      <c r="S41" s="28"/>
      <c r="T41" s="28"/>
      <c r="U41" s="28"/>
      <c r="V41" s="28"/>
      <c r="W41" s="28"/>
      <c r="X41" s="28"/>
      <c r="Y41" s="28"/>
      <c r="Z41" s="28"/>
    </row>
    <row r="42" spans="1:26" ht="12.75">
      <c r="A42" s="28"/>
      <c r="B42" s="44" t="s">
        <v>222</v>
      </c>
      <c r="C42" s="28" t="s">
        <v>161</v>
      </c>
      <c r="D42" s="28" t="s">
        <v>0</v>
      </c>
      <c r="E42" s="28" t="s">
        <v>158</v>
      </c>
      <c r="F42" s="66" t="s">
        <v>263</v>
      </c>
      <c r="G42" s="28"/>
      <c r="H42" s="28"/>
      <c r="I42" s="28"/>
      <c r="J42" s="28"/>
      <c r="K42" s="28"/>
      <c r="L42" s="28"/>
      <c r="M42" s="28"/>
      <c r="N42" s="28"/>
      <c r="O42" s="28"/>
      <c r="P42" s="28"/>
      <c r="Q42" s="28"/>
      <c r="R42" s="28"/>
      <c r="S42" s="28"/>
      <c r="T42" s="28"/>
      <c r="U42" s="28"/>
      <c r="V42" s="28"/>
      <c r="W42" s="28"/>
      <c r="X42" s="28"/>
      <c r="Y42" s="28"/>
      <c r="Z42" s="28"/>
    </row>
    <row r="43" spans="1:26" ht="12.75">
      <c r="A43" s="28"/>
      <c r="B43" s="44" t="s">
        <v>221</v>
      </c>
      <c r="C43" s="28" t="s">
        <v>161</v>
      </c>
      <c r="D43" s="28" t="s">
        <v>160</v>
      </c>
      <c r="E43" s="28" t="s">
        <v>156</v>
      </c>
      <c r="F43" s="66" t="s">
        <v>259</v>
      </c>
      <c r="G43" s="28"/>
      <c r="H43" s="28"/>
      <c r="I43" s="28"/>
      <c r="J43" s="28"/>
      <c r="K43" s="28"/>
      <c r="L43" s="28"/>
      <c r="M43" s="28"/>
      <c r="N43" s="28"/>
      <c r="O43" s="28"/>
      <c r="P43" s="28"/>
      <c r="Q43" s="28"/>
      <c r="R43" s="28"/>
      <c r="S43" s="28"/>
      <c r="T43" s="28"/>
      <c r="U43" s="28"/>
      <c r="V43" s="28"/>
      <c r="W43" s="28"/>
      <c r="X43" s="28"/>
      <c r="Y43" s="28"/>
      <c r="Z43" s="28"/>
    </row>
    <row r="44" spans="1:26" ht="12.75">
      <c r="A44" s="28"/>
      <c r="B44" s="44" t="s">
        <v>221</v>
      </c>
      <c r="C44" s="28" t="s">
        <v>161</v>
      </c>
      <c r="D44" s="28" t="s">
        <v>0</v>
      </c>
      <c r="E44" s="28" t="s">
        <v>156</v>
      </c>
      <c r="F44" s="66" t="s">
        <v>257</v>
      </c>
      <c r="G44" s="28"/>
      <c r="H44" s="28"/>
      <c r="I44" s="28"/>
      <c r="J44" s="28"/>
      <c r="K44" s="28"/>
      <c r="L44" s="28"/>
      <c r="M44" s="28"/>
      <c r="N44" s="28"/>
      <c r="O44" s="28"/>
      <c r="P44" s="28"/>
      <c r="Q44" s="28"/>
      <c r="R44" s="28"/>
      <c r="S44" s="28"/>
      <c r="T44" s="28"/>
      <c r="U44" s="28"/>
      <c r="V44" s="28"/>
      <c r="W44" s="28"/>
      <c r="X44" s="28"/>
      <c r="Y44" s="28"/>
      <c r="Z44" s="28"/>
    </row>
    <row r="45" spans="1:26" ht="12.75">
      <c r="A45" s="28"/>
      <c r="B45" s="44" t="s">
        <v>221</v>
      </c>
      <c r="C45" s="28" t="s">
        <v>161</v>
      </c>
      <c r="D45" s="28" t="s">
        <v>11</v>
      </c>
      <c r="E45" s="28" t="s">
        <v>156</v>
      </c>
      <c r="F45" s="66" t="s">
        <v>257</v>
      </c>
      <c r="G45" s="28"/>
      <c r="H45" s="28"/>
      <c r="I45" s="28"/>
      <c r="J45" s="28"/>
      <c r="K45" s="28"/>
      <c r="L45" s="28"/>
      <c r="M45" s="28"/>
      <c r="N45" s="28"/>
      <c r="O45" s="28"/>
      <c r="P45" s="28"/>
      <c r="Q45" s="28"/>
      <c r="R45" s="28"/>
      <c r="S45" s="28"/>
      <c r="T45" s="28"/>
      <c r="U45" s="28"/>
      <c r="V45" s="28"/>
      <c r="W45" s="28"/>
      <c r="X45" s="28"/>
      <c r="Y45" s="28"/>
      <c r="Z45" s="28"/>
    </row>
    <row r="46" spans="1:26" ht="12.75">
      <c r="A46" s="28"/>
      <c r="B46" s="69" t="s">
        <v>223</v>
      </c>
      <c r="C46" s="28" t="s">
        <v>164</v>
      </c>
      <c r="D46" s="28" t="s">
        <v>160</v>
      </c>
      <c r="E46" s="28" t="s">
        <v>159</v>
      </c>
      <c r="F46" s="66" t="s">
        <v>258</v>
      </c>
      <c r="G46" s="28"/>
      <c r="H46" s="28"/>
      <c r="I46" s="28"/>
      <c r="J46" s="28"/>
      <c r="K46" s="28"/>
      <c r="L46" s="28"/>
      <c r="M46" s="28"/>
      <c r="N46" s="28"/>
      <c r="O46" s="28"/>
      <c r="P46" s="28"/>
      <c r="Q46" s="28"/>
      <c r="R46" s="28"/>
      <c r="S46" s="28"/>
      <c r="T46" s="28"/>
      <c r="U46" s="28"/>
      <c r="V46" s="28"/>
      <c r="W46" s="28"/>
      <c r="X46" s="28"/>
      <c r="Y46" s="28"/>
      <c r="Z46" s="28"/>
    </row>
    <row r="47" spans="1:26" ht="12.75">
      <c r="A47" s="28"/>
      <c r="B47" s="69" t="s">
        <v>223</v>
      </c>
      <c r="C47" s="28" t="s">
        <v>164</v>
      </c>
      <c r="D47" s="28" t="s">
        <v>165</v>
      </c>
      <c r="E47" s="28" t="s">
        <v>156</v>
      </c>
      <c r="F47" s="66" t="s">
        <v>258</v>
      </c>
      <c r="G47" s="28"/>
      <c r="H47" s="28"/>
      <c r="I47" s="28"/>
      <c r="J47" s="28"/>
      <c r="K47" s="28"/>
      <c r="L47" s="28"/>
      <c r="M47" s="28"/>
      <c r="N47" s="28"/>
      <c r="O47" s="28"/>
      <c r="P47" s="28"/>
      <c r="Q47" s="28"/>
      <c r="R47" s="28"/>
      <c r="S47" s="28"/>
      <c r="T47" s="28"/>
      <c r="U47" s="28"/>
      <c r="V47" s="28"/>
      <c r="W47" s="28"/>
      <c r="X47" s="28"/>
      <c r="Y47" s="28"/>
      <c r="Z47" s="28"/>
    </row>
    <row r="48" spans="1:26" ht="24">
      <c r="A48" s="28"/>
      <c r="B48" s="69" t="s">
        <v>223</v>
      </c>
      <c r="C48" s="28" t="s">
        <v>164</v>
      </c>
      <c r="D48" s="28" t="s">
        <v>166</v>
      </c>
      <c r="E48" s="28" t="s">
        <v>158</v>
      </c>
      <c r="F48" s="66" t="s">
        <v>257</v>
      </c>
      <c r="G48" s="66" t="s">
        <v>261</v>
      </c>
      <c r="H48" s="28"/>
      <c r="I48" s="28"/>
      <c r="J48" s="28"/>
      <c r="K48" s="28"/>
      <c r="L48" s="28"/>
      <c r="M48" s="28"/>
      <c r="N48" s="28"/>
      <c r="O48" s="28"/>
      <c r="P48" s="28"/>
      <c r="Q48" s="28"/>
      <c r="R48" s="28"/>
      <c r="S48" s="28"/>
      <c r="T48" s="28"/>
      <c r="U48" s="28"/>
      <c r="V48" s="28"/>
      <c r="W48" s="28"/>
      <c r="X48" s="28"/>
      <c r="Y48" s="28"/>
      <c r="Z48" s="28"/>
    </row>
    <row r="49" spans="1:26" ht="12.75">
      <c r="A49" s="28"/>
      <c r="B49" s="69" t="s">
        <v>223</v>
      </c>
      <c r="C49" s="44" t="s">
        <v>164</v>
      </c>
      <c r="D49" s="44" t="s">
        <v>11</v>
      </c>
      <c r="E49" s="44" t="s">
        <v>156</v>
      </c>
      <c r="F49" s="66" t="s">
        <v>257</v>
      </c>
      <c r="G49" s="66" t="s">
        <v>260</v>
      </c>
      <c r="H49" s="28"/>
      <c r="I49" s="28"/>
      <c r="J49" s="28"/>
      <c r="K49" s="28"/>
      <c r="L49" s="28"/>
      <c r="M49" s="28"/>
      <c r="N49" s="28"/>
      <c r="O49" s="28"/>
      <c r="P49" s="28"/>
      <c r="Q49" s="28"/>
      <c r="R49" s="28"/>
      <c r="S49" s="28"/>
      <c r="T49" s="28"/>
      <c r="U49" s="28"/>
      <c r="V49" s="28"/>
      <c r="W49" s="28"/>
      <c r="X49" s="28"/>
      <c r="Y49" s="28"/>
      <c r="Z49" s="28"/>
    </row>
    <row r="50" spans="1:26" ht="12.75">
      <c r="A50" s="28"/>
      <c r="B50" s="28" t="s">
        <v>156</v>
      </c>
      <c r="C50" s="28" t="s">
        <v>167</v>
      </c>
      <c r="D50" s="28" t="s">
        <v>156</v>
      </c>
      <c r="E50" s="28" t="s">
        <v>156</v>
      </c>
      <c r="F50" s="66" t="s">
        <v>258</v>
      </c>
      <c r="G50" s="28"/>
      <c r="H50" s="28"/>
      <c r="I50" s="28"/>
      <c r="J50" s="28"/>
      <c r="K50" s="28"/>
      <c r="L50" s="28"/>
      <c r="M50" s="28"/>
      <c r="N50" s="28"/>
      <c r="O50" s="28"/>
      <c r="P50" s="28"/>
      <c r="Q50" s="28"/>
      <c r="R50" s="28"/>
      <c r="S50" s="28"/>
      <c r="T50" s="28"/>
      <c r="U50" s="28"/>
      <c r="V50" s="28"/>
      <c r="W50" s="28"/>
      <c r="X50" s="28"/>
      <c r="Y50" s="28"/>
      <c r="Z50" s="28"/>
    </row>
    <row r="51" spans="1:26" ht="12.75">
      <c r="A51" s="28"/>
      <c r="B51" s="28" t="s">
        <v>156</v>
      </c>
      <c r="C51" s="28" t="s">
        <v>155</v>
      </c>
      <c r="D51" s="28" t="s">
        <v>14</v>
      </c>
      <c r="E51" s="28" t="s">
        <v>156</v>
      </c>
      <c r="F51" s="66" t="s">
        <v>259</v>
      </c>
      <c r="G51" s="28"/>
      <c r="H51" s="28"/>
      <c r="I51" s="28"/>
      <c r="J51" s="28"/>
      <c r="K51" s="28"/>
      <c r="L51" s="28"/>
      <c r="M51" s="28"/>
      <c r="N51" s="28"/>
      <c r="O51" s="28"/>
      <c r="P51" s="28"/>
      <c r="Q51" s="28"/>
      <c r="R51" s="28"/>
      <c r="S51" s="28"/>
      <c r="T51" s="28"/>
      <c r="U51" s="28"/>
      <c r="V51" s="28"/>
      <c r="W51" s="28"/>
      <c r="X51" s="28"/>
      <c r="Y51" s="28"/>
      <c r="Z51" s="28"/>
    </row>
    <row r="52" spans="1:26" ht="12.7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7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7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7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7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7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7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7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7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2.7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2.7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2.7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ht="12.75">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ht="12.7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ht="12.75">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ht="12.75">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spans="1:26" ht="12.75">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spans="1:26" ht="12.75">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spans="1:26" ht="12.75">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spans="1:26" ht="12.75">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spans="1:26" ht="12.75">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spans="1:26" ht="12.75">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spans="1:26" ht="12.75">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spans="1:26" ht="12.7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spans="1:26" ht="12.75">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spans="1:26" ht="12.75">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spans="1:26" ht="12.75">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spans="1:26" ht="12.75">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spans="1:26" ht="12.75">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spans="1:26" ht="12.75">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spans="1:26" ht="12.75">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sheetData>
  <mergeCells count="1">
    <mergeCell ref="C34:E34"/>
  </mergeCells>
  <phoneticPr fontId="2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topLeftCell="A4" workbookViewId="0">
      <selection activeCell="A19" sqref="A19"/>
    </sheetView>
  </sheetViews>
  <sheetFormatPr defaultColWidth="14.42578125" defaultRowHeight="15.75" customHeight="1"/>
  <cols>
    <col min="1" max="1" width="67.85546875" customWidth="1"/>
    <col min="2" max="2" width="67.7109375" customWidth="1"/>
    <col min="3" max="26" width="61.85546875" customWidth="1"/>
  </cols>
  <sheetData>
    <row r="1" spans="1:26" ht="15.75" customHeight="1">
      <c r="A1" s="65" t="s">
        <v>266</v>
      </c>
      <c r="B1" s="42" t="s">
        <v>286</v>
      </c>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c r="A2" s="73" t="s">
        <v>267</v>
      </c>
      <c r="B2" s="43" t="s">
        <v>287</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58" t="s">
        <v>268</v>
      </c>
      <c r="B4" s="28" t="s">
        <v>288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66" t="s">
        <v>269</v>
      </c>
      <c r="B5" s="28" t="s">
        <v>289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66" t="s">
        <v>303</v>
      </c>
      <c r="B6" s="28" t="s">
        <v>290</v>
      </c>
      <c r="C6" s="28"/>
      <c r="D6" s="28"/>
      <c r="E6" s="28"/>
      <c r="F6" s="28"/>
      <c r="G6" s="28"/>
      <c r="H6" s="28"/>
      <c r="I6" s="28"/>
      <c r="J6" s="28"/>
      <c r="K6" s="28"/>
      <c r="L6" s="28"/>
      <c r="M6" s="28"/>
      <c r="N6" s="28"/>
      <c r="O6" s="28"/>
      <c r="P6" s="28"/>
      <c r="Q6" s="28"/>
      <c r="R6" s="28"/>
      <c r="S6" s="28"/>
      <c r="T6" s="28"/>
      <c r="U6" s="28"/>
      <c r="V6" s="28"/>
      <c r="W6" s="28"/>
      <c r="X6" s="28"/>
      <c r="Y6" s="28"/>
      <c r="Z6" s="28"/>
    </row>
    <row r="7" spans="1:26" ht="25.5" customHeight="1">
      <c r="A7" s="58" t="s">
        <v>270</v>
      </c>
      <c r="B7" s="28" t="s">
        <v>291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66" t="s">
        <v>271</v>
      </c>
      <c r="B8" s="28" t="s">
        <v>292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66" t="s">
        <v>284</v>
      </c>
      <c r="B9" s="28" t="s">
        <v>293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66" t="s">
        <v>272</v>
      </c>
      <c r="B10" s="28" t="s">
        <v>294</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c r="A11" s="66" t="s">
        <v>285</v>
      </c>
      <c r="B11" s="28" t="s">
        <v>295</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c r="A12" s="66" t="s">
        <v>273</v>
      </c>
      <c r="B12" s="28" t="s">
        <v>296</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c r="A14" s="65" t="s">
        <v>265</v>
      </c>
      <c r="B14" s="42" t="s">
        <v>297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c r="A15" s="66" t="s">
        <v>275</v>
      </c>
      <c r="B15" s="28" t="s">
        <v>298</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c r="A16" s="66" t="s">
        <v>274</v>
      </c>
      <c r="B16" s="28" t="s">
        <v>299</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c r="A17" s="66" t="s">
        <v>304</v>
      </c>
      <c r="B17" s="28" t="s">
        <v>300</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spans="1:26" ht="16.5" customHeight="1">
      <c r="A18" s="66" t="s">
        <v>305</v>
      </c>
      <c r="B18" s="28" t="s">
        <v>301</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c r="A19" s="66" t="s">
        <v>306</v>
      </c>
      <c r="B19" s="28" t="s">
        <v>302</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spans="1: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spans="1:26"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spans="1:26"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spans="1:26"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spans="1:26" ht="12.7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ht="12.7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spans="1:26" ht="12.7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spans="1:26" ht="12.7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spans="1:26" ht="12.7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ht="12.7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spans="1:26" ht="12.7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spans="1:26" ht="12.7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spans="1:26" ht="12.7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spans="1:26" ht="12.7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ht="12.7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2.7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2.7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2.7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7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7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7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7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7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75">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75">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7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75">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75">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75">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75">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75">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2.75">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ht="12.75">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ht="12.75">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honeticPr fontId="25"/>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工内隆</dc:creator>
  <cp:lastModifiedBy>工内隆</cp:lastModifiedBy>
  <cp:lastPrinted>2019-03-13T06:27:38Z</cp:lastPrinted>
  <dcterms:created xsi:type="dcterms:W3CDTF">2019-01-22T01:15:21Z</dcterms:created>
  <dcterms:modified xsi:type="dcterms:W3CDTF">2019-03-13T07:01:56Z</dcterms:modified>
</cp:coreProperties>
</file>