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-180" windowWidth="14835" windowHeight="7365"/>
  </bookViews>
  <sheets>
    <sheet name="расходы по ВР" sheetId="1" r:id="rId1"/>
    <sheet name="1" sheetId="3" r:id="rId2"/>
  </sheets>
  <calcPr calcId="125725"/>
</workbook>
</file>

<file path=xl/calcChain.xml><?xml version="1.0" encoding="utf-8"?>
<calcChain xmlns="http://schemas.openxmlformats.org/spreadsheetml/2006/main">
  <c r="H131" i="1"/>
  <c r="H65"/>
  <c r="H41"/>
  <c r="H39"/>
  <c r="H11"/>
  <c r="H17" l="1"/>
  <c r="H8"/>
  <c r="H87" l="1"/>
  <c r="H29" l="1"/>
  <c r="H120" l="1"/>
  <c r="H109"/>
  <c r="H135"/>
  <c r="H134" s="1"/>
  <c r="H139"/>
  <c r="H138" s="1"/>
  <c r="H137" s="1"/>
  <c r="H83"/>
  <c r="H81"/>
  <c r="H113" l="1"/>
  <c r="H45"/>
  <c r="H51"/>
  <c r="H49"/>
  <c r="H106"/>
  <c r="H48" l="1"/>
  <c r="H47" s="1"/>
  <c r="H95"/>
  <c r="H94" s="1"/>
  <c r="H69"/>
  <c r="H98"/>
  <c r="H37"/>
  <c r="H13"/>
  <c r="H10" s="1"/>
  <c r="H7"/>
  <c r="H58"/>
  <c r="H57" s="1"/>
  <c r="H111"/>
  <c r="H105" s="1"/>
  <c r="H102"/>
  <c r="H91"/>
  <c r="H90" s="1"/>
  <c r="H89" s="1"/>
  <c r="H75"/>
  <c r="H73"/>
  <c r="H55"/>
  <c r="H54" s="1"/>
  <c r="H24"/>
  <c r="H23" s="1"/>
  <c r="H27"/>
  <c r="H35"/>
  <c r="H43"/>
  <c r="H21"/>
  <c r="H16" s="1"/>
  <c r="H117"/>
  <c r="H116" s="1"/>
  <c r="H129"/>
  <c r="H125"/>
  <c r="H123"/>
  <c r="H77"/>
  <c r="H61"/>
  <c r="H60" s="1"/>
  <c r="H67"/>
  <c r="H100"/>
  <c r="H71"/>
  <c r="H79"/>
  <c r="H85"/>
  <c r="H128" l="1"/>
  <c r="H127" s="1"/>
  <c r="H64"/>
  <c r="H26"/>
  <c r="H6" s="1"/>
  <c r="H53"/>
  <c r="H97"/>
  <c r="H93" s="1"/>
  <c r="H119"/>
  <c r="H115" s="1"/>
  <c r="H104"/>
  <c r="H63" l="1"/>
  <c r="H143" s="1"/>
</calcChain>
</file>

<file path=xl/sharedStrings.xml><?xml version="1.0" encoding="utf-8"?>
<sst xmlns="http://schemas.openxmlformats.org/spreadsheetml/2006/main" count="498" uniqueCount="295">
  <si>
    <t>Номер</t>
  </si>
  <si>
    <t>Наименование</t>
  </si>
  <si>
    <t>Код целевой статьи</t>
  </si>
  <si>
    <t>1.</t>
  </si>
  <si>
    <t>0100</t>
  </si>
  <si>
    <t>1.1.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</si>
  <si>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</si>
  <si>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</si>
  <si>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1.1.1.</t>
  </si>
  <si>
    <t>1.1.1.1.</t>
  </si>
  <si>
    <t>1.2.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</si>
  <si>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</si>
  <si>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</si>
  <si>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1.2.1.</t>
  </si>
  <si>
    <t>1.2.1.1.</t>
  </si>
  <si>
    <t>Другие общегосударственные вопросы</t>
  </si>
  <si>
    <t>0113</t>
  </si>
  <si>
    <t>0104</t>
  </si>
  <si>
    <t>Резервные фонды</t>
  </si>
  <si>
    <t>0111</t>
  </si>
  <si>
    <t>2.</t>
  </si>
  <si>
    <t>НАЦИОНАЛЬНАЯ БЕЗОПАСНОСТЬ И ПРАВООХРАНИТЕЛЬНАЯ ДЕЯТЕЛЬНОСТЬ</t>
  </si>
  <si>
    <t>0300</t>
  </si>
  <si>
    <t>2.1.</t>
  </si>
  <si>
    <t xml:space="preserve">Защита населения и территории от чрезвычайных ситуаций природного и  техногеннного характера, гражданская оборона </t>
  </si>
  <si>
    <t>0309</t>
  </si>
  <si>
    <t>2.1.1.</t>
  </si>
  <si>
    <t>2.1.2.</t>
  </si>
  <si>
    <t>3.</t>
  </si>
  <si>
    <t>НАЦИОНАЛЬНАЯ ЭКОНОМИКА</t>
  </si>
  <si>
    <t>0400</t>
  </si>
  <si>
    <t>3.1.</t>
  </si>
  <si>
    <t>3.1.1.</t>
  </si>
  <si>
    <t>3.1.1.1.</t>
  </si>
  <si>
    <t>3.2.</t>
  </si>
  <si>
    <t>Другие  вопросы в области национальной экономики</t>
  </si>
  <si>
    <t>0412</t>
  </si>
  <si>
    <t>3.2.1.</t>
  </si>
  <si>
    <t>3.2.1.1.</t>
  </si>
  <si>
    <t>0503</t>
  </si>
  <si>
    <t>5.</t>
  </si>
  <si>
    <t>ОХРАНА ОКРУЖАЮЩЕЙ СРЕДЫ</t>
  </si>
  <si>
    <t>0600</t>
  </si>
  <si>
    <t>5.1.</t>
  </si>
  <si>
    <t>Другие вопросы в области охраны окружающей среды</t>
  </si>
  <si>
    <t>0605</t>
  </si>
  <si>
    <t>5.1.1.</t>
  </si>
  <si>
    <t>5.1.1.1.</t>
  </si>
  <si>
    <t>6.</t>
  </si>
  <si>
    <t>ОБРАЗОВАНИЕ</t>
  </si>
  <si>
    <t>0700</t>
  </si>
  <si>
    <t>6.1.</t>
  </si>
  <si>
    <t>Молодежная политика и оздоровление детей</t>
  </si>
  <si>
    <t>0707</t>
  </si>
  <si>
    <t>6.1.1.</t>
  </si>
  <si>
    <t>6.1.1.1.</t>
  </si>
  <si>
    <t>7.</t>
  </si>
  <si>
    <t xml:space="preserve">КУЛЬТУРА,  КИНЕМАТОГРАФИЯ </t>
  </si>
  <si>
    <t>0800</t>
  </si>
  <si>
    <t>7.1.</t>
  </si>
  <si>
    <t>Культура</t>
  </si>
  <si>
    <t>0801</t>
  </si>
  <si>
    <t>7.1.1.</t>
  </si>
  <si>
    <t>7.1.1.1.</t>
  </si>
  <si>
    <t>7.1.2.</t>
  </si>
  <si>
    <t>7.1.2.1.</t>
  </si>
  <si>
    <t>7.1.3.</t>
  </si>
  <si>
    <t>7.1.3.1.</t>
  </si>
  <si>
    <t>8.</t>
  </si>
  <si>
    <t>СОЦИАЛЬНАЯ ПОЛИТИКА</t>
  </si>
  <si>
    <t>8.1.</t>
  </si>
  <si>
    <t>Охрана семьи и детства</t>
  </si>
  <si>
    <t>8.1.1.</t>
  </si>
  <si>
    <t>8.1.1.1.</t>
  </si>
  <si>
    <t>9.</t>
  </si>
  <si>
    <t>ФИЗИЧЕСКАЯ КУЛЬТУРА И СПОРТ</t>
  </si>
  <si>
    <t>1100</t>
  </si>
  <si>
    <t>9.1.</t>
  </si>
  <si>
    <t xml:space="preserve">Массовый спорт </t>
  </si>
  <si>
    <t>1102</t>
  </si>
  <si>
    <t>9.1.1.</t>
  </si>
  <si>
    <t>9.1.1.1.</t>
  </si>
  <si>
    <t>9.2.</t>
  </si>
  <si>
    <t>9.2.1.</t>
  </si>
  <si>
    <t>10.</t>
  </si>
  <si>
    <t>СРЕДСТВА МАССОВОЙ ИНФОРМАЦИИ</t>
  </si>
  <si>
    <t>10.1.</t>
  </si>
  <si>
    <t>Периодическая печать и издательства</t>
  </si>
  <si>
    <t>1202</t>
  </si>
  <si>
    <t>10.1.1.</t>
  </si>
  <si>
    <t>10.1.1.1.</t>
  </si>
  <si>
    <t>РАСХОДЫ ВСЕГО:</t>
  </si>
  <si>
    <t>ЖИЛИЩНО-КОММУНАЛЬНОЕ ХОЗЯЙСТВО</t>
  </si>
  <si>
    <t>4.1.</t>
  </si>
  <si>
    <t>Социальное обеспечение населения</t>
  </si>
  <si>
    <t>0500</t>
  </si>
  <si>
    <t>4.</t>
  </si>
  <si>
    <t>Благоустройство</t>
  </si>
  <si>
    <t>4.1.1.</t>
  </si>
  <si>
    <t>4.1.1.1.</t>
  </si>
  <si>
    <t>4.1.2.</t>
  </si>
  <si>
    <t>4.1.2.1.</t>
  </si>
  <si>
    <t>Назначение, выплата, перерасчет ежемесячной доплаты за стаж (общую продолжительность) работы (службы) в органах местного самоуправления муниципальных образований к трудовой пенсии по старости, трудовой пенсии по инвалидности, пенсии за выслугу лет лицам, замещавшим муниципальные должности, должности муниципальной службы в органах местного самоуправления муниципальных образований</t>
  </si>
  <si>
    <t>4.1.3.</t>
  </si>
  <si>
    <t>4.1.3.1.</t>
  </si>
  <si>
    <t>4.1.4.</t>
  </si>
  <si>
    <t>4.1.4.1.</t>
  </si>
  <si>
    <t>8.2.</t>
  </si>
  <si>
    <t>8.2.1.</t>
  </si>
  <si>
    <t>8.2.1.1.</t>
  </si>
  <si>
    <t>8.2.2.</t>
  </si>
  <si>
    <t>8.2.2.1.</t>
  </si>
  <si>
    <t>8.2.3.</t>
  </si>
  <si>
    <t>8.2.3.1.</t>
  </si>
  <si>
    <t>3.3.</t>
  </si>
  <si>
    <t>0401</t>
  </si>
  <si>
    <t>Общеэкономические вопросы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</si>
  <si>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</si>
  <si>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9.1.2.</t>
  </si>
  <si>
    <t>9.1.2.1.</t>
  </si>
  <si>
    <t>9.2.1.1.</t>
  </si>
  <si>
    <t>Резервный фонд местной администрации</t>
  </si>
  <si>
    <t>0409</t>
  </si>
  <si>
    <t>7.1.1.2.</t>
  </si>
  <si>
    <t>9.1.2.2.</t>
  </si>
  <si>
    <t>10.1.1.2.</t>
  </si>
  <si>
    <t>10.1.1.3.</t>
  </si>
  <si>
    <t>Код разде-ла, под-раздела</t>
  </si>
  <si>
    <t>ОБЩЕГОСУДАРСТВЕННЫЕ ВОПРОСЫ</t>
  </si>
  <si>
    <t>0705</t>
  </si>
  <si>
    <t>Профессиональная подготовка, переподготовка и повышение квалификации</t>
  </si>
  <si>
    <t>6.2.</t>
  </si>
  <si>
    <t>Сумма, тыс. руб.</t>
  </si>
  <si>
    <t>6.2.1.</t>
  </si>
  <si>
    <t>6.2.1.1.</t>
  </si>
  <si>
    <t>6.2.2.</t>
  </si>
  <si>
    <t>6.2.2.1.</t>
  </si>
  <si>
    <t>6.2.3.</t>
  </si>
  <si>
    <t>6.2.3.1.</t>
  </si>
  <si>
    <t>7.1.4.</t>
  </si>
  <si>
    <t>7.1.4.1.</t>
  </si>
  <si>
    <t>8.2.1.2.</t>
  </si>
  <si>
    <t xml:space="preserve">Другие вопросы в области физической культуры и спорта
</t>
  </si>
  <si>
    <t>1105</t>
  </si>
  <si>
    <t>2.1.1.1.</t>
  </si>
  <si>
    <t>2.1.2.1.</t>
  </si>
  <si>
    <t>3.3.1.</t>
  </si>
  <si>
    <t>3.3.1.1.</t>
  </si>
  <si>
    <t>Иные бюджетные ассигнования</t>
  </si>
  <si>
    <t>72,0</t>
  </si>
  <si>
    <t xml:space="preserve">Закупка товаров, работ и услуг для муниципальных нужд
</t>
  </si>
  <si>
    <t>200</t>
  </si>
  <si>
    <t>55,2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</si>
  <si>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</si>
  <si>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800</t>
  </si>
  <si>
    <t xml:space="preserve">Расходы на выплаты персоналу в целях обеспечения
выполнения функций государственными (муниципальными)
органами, казенными учреждениями, органами управления
государственными внебюджетными фондами
по обязательному социальному страхованию
</t>
  </si>
  <si>
    <t>100</t>
  </si>
  <si>
    <t xml:space="preserve">Социальное обеспечение и иные выплаты населению
</t>
  </si>
  <si>
    <t>300</t>
  </si>
  <si>
    <t>Приложение №3 к проекту решения МС МО г.Петергоф от _____ №___</t>
  </si>
  <si>
    <t>0020100</t>
  </si>
  <si>
    <t>Содержание депутатов Муниципального Совета муниципального образования город Петергоф</t>
  </si>
  <si>
    <t>0020200</t>
  </si>
  <si>
    <t>Содержание и обеспечение деятельности аппарата Муниципального Совета муниципального образования город Петергоф</t>
  </si>
  <si>
    <t>0020300</t>
  </si>
  <si>
    <t>Содержание и обеспечение деятельности местной администрации муниципального образования город Петергоф</t>
  </si>
  <si>
    <t>0020400</t>
  </si>
  <si>
    <t>Исполнение государственного полномочия по сотавлению протоколов об административных правонарушениях за счет средств субвенции из бюджета Санкт-Петербурга</t>
  </si>
  <si>
    <t>0028010</t>
  </si>
  <si>
    <t>0700500</t>
  </si>
  <si>
    <t>План мероприятий по формированию архивных фондов ОМСУ</t>
  </si>
  <si>
    <t>0900600</t>
  </si>
  <si>
    <t>Ссоздание гимна муниципального образования город Петергоф</t>
  </si>
  <si>
    <t>0920700</t>
  </si>
  <si>
    <t>Оплата членских взносов в Совет муниципальных образований Санкт-Петербурга</t>
  </si>
  <si>
    <t>0920800</t>
  </si>
  <si>
    <t>План мероприятий по организации проведения публичных слушаний</t>
  </si>
  <si>
    <t>0920900</t>
  </si>
  <si>
    <t>Муниципальная программа "Участие в деятельности по профилактике правонарушений в Санкт-Петербурге в формах и порядке, установленных законодательством Санкт-Петербурга"</t>
  </si>
  <si>
    <t>7950001</t>
  </si>
  <si>
    <t>План мероприятий по организации информирования, консультирования и содействия жителям МО по вопросам создания товариществ собственников жилья, советов многоквартирных домов,формирования земельных участков, на которых расположены многоквартирные дома</t>
  </si>
  <si>
    <t>0921000</t>
  </si>
  <si>
    <t>План мероприятий по осуществлению закупок местной администарции МО город Петергоф</t>
  </si>
  <si>
    <t>0921100</t>
  </si>
  <si>
    <t>Муниципальная программа "Участие в профилактике терроризма и экстремизма, а также минимизации и (или) ликвидации последствий проявления терроризма и экстремизма на территории муниципального образования"</t>
  </si>
  <si>
    <t>7950002</t>
  </si>
  <si>
    <t>Муниципальная программа  "Участие в реализации мер по профилактике дорожно-транспортного травматизма на территории муниципального образования"</t>
  </si>
  <si>
    <t>7950003</t>
  </si>
  <si>
    <t>План мероприятий по содержанию муниципальной информационной службы</t>
  </si>
  <si>
    <t>0921200</t>
  </si>
  <si>
    <t>7950004</t>
  </si>
  <si>
    <t>Муниципальная программа "Проведение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действий"</t>
  </si>
  <si>
    <t>7950005</t>
  </si>
  <si>
    <t>Муниципальная программа "Текущий ремонт и содержание дорог, расположенных в пределах границ муниципального образования, в соответствии с перечнем, утвержденным Правительством Санкт-Петербурга"</t>
  </si>
  <si>
    <t>7950006</t>
  </si>
  <si>
    <t>Дорожное хозяйство (дорожные фонды)</t>
  </si>
  <si>
    <t>Муниципальная программа "Содействие развитию малого бизнеса на территории муниципального образования"</t>
  </si>
  <si>
    <t>План мероприятий по участию в организации и финансировании временного трудоустройства несовершеннолетних граждан в возрасте от 14 до 18 лет в свободное от учебы время</t>
  </si>
  <si>
    <t>5101300</t>
  </si>
  <si>
    <t>7950008</t>
  </si>
  <si>
    <t>Муниципальная программа "Установка, содержание и ремонт ограждений газонов; установка и содержание малых архитектурных форм, уличной мебели и хозяйственно-бытового оборудования, необходимого для благоустройства территории муниципального образования"</t>
  </si>
  <si>
    <t>7950009</t>
  </si>
  <si>
    <t>6008020</t>
  </si>
  <si>
    <t xml:space="preserve">Муниципальная программа "Участие в пределах своей компетенции в обеспечении чистоты и порядка на территории муниципального образования, включая ликвидацию несанкционированных свалок бытовых отходов, мусора и уборку территорий, водных акваторий, тупиков и проездов, не включенных в адресные программы, утвержденные исполнительными органами государственной власти Санкт-Петербурга"
</t>
  </si>
  <si>
    <t>4.1.5.</t>
  </si>
  <si>
    <t>4.1.5.1.</t>
  </si>
  <si>
    <t>7950011</t>
  </si>
  <si>
    <t>4.1.6.</t>
  </si>
  <si>
    <t>4.1.6.1.</t>
  </si>
  <si>
    <t>Исполнение государственного полномочия по организации и осуществлению уборки и санитарной очистки территорий за счет средств субвенции</t>
  </si>
  <si>
    <t>Муниципальная программа "Организация учета зеленых насаждений внутриквартального озеленения на территории муниципального образования"</t>
  </si>
  <si>
    <t>7950012</t>
  </si>
  <si>
    <t>4.1.7.</t>
  </si>
  <si>
    <t>4.1.7.1.</t>
  </si>
  <si>
    <t>7950013</t>
  </si>
  <si>
    <t>4.1.8.</t>
  </si>
  <si>
    <t>4.1.8.1.</t>
  </si>
  <si>
    <t>7950014</t>
  </si>
  <si>
    <t>4.1.9.</t>
  </si>
  <si>
    <t>4.1.9.1.</t>
  </si>
  <si>
    <t>4.1.10.</t>
  </si>
  <si>
    <t>4.1.10.1.</t>
  </si>
  <si>
    <t>Муниципальная программа "Организация парковок и автостоянок на территории муниципального образования"</t>
  </si>
  <si>
    <t>7950016</t>
  </si>
  <si>
    <t>4.1.11.</t>
  </si>
  <si>
    <t>4.1.11.1.</t>
  </si>
  <si>
    <t>4.1.12.</t>
  </si>
  <si>
    <t>4.1.12.1.</t>
  </si>
  <si>
    <t>Муниципальная программа "Оборудование специализированных автостоянок для личного автотранспорта лиц, относящихся к маломобильным группам населения"</t>
  </si>
  <si>
    <t>7950018</t>
  </si>
  <si>
    <t>Муниципальная программа "Участие в мероприятиях по охране окружающей среды в границах муниципального образования, за исключением организации и осуществления мероприятий по экологическому контролю"</t>
  </si>
  <si>
    <t>Муниципальная программа" Организацию дополнительного профессионального образования выборных должностных лиц местного самоуправления МО г.Петергоф,членов выборных органов местного самоуправления МО г.Петергоф,депутатов Муниципального Совета МО г.Петергоф, муниципальных служащих и работников муниципальных казенных учреждений МО г.Петергоф"</t>
  </si>
  <si>
    <t>Муниципальная программа "Организация и проведение досуговых мероприятий для жителей муниципального образования город Петергоф"</t>
  </si>
  <si>
    <t>Муниципальная программа "Участие в установленном порядке в мероприятиях по профилактике незаконного потребления наркотических и психотропных веществ, наркомании в Санкт-Петербурге"</t>
  </si>
  <si>
    <t>Муниципальная программа "Организация и проведение местных и участие в организации и проведении городских праздничных и иных зрелищных мероприятий"</t>
  </si>
  <si>
    <t>Муниципальная программа "Организация и проведение мероприятий по сохранению и развитию местных традиций и обрядов"</t>
  </si>
  <si>
    <t>Ммуниципальная программа "Организация и проведение досуговых мероприятий для жителей муниципального образования город Петергоф"</t>
  </si>
  <si>
    <t>Исполнение государственного полномочия по организации и осуществлению деятельности по опеке и попечительству за счет средств субвенции</t>
  </si>
  <si>
    <t>0028031</t>
  </si>
  <si>
    <t>Исполнение государственных полномочий по выплате денежных средств на содержание ребенка в семье опекуна и приемной семье за счет средств субвенции</t>
  </si>
  <si>
    <t>Исполнение государственного полномочия по выплате денежных средств на вознаграждение приемным родителям за счет средств субвенции</t>
  </si>
  <si>
    <t>5118032</t>
  </si>
  <si>
    <t>5118033</t>
  </si>
  <si>
    <t>Муниципальная программа "Организация и проведение официальных физкультурных мероприятий, физкультурно-оздоровительных мероприятий и спортивных мероприятий муниципального образования"</t>
  </si>
  <si>
    <t>Содержание Главы муниципального образования, исполняющего полномочия Председателя Муниципального Совета</t>
  </si>
  <si>
    <t>Социальное обеспечение и иные выплаты населению</t>
  </si>
  <si>
    <t xml:space="preserve">Муниципальная программа "Содействие в установленном порядке исполнительным органам государственной власти Санкт-Петербурга в сборе и обмене информацией в области защиты населения и территорий от чрезвычайных ситуаций, а также содействие в информировании населения об угрозе возникновения или о возникновении чрезвычайной ситуации"
</t>
  </si>
  <si>
    <t>1.2.2.</t>
  </si>
  <si>
    <t>1.2.2.1.</t>
  </si>
  <si>
    <t>1.2.2.2.</t>
  </si>
  <si>
    <t>1.3.</t>
  </si>
  <si>
    <t>1.3.1.</t>
  </si>
  <si>
    <t>1.3.1.1.</t>
  </si>
  <si>
    <t>1.3.1.1.1</t>
  </si>
  <si>
    <t>1.3.1.1.2</t>
  </si>
  <si>
    <t>1.3.2.</t>
  </si>
  <si>
    <t>1.3.2.1.</t>
  </si>
  <si>
    <t>1.4.</t>
  </si>
  <si>
    <t>1.4.1.</t>
  </si>
  <si>
    <t>1.4.1.1.</t>
  </si>
  <si>
    <t>1.5.</t>
  </si>
  <si>
    <t>1.5.1.</t>
  </si>
  <si>
    <t>1.5.1.1.</t>
  </si>
  <si>
    <t>1.5.2.</t>
  </si>
  <si>
    <t>1.5.2.1.</t>
  </si>
  <si>
    <t>1.5.3.</t>
  </si>
  <si>
    <t>1.5.3.1.</t>
  </si>
  <si>
    <t>1.5.4.</t>
  </si>
  <si>
    <t>1.5.4.1.</t>
  </si>
  <si>
    <t>1.5.5.</t>
  </si>
  <si>
    <t>1.5.5.1.</t>
  </si>
  <si>
    <t>1.5.6.</t>
  </si>
  <si>
    <t>1.5.6.1.</t>
  </si>
  <si>
    <t>1.5.7.</t>
  </si>
  <si>
    <t>1.5.7.1.</t>
  </si>
  <si>
    <t>1.5.8.</t>
  </si>
  <si>
    <t>1.5.8.1.</t>
  </si>
  <si>
    <t>1.5.9.</t>
  </si>
  <si>
    <t>1.5.9.1</t>
  </si>
  <si>
    <t>1.5.10.</t>
  </si>
  <si>
    <t>1.5.10.1.</t>
  </si>
  <si>
    <t>7951000</t>
  </si>
  <si>
    <t xml:space="preserve">Расходы на выплаты персоналу в целях обеспечения
выполнения функций государственными (муниципальными)
органами, казенными учреждениями, органами управления
государственными внебюджетными фондами
</t>
  </si>
  <si>
    <t>Код вида расхо-дов (группа)</t>
  </si>
  <si>
    <t xml:space="preserve"> Распределение бюджетных ассигнований  местного бюджета муниципального образования город Петергоф на 2015 год по разделам, подразделам, целевым статьям (муниципальным программам и непрограммным направлениям деятельности) и группам видов расходов классификации расходов бюджетов</t>
  </si>
  <si>
    <t>Финансовое обеспечение деятельности муниципального казенного учреждения муниципального образования город Петергоф"Творческое объединение "Школа Канторум"</t>
  </si>
  <si>
    <t>Финансовое обеспечение деятельности муниципального казенного учреждения муниципального образования город Петергоф "Спортивно-оздоровительный центр"</t>
  </si>
  <si>
    <t>Финансовое обеспечение деятельности муниципального казенного учреждения муниципального образования город Петергоф"Редакция газеты "Муниципальная перспектива"</t>
  </si>
  <si>
    <t>Муниципальная программа "Проведение работ по военно-патриотическому воспитанию молодежи на территории муниципального образования"</t>
  </si>
  <si>
    <t>Муниципальная программа "Создание зон отдыха на территории муниципального образования город Петергоф"</t>
  </si>
  <si>
    <t>Муниципальная программа "Устройство и ремонт искусственных дорожных неровностей на проездах и въездах на придомовых территориях и дворовых территориях"</t>
  </si>
  <si>
    <t>Муниципальная программа "Обустройство, содержание и уборка территорий детских площадок; обустройство, содержание и уборка территорий спортивных площадок; выполнение оформления к праздничным мероприятиям на территории муниципального образования город Петергоф"</t>
  </si>
  <si>
    <t>Муниципальная программа "Озеленение территории зеленых насаждений внутриквартального озеленения муниципального образования город Петергоф"</t>
  </si>
  <si>
    <t>Муниципальная программа "Организация сбора и вывоза бытовых отходов и мусора с территории муниципального образования г.Петергоф, на которой расположены жилые дома частного жилищного фонда"</t>
  </si>
  <si>
    <t xml:space="preserve">Муниципальная программа "Благоустройство придомовых территорий и дворовых территорий, в том числе: текущий ремонт придомовых территорий и дворовых территорий, включая проезды и въезды, пешеходные дорожки; организация дополнительных парковочных мест на дворовых территориях"
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</si>
</sst>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5" fillId="0" borderId="0" xfId="0" applyFont="1"/>
    <xf numFmtId="0" fontId="7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distributed"/>
    </xf>
    <xf numFmtId="0" fontId="7" fillId="0" borderId="0" xfId="0" applyFont="1" applyAlignment="1">
      <alignment vertical="justify"/>
    </xf>
    <xf numFmtId="164" fontId="2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49" fontId="10" fillId="0" borderId="1" xfId="0" applyNumberFormat="1" applyFont="1" applyBorder="1" applyAlignment="1">
      <alignment horizontal="right"/>
    </xf>
    <xf numFmtId="49" fontId="9" fillId="0" borderId="1" xfId="0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/>
    </xf>
    <xf numFmtId="49" fontId="11" fillId="0" borderId="3" xfId="0" applyNumberFormat="1" applyFont="1" applyBorder="1" applyAlignment="1">
      <alignment horizontal="right"/>
    </xf>
    <xf numFmtId="49" fontId="11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 vertical="justify"/>
    </xf>
    <xf numFmtId="0" fontId="2" fillId="0" borderId="1" xfId="0" applyFont="1" applyBorder="1" applyAlignment="1">
      <alignment horizontal="right" vertical="justify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distributed"/>
    </xf>
    <xf numFmtId="49" fontId="13" fillId="0" borderId="1" xfId="0" applyNumberFormat="1" applyFont="1" applyBorder="1" applyAlignment="1">
      <alignment horizontal="right"/>
    </xf>
    <xf numFmtId="49" fontId="13" fillId="0" borderId="2" xfId="0" applyNumberFormat="1" applyFont="1" applyBorder="1" applyAlignment="1">
      <alignment horizontal="right"/>
    </xf>
    <xf numFmtId="49" fontId="13" fillId="0" borderId="3" xfId="0" applyNumberFormat="1" applyFont="1" applyBorder="1" applyAlignment="1">
      <alignment horizontal="right"/>
    </xf>
    <xf numFmtId="49" fontId="9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/>
    </xf>
    <xf numFmtId="0" fontId="8" fillId="0" borderId="6" xfId="0" applyFont="1" applyBorder="1" applyAlignment="1">
      <alignment horizontal="left" vertical="justify"/>
    </xf>
    <xf numFmtId="0" fontId="4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 vertical="distributed" wrapText="1"/>
    </xf>
    <xf numFmtId="0" fontId="8" fillId="0" borderId="5" xfId="0" applyFont="1" applyBorder="1" applyAlignment="1">
      <alignment horizontal="left" vertical="distributed"/>
    </xf>
    <xf numFmtId="0" fontId="8" fillId="0" borderId="6" xfId="0" applyFont="1" applyBorder="1" applyAlignment="1">
      <alignment horizontal="left" vertical="distributed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6" fillId="0" borderId="4" xfId="0" applyFont="1" applyBorder="1" applyAlignment="1">
      <alignment horizontal="left" vertical="distributed"/>
    </xf>
    <xf numFmtId="0" fontId="6" fillId="0" borderId="5" xfId="0" applyFont="1" applyBorder="1" applyAlignment="1">
      <alignment horizontal="left" vertical="distributed"/>
    </xf>
    <xf numFmtId="0" fontId="6" fillId="0" borderId="6" xfId="0" applyFont="1" applyBorder="1" applyAlignment="1">
      <alignment horizontal="left" vertical="distributed"/>
    </xf>
    <xf numFmtId="0" fontId="6" fillId="0" borderId="4" xfId="0" applyFont="1" applyBorder="1" applyAlignment="1">
      <alignment horizontal="left" vertical="justify"/>
    </xf>
    <xf numFmtId="0" fontId="6" fillId="0" borderId="5" xfId="0" applyFont="1" applyBorder="1" applyAlignment="1">
      <alignment horizontal="left" vertical="justify"/>
    </xf>
    <xf numFmtId="0" fontId="6" fillId="0" borderId="6" xfId="0" applyFont="1" applyBorder="1" applyAlignment="1">
      <alignment horizontal="left" vertical="justify"/>
    </xf>
    <xf numFmtId="0" fontId="6" fillId="0" borderId="1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 vertical="justify"/>
    </xf>
    <xf numFmtId="0" fontId="4" fillId="0" borderId="5" xfId="0" applyFont="1" applyBorder="1" applyAlignment="1">
      <alignment horizontal="left" vertical="justify"/>
    </xf>
    <xf numFmtId="0" fontId="4" fillId="0" borderId="6" xfId="0" applyFont="1" applyBorder="1" applyAlignment="1">
      <alignment horizontal="left" vertical="justify"/>
    </xf>
    <xf numFmtId="0" fontId="1" fillId="0" borderId="0" xfId="0" applyFont="1" applyAlignment="1">
      <alignment horizontal="left" wrapText="1" shrinkToFit="1"/>
    </xf>
    <xf numFmtId="0" fontId="2" fillId="0" borderId="1" xfId="0" applyFont="1" applyBorder="1" applyAlignment="1">
      <alignment horizontal="center"/>
    </xf>
    <xf numFmtId="0" fontId="11" fillId="0" borderId="5" xfId="0" applyFont="1" applyBorder="1" applyAlignment="1">
      <alignment horizontal="left" vertical="distributed" wrapText="1"/>
    </xf>
    <xf numFmtId="0" fontId="11" fillId="0" borderId="6" xfId="0" applyFont="1" applyBorder="1" applyAlignment="1">
      <alignment horizontal="left" vertical="distributed" wrapText="1"/>
    </xf>
    <xf numFmtId="0" fontId="3" fillId="0" borderId="4" xfId="0" applyFont="1" applyBorder="1" applyAlignment="1">
      <alignment horizontal="left" vertical="distributed"/>
    </xf>
    <xf numFmtId="0" fontId="3" fillId="0" borderId="5" xfId="0" applyFont="1" applyBorder="1" applyAlignment="1">
      <alignment horizontal="left" vertical="distributed"/>
    </xf>
    <xf numFmtId="0" fontId="3" fillId="0" borderId="6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 vertical="distributed" wrapText="1"/>
    </xf>
    <xf numFmtId="0" fontId="4" fillId="0" borderId="5" xfId="0" applyFont="1" applyBorder="1" applyAlignment="1">
      <alignment horizontal="left" vertical="distributed" wrapText="1"/>
    </xf>
    <xf numFmtId="0" fontId="4" fillId="0" borderId="6" xfId="0" applyFont="1" applyBorder="1" applyAlignment="1">
      <alignment horizontal="left" vertical="distributed" wrapText="1"/>
    </xf>
    <xf numFmtId="0" fontId="6" fillId="0" borderId="4" xfId="0" applyFont="1" applyBorder="1" applyAlignment="1">
      <alignment horizontal="left" vertical="distributed" wrapText="1"/>
    </xf>
    <xf numFmtId="0" fontId="6" fillId="0" borderId="5" xfId="0" applyFont="1" applyBorder="1" applyAlignment="1">
      <alignment horizontal="left" vertical="distributed" wrapText="1"/>
    </xf>
    <xf numFmtId="0" fontId="6" fillId="0" borderId="6" xfId="0" applyFont="1" applyBorder="1" applyAlignment="1">
      <alignment horizontal="left" vertical="distributed" wrapText="1"/>
    </xf>
    <xf numFmtId="0" fontId="4" fillId="0" borderId="4" xfId="0" applyFont="1" applyBorder="1" applyAlignment="1">
      <alignment horizontal="left" wrapText="1" shrinkToFit="1"/>
    </xf>
    <xf numFmtId="0" fontId="4" fillId="0" borderId="5" xfId="0" applyFont="1" applyBorder="1" applyAlignment="1">
      <alignment horizontal="left" wrapText="1" shrinkToFit="1"/>
    </xf>
    <xf numFmtId="0" fontId="4" fillId="0" borderId="6" xfId="0" applyFont="1" applyBorder="1" applyAlignment="1">
      <alignment horizontal="left" wrapText="1" shrinkToFit="1"/>
    </xf>
    <xf numFmtId="0" fontId="13" fillId="0" borderId="5" xfId="0" applyFont="1" applyBorder="1" applyAlignment="1">
      <alignment horizontal="left" vertical="distributed" wrapText="1"/>
    </xf>
    <xf numFmtId="0" fontId="13" fillId="0" borderId="6" xfId="0" applyFont="1" applyBorder="1" applyAlignment="1">
      <alignment horizontal="left" vertical="distributed" wrapText="1"/>
    </xf>
    <xf numFmtId="0" fontId="4" fillId="0" borderId="4" xfId="0" applyFont="1" applyBorder="1" applyAlignment="1">
      <alignment horizontal="left" vertical="distributed"/>
    </xf>
    <xf numFmtId="0" fontId="4" fillId="0" borderId="5" xfId="0" applyFont="1" applyBorder="1" applyAlignment="1">
      <alignment horizontal="left" vertical="distributed"/>
    </xf>
    <xf numFmtId="0" fontId="4" fillId="0" borderId="6" xfId="0" applyFont="1" applyBorder="1" applyAlignment="1">
      <alignment horizontal="left" vertical="distributed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3" fillId="0" borderId="5" xfId="0" applyFont="1" applyBorder="1" applyAlignment="1">
      <alignment horizontal="left" vertical="distributed"/>
    </xf>
    <xf numFmtId="0" fontId="13" fillId="0" borderId="6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distributed"/>
    </xf>
    <xf numFmtId="0" fontId="6" fillId="0" borderId="4" xfId="0" applyFont="1" applyBorder="1" applyAlignment="1">
      <alignment horizontal="left" vertical="justify" wrapText="1"/>
    </xf>
    <xf numFmtId="0" fontId="13" fillId="0" borderId="5" xfId="0" applyFont="1" applyBorder="1" applyAlignment="1">
      <alignment horizontal="left" vertical="justify"/>
    </xf>
    <xf numFmtId="0" fontId="13" fillId="0" borderId="6" xfId="0" applyFont="1" applyBorder="1" applyAlignment="1">
      <alignment horizontal="left" vertical="justify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5" xfId="0" applyFont="1" applyBorder="1" applyAlignment="1">
      <alignment horizontal="left" vertical="distributed" wrapText="1"/>
    </xf>
    <xf numFmtId="0" fontId="8" fillId="0" borderId="6" xfId="0" applyFont="1" applyBorder="1" applyAlignment="1">
      <alignment horizontal="left" vertical="distributed" wrapText="1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3" fillId="0" borderId="0" xfId="0" applyFont="1" applyAlignment="1">
      <alignment horizontal="center" wrapText="1" shrinkToFit="1"/>
    </xf>
    <xf numFmtId="0" fontId="2" fillId="0" borderId="3" xfId="0" applyFont="1" applyBorder="1" applyAlignment="1">
      <alignment horizontal="center" vertical="center"/>
    </xf>
    <xf numFmtId="0" fontId="11" fillId="0" borderId="2" xfId="0" applyFont="1" applyBorder="1" applyAlignment="1"/>
    <xf numFmtId="0" fontId="2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 vertical="justify" wrapText="1" shrinkToFit="1"/>
    </xf>
    <xf numFmtId="0" fontId="11" fillId="0" borderId="2" xfId="0" applyFont="1" applyBorder="1" applyAlignment="1">
      <alignment horizontal="right" vertical="justify"/>
    </xf>
    <xf numFmtId="0" fontId="11" fillId="0" borderId="0" xfId="0" applyFont="1" applyAlignment="1">
      <alignment horizontal="right" vertical="justify"/>
    </xf>
    <xf numFmtId="0" fontId="11" fillId="0" borderId="0" xfId="0" applyFont="1" applyAlignment="1"/>
    <xf numFmtId="0" fontId="2" fillId="0" borderId="5" xfId="0" applyFont="1" applyBorder="1" applyAlignment="1">
      <alignment horizontal="right" vertical="justify"/>
    </xf>
    <xf numFmtId="0" fontId="2" fillId="0" borderId="6" xfId="0" applyFont="1" applyBorder="1" applyAlignment="1">
      <alignment horizontal="right" vertical="justify"/>
    </xf>
    <xf numFmtId="0" fontId="8" fillId="0" borderId="4" xfId="0" applyFont="1" applyBorder="1" applyAlignment="1">
      <alignment horizontal="left" vertical="distributed"/>
    </xf>
    <xf numFmtId="0" fontId="15" fillId="0" borderId="4" xfId="0" applyFont="1" applyBorder="1" applyAlignment="1">
      <alignment horizontal="left" vertical="distributed" wrapText="1"/>
    </xf>
    <xf numFmtId="0" fontId="15" fillId="0" borderId="5" xfId="0" applyFont="1" applyBorder="1" applyAlignment="1">
      <alignment horizontal="left" vertical="distributed"/>
    </xf>
    <xf numFmtId="0" fontId="15" fillId="0" borderId="6" xfId="0" applyFont="1" applyBorder="1" applyAlignment="1">
      <alignment horizontal="left" vertical="distributed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distributed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2" fillId="0" borderId="5" xfId="0" applyFont="1" applyBorder="1" applyAlignment="1">
      <alignment horizontal="left" vertical="distributed"/>
    </xf>
    <xf numFmtId="0" fontId="12" fillId="0" borderId="6" xfId="0" applyFont="1" applyBorder="1" applyAlignment="1">
      <alignment horizontal="left" vertical="distributed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9"/>
  <sheetViews>
    <sheetView tabSelected="1" topLeftCell="A136" zoomScale="150" zoomScaleNormal="150" workbookViewId="0">
      <selection activeCell="A2" sqref="A2:H143"/>
    </sheetView>
  </sheetViews>
  <sheetFormatPr defaultRowHeight="15"/>
  <cols>
    <col min="1" max="1" width="9.140625" style="1" customWidth="1"/>
    <col min="2" max="3" width="9.140625" style="30"/>
    <col min="4" max="4" width="33.140625" style="30" customWidth="1"/>
    <col min="5" max="5" width="7.7109375" style="31" customWidth="1"/>
    <col min="6" max="6" width="8.7109375" style="31" customWidth="1"/>
    <col min="7" max="7" width="6.42578125" style="31" customWidth="1"/>
    <col min="8" max="8" width="11.42578125" style="32" customWidth="1"/>
    <col min="9" max="9" width="9.28515625" style="1" customWidth="1"/>
    <col min="10" max="10" width="9.140625" style="1"/>
    <col min="11" max="11" width="8.85546875" style="1" customWidth="1"/>
    <col min="12" max="16384" width="9.140625" style="1"/>
  </cols>
  <sheetData>
    <row r="1" spans="1:8" hidden="1">
      <c r="E1" s="103"/>
      <c r="F1" s="103"/>
      <c r="G1" s="103"/>
      <c r="H1" s="104"/>
    </row>
    <row r="2" spans="1:8" ht="15.75" customHeight="1">
      <c r="C2" s="120" t="s">
        <v>159</v>
      </c>
      <c r="D2" s="121"/>
      <c r="E2" s="121"/>
      <c r="F2" s="121"/>
      <c r="G2" s="121"/>
      <c r="H2" s="121"/>
    </row>
    <row r="3" spans="1:8" ht="63.75" customHeight="1">
      <c r="A3" s="109" t="s">
        <v>284</v>
      </c>
      <c r="B3" s="109"/>
      <c r="C3" s="109"/>
      <c r="D3" s="109"/>
      <c r="E3" s="109"/>
      <c r="F3" s="109"/>
      <c r="G3" s="109"/>
      <c r="H3" s="109"/>
    </row>
    <row r="4" spans="1:8" ht="15" customHeight="1">
      <c r="A4" s="110" t="s">
        <v>0</v>
      </c>
      <c r="B4" s="112" t="s">
        <v>1</v>
      </c>
      <c r="C4" s="113"/>
      <c r="D4" s="114"/>
      <c r="E4" s="122"/>
      <c r="F4" s="122"/>
      <c r="G4" s="123"/>
      <c r="H4" s="118" t="s">
        <v>132</v>
      </c>
    </row>
    <row r="5" spans="1:8" ht="114.75" customHeight="1">
      <c r="A5" s="111"/>
      <c r="B5" s="115"/>
      <c r="C5" s="116"/>
      <c r="D5" s="117"/>
      <c r="E5" s="33" t="s">
        <v>127</v>
      </c>
      <c r="F5" s="34" t="s">
        <v>2</v>
      </c>
      <c r="G5" s="33" t="s">
        <v>283</v>
      </c>
      <c r="H5" s="119"/>
    </row>
    <row r="6" spans="1:8" ht="21" customHeight="1">
      <c r="A6" s="2" t="s">
        <v>3</v>
      </c>
      <c r="B6" s="66" t="s">
        <v>128</v>
      </c>
      <c r="C6" s="66"/>
      <c r="D6" s="66"/>
      <c r="E6" s="3" t="s">
        <v>4</v>
      </c>
      <c r="F6" s="2"/>
      <c r="G6" s="2"/>
      <c r="H6" s="23">
        <f>SUM(H7+H10+H16+H23+H26)</f>
        <v>26132.1</v>
      </c>
    </row>
    <row r="7" spans="1:8" s="4" customFormat="1" ht="53.25" customHeight="1">
      <c r="A7" s="16" t="s">
        <v>5</v>
      </c>
      <c r="B7" s="99" t="s">
        <v>6</v>
      </c>
      <c r="C7" s="99"/>
      <c r="D7" s="99"/>
      <c r="E7" s="17" t="s">
        <v>7</v>
      </c>
      <c r="F7" s="16"/>
      <c r="G7" s="16"/>
      <c r="H7" s="24">
        <f>H8</f>
        <v>1156.5</v>
      </c>
    </row>
    <row r="8" spans="1:8" s="5" customFormat="1" ht="48" customHeight="1">
      <c r="A8" s="12" t="s">
        <v>8</v>
      </c>
      <c r="B8" s="56" t="s">
        <v>244</v>
      </c>
      <c r="C8" s="107"/>
      <c r="D8" s="108"/>
      <c r="E8" s="13" t="s">
        <v>7</v>
      </c>
      <c r="F8" s="13" t="s">
        <v>160</v>
      </c>
      <c r="G8" s="12"/>
      <c r="H8" s="19">
        <f>SUM(H9:H9)</f>
        <v>1156.5</v>
      </c>
    </row>
    <row r="9" spans="1:8" s="5" customFormat="1" ht="91.5" customHeight="1">
      <c r="A9" s="6" t="s">
        <v>9</v>
      </c>
      <c r="B9" s="50" t="s">
        <v>153</v>
      </c>
      <c r="C9" s="51"/>
      <c r="D9" s="52"/>
      <c r="E9" s="13" t="s">
        <v>7</v>
      </c>
      <c r="F9" s="13" t="s">
        <v>160</v>
      </c>
      <c r="G9" s="12">
        <v>100</v>
      </c>
      <c r="H9" s="19">
        <v>1156.5</v>
      </c>
    </row>
    <row r="10" spans="1:8" ht="75" customHeight="1">
      <c r="A10" s="2" t="s">
        <v>10</v>
      </c>
      <c r="B10" s="99" t="s">
        <v>11</v>
      </c>
      <c r="C10" s="99"/>
      <c r="D10" s="99"/>
      <c r="E10" s="3" t="s">
        <v>12</v>
      </c>
      <c r="F10" s="6"/>
      <c r="G10" s="6"/>
      <c r="H10" s="23">
        <f>SUM(H11+H13)</f>
        <v>3467.1</v>
      </c>
    </row>
    <row r="11" spans="1:8" s="5" customFormat="1" ht="39.75" customHeight="1">
      <c r="A11" s="12" t="s">
        <v>13</v>
      </c>
      <c r="B11" s="56" t="s">
        <v>161</v>
      </c>
      <c r="C11" s="57"/>
      <c r="D11" s="58"/>
      <c r="E11" s="13" t="s">
        <v>12</v>
      </c>
      <c r="F11" s="13" t="s">
        <v>162</v>
      </c>
      <c r="G11" s="12"/>
      <c r="H11" s="19">
        <f>SUM(H12)</f>
        <v>1264.5</v>
      </c>
    </row>
    <row r="12" spans="1:8" ht="86.25" customHeight="1">
      <c r="A12" s="6" t="s">
        <v>14</v>
      </c>
      <c r="B12" s="50" t="s">
        <v>153</v>
      </c>
      <c r="C12" s="51"/>
      <c r="D12" s="52"/>
      <c r="E12" s="7" t="s">
        <v>12</v>
      </c>
      <c r="F12" s="7" t="s">
        <v>162</v>
      </c>
      <c r="G12" s="6">
        <v>100</v>
      </c>
      <c r="H12" s="15">
        <v>1264.5</v>
      </c>
    </row>
    <row r="13" spans="1:8" s="5" customFormat="1" ht="54" customHeight="1">
      <c r="A13" s="12" t="s">
        <v>247</v>
      </c>
      <c r="B13" s="56" t="s">
        <v>163</v>
      </c>
      <c r="C13" s="57"/>
      <c r="D13" s="58"/>
      <c r="E13" s="13" t="s">
        <v>12</v>
      </c>
      <c r="F13" s="13" t="s">
        <v>164</v>
      </c>
      <c r="G13" s="12"/>
      <c r="H13" s="19">
        <f>H14+ H15</f>
        <v>2202.6</v>
      </c>
    </row>
    <row r="14" spans="1:8" ht="80.25" customHeight="1">
      <c r="A14" s="6" t="s">
        <v>248</v>
      </c>
      <c r="B14" s="50" t="s">
        <v>153</v>
      </c>
      <c r="C14" s="51"/>
      <c r="D14" s="52"/>
      <c r="E14" s="7" t="s">
        <v>12</v>
      </c>
      <c r="F14" s="7" t="s">
        <v>164</v>
      </c>
      <c r="G14" s="6">
        <v>100</v>
      </c>
      <c r="H14" s="15">
        <v>2174</v>
      </c>
    </row>
    <row r="15" spans="1:8" ht="30.75" customHeight="1">
      <c r="A15" s="6" t="s">
        <v>249</v>
      </c>
      <c r="B15" s="50" t="s">
        <v>150</v>
      </c>
      <c r="C15" s="105"/>
      <c r="D15" s="106"/>
      <c r="E15" s="7" t="s">
        <v>12</v>
      </c>
      <c r="F15" s="7" t="s">
        <v>164</v>
      </c>
      <c r="G15" s="6">
        <v>200</v>
      </c>
      <c r="H15" s="15">
        <v>28.6</v>
      </c>
    </row>
    <row r="16" spans="1:8" s="5" customFormat="1" ht="77.25" customHeight="1">
      <c r="A16" s="16" t="s">
        <v>250</v>
      </c>
      <c r="B16" s="88" t="s">
        <v>117</v>
      </c>
      <c r="C16" s="89"/>
      <c r="D16" s="90"/>
      <c r="E16" s="17" t="s">
        <v>17</v>
      </c>
      <c r="F16" s="12"/>
      <c r="G16" s="12"/>
      <c r="H16" s="24">
        <f>SUM(H17+H21)</f>
        <v>18999.399999999998</v>
      </c>
    </row>
    <row r="17" spans="1:8" s="5" customFormat="1" ht="53.25" customHeight="1">
      <c r="A17" s="11" t="s">
        <v>251</v>
      </c>
      <c r="B17" s="56" t="s">
        <v>165</v>
      </c>
      <c r="C17" s="57"/>
      <c r="D17" s="58"/>
      <c r="E17" s="13" t="s">
        <v>17</v>
      </c>
      <c r="F17" s="13" t="s">
        <v>166</v>
      </c>
      <c r="G17" s="12"/>
      <c r="H17" s="19">
        <f>SUM(H18:H20)</f>
        <v>18993.8</v>
      </c>
    </row>
    <row r="18" spans="1:8" ht="85.5" customHeight="1">
      <c r="A18" s="11" t="s">
        <v>252</v>
      </c>
      <c r="B18" s="50" t="s">
        <v>153</v>
      </c>
      <c r="C18" s="51"/>
      <c r="D18" s="52"/>
      <c r="E18" s="7" t="s">
        <v>17</v>
      </c>
      <c r="F18" s="7" t="s">
        <v>166</v>
      </c>
      <c r="G18" s="6">
        <v>100</v>
      </c>
      <c r="H18" s="15">
        <v>17779.599999999999</v>
      </c>
    </row>
    <row r="19" spans="1:8" ht="34.5" customHeight="1">
      <c r="A19" s="11" t="s">
        <v>253</v>
      </c>
      <c r="B19" s="50" t="s">
        <v>150</v>
      </c>
      <c r="C19" s="105"/>
      <c r="D19" s="106"/>
      <c r="E19" s="7" t="s">
        <v>17</v>
      </c>
      <c r="F19" s="7" t="s">
        <v>166</v>
      </c>
      <c r="G19" s="6">
        <v>200</v>
      </c>
      <c r="H19" s="15">
        <v>1189.7</v>
      </c>
    </row>
    <row r="20" spans="1:8" ht="21" customHeight="1">
      <c r="A20" s="11" t="s">
        <v>254</v>
      </c>
      <c r="B20" s="128" t="s">
        <v>148</v>
      </c>
      <c r="C20" s="129"/>
      <c r="D20" s="130"/>
      <c r="E20" s="7" t="s">
        <v>17</v>
      </c>
      <c r="F20" s="7" t="s">
        <v>166</v>
      </c>
      <c r="G20" s="6">
        <v>800</v>
      </c>
      <c r="H20" s="15">
        <v>24.5</v>
      </c>
    </row>
    <row r="21" spans="1:8" s="5" customFormat="1" ht="64.5" customHeight="1">
      <c r="A21" s="11" t="s">
        <v>255</v>
      </c>
      <c r="B21" s="56" t="s">
        <v>167</v>
      </c>
      <c r="C21" s="57"/>
      <c r="D21" s="58"/>
      <c r="E21" s="13" t="s">
        <v>17</v>
      </c>
      <c r="F21" s="13" t="s">
        <v>168</v>
      </c>
      <c r="G21" s="12"/>
      <c r="H21" s="19">
        <f>H22</f>
        <v>5.6</v>
      </c>
    </row>
    <row r="22" spans="1:8" ht="33" customHeight="1">
      <c r="A22" s="11" t="s">
        <v>256</v>
      </c>
      <c r="B22" s="50" t="s">
        <v>150</v>
      </c>
      <c r="C22" s="105"/>
      <c r="D22" s="106"/>
      <c r="E22" s="7" t="s">
        <v>17</v>
      </c>
      <c r="F22" s="13" t="s">
        <v>168</v>
      </c>
      <c r="G22" s="6">
        <v>200</v>
      </c>
      <c r="H22" s="15">
        <v>5.6</v>
      </c>
    </row>
    <row r="23" spans="1:8" s="18" customFormat="1" ht="15.75">
      <c r="A23" s="16" t="s">
        <v>257</v>
      </c>
      <c r="B23" s="49" t="s">
        <v>18</v>
      </c>
      <c r="C23" s="49"/>
      <c r="D23" s="49"/>
      <c r="E23" s="17" t="s">
        <v>19</v>
      </c>
      <c r="F23" s="12"/>
      <c r="G23" s="12"/>
      <c r="H23" s="24">
        <f>H24</f>
        <v>100</v>
      </c>
    </row>
    <row r="24" spans="1:8" s="5" customFormat="1" ht="18" customHeight="1">
      <c r="A24" s="12" t="s">
        <v>258</v>
      </c>
      <c r="B24" s="59" t="s">
        <v>121</v>
      </c>
      <c r="C24" s="60"/>
      <c r="D24" s="61"/>
      <c r="E24" s="13" t="s">
        <v>19</v>
      </c>
      <c r="F24" s="13" t="s">
        <v>169</v>
      </c>
      <c r="G24" s="13"/>
      <c r="H24" s="19">
        <f>H25</f>
        <v>100</v>
      </c>
    </row>
    <row r="25" spans="1:8" ht="18.75" customHeight="1">
      <c r="A25" s="12" t="s">
        <v>259</v>
      </c>
      <c r="B25" s="128" t="s">
        <v>148</v>
      </c>
      <c r="C25" s="129"/>
      <c r="D25" s="130"/>
      <c r="E25" s="7" t="s">
        <v>19</v>
      </c>
      <c r="F25" s="7" t="s">
        <v>169</v>
      </c>
      <c r="G25" s="7" t="s">
        <v>154</v>
      </c>
      <c r="H25" s="15">
        <v>100</v>
      </c>
    </row>
    <row r="26" spans="1:8" s="5" customFormat="1" ht="21" customHeight="1">
      <c r="A26" s="16" t="s">
        <v>260</v>
      </c>
      <c r="B26" s="131" t="s">
        <v>15</v>
      </c>
      <c r="C26" s="131"/>
      <c r="D26" s="131"/>
      <c r="E26" s="17" t="s">
        <v>16</v>
      </c>
      <c r="F26" s="16"/>
      <c r="G26" s="16"/>
      <c r="H26" s="24">
        <f>SUM(H27+H29+H31+H33+H35+H37+H39+H41+H43+H45)</f>
        <v>2409.1</v>
      </c>
    </row>
    <row r="27" spans="1:8" s="5" customFormat="1" ht="30.75" customHeight="1">
      <c r="A27" s="12" t="s">
        <v>261</v>
      </c>
      <c r="B27" s="56" t="s">
        <v>170</v>
      </c>
      <c r="C27" s="57"/>
      <c r="D27" s="58"/>
      <c r="E27" s="13" t="s">
        <v>16</v>
      </c>
      <c r="F27" s="13" t="s">
        <v>171</v>
      </c>
      <c r="G27" s="12"/>
      <c r="H27" s="19">
        <f>H28</f>
        <v>90.5</v>
      </c>
    </row>
    <row r="28" spans="1:8" ht="33.75" customHeight="1">
      <c r="A28" s="12" t="s">
        <v>262</v>
      </c>
      <c r="B28" s="50" t="s">
        <v>150</v>
      </c>
      <c r="C28" s="105"/>
      <c r="D28" s="106"/>
      <c r="E28" s="7" t="s">
        <v>16</v>
      </c>
      <c r="F28" s="7" t="s">
        <v>171</v>
      </c>
      <c r="G28" s="6">
        <v>200</v>
      </c>
      <c r="H28" s="15">
        <v>90.5</v>
      </c>
    </row>
    <row r="29" spans="1:8" ht="37.5" customHeight="1">
      <c r="A29" s="12" t="s">
        <v>263</v>
      </c>
      <c r="B29" s="56" t="s">
        <v>172</v>
      </c>
      <c r="C29" s="57"/>
      <c r="D29" s="58"/>
      <c r="E29" s="7" t="s">
        <v>16</v>
      </c>
      <c r="F29" s="7" t="s">
        <v>173</v>
      </c>
      <c r="G29" s="6"/>
      <c r="H29" s="15">
        <f>SUM(H30)</f>
        <v>250</v>
      </c>
    </row>
    <row r="30" spans="1:8" ht="33" customHeight="1">
      <c r="A30" s="12" t="s">
        <v>264</v>
      </c>
      <c r="B30" s="124" t="s">
        <v>245</v>
      </c>
      <c r="C30" s="51"/>
      <c r="D30" s="52"/>
      <c r="E30" s="7" t="s">
        <v>16</v>
      </c>
      <c r="F30" s="7" t="s">
        <v>173</v>
      </c>
      <c r="G30" s="6">
        <v>300</v>
      </c>
      <c r="H30" s="15">
        <v>250</v>
      </c>
    </row>
    <row r="31" spans="1:8" s="5" customFormat="1" ht="37.5" customHeight="1">
      <c r="A31" s="12" t="s">
        <v>265</v>
      </c>
      <c r="B31" s="56" t="s">
        <v>174</v>
      </c>
      <c r="C31" s="57"/>
      <c r="D31" s="58"/>
      <c r="E31" s="7" t="s">
        <v>16</v>
      </c>
      <c r="F31" s="7" t="s">
        <v>175</v>
      </c>
      <c r="G31" s="6"/>
      <c r="H31" s="15">
        <v>72</v>
      </c>
    </row>
    <row r="32" spans="1:8" ht="16.5" customHeight="1">
      <c r="A32" s="12" t="s">
        <v>266</v>
      </c>
      <c r="B32" s="132" t="s">
        <v>148</v>
      </c>
      <c r="C32" s="133"/>
      <c r="D32" s="134"/>
      <c r="E32" s="7" t="s">
        <v>16</v>
      </c>
      <c r="F32" s="7" t="s">
        <v>175</v>
      </c>
      <c r="G32" s="6">
        <v>800</v>
      </c>
      <c r="H32" s="7" t="s">
        <v>149</v>
      </c>
    </row>
    <row r="33" spans="1:8" ht="40.5" customHeight="1">
      <c r="A33" s="12" t="s">
        <v>267</v>
      </c>
      <c r="B33" s="56" t="s">
        <v>176</v>
      </c>
      <c r="C33" s="57"/>
      <c r="D33" s="58"/>
      <c r="E33" s="13" t="s">
        <v>16</v>
      </c>
      <c r="F33" s="13" t="s">
        <v>177</v>
      </c>
      <c r="G33" s="17"/>
      <c r="H33" s="13" t="s">
        <v>152</v>
      </c>
    </row>
    <row r="34" spans="1:8" ht="34.5" customHeight="1">
      <c r="A34" s="12" t="s">
        <v>268</v>
      </c>
      <c r="B34" s="50" t="s">
        <v>150</v>
      </c>
      <c r="C34" s="51"/>
      <c r="D34" s="52"/>
      <c r="E34" s="7" t="s">
        <v>16</v>
      </c>
      <c r="F34" s="7" t="s">
        <v>177</v>
      </c>
      <c r="G34" s="7" t="s">
        <v>151</v>
      </c>
      <c r="H34" s="7" t="s">
        <v>152</v>
      </c>
    </row>
    <row r="35" spans="1:8" s="5" customFormat="1" ht="107.25" customHeight="1">
      <c r="A35" s="12" t="s">
        <v>269</v>
      </c>
      <c r="B35" s="56" t="s">
        <v>180</v>
      </c>
      <c r="C35" s="57"/>
      <c r="D35" s="58"/>
      <c r="E35" s="13" t="s">
        <v>16</v>
      </c>
      <c r="F35" s="13" t="s">
        <v>181</v>
      </c>
      <c r="G35" s="12"/>
      <c r="H35" s="19">
        <f>H36</f>
        <v>120</v>
      </c>
    </row>
    <row r="36" spans="1:8" s="5" customFormat="1" ht="34.5" customHeight="1">
      <c r="A36" s="12" t="s">
        <v>270</v>
      </c>
      <c r="B36" s="50" t="s">
        <v>150</v>
      </c>
      <c r="C36" s="51"/>
      <c r="D36" s="52"/>
      <c r="E36" s="7" t="s">
        <v>16</v>
      </c>
      <c r="F36" s="7" t="s">
        <v>181</v>
      </c>
      <c r="G36" s="6">
        <v>200</v>
      </c>
      <c r="H36" s="15">
        <v>120</v>
      </c>
    </row>
    <row r="37" spans="1:8" s="5" customFormat="1" ht="37.5" customHeight="1">
      <c r="A37" s="12" t="s">
        <v>271</v>
      </c>
      <c r="B37" s="80" t="s">
        <v>182</v>
      </c>
      <c r="C37" s="72"/>
      <c r="D37" s="73"/>
      <c r="E37" s="13" t="s">
        <v>16</v>
      </c>
      <c r="F37" s="13" t="s">
        <v>183</v>
      </c>
      <c r="G37" s="12"/>
      <c r="H37" s="19">
        <f>H38</f>
        <v>32.200000000000003</v>
      </c>
    </row>
    <row r="38" spans="1:8" ht="34.5" customHeight="1">
      <c r="A38" s="12" t="s">
        <v>272</v>
      </c>
      <c r="B38" s="50" t="s">
        <v>150</v>
      </c>
      <c r="C38" s="51"/>
      <c r="D38" s="52"/>
      <c r="E38" s="13" t="s">
        <v>16</v>
      </c>
      <c r="F38" s="13" t="s">
        <v>183</v>
      </c>
      <c r="G38" s="6">
        <v>200</v>
      </c>
      <c r="H38" s="15">
        <v>32.200000000000003</v>
      </c>
    </row>
    <row r="39" spans="1:8" ht="36.75" customHeight="1">
      <c r="A39" s="12" t="s">
        <v>273</v>
      </c>
      <c r="B39" s="56" t="s">
        <v>188</v>
      </c>
      <c r="C39" s="57"/>
      <c r="D39" s="58"/>
      <c r="E39" s="13" t="s">
        <v>16</v>
      </c>
      <c r="F39" s="13" t="s">
        <v>189</v>
      </c>
      <c r="G39" s="12"/>
      <c r="H39" s="19">
        <f>SUM(H40)</f>
        <v>1172</v>
      </c>
    </row>
    <row r="40" spans="1:8" ht="35.25" customHeight="1">
      <c r="A40" s="12" t="s">
        <v>274</v>
      </c>
      <c r="B40" s="50" t="s">
        <v>150</v>
      </c>
      <c r="C40" s="51"/>
      <c r="D40" s="52"/>
      <c r="E40" s="7" t="s">
        <v>16</v>
      </c>
      <c r="F40" s="13" t="s">
        <v>189</v>
      </c>
      <c r="G40" s="6">
        <v>200</v>
      </c>
      <c r="H40" s="15">
        <v>1172</v>
      </c>
    </row>
    <row r="41" spans="1:8" ht="80.25" customHeight="1">
      <c r="A41" s="12" t="s">
        <v>275</v>
      </c>
      <c r="B41" s="56" t="s">
        <v>178</v>
      </c>
      <c r="C41" s="57"/>
      <c r="D41" s="58"/>
      <c r="E41" s="13" t="s">
        <v>16</v>
      </c>
      <c r="F41" s="13" t="s">
        <v>179</v>
      </c>
      <c r="G41" s="12"/>
      <c r="H41" s="19">
        <f>H42</f>
        <v>220</v>
      </c>
    </row>
    <row r="42" spans="1:8" ht="36.75" customHeight="1">
      <c r="A42" s="12" t="s">
        <v>276</v>
      </c>
      <c r="B42" s="50" t="s">
        <v>150</v>
      </c>
      <c r="C42" s="51"/>
      <c r="D42" s="52"/>
      <c r="E42" s="7" t="s">
        <v>16</v>
      </c>
      <c r="F42" s="7" t="s">
        <v>179</v>
      </c>
      <c r="G42" s="6">
        <v>200</v>
      </c>
      <c r="H42" s="15">
        <v>220</v>
      </c>
    </row>
    <row r="43" spans="1:8" s="5" customFormat="1" ht="96.75" customHeight="1">
      <c r="A43" s="12" t="s">
        <v>277</v>
      </c>
      <c r="B43" s="56" t="s">
        <v>184</v>
      </c>
      <c r="C43" s="57"/>
      <c r="D43" s="58"/>
      <c r="E43" s="13" t="s">
        <v>16</v>
      </c>
      <c r="F43" s="13" t="s">
        <v>185</v>
      </c>
      <c r="G43" s="12"/>
      <c r="H43" s="19">
        <f>H44</f>
        <v>280</v>
      </c>
    </row>
    <row r="44" spans="1:8" ht="34.5" customHeight="1">
      <c r="A44" s="12" t="s">
        <v>278</v>
      </c>
      <c r="B44" s="50" t="s">
        <v>150</v>
      </c>
      <c r="C44" s="51"/>
      <c r="D44" s="52"/>
      <c r="E44" s="7" t="s">
        <v>16</v>
      </c>
      <c r="F44" s="7" t="s">
        <v>185</v>
      </c>
      <c r="G44" s="6">
        <v>200</v>
      </c>
      <c r="H44" s="15">
        <v>280</v>
      </c>
    </row>
    <row r="45" spans="1:8" ht="69" customHeight="1">
      <c r="A45" s="12" t="s">
        <v>279</v>
      </c>
      <c r="B45" s="56" t="s">
        <v>186</v>
      </c>
      <c r="C45" s="57"/>
      <c r="D45" s="58"/>
      <c r="E45" s="13" t="s">
        <v>16</v>
      </c>
      <c r="F45" s="13" t="s">
        <v>187</v>
      </c>
      <c r="G45" s="12"/>
      <c r="H45" s="19">
        <f>SUM(H46)</f>
        <v>117.2</v>
      </c>
    </row>
    <row r="46" spans="1:8" ht="35.25" customHeight="1">
      <c r="A46" s="12" t="s">
        <v>280</v>
      </c>
      <c r="B46" s="50" t="s">
        <v>150</v>
      </c>
      <c r="C46" s="51"/>
      <c r="D46" s="52"/>
      <c r="E46" s="7" t="s">
        <v>16</v>
      </c>
      <c r="F46" s="7" t="s">
        <v>187</v>
      </c>
      <c r="G46" s="6">
        <v>200</v>
      </c>
      <c r="H46" s="15">
        <v>117.2</v>
      </c>
    </row>
    <row r="47" spans="1:8" s="5" customFormat="1" ht="33" customHeight="1">
      <c r="A47" s="9" t="s">
        <v>20</v>
      </c>
      <c r="B47" s="66" t="s">
        <v>21</v>
      </c>
      <c r="C47" s="66"/>
      <c r="D47" s="66"/>
      <c r="E47" s="3" t="s">
        <v>22</v>
      </c>
      <c r="F47" s="7"/>
      <c r="G47" s="6"/>
      <c r="H47" s="23">
        <f>SUM(H48)</f>
        <v>635.40000000000009</v>
      </c>
    </row>
    <row r="48" spans="1:8" s="5" customFormat="1" ht="64.5" customHeight="1">
      <c r="A48" s="16" t="s">
        <v>23</v>
      </c>
      <c r="B48" s="99" t="s">
        <v>24</v>
      </c>
      <c r="C48" s="99"/>
      <c r="D48" s="99"/>
      <c r="E48" s="17" t="s">
        <v>25</v>
      </c>
      <c r="F48" s="17"/>
      <c r="G48" s="16"/>
      <c r="H48" s="24">
        <f>SUM(H49+H51)</f>
        <v>635.40000000000009</v>
      </c>
    </row>
    <row r="49" spans="1:8" s="5" customFormat="1" ht="130.5" customHeight="1">
      <c r="A49" s="11" t="s">
        <v>26</v>
      </c>
      <c r="B49" s="125" t="s">
        <v>246</v>
      </c>
      <c r="C49" s="126"/>
      <c r="D49" s="127"/>
      <c r="E49" s="13" t="s">
        <v>25</v>
      </c>
      <c r="F49" s="13" t="s">
        <v>190</v>
      </c>
      <c r="G49" s="12"/>
      <c r="H49" s="19">
        <f>SUM(H50)</f>
        <v>239.8</v>
      </c>
    </row>
    <row r="50" spans="1:8" ht="30.75" customHeight="1">
      <c r="A50" s="10" t="s">
        <v>144</v>
      </c>
      <c r="B50" s="50" t="s">
        <v>150</v>
      </c>
      <c r="C50" s="51"/>
      <c r="D50" s="52"/>
      <c r="E50" s="7" t="s">
        <v>25</v>
      </c>
      <c r="F50" s="7" t="s">
        <v>190</v>
      </c>
      <c r="G50" s="6">
        <v>200</v>
      </c>
      <c r="H50" s="15">
        <v>239.8</v>
      </c>
    </row>
    <row r="51" spans="1:8" s="5" customFormat="1" ht="99.75" customHeight="1">
      <c r="A51" s="11" t="s">
        <v>27</v>
      </c>
      <c r="B51" s="56" t="s">
        <v>191</v>
      </c>
      <c r="C51" s="57"/>
      <c r="D51" s="58"/>
      <c r="E51" s="13" t="s">
        <v>25</v>
      </c>
      <c r="F51" s="13" t="s">
        <v>192</v>
      </c>
      <c r="G51" s="12"/>
      <c r="H51" s="19">
        <f>SUM(H52)</f>
        <v>395.6</v>
      </c>
    </row>
    <row r="52" spans="1:8" ht="32.25" customHeight="1">
      <c r="A52" s="10" t="s">
        <v>145</v>
      </c>
      <c r="B52" s="50" t="s">
        <v>150</v>
      </c>
      <c r="C52" s="51"/>
      <c r="D52" s="52"/>
      <c r="E52" s="7" t="s">
        <v>25</v>
      </c>
      <c r="F52" s="7" t="s">
        <v>192</v>
      </c>
      <c r="G52" s="6">
        <v>200</v>
      </c>
      <c r="H52" s="15">
        <v>395.6</v>
      </c>
    </row>
    <row r="53" spans="1:8" ht="15" customHeight="1">
      <c r="A53" s="9" t="s">
        <v>28</v>
      </c>
      <c r="B53" s="53" t="s">
        <v>29</v>
      </c>
      <c r="C53" s="54"/>
      <c r="D53" s="55"/>
      <c r="E53" s="3" t="s">
        <v>30</v>
      </c>
      <c r="F53" s="3"/>
      <c r="G53" s="6"/>
      <c r="H53" s="23">
        <f>SUM(H54+H57+H60)</f>
        <v>87965.4</v>
      </c>
    </row>
    <row r="54" spans="1:8" ht="18.75" customHeight="1">
      <c r="A54" s="20" t="s">
        <v>31</v>
      </c>
      <c r="B54" s="96" t="s">
        <v>116</v>
      </c>
      <c r="C54" s="137"/>
      <c r="D54" s="138"/>
      <c r="E54" s="17" t="s">
        <v>115</v>
      </c>
      <c r="F54" s="17"/>
      <c r="G54" s="12"/>
      <c r="H54" s="24">
        <f>SUM(H55)</f>
        <v>1701.7</v>
      </c>
    </row>
    <row r="55" spans="1:8" s="5" customFormat="1" ht="70.5" customHeight="1">
      <c r="A55" s="11" t="s">
        <v>32</v>
      </c>
      <c r="B55" s="141" t="s">
        <v>197</v>
      </c>
      <c r="C55" s="137"/>
      <c r="D55" s="138"/>
      <c r="E55" s="13" t="s">
        <v>115</v>
      </c>
      <c r="F55" s="13" t="s">
        <v>198</v>
      </c>
      <c r="G55" s="12"/>
      <c r="H55" s="19">
        <f>H56</f>
        <v>1701.7</v>
      </c>
    </row>
    <row r="56" spans="1:8" ht="18.75" customHeight="1">
      <c r="A56" s="10" t="s">
        <v>33</v>
      </c>
      <c r="B56" s="132" t="s">
        <v>148</v>
      </c>
      <c r="C56" s="139"/>
      <c r="D56" s="140"/>
      <c r="E56" s="7" t="s">
        <v>115</v>
      </c>
      <c r="F56" s="7" t="s">
        <v>198</v>
      </c>
      <c r="G56" s="6">
        <v>800</v>
      </c>
      <c r="H56" s="15">
        <v>1701.7</v>
      </c>
    </row>
    <row r="57" spans="1:8" s="8" customFormat="1" ht="19.5" customHeight="1">
      <c r="A57" s="20" t="s">
        <v>34</v>
      </c>
      <c r="B57" s="96" t="s">
        <v>195</v>
      </c>
      <c r="C57" s="97"/>
      <c r="D57" s="98"/>
      <c r="E57" s="17" t="s">
        <v>122</v>
      </c>
      <c r="F57" s="17"/>
      <c r="G57" s="16"/>
      <c r="H57" s="24">
        <f>SUM(H58)</f>
        <v>86110</v>
      </c>
    </row>
    <row r="58" spans="1:8" s="5" customFormat="1" ht="78.75" customHeight="1">
      <c r="A58" s="11" t="s">
        <v>37</v>
      </c>
      <c r="B58" s="80" t="s">
        <v>193</v>
      </c>
      <c r="C58" s="86"/>
      <c r="D58" s="87"/>
      <c r="E58" s="13" t="s">
        <v>122</v>
      </c>
      <c r="F58" s="13" t="s">
        <v>194</v>
      </c>
      <c r="G58" s="12"/>
      <c r="H58" s="19">
        <f>H59</f>
        <v>86110</v>
      </c>
    </row>
    <row r="59" spans="1:8" ht="33.75" customHeight="1">
      <c r="A59" s="10" t="s">
        <v>38</v>
      </c>
      <c r="B59" s="50" t="s">
        <v>150</v>
      </c>
      <c r="C59" s="51"/>
      <c r="D59" s="52"/>
      <c r="E59" s="7" t="s">
        <v>122</v>
      </c>
      <c r="F59" s="7" t="s">
        <v>194</v>
      </c>
      <c r="G59" s="6">
        <v>200</v>
      </c>
      <c r="H59" s="15">
        <v>86110</v>
      </c>
    </row>
    <row r="60" spans="1:8" s="5" customFormat="1" ht="31.5" customHeight="1">
      <c r="A60" s="20" t="s">
        <v>114</v>
      </c>
      <c r="B60" s="99" t="s">
        <v>35</v>
      </c>
      <c r="C60" s="99"/>
      <c r="D60" s="99"/>
      <c r="E60" s="17" t="s">
        <v>36</v>
      </c>
      <c r="F60" s="12"/>
      <c r="G60" s="12"/>
      <c r="H60" s="24">
        <f>H61</f>
        <v>153.69999999999999</v>
      </c>
    </row>
    <row r="61" spans="1:8" ht="54.75" customHeight="1">
      <c r="A61" s="11" t="s">
        <v>146</v>
      </c>
      <c r="B61" s="56" t="s">
        <v>196</v>
      </c>
      <c r="C61" s="57"/>
      <c r="D61" s="58"/>
      <c r="E61" s="13" t="s">
        <v>36</v>
      </c>
      <c r="F61" s="12">
        <v>7950007</v>
      </c>
      <c r="G61" s="12"/>
      <c r="H61" s="19">
        <f>H62</f>
        <v>153.69999999999999</v>
      </c>
    </row>
    <row r="62" spans="1:8" s="8" customFormat="1" ht="32.25" customHeight="1">
      <c r="A62" s="10" t="s">
        <v>147</v>
      </c>
      <c r="B62" s="50" t="s">
        <v>150</v>
      </c>
      <c r="C62" s="51"/>
      <c r="D62" s="52"/>
      <c r="E62" s="7" t="s">
        <v>36</v>
      </c>
      <c r="F62" s="6">
        <v>7950007</v>
      </c>
      <c r="G62" s="6">
        <v>200</v>
      </c>
      <c r="H62" s="15">
        <v>153.69999999999999</v>
      </c>
    </row>
    <row r="63" spans="1:8" s="8" customFormat="1" ht="26.25" customHeight="1">
      <c r="A63" s="9" t="s">
        <v>96</v>
      </c>
      <c r="B63" s="74" t="s">
        <v>92</v>
      </c>
      <c r="C63" s="135"/>
      <c r="D63" s="136"/>
      <c r="E63" s="3" t="s">
        <v>95</v>
      </c>
      <c r="F63" s="2"/>
      <c r="G63" s="2"/>
      <c r="H63" s="23">
        <f>H64</f>
        <v>113344.29999999999</v>
      </c>
    </row>
    <row r="64" spans="1:8" s="5" customFormat="1" ht="15" customHeight="1">
      <c r="A64" s="9" t="s">
        <v>93</v>
      </c>
      <c r="B64" s="53" t="s">
        <v>97</v>
      </c>
      <c r="C64" s="54"/>
      <c r="D64" s="55"/>
      <c r="E64" s="3" t="s">
        <v>39</v>
      </c>
      <c r="F64" s="6"/>
      <c r="G64" s="6"/>
      <c r="H64" s="23">
        <f>SUM(H65+H67+H69+H71+H73+H75+H77+H79+H81+H83+H85+H87)</f>
        <v>113344.29999999999</v>
      </c>
    </row>
    <row r="65" spans="1:8" s="5" customFormat="1" ht="62.25" customHeight="1">
      <c r="A65" s="11" t="s">
        <v>98</v>
      </c>
      <c r="B65" s="56" t="s">
        <v>209</v>
      </c>
      <c r="C65" s="94"/>
      <c r="D65" s="95"/>
      <c r="E65" s="40" t="s">
        <v>39</v>
      </c>
      <c r="F65" s="40" t="s">
        <v>202</v>
      </c>
      <c r="G65" s="40"/>
      <c r="H65" s="19">
        <f>H66</f>
        <v>49559</v>
      </c>
    </row>
    <row r="66" spans="1:8" s="5" customFormat="1" ht="30.75" customHeight="1">
      <c r="A66" s="10" t="s">
        <v>99</v>
      </c>
      <c r="B66" s="50" t="s">
        <v>150</v>
      </c>
      <c r="C66" s="51"/>
      <c r="D66" s="52"/>
      <c r="E66" s="28" t="s">
        <v>39</v>
      </c>
      <c r="F66" s="28" t="s">
        <v>202</v>
      </c>
      <c r="G66" s="28" t="s">
        <v>151</v>
      </c>
      <c r="H66" s="15">
        <v>49559</v>
      </c>
    </row>
    <row r="67" spans="1:8" s="5" customFormat="1" ht="112.5" customHeight="1">
      <c r="A67" s="11" t="s">
        <v>100</v>
      </c>
      <c r="B67" s="100" t="s">
        <v>294</v>
      </c>
      <c r="C67" s="60"/>
      <c r="D67" s="61"/>
      <c r="E67" s="25" t="s">
        <v>39</v>
      </c>
      <c r="F67" s="25" t="s">
        <v>199</v>
      </c>
      <c r="G67" s="25"/>
      <c r="H67" s="44">
        <f>H68</f>
        <v>13658.4</v>
      </c>
    </row>
    <row r="68" spans="1:8" ht="34.5" customHeight="1">
      <c r="A68" s="10" t="s">
        <v>101</v>
      </c>
      <c r="B68" s="50" t="s">
        <v>150</v>
      </c>
      <c r="C68" s="51"/>
      <c r="D68" s="52"/>
      <c r="E68" s="26" t="s">
        <v>39</v>
      </c>
      <c r="F68" s="26" t="s">
        <v>199</v>
      </c>
      <c r="G68" s="26" t="s">
        <v>151</v>
      </c>
      <c r="H68" s="43">
        <v>13658.4</v>
      </c>
    </row>
    <row r="69" spans="1:8" s="5" customFormat="1" ht="96.75" customHeight="1">
      <c r="A69" s="11" t="s">
        <v>103</v>
      </c>
      <c r="B69" s="100" t="s">
        <v>200</v>
      </c>
      <c r="C69" s="101"/>
      <c r="D69" s="102"/>
      <c r="E69" s="25" t="s">
        <v>39</v>
      </c>
      <c r="F69" s="25" t="s">
        <v>201</v>
      </c>
      <c r="G69" s="25"/>
      <c r="H69" s="19">
        <f>H70</f>
        <v>1497.2</v>
      </c>
    </row>
    <row r="70" spans="1:8" ht="36.75" customHeight="1">
      <c r="A70" s="10" t="s">
        <v>104</v>
      </c>
      <c r="B70" s="50" t="s">
        <v>150</v>
      </c>
      <c r="C70" s="51"/>
      <c r="D70" s="52"/>
      <c r="E70" s="26" t="s">
        <v>39</v>
      </c>
      <c r="F70" s="26" t="s">
        <v>201</v>
      </c>
      <c r="G70" s="26" t="s">
        <v>151</v>
      </c>
      <c r="H70" s="15">
        <v>1497.2</v>
      </c>
    </row>
    <row r="71" spans="1:8" s="8" customFormat="1" ht="162.75" customHeight="1">
      <c r="A71" s="11" t="s">
        <v>105</v>
      </c>
      <c r="B71" s="80" t="s">
        <v>203</v>
      </c>
      <c r="C71" s="57"/>
      <c r="D71" s="58"/>
      <c r="E71" s="38" t="s">
        <v>39</v>
      </c>
      <c r="F71" s="38" t="s">
        <v>281</v>
      </c>
      <c r="G71" s="38"/>
      <c r="H71" s="19">
        <f>H72</f>
        <v>1923</v>
      </c>
    </row>
    <row r="72" spans="1:8" s="5" customFormat="1" ht="36" customHeight="1">
      <c r="A72" s="10" t="s">
        <v>106</v>
      </c>
      <c r="B72" s="50" t="s">
        <v>150</v>
      </c>
      <c r="C72" s="51"/>
      <c r="D72" s="52"/>
      <c r="E72" s="27" t="s">
        <v>39</v>
      </c>
      <c r="F72" s="27" t="s">
        <v>281</v>
      </c>
      <c r="G72" s="27" t="s">
        <v>151</v>
      </c>
      <c r="H72" s="15">
        <v>1923</v>
      </c>
    </row>
    <row r="73" spans="1:8" ht="78.75" customHeight="1">
      <c r="A73" s="11" t="s">
        <v>204</v>
      </c>
      <c r="B73" s="56" t="s">
        <v>293</v>
      </c>
      <c r="C73" s="57"/>
      <c r="D73" s="58"/>
      <c r="E73" s="38" t="s">
        <v>39</v>
      </c>
      <c r="F73" s="38" t="s">
        <v>206</v>
      </c>
      <c r="G73" s="38"/>
      <c r="H73" s="19">
        <f>H74</f>
        <v>92.9</v>
      </c>
    </row>
    <row r="74" spans="1:8" s="5" customFormat="1" ht="36.75" customHeight="1">
      <c r="A74" s="10" t="s">
        <v>205</v>
      </c>
      <c r="B74" s="50" t="s">
        <v>150</v>
      </c>
      <c r="C74" s="51"/>
      <c r="D74" s="52"/>
      <c r="E74" s="27" t="s">
        <v>39</v>
      </c>
      <c r="F74" s="27" t="s">
        <v>206</v>
      </c>
      <c r="G74" s="27" t="s">
        <v>151</v>
      </c>
      <c r="H74" s="15">
        <v>92.9</v>
      </c>
    </row>
    <row r="75" spans="1:8" ht="65.25" customHeight="1">
      <c r="A75" s="11" t="s">
        <v>207</v>
      </c>
      <c r="B75" s="56" t="s">
        <v>210</v>
      </c>
      <c r="C75" s="57"/>
      <c r="D75" s="58"/>
      <c r="E75" s="38" t="s">
        <v>39</v>
      </c>
      <c r="F75" s="38" t="s">
        <v>211</v>
      </c>
      <c r="G75" s="38"/>
      <c r="H75" s="19">
        <f>H76</f>
        <v>541.4</v>
      </c>
    </row>
    <row r="76" spans="1:8" ht="35.25" customHeight="1">
      <c r="A76" s="10" t="s">
        <v>208</v>
      </c>
      <c r="B76" s="50" t="s">
        <v>150</v>
      </c>
      <c r="C76" s="51"/>
      <c r="D76" s="52"/>
      <c r="E76" s="29" t="s">
        <v>39</v>
      </c>
      <c r="F76" s="29" t="s">
        <v>211</v>
      </c>
      <c r="G76" s="29" t="s">
        <v>151</v>
      </c>
      <c r="H76" s="15">
        <v>541.4</v>
      </c>
    </row>
    <row r="77" spans="1:8" ht="64.5" customHeight="1">
      <c r="A77" s="11" t="s">
        <v>212</v>
      </c>
      <c r="B77" s="56" t="s">
        <v>292</v>
      </c>
      <c r="C77" s="57"/>
      <c r="D77" s="58"/>
      <c r="E77" s="39" t="s">
        <v>39</v>
      </c>
      <c r="F77" s="39" t="s">
        <v>214</v>
      </c>
      <c r="G77" s="39"/>
      <c r="H77" s="19">
        <f>H78</f>
        <v>14460.9</v>
      </c>
    </row>
    <row r="78" spans="1:8" s="5" customFormat="1" ht="34.5" customHeight="1">
      <c r="A78" s="10" t="s">
        <v>213</v>
      </c>
      <c r="B78" s="50" t="s">
        <v>150</v>
      </c>
      <c r="C78" s="51"/>
      <c r="D78" s="52"/>
      <c r="E78" s="29" t="s">
        <v>39</v>
      </c>
      <c r="F78" s="29" t="s">
        <v>214</v>
      </c>
      <c r="G78" s="29" t="s">
        <v>151</v>
      </c>
      <c r="H78" s="15">
        <v>14460.9</v>
      </c>
    </row>
    <row r="79" spans="1:8" s="5" customFormat="1" ht="111.75" customHeight="1">
      <c r="A79" s="11" t="s">
        <v>215</v>
      </c>
      <c r="B79" s="80" t="s">
        <v>291</v>
      </c>
      <c r="C79" s="57"/>
      <c r="D79" s="58"/>
      <c r="E79" s="38" t="s">
        <v>39</v>
      </c>
      <c r="F79" s="38" t="s">
        <v>217</v>
      </c>
      <c r="G79" s="38"/>
      <c r="H79" s="19">
        <f>H80</f>
        <v>8425</v>
      </c>
    </row>
    <row r="80" spans="1:8" ht="36.75" customHeight="1">
      <c r="A80" s="10" t="s">
        <v>216</v>
      </c>
      <c r="B80" s="50" t="s">
        <v>150</v>
      </c>
      <c r="C80" s="51"/>
      <c r="D80" s="52"/>
      <c r="E80" s="27" t="s">
        <v>39</v>
      </c>
      <c r="F80" s="27" t="s">
        <v>217</v>
      </c>
      <c r="G80" s="27" t="s">
        <v>151</v>
      </c>
      <c r="H80" s="15">
        <v>8425</v>
      </c>
    </row>
    <row r="81" spans="1:8" ht="66.75" customHeight="1">
      <c r="A81" s="11" t="s">
        <v>218</v>
      </c>
      <c r="B81" s="56" t="s">
        <v>290</v>
      </c>
      <c r="C81" s="94"/>
      <c r="D81" s="95"/>
      <c r="E81" s="13" t="s">
        <v>39</v>
      </c>
      <c r="F81" s="12">
        <v>7950015</v>
      </c>
      <c r="G81" s="12"/>
      <c r="H81" s="19">
        <f>H82</f>
        <v>240.1</v>
      </c>
    </row>
    <row r="82" spans="1:8" s="5" customFormat="1" ht="35.25" customHeight="1">
      <c r="A82" s="10" t="s">
        <v>219</v>
      </c>
      <c r="B82" s="50" t="s">
        <v>150</v>
      </c>
      <c r="C82" s="51"/>
      <c r="D82" s="52"/>
      <c r="E82" s="7" t="s">
        <v>39</v>
      </c>
      <c r="F82" s="6">
        <v>7950015</v>
      </c>
      <c r="G82" s="6">
        <v>200</v>
      </c>
      <c r="H82" s="15">
        <v>240.1</v>
      </c>
    </row>
    <row r="83" spans="1:8" s="5" customFormat="1" ht="53.25" customHeight="1">
      <c r="A83" s="11" t="s">
        <v>220</v>
      </c>
      <c r="B83" s="59" t="s">
        <v>222</v>
      </c>
      <c r="C83" s="60"/>
      <c r="D83" s="61"/>
      <c r="E83" s="25" t="s">
        <v>39</v>
      </c>
      <c r="F83" s="25" t="s">
        <v>223</v>
      </c>
      <c r="G83" s="25"/>
      <c r="H83" s="19">
        <f>SUM(H84)</f>
        <v>3849.4</v>
      </c>
    </row>
    <row r="84" spans="1:8" ht="32.25" customHeight="1">
      <c r="A84" s="10" t="s">
        <v>221</v>
      </c>
      <c r="B84" s="50" t="s">
        <v>150</v>
      </c>
      <c r="C84" s="51"/>
      <c r="D84" s="52"/>
      <c r="E84" s="26" t="s">
        <v>39</v>
      </c>
      <c r="F84" s="26" t="s">
        <v>223</v>
      </c>
      <c r="G84" s="26" t="s">
        <v>151</v>
      </c>
      <c r="H84" s="15">
        <v>3849.4</v>
      </c>
    </row>
    <row r="85" spans="1:8" s="5" customFormat="1" ht="48" customHeight="1">
      <c r="A85" s="11" t="s">
        <v>224</v>
      </c>
      <c r="B85" s="56" t="s">
        <v>289</v>
      </c>
      <c r="C85" s="57"/>
      <c r="D85" s="58"/>
      <c r="E85" s="13" t="s">
        <v>39</v>
      </c>
      <c r="F85" s="12">
        <v>7950017</v>
      </c>
      <c r="G85" s="12"/>
      <c r="H85" s="19">
        <f>H86</f>
        <v>19069.7</v>
      </c>
    </row>
    <row r="86" spans="1:8" ht="31.5" customHeight="1">
      <c r="A86" s="10" t="s">
        <v>225</v>
      </c>
      <c r="B86" s="50" t="s">
        <v>150</v>
      </c>
      <c r="C86" s="51"/>
      <c r="D86" s="52"/>
      <c r="E86" s="7" t="s">
        <v>39</v>
      </c>
      <c r="F86" s="6">
        <v>7950017</v>
      </c>
      <c r="G86" s="6">
        <v>200</v>
      </c>
      <c r="H86" s="15">
        <v>19069.7</v>
      </c>
    </row>
    <row r="87" spans="1:8" s="37" customFormat="1" ht="72.75" customHeight="1">
      <c r="A87" s="11" t="s">
        <v>226</v>
      </c>
      <c r="B87" s="59" t="s">
        <v>228</v>
      </c>
      <c r="C87" s="60"/>
      <c r="D87" s="61"/>
      <c r="E87" s="26" t="s">
        <v>39</v>
      </c>
      <c r="F87" s="26" t="s">
        <v>229</v>
      </c>
      <c r="G87" s="41"/>
      <c r="H87" s="42">
        <f>SUM(H88)</f>
        <v>27.3</v>
      </c>
    </row>
    <row r="88" spans="1:8" s="5" customFormat="1" ht="35.25" customHeight="1">
      <c r="A88" s="10" t="s">
        <v>227</v>
      </c>
      <c r="B88" s="50" t="s">
        <v>150</v>
      </c>
      <c r="C88" s="51"/>
      <c r="D88" s="52"/>
      <c r="E88" s="26" t="s">
        <v>39</v>
      </c>
      <c r="F88" s="26" t="s">
        <v>229</v>
      </c>
      <c r="G88" s="41" t="s">
        <v>151</v>
      </c>
      <c r="H88" s="42">
        <v>27.3</v>
      </c>
    </row>
    <row r="89" spans="1:8" ht="18" customHeight="1">
      <c r="A89" s="9" t="s">
        <v>40</v>
      </c>
      <c r="B89" s="53" t="s">
        <v>41</v>
      </c>
      <c r="C89" s="54"/>
      <c r="D89" s="55"/>
      <c r="E89" s="3" t="s">
        <v>42</v>
      </c>
      <c r="F89" s="6"/>
      <c r="G89" s="6"/>
      <c r="H89" s="23">
        <f>H90</f>
        <v>112.2</v>
      </c>
    </row>
    <row r="90" spans="1:8" s="5" customFormat="1" ht="39" customHeight="1">
      <c r="A90" s="20" t="s">
        <v>43</v>
      </c>
      <c r="B90" s="88" t="s">
        <v>44</v>
      </c>
      <c r="C90" s="89"/>
      <c r="D90" s="90"/>
      <c r="E90" s="17" t="s">
        <v>45</v>
      </c>
      <c r="F90" s="12"/>
      <c r="G90" s="12"/>
      <c r="H90" s="24">
        <f>H91</f>
        <v>112.2</v>
      </c>
    </row>
    <row r="91" spans="1:8" ht="82.5" customHeight="1">
      <c r="A91" s="11" t="s">
        <v>46</v>
      </c>
      <c r="B91" s="56" t="s">
        <v>230</v>
      </c>
      <c r="C91" s="57"/>
      <c r="D91" s="58"/>
      <c r="E91" s="13" t="s">
        <v>45</v>
      </c>
      <c r="F91" s="12">
        <v>7950019</v>
      </c>
      <c r="G91" s="12"/>
      <c r="H91" s="19">
        <f>H92</f>
        <v>112.2</v>
      </c>
    </row>
    <row r="92" spans="1:8" s="5" customFormat="1" ht="34.5" customHeight="1">
      <c r="A92" s="10" t="s">
        <v>47</v>
      </c>
      <c r="B92" s="50" t="s">
        <v>150</v>
      </c>
      <c r="C92" s="51"/>
      <c r="D92" s="52"/>
      <c r="E92" s="7" t="s">
        <v>45</v>
      </c>
      <c r="F92" s="6">
        <v>7950019</v>
      </c>
      <c r="G92" s="6">
        <v>200</v>
      </c>
      <c r="H92" s="15">
        <v>112.2</v>
      </c>
    </row>
    <row r="93" spans="1:8" ht="14.25" customHeight="1">
      <c r="A93" s="2" t="s">
        <v>48</v>
      </c>
      <c r="B93" s="91" t="s">
        <v>49</v>
      </c>
      <c r="C93" s="92"/>
      <c r="D93" s="93"/>
      <c r="E93" s="3" t="s">
        <v>50</v>
      </c>
      <c r="F93" s="2"/>
      <c r="G93" s="2"/>
      <c r="H93" s="23">
        <f>SUM(H94+H97)</f>
        <v>5892.8</v>
      </c>
    </row>
    <row r="94" spans="1:8" ht="31.5" customHeight="1">
      <c r="A94" s="16" t="s">
        <v>51</v>
      </c>
      <c r="B94" s="67" t="s">
        <v>130</v>
      </c>
      <c r="C94" s="68"/>
      <c r="D94" s="69"/>
      <c r="E94" s="17" t="s">
        <v>129</v>
      </c>
      <c r="F94" s="16"/>
      <c r="G94" s="16"/>
      <c r="H94" s="24">
        <f>H95</f>
        <v>487.6</v>
      </c>
    </row>
    <row r="95" spans="1:8" s="5" customFormat="1" ht="145.5" customHeight="1">
      <c r="A95" s="12" t="s">
        <v>54</v>
      </c>
      <c r="B95" s="59" t="s">
        <v>231</v>
      </c>
      <c r="C95" s="60"/>
      <c r="D95" s="61"/>
      <c r="E95" s="13" t="s">
        <v>129</v>
      </c>
      <c r="F95" s="12">
        <v>7950020</v>
      </c>
      <c r="G95" s="12"/>
      <c r="H95" s="19">
        <f>H96</f>
        <v>487.6</v>
      </c>
    </row>
    <row r="96" spans="1:8" s="5" customFormat="1" ht="37.5" customHeight="1">
      <c r="A96" s="6" t="s">
        <v>55</v>
      </c>
      <c r="B96" s="50" t="s">
        <v>150</v>
      </c>
      <c r="C96" s="51"/>
      <c r="D96" s="52"/>
      <c r="E96" s="7" t="s">
        <v>129</v>
      </c>
      <c r="F96" s="6">
        <v>7950020</v>
      </c>
      <c r="G96" s="6">
        <v>200</v>
      </c>
      <c r="H96" s="15">
        <v>487.6</v>
      </c>
    </row>
    <row r="97" spans="1:8" ht="17.25" customHeight="1">
      <c r="A97" s="21" t="s">
        <v>131</v>
      </c>
      <c r="B97" s="88" t="s">
        <v>52</v>
      </c>
      <c r="C97" s="89"/>
      <c r="D97" s="90"/>
      <c r="E97" s="17" t="s">
        <v>53</v>
      </c>
      <c r="F97" s="16"/>
      <c r="G97" s="16"/>
      <c r="H97" s="24">
        <f>SUM(H98+H100+H102)</f>
        <v>5405.2</v>
      </c>
    </row>
    <row r="98" spans="1:8" ht="50.25" customHeight="1">
      <c r="A98" s="12" t="s">
        <v>133</v>
      </c>
      <c r="B98" s="56" t="s">
        <v>288</v>
      </c>
      <c r="C98" s="57"/>
      <c r="D98" s="58"/>
      <c r="E98" s="13" t="s">
        <v>53</v>
      </c>
      <c r="F98" s="12">
        <v>7950021</v>
      </c>
      <c r="G98" s="12"/>
      <c r="H98" s="19">
        <f>H99</f>
        <v>510</v>
      </c>
    </row>
    <row r="99" spans="1:8" s="5" customFormat="1" ht="31.5" customHeight="1">
      <c r="A99" s="6" t="s">
        <v>134</v>
      </c>
      <c r="B99" s="50" t="s">
        <v>150</v>
      </c>
      <c r="C99" s="51"/>
      <c r="D99" s="52"/>
      <c r="E99" s="7" t="s">
        <v>53</v>
      </c>
      <c r="F99" s="6">
        <v>7950021</v>
      </c>
      <c r="G99" s="6">
        <v>200</v>
      </c>
      <c r="H99" s="15">
        <v>510</v>
      </c>
    </row>
    <row r="100" spans="1:8" ht="60.75" customHeight="1">
      <c r="A100" s="12" t="s">
        <v>135</v>
      </c>
      <c r="B100" s="56" t="s">
        <v>232</v>
      </c>
      <c r="C100" s="57"/>
      <c r="D100" s="58"/>
      <c r="E100" s="13" t="s">
        <v>53</v>
      </c>
      <c r="F100" s="12">
        <v>7950022</v>
      </c>
      <c r="G100" s="12"/>
      <c r="H100" s="19">
        <f>H101</f>
        <v>4330</v>
      </c>
    </row>
    <row r="101" spans="1:8" s="5" customFormat="1" ht="30.75" customHeight="1">
      <c r="A101" s="6" t="s">
        <v>136</v>
      </c>
      <c r="B101" s="50" t="s">
        <v>150</v>
      </c>
      <c r="C101" s="51"/>
      <c r="D101" s="52"/>
      <c r="E101" s="7" t="s">
        <v>53</v>
      </c>
      <c r="F101" s="6">
        <v>7950022</v>
      </c>
      <c r="G101" s="6">
        <v>200</v>
      </c>
      <c r="H101" s="15">
        <v>4330</v>
      </c>
    </row>
    <row r="102" spans="1:8" ht="86.25" customHeight="1">
      <c r="A102" s="12" t="s">
        <v>137</v>
      </c>
      <c r="B102" s="56" t="s">
        <v>233</v>
      </c>
      <c r="C102" s="57"/>
      <c r="D102" s="58"/>
      <c r="E102" s="13" t="s">
        <v>53</v>
      </c>
      <c r="F102" s="12">
        <v>7950023</v>
      </c>
      <c r="G102" s="12"/>
      <c r="H102" s="19">
        <f>H103</f>
        <v>565.20000000000005</v>
      </c>
    </row>
    <row r="103" spans="1:8" ht="36.75" customHeight="1">
      <c r="A103" s="6" t="s">
        <v>138</v>
      </c>
      <c r="B103" s="50" t="s">
        <v>150</v>
      </c>
      <c r="C103" s="51"/>
      <c r="D103" s="52"/>
      <c r="E103" s="7" t="s">
        <v>53</v>
      </c>
      <c r="F103" s="6">
        <v>7950023</v>
      </c>
      <c r="G103" s="6">
        <v>200</v>
      </c>
      <c r="H103" s="15">
        <v>565.20000000000005</v>
      </c>
    </row>
    <row r="104" spans="1:8" ht="17.25" customHeight="1">
      <c r="A104" s="2" t="s">
        <v>56</v>
      </c>
      <c r="B104" s="66" t="s">
        <v>57</v>
      </c>
      <c r="C104" s="66"/>
      <c r="D104" s="66"/>
      <c r="E104" s="3" t="s">
        <v>58</v>
      </c>
      <c r="F104" s="2"/>
      <c r="G104" s="6"/>
      <c r="H104" s="23">
        <f>H105</f>
        <v>19129.900000000001</v>
      </c>
    </row>
    <row r="105" spans="1:8" ht="16.5" customHeight="1">
      <c r="A105" s="12" t="s">
        <v>59</v>
      </c>
      <c r="B105" s="49" t="s">
        <v>60</v>
      </c>
      <c r="C105" s="49"/>
      <c r="D105" s="49"/>
      <c r="E105" s="17" t="s">
        <v>61</v>
      </c>
      <c r="F105" s="12"/>
      <c r="G105" s="12"/>
      <c r="H105" s="24">
        <f>SUM(H106+H109+H111+H113)</f>
        <v>19129.900000000001</v>
      </c>
    </row>
    <row r="106" spans="1:8" s="4" customFormat="1" ht="84.75" customHeight="1">
      <c r="A106" s="12" t="s">
        <v>62</v>
      </c>
      <c r="B106" s="62" t="s">
        <v>285</v>
      </c>
      <c r="C106" s="62"/>
      <c r="D106" s="62"/>
      <c r="E106" s="13" t="s">
        <v>61</v>
      </c>
      <c r="F106" s="12">
        <v>4401400</v>
      </c>
      <c r="G106" s="12"/>
      <c r="H106" s="19">
        <f>SUM(H107:H108)</f>
        <v>9982.4</v>
      </c>
    </row>
    <row r="107" spans="1:8" s="22" customFormat="1" ht="116.25" customHeight="1">
      <c r="A107" s="6" t="s">
        <v>63</v>
      </c>
      <c r="B107" s="50" t="s">
        <v>282</v>
      </c>
      <c r="C107" s="51"/>
      <c r="D107" s="52"/>
      <c r="E107" s="7" t="s">
        <v>61</v>
      </c>
      <c r="F107" s="6">
        <v>4401400</v>
      </c>
      <c r="G107" s="7" t="s">
        <v>156</v>
      </c>
      <c r="H107" s="43">
        <v>4651.5</v>
      </c>
    </row>
    <row r="108" spans="1:8" s="14" customFormat="1" ht="33.75" customHeight="1">
      <c r="A108" s="6" t="s">
        <v>123</v>
      </c>
      <c r="B108" s="50" t="s">
        <v>150</v>
      </c>
      <c r="C108" s="51"/>
      <c r="D108" s="52"/>
      <c r="E108" s="7" t="s">
        <v>61</v>
      </c>
      <c r="F108" s="6">
        <v>4401400</v>
      </c>
      <c r="G108" s="7" t="s">
        <v>151</v>
      </c>
      <c r="H108" s="43">
        <v>5330.9</v>
      </c>
    </row>
    <row r="109" spans="1:8" s="5" customFormat="1" ht="69" customHeight="1">
      <c r="A109" s="12" t="s">
        <v>64</v>
      </c>
      <c r="B109" s="62" t="s">
        <v>234</v>
      </c>
      <c r="C109" s="62"/>
      <c r="D109" s="62"/>
      <c r="E109" s="13" t="s">
        <v>61</v>
      </c>
      <c r="F109" s="12">
        <v>7950024</v>
      </c>
      <c r="G109" s="12"/>
      <c r="H109" s="19">
        <f>SUM(H110)</f>
        <v>6497.5</v>
      </c>
    </row>
    <row r="110" spans="1:8" s="5" customFormat="1" ht="30.75" customHeight="1">
      <c r="A110" s="6" t="s">
        <v>65</v>
      </c>
      <c r="B110" s="50" t="s">
        <v>150</v>
      </c>
      <c r="C110" s="51"/>
      <c r="D110" s="52"/>
      <c r="E110" s="7" t="s">
        <v>61</v>
      </c>
      <c r="F110" s="12">
        <v>7950024</v>
      </c>
      <c r="G110" s="6">
        <v>200</v>
      </c>
      <c r="H110" s="15">
        <v>6497.5</v>
      </c>
    </row>
    <row r="111" spans="1:8" ht="51.75" customHeight="1">
      <c r="A111" s="12" t="s">
        <v>66</v>
      </c>
      <c r="B111" s="56" t="s">
        <v>235</v>
      </c>
      <c r="C111" s="57"/>
      <c r="D111" s="58"/>
      <c r="E111" s="13" t="s">
        <v>61</v>
      </c>
      <c r="F111" s="12">
        <v>7950025</v>
      </c>
      <c r="G111" s="12"/>
      <c r="H111" s="19">
        <f>H112</f>
        <v>830</v>
      </c>
    </row>
    <row r="112" spans="1:8" s="5" customFormat="1" ht="31.5" customHeight="1">
      <c r="A112" s="6" t="s">
        <v>67</v>
      </c>
      <c r="B112" s="50" t="s">
        <v>150</v>
      </c>
      <c r="C112" s="51"/>
      <c r="D112" s="52"/>
      <c r="E112" s="7" t="s">
        <v>61</v>
      </c>
      <c r="F112" s="6">
        <v>7950025</v>
      </c>
      <c r="G112" s="6">
        <v>200</v>
      </c>
      <c r="H112" s="15">
        <v>830</v>
      </c>
    </row>
    <row r="113" spans="1:8" ht="53.25" customHeight="1">
      <c r="A113" s="12" t="s">
        <v>139</v>
      </c>
      <c r="B113" s="56" t="s">
        <v>236</v>
      </c>
      <c r="C113" s="57"/>
      <c r="D113" s="58"/>
      <c r="E113" s="13" t="s">
        <v>61</v>
      </c>
      <c r="F113" s="12">
        <v>7950022</v>
      </c>
      <c r="G113" s="12"/>
      <c r="H113" s="19">
        <f>H114</f>
        <v>1820</v>
      </c>
    </row>
    <row r="114" spans="1:8" ht="35.25" customHeight="1">
      <c r="A114" s="6" t="s">
        <v>140</v>
      </c>
      <c r="B114" s="50" t="s">
        <v>150</v>
      </c>
      <c r="C114" s="51"/>
      <c r="D114" s="52"/>
      <c r="E114" s="7" t="s">
        <v>61</v>
      </c>
      <c r="F114" s="6">
        <v>7950022</v>
      </c>
      <c r="G114" s="6">
        <v>200</v>
      </c>
      <c r="H114" s="15">
        <v>1820</v>
      </c>
    </row>
    <row r="115" spans="1:8" s="5" customFormat="1" ht="18.75" customHeight="1">
      <c r="A115" s="2" t="s">
        <v>68</v>
      </c>
      <c r="B115" s="53" t="s">
        <v>69</v>
      </c>
      <c r="C115" s="54"/>
      <c r="D115" s="55"/>
      <c r="E115" s="2">
        <v>1000</v>
      </c>
      <c r="F115" s="2"/>
      <c r="G115" s="2"/>
      <c r="H115" s="23">
        <f>SUM(H116+H119)</f>
        <v>21249.360000000001</v>
      </c>
    </row>
    <row r="116" spans="1:8" ht="19.5" customHeight="1">
      <c r="A116" s="16" t="s">
        <v>70</v>
      </c>
      <c r="B116" s="67" t="s">
        <v>94</v>
      </c>
      <c r="C116" s="68"/>
      <c r="D116" s="69"/>
      <c r="E116" s="16">
        <v>1003</v>
      </c>
      <c r="F116" s="16"/>
      <c r="G116" s="16"/>
      <c r="H116" s="24">
        <f>H117</f>
        <v>594.1</v>
      </c>
    </row>
    <row r="117" spans="1:8" s="5" customFormat="1" ht="159" customHeight="1">
      <c r="A117" s="12" t="s">
        <v>72</v>
      </c>
      <c r="B117" s="59" t="s">
        <v>102</v>
      </c>
      <c r="C117" s="60"/>
      <c r="D117" s="61"/>
      <c r="E117" s="12">
        <v>1003</v>
      </c>
      <c r="F117" s="12">
        <v>5051500</v>
      </c>
      <c r="G117" s="12"/>
      <c r="H117" s="19">
        <f>H118</f>
        <v>594.1</v>
      </c>
    </row>
    <row r="118" spans="1:8" s="5" customFormat="1" ht="16.5" customHeight="1">
      <c r="A118" s="6" t="s">
        <v>73</v>
      </c>
      <c r="B118" s="46" t="s">
        <v>157</v>
      </c>
      <c r="C118" s="47"/>
      <c r="D118" s="48"/>
      <c r="E118" s="6">
        <v>1003</v>
      </c>
      <c r="F118" s="6">
        <v>5051500</v>
      </c>
      <c r="G118" s="7" t="s">
        <v>158</v>
      </c>
      <c r="H118" s="15">
        <v>594.1</v>
      </c>
    </row>
    <row r="119" spans="1:8" s="5" customFormat="1" ht="12.75" customHeight="1">
      <c r="A119" s="16" t="s">
        <v>107</v>
      </c>
      <c r="B119" s="63" t="s">
        <v>71</v>
      </c>
      <c r="C119" s="64"/>
      <c r="D119" s="65"/>
      <c r="E119" s="16">
        <v>1004</v>
      </c>
      <c r="F119" s="12"/>
      <c r="G119" s="12"/>
      <c r="H119" s="24">
        <f>SUM(H120+H123+H125)</f>
        <v>20655.260000000002</v>
      </c>
    </row>
    <row r="120" spans="1:8" ht="66" customHeight="1">
      <c r="A120" s="12" t="s">
        <v>108</v>
      </c>
      <c r="B120" s="56" t="s">
        <v>237</v>
      </c>
      <c r="C120" s="57"/>
      <c r="D120" s="58"/>
      <c r="E120" s="12">
        <v>1004</v>
      </c>
      <c r="F120" s="13" t="s">
        <v>238</v>
      </c>
      <c r="G120" s="12"/>
      <c r="H120" s="19">
        <f>SUM(H121:H122)</f>
        <v>4515.0600000000004</v>
      </c>
    </row>
    <row r="121" spans="1:8" s="5" customFormat="1" ht="114" customHeight="1">
      <c r="A121" s="6" t="s">
        <v>109</v>
      </c>
      <c r="B121" s="50" t="s">
        <v>155</v>
      </c>
      <c r="C121" s="51"/>
      <c r="D121" s="52"/>
      <c r="E121" s="6">
        <v>1004</v>
      </c>
      <c r="F121" s="13" t="s">
        <v>238</v>
      </c>
      <c r="G121" s="6">
        <v>100</v>
      </c>
      <c r="H121" s="15">
        <v>4209.0600000000004</v>
      </c>
    </row>
    <row r="122" spans="1:8" ht="31.5" customHeight="1">
      <c r="A122" s="6" t="s">
        <v>141</v>
      </c>
      <c r="B122" s="50" t="s">
        <v>150</v>
      </c>
      <c r="C122" s="51"/>
      <c r="D122" s="52"/>
      <c r="E122" s="6">
        <v>1004</v>
      </c>
      <c r="F122" s="13" t="s">
        <v>238</v>
      </c>
      <c r="G122" s="6">
        <v>200</v>
      </c>
      <c r="H122" s="15">
        <v>306</v>
      </c>
    </row>
    <row r="123" spans="1:8" s="5" customFormat="1" ht="66" customHeight="1">
      <c r="A123" s="12" t="s">
        <v>110</v>
      </c>
      <c r="B123" s="62" t="s">
        <v>239</v>
      </c>
      <c r="C123" s="62"/>
      <c r="D123" s="62"/>
      <c r="E123" s="12">
        <v>1004</v>
      </c>
      <c r="F123" s="13" t="s">
        <v>241</v>
      </c>
      <c r="G123" s="12"/>
      <c r="H123" s="19">
        <f>H124</f>
        <v>11381.8</v>
      </c>
    </row>
    <row r="124" spans="1:8" ht="37.5" customHeight="1">
      <c r="A124" s="6" t="s">
        <v>111</v>
      </c>
      <c r="B124" s="46" t="s">
        <v>157</v>
      </c>
      <c r="C124" s="47"/>
      <c r="D124" s="48"/>
      <c r="E124" s="6">
        <v>1004</v>
      </c>
      <c r="F124" s="13" t="s">
        <v>241</v>
      </c>
      <c r="G124" s="6">
        <v>300</v>
      </c>
      <c r="H124" s="15">
        <v>11381.8</v>
      </c>
    </row>
    <row r="125" spans="1:8" s="5" customFormat="1" ht="57" customHeight="1">
      <c r="A125" s="12" t="s">
        <v>112</v>
      </c>
      <c r="B125" s="62" t="s">
        <v>240</v>
      </c>
      <c r="C125" s="62"/>
      <c r="D125" s="62"/>
      <c r="E125" s="12">
        <v>1004</v>
      </c>
      <c r="F125" s="13" t="s">
        <v>242</v>
      </c>
      <c r="G125" s="12"/>
      <c r="H125" s="19">
        <f>H126</f>
        <v>4758.3999999999996</v>
      </c>
    </row>
    <row r="126" spans="1:8" s="5" customFormat="1" ht="31.5" customHeight="1">
      <c r="A126" s="6" t="s">
        <v>113</v>
      </c>
      <c r="B126" s="46" t="s">
        <v>157</v>
      </c>
      <c r="C126" s="47"/>
      <c r="D126" s="48"/>
      <c r="E126" s="6">
        <v>1004</v>
      </c>
      <c r="F126" s="13" t="s">
        <v>242</v>
      </c>
      <c r="G126" s="6">
        <v>300</v>
      </c>
      <c r="H126" s="15">
        <v>4758.3999999999996</v>
      </c>
    </row>
    <row r="127" spans="1:8" ht="18" customHeight="1">
      <c r="A127" s="2" t="s">
        <v>74</v>
      </c>
      <c r="B127" s="66" t="s">
        <v>75</v>
      </c>
      <c r="C127" s="66"/>
      <c r="D127" s="66"/>
      <c r="E127" s="3" t="s">
        <v>76</v>
      </c>
      <c r="F127" s="2"/>
      <c r="G127" s="2"/>
      <c r="H127" s="23">
        <f>SUM(H128+H134)</f>
        <v>17044.8</v>
      </c>
    </row>
    <row r="128" spans="1:8" ht="17.25" customHeight="1">
      <c r="A128" s="16" t="s">
        <v>77</v>
      </c>
      <c r="B128" s="77" t="s">
        <v>78</v>
      </c>
      <c r="C128" s="78"/>
      <c r="D128" s="79"/>
      <c r="E128" s="17" t="s">
        <v>79</v>
      </c>
      <c r="F128" s="16"/>
      <c r="G128" s="16"/>
      <c r="H128" s="24">
        <f>SUM(H129+H131)</f>
        <v>16744.8</v>
      </c>
    </row>
    <row r="129" spans="1:8" s="8" customFormat="1" ht="86.25" customHeight="1">
      <c r="A129" s="12" t="s">
        <v>80</v>
      </c>
      <c r="B129" s="80" t="s">
        <v>243</v>
      </c>
      <c r="C129" s="81"/>
      <c r="D129" s="82"/>
      <c r="E129" s="13" t="s">
        <v>79</v>
      </c>
      <c r="F129" s="12">
        <v>7950026</v>
      </c>
      <c r="G129" s="12"/>
      <c r="H129" s="19">
        <f>H130</f>
        <v>1080</v>
      </c>
    </row>
    <row r="130" spans="1:8" s="5" customFormat="1" ht="35.25" customHeight="1">
      <c r="A130" s="6" t="s">
        <v>81</v>
      </c>
      <c r="B130" s="50" t="s">
        <v>150</v>
      </c>
      <c r="C130" s="51"/>
      <c r="D130" s="52"/>
      <c r="E130" s="7" t="s">
        <v>79</v>
      </c>
      <c r="F130" s="6">
        <v>7950026</v>
      </c>
      <c r="G130" s="6">
        <v>200</v>
      </c>
      <c r="H130" s="15">
        <v>1080</v>
      </c>
    </row>
    <row r="131" spans="1:8" s="5" customFormat="1" ht="71.25" customHeight="1">
      <c r="A131" s="12" t="s">
        <v>118</v>
      </c>
      <c r="B131" s="80" t="s">
        <v>286</v>
      </c>
      <c r="C131" s="86"/>
      <c r="D131" s="87"/>
      <c r="E131" s="13" t="s">
        <v>79</v>
      </c>
      <c r="F131" s="12">
        <v>4871600</v>
      </c>
      <c r="G131" s="12"/>
      <c r="H131" s="19">
        <f>SUM(H132:H133)</f>
        <v>15664.8</v>
      </c>
    </row>
    <row r="132" spans="1:8" s="5" customFormat="1" ht="113.25" customHeight="1">
      <c r="A132" s="6" t="s">
        <v>119</v>
      </c>
      <c r="B132" s="50" t="s">
        <v>155</v>
      </c>
      <c r="C132" s="51"/>
      <c r="D132" s="52"/>
      <c r="E132" s="7" t="s">
        <v>79</v>
      </c>
      <c r="F132" s="6">
        <v>4871600</v>
      </c>
      <c r="G132" s="6">
        <v>100</v>
      </c>
      <c r="H132" s="15">
        <v>5703.5</v>
      </c>
    </row>
    <row r="133" spans="1:8" s="5" customFormat="1" ht="32.25" customHeight="1">
      <c r="A133" s="6" t="s">
        <v>124</v>
      </c>
      <c r="B133" s="50" t="s">
        <v>150</v>
      </c>
      <c r="C133" s="51"/>
      <c r="D133" s="52"/>
      <c r="E133" s="7" t="s">
        <v>79</v>
      </c>
      <c r="F133" s="6">
        <v>4871600</v>
      </c>
      <c r="G133" s="6">
        <v>200</v>
      </c>
      <c r="H133" s="15">
        <v>9961.2999999999993</v>
      </c>
    </row>
    <row r="134" spans="1:8" ht="19.5" customHeight="1">
      <c r="A134" s="16" t="s">
        <v>82</v>
      </c>
      <c r="B134" s="77" t="s">
        <v>142</v>
      </c>
      <c r="C134" s="78"/>
      <c r="D134" s="79"/>
      <c r="E134" s="17" t="s">
        <v>143</v>
      </c>
      <c r="F134" s="16"/>
      <c r="G134" s="16"/>
      <c r="H134" s="24">
        <f>SUM(H135)</f>
        <v>300</v>
      </c>
    </row>
    <row r="135" spans="1:8" ht="52.5" customHeight="1">
      <c r="A135" s="12" t="s">
        <v>83</v>
      </c>
      <c r="B135" s="56" t="s">
        <v>232</v>
      </c>
      <c r="C135" s="57"/>
      <c r="D135" s="58"/>
      <c r="E135" s="13" t="s">
        <v>143</v>
      </c>
      <c r="F135" s="12">
        <v>7950022</v>
      </c>
      <c r="G135" s="12"/>
      <c r="H135" s="19">
        <f>SUM(H136:H136)</f>
        <v>300</v>
      </c>
    </row>
    <row r="136" spans="1:8" ht="36" customHeight="1">
      <c r="A136" s="6" t="s">
        <v>120</v>
      </c>
      <c r="B136" s="50" t="s">
        <v>150</v>
      </c>
      <c r="C136" s="51"/>
      <c r="D136" s="52"/>
      <c r="E136" s="7" t="s">
        <v>143</v>
      </c>
      <c r="F136" s="6">
        <v>7950022</v>
      </c>
      <c r="G136" s="6">
        <v>200</v>
      </c>
      <c r="H136" s="15">
        <v>300</v>
      </c>
    </row>
    <row r="137" spans="1:8" ht="15.75">
      <c r="A137" s="2" t="s">
        <v>84</v>
      </c>
      <c r="B137" s="74" t="s">
        <v>85</v>
      </c>
      <c r="C137" s="75"/>
      <c r="D137" s="76"/>
      <c r="E137" s="2">
        <v>1200</v>
      </c>
      <c r="F137" s="2"/>
      <c r="G137" s="2"/>
      <c r="H137" s="23">
        <f>SUM(H138)</f>
        <v>4040.7</v>
      </c>
    </row>
    <row r="138" spans="1:8" ht="15" customHeight="1">
      <c r="A138" s="16" t="s">
        <v>86</v>
      </c>
      <c r="B138" s="83" t="s">
        <v>87</v>
      </c>
      <c r="C138" s="84"/>
      <c r="D138" s="85"/>
      <c r="E138" s="17" t="s">
        <v>88</v>
      </c>
      <c r="F138" s="16"/>
      <c r="G138" s="12"/>
      <c r="H138" s="24">
        <f>SUM(H139)</f>
        <v>4040.7</v>
      </c>
    </row>
    <row r="139" spans="1:8" ht="82.5" customHeight="1">
      <c r="A139" s="13" t="s">
        <v>89</v>
      </c>
      <c r="B139" s="56" t="s">
        <v>287</v>
      </c>
      <c r="C139" s="57"/>
      <c r="D139" s="58"/>
      <c r="E139" s="13" t="s">
        <v>88</v>
      </c>
      <c r="F139" s="12">
        <v>4571700</v>
      </c>
      <c r="G139" s="12"/>
      <c r="H139" s="19">
        <f>SUM(H140:H142)</f>
        <v>4040.7</v>
      </c>
    </row>
    <row r="140" spans="1:8" ht="111.75" customHeight="1">
      <c r="A140" s="6" t="s">
        <v>90</v>
      </c>
      <c r="B140" s="50" t="s">
        <v>155</v>
      </c>
      <c r="C140" s="51"/>
      <c r="D140" s="52"/>
      <c r="E140" s="7" t="s">
        <v>88</v>
      </c>
      <c r="F140" s="6">
        <v>4571700</v>
      </c>
      <c r="G140" s="7" t="s">
        <v>156</v>
      </c>
      <c r="H140" s="15">
        <v>2366</v>
      </c>
    </row>
    <row r="141" spans="1:8" ht="39" customHeight="1">
      <c r="A141" s="6" t="s">
        <v>125</v>
      </c>
      <c r="B141" s="50" t="s">
        <v>150</v>
      </c>
      <c r="C141" s="51"/>
      <c r="D141" s="52"/>
      <c r="E141" s="7" t="s">
        <v>88</v>
      </c>
      <c r="F141" s="6">
        <v>4571700</v>
      </c>
      <c r="G141" s="7" t="s">
        <v>151</v>
      </c>
      <c r="H141" s="15">
        <v>1667.7</v>
      </c>
    </row>
    <row r="142" spans="1:8" ht="16.5" customHeight="1">
      <c r="A142" s="6" t="s">
        <v>126</v>
      </c>
      <c r="B142" s="50" t="s">
        <v>148</v>
      </c>
      <c r="C142" s="72"/>
      <c r="D142" s="73"/>
      <c r="E142" s="7" t="s">
        <v>88</v>
      </c>
      <c r="F142" s="6">
        <v>4571700</v>
      </c>
      <c r="G142" s="7" t="s">
        <v>154</v>
      </c>
      <c r="H142" s="15">
        <v>7</v>
      </c>
    </row>
    <row r="143" spans="1:8">
      <c r="A143" s="71" t="s">
        <v>91</v>
      </c>
      <c r="B143" s="71"/>
      <c r="C143" s="71"/>
      <c r="D143" s="71"/>
      <c r="E143" s="71"/>
      <c r="F143" s="71"/>
      <c r="G143" s="71"/>
      <c r="H143" s="23">
        <f>SUM(H6+H47+H53+H63+H89+H93+H104+H115+H127+H137)</f>
        <v>295546.95999999996</v>
      </c>
    </row>
    <row r="144" spans="1:8">
      <c r="B144" s="45"/>
      <c r="C144" s="45"/>
    </row>
    <row r="145" spans="2:7">
      <c r="B145" s="70"/>
      <c r="C145" s="70"/>
      <c r="D145" s="45"/>
      <c r="E145" s="45"/>
      <c r="F145" s="45"/>
      <c r="G145" s="45"/>
    </row>
    <row r="146" spans="2:7">
      <c r="B146" s="45"/>
      <c r="C146" s="45"/>
    </row>
    <row r="147" spans="2:7">
      <c r="B147" s="70"/>
      <c r="C147" s="70"/>
      <c r="D147" s="70"/>
      <c r="E147" s="70"/>
      <c r="F147" s="70"/>
      <c r="G147" s="70"/>
    </row>
    <row r="148" spans="2:7">
      <c r="B148" s="45"/>
      <c r="C148" s="45"/>
    </row>
    <row r="149" spans="2:7">
      <c r="B149" s="45"/>
      <c r="C149" s="45"/>
      <c r="D149" s="35"/>
    </row>
    <row r="150" spans="2:7">
      <c r="B150" s="45"/>
      <c r="C150" s="45"/>
      <c r="D150" s="36"/>
    </row>
    <row r="151" spans="2:7">
      <c r="B151" s="45"/>
      <c r="C151" s="45"/>
      <c r="D151" s="36"/>
    </row>
    <row r="152" spans="2:7">
      <c r="B152" s="45"/>
      <c r="C152" s="45"/>
      <c r="D152" s="36"/>
    </row>
    <row r="153" spans="2:7">
      <c r="B153" s="45"/>
      <c r="C153" s="45"/>
    </row>
    <row r="154" spans="2:7">
      <c r="B154" s="45"/>
      <c r="C154" s="45"/>
    </row>
    <row r="155" spans="2:7">
      <c r="B155" s="45"/>
      <c r="C155" s="45"/>
    </row>
    <row r="156" spans="2:7">
      <c r="B156" s="45"/>
      <c r="C156" s="45"/>
    </row>
    <row r="157" spans="2:7">
      <c r="B157" s="45"/>
      <c r="C157" s="45"/>
    </row>
    <row r="158" spans="2:7">
      <c r="B158" s="45"/>
      <c r="C158" s="45"/>
    </row>
    <row r="159" spans="2:7">
      <c r="B159" s="45"/>
      <c r="C159" s="45"/>
    </row>
  </sheetData>
  <mergeCells count="161">
    <mergeCell ref="B17:D17"/>
    <mergeCell ref="B58:D58"/>
    <mergeCell ref="B54:D54"/>
    <mergeCell ref="B56:D56"/>
    <mergeCell ref="B55:D55"/>
    <mergeCell ref="B18:D18"/>
    <mergeCell ref="B52:D52"/>
    <mergeCell ref="B50:D50"/>
    <mergeCell ref="B53:D53"/>
    <mergeCell ref="B44:D44"/>
    <mergeCell ref="B51:D51"/>
    <mergeCell ref="B46:D46"/>
    <mergeCell ref="B45:D45"/>
    <mergeCell ref="B38:D38"/>
    <mergeCell ref="B48:D48"/>
    <mergeCell ref="B41:D41"/>
    <mergeCell ref="B34:D34"/>
    <mergeCell ref="B32:D32"/>
    <mergeCell ref="B33:D33"/>
    <mergeCell ref="B42:D42"/>
    <mergeCell ref="B39:D39"/>
    <mergeCell ref="B40:D40"/>
    <mergeCell ref="B66:D66"/>
    <mergeCell ref="B63:D63"/>
    <mergeCell ref="B73:D73"/>
    <mergeCell ref="B65:D65"/>
    <mergeCell ref="B30:D30"/>
    <mergeCell ref="B31:D31"/>
    <mergeCell ref="B84:D84"/>
    <mergeCell ref="B49:D49"/>
    <mergeCell ref="B16:D16"/>
    <mergeCell ref="B37:D37"/>
    <mergeCell ref="B20:D20"/>
    <mergeCell ref="B24:D24"/>
    <mergeCell ref="B26:D26"/>
    <mergeCell ref="B27:D27"/>
    <mergeCell ref="B28:D28"/>
    <mergeCell ref="B21:D21"/>
    <mergeCell ref="B72:D72"/>
    <mergeCell ref="B43:D43"/>
    <mergeCell ref="B47:D47"/>
    <mergeCell ref="B83:D83"/>
    <mergeCell ref="B25:D25"/>
    <mergeCell ref="B19:D19"/>
    <mergeCell ref="B23:D23"/>
    <mergeCell ref="B22:D22"/>
    <mergeCell ref="B59:D59"/>
    <mergeCell ref="B29:D29"/>
    <mergeCell ref="B35:D35"/>
    <mergeCell ref="B36:D36"/>
    <mergeCell ref="E1:H1"/>
    <mergeCell ref="B6:D6"/>
    <mergeCell ref="B15:D15"/>
    <mergeCell ref="B7:D7"/>
    <mergeCell ref="B8:D8"/>
    <mergeCell ref="B10:D10"/>
    <mergeCell ref="B11:D11"/>
    <mergeCell ref="B12:D12"/>
    <mergeCell ref="B13:D13"/>
    <mergeCell ref="B14:D14"/>
    <mergeCell ref="B9:D9"/>
    <mergeCell ref="A3:H3"/>
    <mergeCell ref="A4:A5"/>
    <mergeCell ref="B4:D5"/>
    <mergeCell ref="H4:H5"/>
    <mergeCell ref="C2:H2"/>
    <mergeCell ref="E4:G4"/>
    <mergeCell ref="B82:D82"/>
    <mergeCell ref="B81:D81"/>
    <mergeCell ref="B80:D80"/>
    <mergeCell ref="B79:D79"/>
    <mergeCell ref="B77:D77"/>
    <mergeCell ref="B68:D68"/>
    <mergeCell ref="B61:D61"/>
    <mergeCell ref="B57:D57"/>
    <mergeCell ref="B78:D78"/>
    <mergeCell ref="B64:D64"/>
    <mergeCell ref="B60:D60"/>
    <mergeCell ref="B74:D74"/>
    <mergeCell ref="B67:D67"/>
    <mergeCell ref="B69:D69"/>
    <mergeCell ref="B70:D70"/>
    <mergeCell ref="B76:D76"/>
    <mergeCell ref="B62:D62"/>
    <mergeCell ref="B71:D71"/>
    <mergeCell ref="B75:D75"/>
    <mergeCell ref="B95:D95"/>
    <mergeCell ref="B96:D96"/>
    <mergeCell ref="B89:D89"/>
    <mergeCell ref="B99:D99"/>
    <mergeCell ref="B100:D100"/>
    <mergeCell ref="B102:D102"/>
    <mergeCell ref="B101:D101"/>
    <mergeCell ref="B85:D85"/>
    <mergeCell ref="B90:D90"/>
    <mergeCell ref="B92:D92"/>
    <mergeCell ref="B97:D97"/>
    <mergeCell ref="B98:D98"/>
    <mergeCell ref="B91:D91"/>
    <mergeCell ref="B93:D93"/>
    <mergeCell ref="B87:D87"/>
    <mergeCell ref="B88:D88"/>
    <mergeCell ref="B94:D94"/>
    <mergeCell ref="B86:D86"/>
    <mergeCell ref="B142:D142"/>
    <mergeCell ref="B140:D140"/>
    <mergeCell ref="B118:D118"/>
    <mergeCell ref="B112:D112"/>
    <mergeCell ref="B111:D111"/>
    <mergeCell ref="B103:D103"/>
    <mergeCell ref="B139:D139"/>
    <mergeCell ref="B137:D137"/>
    <mergeCell ref="B133:D133"/>
    <mergeCell ref="B128:D128"/>
    <mergeCell ref="B129:D129"/>
    <mergeCell ref="B138:D138"/>
    <mergeCell ref="B110:D110"/>
    <mergeCell ref="B109:D109"/>
    <mergeCell ref="B104:D104"/>
    <mergeCell ref="B134:D134"/>
    <mergeCell ref="B135:D135"/>
    <mergeCell ref="B123:D123"/>
    <mergeCell ref="B106:D106"/>
    <mergeCell ref="B124:D124"/>
    <mergeCell ref="B108:D108"/>
    <mergeCell ref="B122:D122"/>
    <mergeCell ref="B136:D136"/>
    <mergeCell ref="B131:D131"/>
    <mergeCell ref="B153:C153"/>
    <mergeCell ref="B150:C150"/>
    <mergeCell ref="B154:C154"/>
    <mergeCell ref="B155:C155"/>
    <mergeCell ref="B145:G145"/>
    <mergeCell ref="B146:C146"/>
    <mergeCell ref="B144:C144"/>
    <mergeCell ref="B147:G147"/>
    <mergeCell ref="A143:G143"/>
    <mergeCell ref="B159:C159"/>
    <mergeCell ref="B151:C151"/>
    <mergeCell ref="B152:C152"/>
    <mergeCell ref="B157:C157"/>
    <mergeCell ref="B158:C158"/>
    <mergeCell ref="B126:D126"/>
    <mergeCell ref="B105:D105"/>
    <mergeCell ref="B107:D107"/>
    <mergeCell ref="B115:D115"/>
    <mergeCell ref="B130:D130"/>
    <mergeCell ref="B120:D120"/>
    <mergeCell ref="B121:D121"/>
    <mergeCell ref="B117:D117"/>
    <mergeCell ref="B125:D125"/>
    <mergeCell ref="B119:D119"/>
    <mergeCell ref="B148:C148"/>
    <mergeCell ref="B127:D127"/>
    <mergeCell ref="B149:C149"/>
    <mergeCell ref="B116:D116"/>
    <mergeCell ref="B132:D132"/>
    <mergeCell ref="B113:D113"/>
    <mergeCell ref="B114:D114"/>
    <mergeCell ref="B141:D141"/>
    <mergeCell ref="B156:C156"/>
  </mergeCells>
  <phoneticPr fontId="0" type="noConversion"/>
  <pageMargins left="0.59055118110236227" right="0.19685039370078741" top="0" bottom="0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8" sqref="H8"/>
    </sheetView>
  </sheetViews>
  <sheetFormatPr defaultRowHeight="15"/>
  <cols>
    <col min="1" max="16384" width="9.140625" style="1"/>
  </cols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расходы по ВР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Директор КПК</dc:creator>
  <cp:lastModifiedBy>.</cp:lastModifiedBy>
  <cp:lastPrinted>2014-10-29T08:29:06Z</cp:lastPrinted>
  <dcterms:created xsi:type="dcterms:W3CDTF">2011-06-28T07:51:13Z</dcterms:created>
  <dcterms:modified xsi:type="dcterms:W3CDTF">2014-10-29T08:31:27Z</dcterms:modified>
</cp:coreProperties>
</file>