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nu/Documents/Projects/ShareYourCloning/ShareYourCloning-submission/"/>
    </mc:Choice>
  </mc:AlternateContent>
  <xr:revisionPtr revIDLastSave="0" documentId="13_ncr:1_{DB50E1C9-D9D5-714E-8AD1-106E653F48B3}" xr6:coauthVersionLast="47" xr6:coauthVersionMax="47" xr10:uidLastSave="{00000000-0000-0000-0000-000000000000}"/>
  <bookViews>
    <workbookView xWindow="0" yWindow="760" windowWidth="34560" windowHeight="20300" activeTab="4" xr2:uid="{00000000-000D-0000-FFFF-FFFF00000000}"/>
  </bookViews>
  <sheets>
    <sheet name="Sequence" sheetId="1" r:id="rId1"/>
    <sheet name="Category" sheetId="2" r:id="rId2"/>
    <sheet name="Kit" sheetId="3" r:id="rId3"/>
    <sheet name="Submitter" sheetId="4" r:id="rId4"/>
    <sheet name="Assembly" sheetId="5" r:id="rId5"/>
    <sheet name="assembly_grid" sheetId="6" r:id="rId6"/>
    <sheet name="extra_info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/>
  <c r="F69" i="1"/>
  <c r="C69" i="1"/>
  <c r="F68" i="1"/>
  <c r="C68" i="1"/>
  <c r="F67" i="1"/>
  <c r="C67" i="1"/>
  <c r="F66" i="1"/>
  <c r="C66" i="1"/>
  <c r="F65" i="1"/>
  <c r="C65" i="1"/>
  <c r="F64" i="1"/>
  <c r="C64" i="1"/>
  <c r="F63" i="1"/>
  <c r="C63" i="1"/>
  <c r="F62" i="1"/>
  <c r="C62" i="1"/>
  <c r="F61" i="1"/>
  <c r="C61" i="1"/>
  <c r="F60" i="1"/>
  <c r="C60" i="1"/>
  <c r="F59" i="1"/>
  <c r="C59" i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F50" i="1"/>
  <c r="C50" i="1"/>
  <c r="F49" i="1"/>
  <c r="C49" i="1"/>
  <c r="F48" i="1"/>
  <c r="C48" i="1"/>
  <c r="F47" i="1"/>
  <c r="C47" i="1"/>
  <c r="F46" i="1"/>
  <c r="C46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F3" i="1"/>
  <c r="C3" i="1"/>
  <c r="F2" i="1"/>
  <c r="C2" i="1"/>
</calcChain>
</file>

<file path=xl/sharedStrings.xml><?xml version="1.0" encoding="utf-8"?>
<sst xmlns="http://schemas.openxmlformats.org/spreadsheetml/2006/main" count="761" uniqueCount="429">
  <si>
    <t>plasmid_name</t>
  </si>
  <si>
    <t>addgene_id</t>
  </si>
  <si>
    <t>category</t>
  </si>
  <si>
    <t>resistance</t>
  </si>
  <si>
    <t>well</t>
  </si>
  <si>
    <t>description</t>
  </si>
  <si>
    <t>pYTK002</t>
  </si>
  <si>
    <t>65109</t>
  </si>
  <si>
    <t>Chloramphenicol</t>
  </si>
  <si>
    <t>A / 2</t>
  </si>
  <si>
    <t>pYTK003</t>
  </si>
  <si>
    <t>65110</t>
  </si>
  <si>
    <t>A / 3</t>
  </si>
  <si>
    <t>pYTK004</t>
  </si>
  <si>
    <t>65111</t>
  </si>
  <si>
    <t>A / 4</t>
  </si>
  <si>
    <t>pYTK005</t>
  </si>
  <si>
    <t>65112</t>
  </si>
  <si>
    <t>A / 5</t>
  </si>
  <si>
    <t>pYTK006</t>
  </si>
  <si>
    <t>65113</t>
  </si>
  <si>
    <t>A / 6</t>
  </si>
  <si>
    <t>pYTK007</t>
  </si>
  <si>
    <t>65114</t>
  </si>
  <si>
    <t>A / 7</t>
  </si>
  <si>
    <t>pYTK008</t>
  </si>
  <si>
    <t>65115</t>
  </si>
  <si>
    <t>A / 8</t>
  </si>
  <si>
    <t>pYTK009</t>
  </si>
  <si>
    <t>65116</t>
  </si>
  <si>
    <t>A / 9</t>
  </si>
  <si>
    <t>pYTK010</t>
  </si>
  <si>
    <t>65117</t>
  </si>
  <si>
    <t>A / 10</t>
  </si>
  <si>
    <t>pYTK011</t>
  </si>
  <si>
    <t>65118</t>
  </si>
  <si>
    <t>A / 11</t>
  </si>
  <si>
    <t>pYTK012</t>
  </si>
  <si>
    <t>65119</t>
  </si>
  <si>
    <t>A / 12</t>
  </si>
  <si>
    <t>pYTK013</t>
  </si>
  <si>
    <t>65120</t>
  </si>
  <si>
    <t>B / 1</t>
  </si>
  <si>
    <t>pYTK014</t>
  </si>
  <si>
    <t>65121</t>
  </si>
  <si>
    <t>B / 2</t>
  </si>
  <si>
    <t>pYTK015</t>
  </si>
  <si>
    <t>65122</t>
  </si>
  <si>
    <t>B / 3</t>
  </si>
  <si>
    <t>pYTK016</t>
  </si>
  <si>
    <t>65123</t>
  </si>
  <si>
    <t>B / 4</t>
  </si>
  <si>
    <t>pYTK017</t>
  </si>
  <si>
    <t>65124</t>
  </si>
  <si>
    <t>B / 5</t>
  </si>
  <si>
    <t>pYTK018</t>
  </si>
  <si>
    <t>65125</t>
  </si>
  <si>
    <t>B / 6</t>
  </si>
  <si>
    <t>pYTK019</t>
  </si>
  <si>
    <t>65126</t>
  </si>
  <si>
    <t>B / 7</t>
  </si>
  <si>
    <t>pYTK020</t>
  </si>
  <si>
    <t>65127</t>
  </si>
  <si>
    <t>B / 8</t>
  </si>
  <si>
    <t>pYTK021</t>
  </si>
  <si>
    <t>65128</t>
  </si>
  <si>
    <t>B / 9</t>
  </si>
  <si>
    <t>pYTK022</t>
  </si>
  <si>
    <t>65129</t>
  </si>
  <si>
    <t>B / 10</t>
  </si>
  <si>
    <t>pYTK023</t>
  </si>
  <si>
    <t>65130</t>
  </si>
  <si>
    <t>B / 11</t>
  </si>
  <si>
    <t>pYTK024</t>
  </si>
  <si>
    <t>65131</t>
  </si>
  <si>
    <t>B / 12</t>
  </si>
  <si>
    <t>pYTK025</t>
  </si>
  <si>
    <t>65132</t>
  </si>
  <si>
    <t>C / 1</t>
  </si>
  <si>
    <t>pYTK026</t>
  </si>
  <si>
    <t>65133</t>
  </si>
  <si>
    <t>C / 2</t>
  </si>
  <si>
    <t>pYTK027</t>
  </si>
  <si>
    <t>65134</t>
  </si>
  <si>
    <t>C / 3</t>
  </si>
  <si>
    <t>pYTK028</t>
  </si>
  <si>
    <t>65135</t>
  </si>
  <si>
    <t>C / 4</t>
  </si>
  <si>
    <t>pYTK029</t>
  </si>
  <si>
    <t>65136</t>
  </si>
  <si>
    <t>C / 5</t>
  </si>
  <si>
    <t>pYTK030</t>
  </si>
  <si>
    <t>65137</t>
  </si>
  <si>
    <t>C / 6</t>
  </si>
  <si>
    <t>pYTK031</t>
  </si>
  <si>
    <t>65138</t>
  </si>
  <si>
    <t>C / 7</t>
  </si>
  <si>
    <t>pYTK032</t>
  </si>
  <si>
    <t>65139</t>
  </si>
  <si>
    <t>C / 8</t>
  </si>
  <si>
    <t>pYTK033</t>
  </si>
  <si>
    <t>65140</t>
  </si>
  <si>
    <t>C / 9</t>
  </si>
  <si>
    <t>pYTK034</t>
  </si>
  <si>
    <t>65141</t>
  </si>
  <si>
    <t>C / 10</t>
  </si>
  <si>
    <t>pYTK035</t>
  </si>
  <si>
    <t>65142</t>
  </si>
  <si>
    <t>C / 11</t>
  </si>
  <si>
    <t>pYTK036</t>
  </si>
  <si>
    <t>65143</t>
  </si>
  <si>
    <t>C / 12</t>
  </si>
  <si>
    <t>pYTK037</t>
  </si>
  <si>
    <t>65144</t>
  </si>
  <si>
    <t>D / 1</t>
  </si>
  <si>
    <t>pYTK038</t>
  </si>
  <si>
    <t>65145</t>
  </si>
  <si>
    <t>D / 2</t>
  </si>
  <si>
    <t>pYTK039</t>
  </si>
  <si>
    <t>65146</t>
  </si>
  <si>
    <t>D / 3</t>
  </si>
  <si>
    <t>pYTK040</t>
  </si>
  <si>
    <t>65147</t>
  </si>
  <si>
    <t>D / 4</t>
  </si>
  <si>
    <t>pYTK041</t>
  </si>
  <si>
    <t>65148</t>
  </si>
  <si>
    <t>D / 5</t>
  </si>
  <si>
    <t>pYTK042</t>
  </si>
  <si>
    <t>65149</t>
  </si>
  <si>
    <t>D / 6</t>
  </si>
  <si>
    <t>pYTK043</t>
  </si>
  <si>
    <t>65150</t>
  </si>
  <si>
    <t>D / 7</t>
  </si>
  <si>
    <t>pYTK044</t>
  </si>
  <si>
    <t>65151</t>
  </si>
  <si>
    <t>D / 8</t>
  </si>
  <si>
    <t>pYTK045</t>
  </si>
  <si>
    <t>65152</t>
  </si>
  <si>
    <t>D / 9</t>
  </si>
  <si>
    <t>pYTK046</t>
  </si>
  <si>
    <t>65153</t>
  </si>
  <si>
    <t>D / 10</t>
  </si>
  <si>
    <t>pYTK047</t>
  </si>
  <si>
    <t>65154</t>
  </si>
  <si>
    <t>D / 11</t>
  </si>
  <si>
    <t>pYTK048</t>
  </si>
  <si>
    <t>65155</t>
  </si>
  <si>
    <t>D / 12</t>
  </si>
  <si>
    <t>pYTK049</t>
  </si>
  <si>
    <t>65156</t>
  </si>
  <si>
    <t>E / 1</t>
  </si>
  <si>
    <t>pYTK050</t>
  </si>
  <si>
    <t>65157</t>
  </si>
  <si>
    <t>E / 2</t>
  </si>
  <si>
    <t>pYTK051</t>
  </si>
  <si>
    <t>65158</t>
  </si>
  <si>
    <t>E / 3</t>
  </si>
  <si>
    <t>pYTK052</t>
  </si>
  <si>
    <t>65159</t>
  </si>
  <si>
    <t>E / 4</t>
  </si>
  <si>
    <t>pYTK053</t>
  </si>
  <si>
    <t>65160</t>
  </si>
  <si>
    <t>E / 5</t>
  </si>
  <si>
    <t>pYTK054</t>
  </si>
  <si>
    <t>65161</t>
  </si>
  <si>
    <t>E / 6</t>
  </si>
  <si>
    <t>pYTK055</t>
  </si>
  <si>
    <t>65162</t>
  </si>
  <si>
    <t>E / 7</t>
  </si>
  <si>
    <t>pYTK056</t>
  </si>
  <si>
    <t>65163</t>
  </si>
  <si>
    <t>E / 8</t>
  </si>
  <si>
    <t>pYTK057</t>
  </si>
  <si>
    <t>65164</t>
  </si>
  <si>
    <t>E / 9</t>
  </si>
  <si>
    <t>pYTK058</t>
  </si>
  <si>
    <t>65165</t>
  </si>
  <si>
    <t>E / 10</t>
  </si>
  <si>
    <t>pYTK059</t>
  </si>
  <si>
    <t>65166</t>
  </si>
  <si>
    <t>E / 11</t>
  </si>
  <si>
    <t>pYTK060</t>
  </si>
  <si>
    <t>65167</t>
  </si>
  <si>
    <t>E / 12</t>
  </si>
  <si>
    <t>pYTK061</t>
  </si>
  <si>
    <t>65168</t>
  </si>
  <si>
    <t>F / 1</t>
  </si>
  <si>
    <t>pYTK062</t>
  </si>
  <si>
    <t>65169</t>
  </si>
  <si>
    <t>F / 2</t>
  </si>
  <si>
    <t>pYTK063</t>
  </si>
  <si>
    <t>65170</t>
  </si>
  <si>
    <t>F / 3</t>
  </si>
  <si>
    <t>pYTK064</t>
  </si>
  <si>
    <t>65171</t>
  </si>
  <si>
    <t>F / 4</t>
  </si>
  <si>
    <t>pYTK065</t>
  </si>
  <si>
    <t>65172</t>
  </si>
  <si>
    <t>F / 5</t>
  </si>
  <si>
    <t>pYTK066</t>
  </si>
  <si>
    <t>65173</t>
  </si>
  <si>
    <t>F / 6</t>
  </si>
  <si>
    <t>pYTK067</t>
  </si>
  <si>
    <t>65174</t>
  </si>
  <si>
    <t>F / 7</t>
  </si>
  <si>
    <t>pYTK068</t>
  </si>
  <si>
    <t>65175</t>
  </si>
  <si>
    <t>F / 8</t>
  </si>
  <si>
    <t>pYTK069</t>
  </si>
  <si>
    <t>65176</t>
  </si>
  <si>
    <t>F / 9</t>
  </si>
  <si>
    <t>pYTK070</t>
  </si>
  <si>
    <t>65177</t>
  </si>
  <si>
    <t>F / 10</t>
  </si>
  <si>
    <t>pYTK071</t>
  </si>
  <si>
    <t>65178</t>
  </si>
  <si>
    <t>F / 11</t>
  </si>
  <si>
    <t>pYTK072</t>
  </si>
  <si>
    <t>65179</t>
  </si>
  <si>
    <t>F / 12</t>
  </si>
  <si>
    <t>pYTK073</t>
  </si>
  <si>
    <t>65180</t>
  </si>
  <si>
    <t>G / 1</t>
  </si>
  <si>
    <t>pYTK074</t>
  </si>
  <si>
    <t>65181</t>
  </si>
  <si>
    <t>G / 2</t>
  </si>
  <si>
    <t>pYTK075</t>
  </si>
  <si>
    <t>65182</t>
  </si>
  <si>
    <t>G / 3</t>
  </si>
  <si>
    <t>pYTK076</t>
  </si>
  <si>
    <t>65183</t>
  </si>
  <si>
    <t>G / 4</t>
  </si>
  <si>
    <t>pYTK077</t>
  </si>
  <si>
    <t>65184</t>
  </si>
  <si>
    <t>G / 5</t>
  </si>
  <si>
    <t>pYTK078</t>
  </si>
  <si>
    <t>65185</t>
  </si>
  <si>
    <t>G / 6</t>
  </si>
  <si>
    <t>pYTK079</t>
  </si>
  <si>
    <t>65186</t>
  </si>
  <si>
    <t>G / 7</t>
  </si>
  <si>
    <t>pYTK080</t>
  </si>
  <si>
    <t>65187</t>
  </si>
  <si>
    <t>G / 8</t>
  </si>
  <si>
    <t>pYTK081</t>
  </si>
  <si>
    <t>65188</t>
  </si>
  <si>
    <t>G / 9</t>
  </si>
  <si>
    <t>pYTK082</t>
  </si>
  <si>
    <t>65189</t>
  </si>
  <si>
    <t>G / 10</t>
  </si>
  <si>
    <t>pYTK083</t>
  </si>
  <si>
    <t>65190</t>
  </si>
  <si>
    <t>Ampicillin</t>
  </si>
  <si>
    <t>G / 11</t>
  </si>
  <si>
    <t>pYTK084</t>
  </si>
  <si>
    <t>65191</t>
  </si>
  <si>
    <t>Kanamycin</t>
  </si>
  <si>
    <t>G / 12</t>
  </si>
  <si>
    <t>pYTK085</t>
  </si>
  <si>
    <t>65192</t>
  </si>
  <si>
    <t>Spectinomycin</t>
  </si>
  <si>
    <t>H / 1</t>
  </si>
  <si>
    <t>pYTK086</t>
  </si>
  <si>
    <t>65193</t>
  </si>
  <si>
    <t>H / 2</t>
  </si>
  <si>
    <t>pYTK087</t>
  </si>
  <si>
    <t>65194</t>
  </si>
  <si>
    <t>H / 3</t>
  </si>
  <si>
    <t>pYTK088</t>
  </si>
  <si>
    <t>65195</t>
  </si>
  <si>
    <t>H / 4</t>
  </si>
  <si>
    <t>pYTK089</t>
  </si>
  <si>
    <t>65196</t>
  </si>
  <si>
    <t>H / 5</t>
  </si>
  <si>
    <t>pYTK090</t>
  </si>
  <si>
    <t>65197</t>
  </si>
  <si>
    <t>H / 6</t>
  </si>
  <si>
    <t>pYTK091</t>
  </si>
  <si>
    <t>65198</t>
  </si>
  <si>
    <t>H / 7</t>
  </si>
  <si>
    <t>pYTK092</t>
  </si>
  <si>
    <t>65199</t>
  </si>
  <si>
    <t>H / 8</t>
  </si>
  <si>
    <t>pYTK093</t>
  </si>
  <si>
    <t>65200</t>
  </si>
  <si>
    <t>H / 9</t>
  </si>
  <si>
    <t>pYTK094</t>
  </si>
  <si>
    <t>65201</t>
  </si>
  <si>
    <t>H / 10</t>
  </si>
  <si>
    <t>pYTK095</t>
  </si>
  <si>
    <t>65202</t>
  </si>
  <si>
    <t>H / 11</t>
  </si>
  <si>
    <t>id</t>
  </si>
  <si>
    <t>title</t>
  </si>
  <si>
    <t>image</t>
  </si>
  <si>
    <t>Assembly connector</t>
  </si>
  <si>
    <t>glyph_1.png</t>
  </si>
  <si>
    <t>Promoter</t>
  </si>
  <si>
    <t>glyph_2.png</t>
  </si>
  <si>
    <t>Coding sequence</t>
  </si>
  <si>
    <t>glyph_3.png</t>
  </si>
  <si>
    <t>N-term tag</t>
  </si>
  <si>
    <t>???</t>
  </si>
  <si>
    <t>C-term tag</t>
  </si>
  <si>
    <t>Assembled something</t>
  </si>
  <si>
    <t>Assembled something 2</t>
  </si>
  <si>
    <t>Terminator</t>
  </si>
  <si>
    <t>glyph_4.png</t>
  </si>
  <si>
    <t>Terminator-a</t>
  </si>
  <si>
    <t>Terminator-b</t>
  </si>
  <si>
    <t>glyph_5.png</t>
  </si>
  <si>
    <t>Yeast marker</t>
  </si>
  <si>
    <t>glyph_6.png</t>
  </si>
  <si>
    <t>Yeast origin</t>
  </si>
  <si>
    <t>glyph_7.png</t>
  </si>
  <si>
    <t>Bacterial marker and origin</t>
  </si>
  <si>
    <t>glyph_8.png</t>
  </si>
  <si>
    <t>Something-else1</t>
  </si>
  <si>
    <t>??</t>
  </si>
  <si>
    <t>Something-else2</t>
  </si>
  <si>
    <t>Something-else3</t>
  </si>
  <si>
    <t>pmid</t>
  </si>
  <si>
    <t>addgene_url</t>
  </si>
  <si>
    <t>PMID:25871405</t>
  </si>
  <si>
    <t>https://www.addgene.org/kits/moclo-ytk/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</si>
  <si>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</si>
  <si>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</si>
  <si>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</si>
  <si>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</si>
  <si>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</si>
  <si>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</si>
  <si>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</si>
  <si>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N-term tag plasmid</t>
  </si>
  <si>
    <t>A plasmid with N-term tagged CDS</t>
  </si>
  <si>
    <t>3a</t>
  </si>
  <si>
    <t>Plasmid</t>
  </si>
  <si>
    <t>Type</t>
  </si>
  <si>
    <t>Description</t>
  </si>
  <si>
    <t>E. coli marker</t>
  </si>
  <si>
    <t>pYTK001</t>
  </si>
  <si>
    <t>entry vector</t>
  </si>
  <si>
    <t>Part Plasmid Entry Vector</t>
  </si>
  <si>
    <t>CamR</t>
  </si>
  <si>
    <t>ConLS</t>
  </si>
  <si>
    <t>ConL1</t>
  </si>
  <si>
    <t>ConL2</t>
  </si>
  <si>
    <t>ConL3</t>
  </si>
  <si>
    <t>ConL4</t>
  </si>
  <si>
    <t>ConL5</t>
  </si>
  <si>
    <t>ConLS'</t>
  </si>
  <si>
    <t>pTDH3</t>
  </si>
  <si>
    <t>pCCW12</t>
  </si>
  <si>
    <t>pPGK1</t>
  </si>
  <si>
    <t>pHHF2</t>
  </si>
  <si>
    <t>pTEF1</t>
  </si>
  <si>
    <t>pTEF2</t>
  </si>
  <si>
    <t>pHHF1</t>
  </si>
  <si>
    <t>pHTB2</t>
  </si>
  <si>
    <t>pRPL18B</t>
  </si>
  <si>
    <t>pALD6</t>
  </si>
  <si>
    <t>pPAB1</t>
  </si>
  <si>
    <t>pRET2</t>
  </si>
  <si>
    <t>pRNR1</t>
  </si>
  <si>
    <t>pSAC6</t>
  </si>
  <si>
    <t>pRNR2</t>
  </si>
  <si>
    <t>pPOP6</t>
  </si>
  <si>
    <t>pRAD27</t>
  </si>
  <si>
    <t>pPSP2</t>
  </si>
  <si>
    <t>pREV1</t>
  </si>
  <si>
    <t>pMFA1</t>
  </si>
  <si>
    <t>pMFα2</t>
  </si>
  <si>
    <t>pGAL1</t>
  </si>
  <si>
    <t>pCUP1</t>
  </si>
  <si>
    <t>mTurquoise2</t>
  </si>
  <si>
    <t>Venus</t>
  </si>
  <si>
    <t>mRuby2</t>
  </si>
  <si>
    <t>I-SceI (ORF)</t>
  </si>
  <si>
    <t>Cas9</t>
  </si>
  <si>
    <t>3XFLAG-6XHis</t>
  </si>
  <si>
    <t>Ubi-M</t>
  </si>
  <si>
    <t>Ubi-Y</t>
  </si>
  <si>
    <t>Ubi-R</t>
  </si>
  <si>
    <t>3b</t>
  </si>
  <si>
    <t>234r</t>
  </si>
  <si>
    <t>GFP dropout</t>
  </si>
  <si>
    <t>Spacer</t>
  </si>
  <si>
    <t>I-SceI recognition site</t>
  </si>
  <si>
    <t>sgRNA Dropout</t>
  </si>
  <si>
    <t>tENO1</t>
  </si>
  <si>
    <t>tSSA1</t>
  </si>
  <si>
    <t>tADH1</t>
  </si>
  <si>
    <t>tPGK1</t>
  </si>
  <si>
    <t>tENO2</t>
  </si>
  <si>
    <t>tTDH1</t>
  </si>
  <si>
    <t>4a</t>
  </si>
  <si>
    <t>4b</t>
  </si>
  <si>
    <t>ConR1</t>
  </si>
  <si>
    <t>ConR2</t>
  </si>
  <si>
    <t>ConR3</t>
  </si>
  <si>
    <t>ConR4</t>
  </si>
  <si>
    <t>ConR5</t>
  </si>
  <si>
    <t>ConRE</t>
  </si>
  <si>
    <t>ConRE'</t>
  </si>
  <si>
    <t>URA3</t>
  </si>
  <si>
    <t>LEU2</t>
  </si>
  <si>
    <t>HIS3</t>
  </si>
  <si>
    <t>KanamycinR</t>
  </si>
  <si>
    <t>NourseothricinR</t>
  </si>
  <si>
    <t>HygromycinR</t>
  </si>
  <si>
    <t>ZeocinR</t>
  </si>
  <si>
    <t>CEN6/ARS4</t>
  </si>
  <si>
    <t>2micron</t>
  </si>
  <si>
    <t>AmpR-ColE1</t>
  </si>
  <si>
    <t>AmpR</t>
  </si>
  <si>
    <t>KanR-ColE1</t>
  </si>
  <si>
    <t>KanR</t>
  </si>
  <si>
    <t>SpecR-ColE1</t>
  </si>
  <si>
    <t>SpecR</t>
  </si>
  <si>
    <t>URA3 3' Homology</t>
  </si>
  <si>
    <t>LEU2 3' Homology</t>
  </si>
  <si>
    <t>HO 3' Homology</t>
  </si>
  <si>
    <t>8a</t>
  </si>
  <si>
    <t>8b</t>
  </si>
  <si>
    <t>URA3 5' Homology</t>
  </si>
  <si>
    <t>LEU2 5' Homology</t>
  </si>
  <si>
    <t>HO 5' Homology</t>
  </si>
  <si>
    <t>pYTK096</t>
  </si>
  <si>
    <t>cassette</t>
  </si>
  <si>
    <t>Pre-Assembled URA3 Integration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</si>
</sst>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10"/>
      <color rgb="FF000000"/>
      <name val="Arial"/>
    </font>
    <font>
      <u/>
      <sz val="10"/>
      <color rgb="FF0000FF"/>
      <name val="Arial"/>
    </font>
    <font>
      <b/>
      <sz val="11"/>
      <color theme="1"/>
      <name val="Arial"/>
    </font>
    <font>
      <b/>
      <i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i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2" borderId="0" xfId="0" applyNumberFormat="1" applyFont="1" applyFill="1"/>
    <xf numFmtId="0" fontId="1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/>
    <xf numFmtId="0" fontId="2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dgene.org/kits/moclo-yt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5"/>
  <sheetViews>
    <sheetView workbookViewId="0"/>
  </sheetViews>
  <sheetFormatPr baseColWidth="10" defaultColWidth="12.6640625" defaultRowHeight="15.75" customHeight="1"/>
  <cols>
    <col min="4" max="4" width="15.5" customWidth="1"/>
    <col min="6" max="6" width="34.16406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5.75" customHeight="1">
      <c r="A2" s="2" t="s">
        <v>6</v>
      </c>
      <c r="B2" s="2" t="s">
        <v>7</v>
      </c>
      <c r="C2" s="2">
        <f>VLOOKUP(A2,extra_info!A3:D98,2)</f>
        <v>1</v>
      </c>
      <c r="D2" s="2" t="s">
        <v>8</v>
      </c>
      <c r="E2" s="2" t="s">
        <v>9</v>
      </c>
      <c r="F2" s="3" t="str">
        <f>VLOOKUP(A2,extra_info!A3:D98,3)</f>
        <v>ConLS</v>
      </c>
    </row>
    <row r="3" spans="1:6" ht="15.75" customHeight="1">
      <c r="A3" s="2" t="s">
        <v>10</v>
      </c>
      <c r="B3" s="2" t="s">
        <v>11</v>
      </c>
      <c r="C3" s="2">
        <f>VLOOKUP(A3,extra_info!A4:D99,2)</f>
        <v>1</v>
      </c>
      <c r="D3" s="2" t="s">
        <v>8</v>
      </c>
      <c r="E3" s="2" t="s">
        <v>12</v>
      </c>
      <c r="F3" s="3" t="str">
        <f>VLOOKUP(A3,extra_info!A4:D99,3)</f>
        <v>ConL1</v>
      </c>
    </row>
    <row r="4" spans="1:6" ht="15.75" customHeight="1">
      <c r="A4" s="2" t="s">
        <v>13</v>
      </c>
      <c r="B4" s="2" t="s">
        <v>14</v>
      </c>
      <c r="C4" s="2">
        <f>VLOOKUP(A4,extra_info!A5:D100,2)</f>
        <v>1</v>
      </c>
      <c r="D4" s="2" t="s">
        <v>8</v>
      </c>
      <c r="E4" s="2" t="s">
        <v>15</v>
      </c>
      <c r="F4" s="3" t="str">
        <f>VLOOKUP(A4,extra_info!A5:D100,3)</f>
        <v>ConL2</v>
      </c>
    </row>
    <row r="5" spans="1:6" ht="15.75" customHeight="1">
      <c r="A5" s="2" t="s">
        <v>16</v>
      </c>
      <c r="B5" s="2" t="s">
        <v>17</v>
      </c>
      <c r="C5" s="2">
        <f>VLOOKUP(A5,extra_info!A6:D101,2)</f>
        <v>1</v>
      </c>
      <c r="D5" s="2" t="s">
        <v>8</v>
      </c>
      <c r="E5" s="2" t="s">
        <v>18</v>
      </c>
      <c r="F5" s="3" t="str">
        <f>VLOOKUP(A5,extra_info!A6:D101,3)</f>
        <v>ConL3</v>
      </c>
    </row>
    <row r="6" spans="1:6" ht="15.75" customHeight="1">
      <c r="A6" s="2" t="s">
        <v>19</v>
      </c>
      <c r="B6" s="2" t="s">
        <v>20</v>
      </c>
      <c r="C6" s="2">
        <f>VLOOKUP(A6,extra_info!A7:D102,2)</f>
        <v>1</v>
      </c>
      <c r="D6" s="2" t="s">
        <v>8</v>
      </c>
      <c r="E6" s="2" t="s">
        <v>21</v>
      </c>
      <c r="F6" s="3" t="str">
        <f>VLOOKUP(A6,extra_info!A7:D102,3)</f>
        <v>ConL4</v>
      </c>
    </row>
    <row r="7" spans="1:6" ht="15.75" customHeight="1">
      <c r="A7" s="2" t="s">
        <v>22</v>
      </c>
      <c r="B7" s="2" t="s">
        <v>23</v>
      </c>
      <c r="C7" s="2">
        <f>VLOOKUP(A7,extra_info!A8:D103,2)</f>
        <v>1</v>
      </c>
      <c r="D7" s="2" t="s">
        <v>8</v>
      </c>
      <c r="E7" s="2" t="s">
        <v>24</v>
      </c>
      <c r="F7" s="3" t="str">
        <f>VLOOKUP(A7,extra_info!A8:D103,3)</f>
        <v>ConL5</v>
      </c>
    </row>
    <row r="8" spans="1:6" ht="15.75" customHeight="1">
      <c r="A8" s="2" t="s">
        <v>25</v>
      </c>
      <c r="B8" s="2" t="s">
        <v>26</v>
      </c>
      <c r="C8" s="2">
        <f>VLOOKUP(A8,extra_info!A9:D104,2)</f>
        <v>1</v>
      </c>
      <c r="D8" s="2" t="s">
        <v>8</v>
      </c>
      <c r="E8" s="2" t="s">
        <v>27</v>
      </c>
      <c r="F8" s="3" t="str">
        <f>VLOOKUP(A8,extra_info!A9:D104,3)</f>
        <v>ConLS'</v>
      </c>
    </row>
    <row r="9" spans="1:6" ht="15.75" customHeight="1">
      <c r="A9" s="2" t="s">
        <v>28</v>
      </c>
      <c r="B9" s="2" t="s">
        <v>29</v>
      </c>
      <c r="C9" s="2">
        <f>VLOOKUP(A9,extra_info!A10:D105,2)</f>
        <v>2</v>
      </c>
      <c r="D9" s="2" t="s">
        <v>8</v>
      </c>
      <c r="E9" s="2" t="s">
        <v>30</v>
      </c>
      <c r="F9" s="3" t="str">
        <f>VLOOKUP(A9,extra_info!A10:D105,3)</f>
        <v>pTDH3</v>
      </c>
    </row>
    <row r="10" spans="1:6" ht="15.75" customHeight="1">
      <c r="A10" s="2" t="s">
        <v>31</v>
      </c>
      <c r="B10" s="2" t="s">
        <v>32</v>
      </c>
      <c r="C10" s="2">
        <f>VLOOKUP(A10,extra_info!A11:D106,2)</f>
        <v>2</v>
      </c>
      <c r="D10" s="2" t="s">
        <v>8</v>
      </c>
      <c r="E10" s="2" t="s">
        <v>33</v>
      </c>
      <c r="F10" s="3" t="str">
        <f>VLOOKUP(A10,extra_info!A11:D106,3)</f>
        <v>pCCW12</v>
      </c>
    </row>
    <row r="11" spans="1:6" ht="15.75" customHeight="1">
      <c r="A11" s="2" t="s">
        <v>34</v>
      </c>
      <c r="B11" s="2" t="s">
        <v>35</v>
      </c>
      <c r="C11" s="2">
        <f>VLOOKUP(A11,extra_info!A12:D107,2)</f>
        <v>2</v>
      </c>
      <c r="D11" s="2" t="s">
        <v>8</v>
      </c>
      <c r="E11" s="2" t="s">
        <v>36</v>
      </c>
      <c r="F11" s="3" t="str">
        <f>VLOOKUP(A11,extra_info!A12:D107,3)</f>
        <v>pPGK1</v>
      </c>
    </row>
    <row r="12" spans="1:6" ht="15.75" customHeight="1">
      <c r="A12" s="2" t="s">
        <v>37</v>
      </c>
      <c r="B12" s="2" t="s">
        <v>38</v>
      </c>
      <c r="C12" s="2">
        <f>VLOOKUP(A12,extra_info!A13:D108,2)</f>
        <v>2</v>
      </c>
      <c r="D12" s="2" t="s">
        <v>8</v>
      </c>
      <c r="E12" s="2" t="s">
        <v>39</v>
      </c>
      <c r="F12" s="3" t="str">
        <f>VLOOKUP(A12,extra_info!A13:D108,3)</f>
        <v>pHHF2</v>
      </c>
    </row>
    <row r="13" spans="1:6" ht="15.75" customHeight="1">
      <c r="A13" s="2" t="s">
        <v>40</v>
      </c>
      <c r="B13" s="2" t="s">
        <v>41</v>
      </c>
      <c r="C13" s="2">
        <f>VLOOKUP(A13,extra_info!A14:D109,2)</f>
        <v>2</v>
      </c>
      <c r="D13" s="2" t="s">
        <v>8</v>
      </c>
      <c r="E13" s="2" t="s">
        <v>42</v>
      </c>
      <c r="F13" s="3" t="str">
        <f>VLOOKUP(A13,extra_info!A14:D109,3)</f>
        <v>pTEF1</v>
      </c>
    </row>
    <row r="14" spans="1:6" ht="15.75" customHeight="1">
      <c r="A14" s="2" t="s">
        <v>43</v>
      </c>
      <c r="B14" s="2" t="s">
        <v>44</v>
      </c>
      <c r="C14" s="2">
        <f>VLOOKUP(A14,extra_info!A15:D110,2)</f>
        <v>2</v>
      </c>
      <c r="D14" s="2" t="s">
        <v>8</v>
      </c>
      <c r="E14" s="2" t="s">
        <v>45</v>
      </c>
      <c r="F14" s="3" t="str">
        <f>VLOOKUP(A14,extra_info!A15:D110,3)</f>
        <v>pTEF2</v>
      </c>
    </row>
    <row r="15" spans="1:6" ht="15.75" customHeight="1">
      <c r="A15" s="2" t="s">
        <v>46</v>
      </c>
      <c r="B15" s="2" t="s">
        <v>47</v>
      </c>
      <c r="C15" s="2">
        <f>VLOOKUP(A15,extra_info!A16:D111,2)</f>
        <v>2</v>
      </c>
      <c r="D15" s="2" t="s">
        <v>8</v>
      </c>
      <c r="E15" s="2" t="s">
        <v>48</v>
      </c>
      <c r="F15" s="3" t="str">
        <f>VLOOKUP(A15,extra_info!A16:D111,3)</f>
        <v>pHHF1</v>
      </c>
    </row>
    <row r="16" spans="1:6" ht="15.75" customHeight="1">
      <c r="A16" s="2" t="s">
        <v>49</v>
      </c>
      <c r="B16" s="2" t="s">
        <v>50</v>
      </c>
      <c r="C16" s="2">
        <f>VLOOKUP(A16,extra_info!A17:D112,2)</f>
        <v>2</v>
      </c>
      <c r="D16" s="2" t="s">
        <v>8</v>
      </c>
      <c r="E16" s="2" t="s">
        <v>51</v>
      </c>
      <c r="F16" s="3" t="str">
        <f>VLOOKUP(A16,extra_info!A17:D112,3)</f>
        <v>pHTB2</v>
      </c>
    </row>
    <row r="17" spans="1:6" ht="15.75" customHeight="1">
      <c r="A17" s="2" t="s">
        <v>52</v>
      </c>
      <c r="B17" s="2" t="s">
        <v>53</v>
      </c>
      <c r="C17" s="2">
        <f>VLOOKUP(A17,extra_info!A18:D113,2)</f>
        <v>2</v>
      </c>
      <c r="D17" s="2" t="s">
        <v>8</v>
      </c>
      <c r="E17" s="2" t="s">
        <v>54</v>
      </c>
      <c r="F17" s="3" t="str">
        <f>VLOOKUP(A17,extra_info!A18:D113,3)</f>
        <v>pRPL18B</v>
      </c>
    </row>
    <row r="18" spans="1:6" ht="15.75" customHeight="1">
      <c r="A18" s="2" t="s">
        <v>55</v>
      </c>
      <c r="B18" s="2" t="s">
        <v>56</v>
      </c>
      <c r="C18" s="2">
        <f>VLOOKUP(A18,extra_info!A19:D114,2)</f>
        <v>2</v>
      </c>
      <c r="D18" s="2" t="s">
        <v>8</v>
      </c>
      <c r="E18" s="2" t="s">
        <v>57</v>
      </c>
      <c r="F18" s="3" t="str">
        <f>VLOOKUP(A18,extra_info!A19:D114,3)</f>
        <v>pALD6</v>
      </c>
    </row>
    <row r="19" spans="1:6" ht="15.75" customHeight="1">
      <c r="A19" s="2" t="s">
        <v>58</v>
      </c>
      <c r="B19" s="2" t="s">
        <v>59</v>
      </c>
      <c r="C19" s="2">
        <f>VLOOKUP(A19,extra_info!A20:D115,2)</f>
        <v>2</v>
      </c>
      <c r="D19" s="2" t="s">
        <v>8</v>
      </c>
      <c r="E19" s="2" t="s">
        <v>60</v>
      </c>
      <c r="F19" s="3" t="str">
        <f>VLOOKUP(A19,extra_info!A20:D115,3)</f>
        <v>pPAB1</v>
      </c>
    </row>
    <row r="20" spans="1:6" ht="15.75" customHeight="1">
      <c r="A20" s="2" t="s">
        <v>61</v>
      </c>
      <c r="B20" s="2" t="s">
        <v>62</v>
      </c>
      <c r="C20" s="2">
        <f>VLOOKUP(A20,extra_info!A21:D116,2)</f>
        <v>2</v>
      </c>
      <c r="D20" s="2" t="s">
        <v>8</v>
      </c>
      <c r="E20" s="2" t="s">
        <v>63</v>
      </c>
      <c r="F20" s="3" t="str">
        <f>VLOOKUP(A20,extra_info!A21:D116,3)</f>
        <v>pRET2</v>
      </c>
    </row>
    <row r="21" spans="1:6" ht="15.75" customHeight="1">
      <c r="A21" s="2" t="s">
        <v>64</v>
      </c>
      <c r="B21" s="2" t="s">
        <v>65</v>
      </c>
      <c r="C21" s="2">
        <f>VLOOKUP(A21,extra_info!A22:D117,2)</f>
        <v>2</v>
      </c>
      <c r="D21" s="2" t="s">
        <v>8</v>
      </c>
      <c r="E21" s="2" t="s">
        <v>66</v>
      </c>
      <c r="F21" s="3" t="str">
        <f>VLOOKUP(A21,extra_info!A22:D117,3)</f>
        <v>pRNR1</v>
      </c>
    </row>
    <row r="22" spans="1:6" ht="15.75" customHeight="1">
      <c r="A22" s="2" t="s">
        <v>67</v>
      </c>
      <c r="B22" s="2" t="s">
        <v>68</v>
      </c>
      <c r="C22" s="2">
        <f>VLOOKUP(A22,extra_info!A23:D118,2)</f>
        <v>2</v>
      </c>
      <c r="D22" s="2" t="s">
        <v>8</v>
      </c>
      <c r="E22" s="2" t="s">
        <v>69</v>
      </c>
      <c r="F22" s="3" t="str">
        <f>VLOOKUP(A22,extra_info!A23:D118,3)</f>
        <v>pSAC6</v>
      </c>
    </row>
    <row r="23" spans="1:6" ht="15.75" customHeight="1">
      <c r="A23" s="2" t="s">
        <v>70</v>
      </c>
      <c r="B23" s="2" t="s">
        <v>71</v>
      </c>
      <c r="C23" s="2">
        <f>VLOOKUP(A23,extra_info!A24:D119,2)</f>
        <v>2</v>
      </c>
      <c r="D23" s="2" t="s">
        <v>8</v>
      </c>
      <c r="E23" s="2" t="s">
        <v>72</v>
      </c>
      <c r="F23" s="3" t="str">
        <f>VLOOKUP(A23,extra_info!A24:D119,3)</f>
        <v>pRNR2</v>
      </c>
    </row>
    <row r="24" spans="1:6" ht="15.75" customHeight="1">
      <c r="A24" s="2" t="s">
        <v>73</v>
      </c>
      <c r="B24" s="2" t="s">
        <v>74</v>
      </c>
      <c r="C24" s="2">
        <f>VLOOKUP(A24,extra_info!A25:D120,2)</f>
        <v>2</v>
      </c>
      <c r="D24" s="2" t="s">
        <v>8</v>
      </c>
      <c r="E24" s="2" t="s">
        <v>75</v>
      </c>
      <c r="F24" s="3" t="str">
        <f>VLOOKUP(A24,extra_info!A25:D120,3)</f>
        <v>pPOP6</v>
      </c>
    </row>
    <row r="25" spans="1:6" ht="15.75" customHeight="1">
      <c r="A25" s="2" t="s">
        <v>76</v>
      </c>
      <c r="B25" s="2" t="s">
        <v>77</v>
      </c>
      <c r="C25" s="2">
        <f>VLOOKUP(A25,extra_info!A26:D121,2)</f>
        <v>2</v>
      </c>
      <c r="D25" s="2" t="s">
        <v>8</v>
      </c>
      <c r="E25" s="2" t="s">
        <v>78</v>
      </c>
      <c r="F25" s="3" t="str">
        <f>VLOOKUP(A25,extra_info!A26:D121,3)</f>
        <v>pRAD27</v>
      </c>
    </row>
    <row r="26" spans="1:6" ht="15.75" customHeight="1">
      <c r="A26" s="2" t="s">
        <v>79</v>
      </c>
      <c r="B26" s="2" t="s">
        <v>80</v>
      </c>
      <c r="C26" s="2">
        <f>VLOOKUP(A26,extra_info!A27:D122,2)</f>
        <v>2</v>
      </c>
      <c r="D26" s="2" t="s">
        <v>8</v>
      </c>
      <c r="E26" s="2" t="s">
        <v>81</v>
      </c>
      <c r="F26" s="3" t="str">
        <f>VLOOKUP(A26,extra_info!A27:D122,3)</f>
        <v>pPSP2</v>
      </c>
    </row>
    <row r="27" spans="1:6" ht="15.75" customHeight="1">
      <c r="A27" s="2" t="s">
        <v>82</v>
      </c>
      <c r="B27" s="2" t="s">
        <v>83</v>
      </c>
      <c r="C27" s="2">
        <f>VLOOKUP(A27,extra_info!A28:D123,2)</f>
        <v>2</v>
      </c>
      <c r="D27" s="2" t="s">
        <v>8</v>
      </c>
      <c r="E27" s="2" t="s">
        <v>84</v>
      </c>
      <c r="F27" s="3" t="str">
        <f>VLOOKUP(A27,extra_info!A28:D123,3)</f>
        <v>pREV1</v>
      </c>
    </row>
    <row r="28" spans="1:6" ht="15.75" customHeight="1">
      <c r="A28" s="2" t="s">
        <v>85</v>
      </c>
      <c r="B28" s="2" t="s">
        <v>86</v>
      </c>
      <c r="C28" s="2">
        <f>VLOOKUP(A28,extra_info!A29:D124,2)</f>
        <v>2</v>
      </c>
      <c r="D28" s="2" t="s">
        <v>8</v>
      </c>
      <c r="E28" s="2" t="s">
        <v>87</v>
      </c>
      <c r="F28" s="3" t="str">
        <f>VLOOKUP(A28,extra_info!A29:D124,3)</f>
        <v>pMFA1</v>
      </c>
    </row>
    <row r="29" spans="1:6" ht="15.75" customHeight="1">
      <c r="A29" s="2" t="s">
        <v>88</v>
      </c>
      <c r="B29" s="2" t="s">
        <v>89</v>
      </c>
      <c r="C29" s="2">
        <f>VLOOKUP(A29,extra_info!A30:D125,2)</f>
        <v>2</v>
      </c>
      <c r="D29" s="2" t="s">
        <v>8</v>
      </c>
      <c r="E29" s="2" t="s">
        <v>90</v>
      </c>
      <c r="F29" s="3" t="str">
        <f>VLOOKUP(A29,extra_info!A30:D125,3)</f>
        <v>pMFα2</v>
      </c>
    </row>
    <row r="30" spans="1:6" ht="15.75" customHeight="1">
      <c r="A30" s="2" t="s">
        <v>91</v>
      </c>
      <c r="B30" s="2" t="s">
        <v>92</v>
      </c>
      <c r="C30" s="2">
        <f>VLOOKUP(A30,extra_info!A31:D126,2)</f>
        <v>2</v>
      </c>
      <c r="D30" s="2" t="s">
        <v>8</v>
      </c>
      <c r="E30" s="2" t="s">
        <v>93</v>
      </c>
      <c r="F30" s="3" t="str">
        <f>VLOOKUP(A30,extra_info!A31:D126,3)</f>
        <v>pGAL1</v>
      </c>
    </row>
    <row r="31" spans="1:6" ht="15.75" customHeight="1">
      <c r="A31" s="2" t="s">
        <v>94</v>
      </c>
      <c r="B31" s="2" t="s">
        <v>95</v>
      </c>
      <c r="C31" s="2">
        <f>VLOOKUP(A31,extra_info!A32:D127,2)</f>
        <v>2</v>
      </c>
      <c r="D31" s="2" t="s">
        <v>8</v>
      </c>
      <c r="E31" s="2" t="s">
        <v>96</v>
      </c>
      <c r="F31" s="3" t="str">
        <f>VLOOKUP(A31,extra_info!A32:D127,3)</f>
        <v>pCUP1</v>
      </c>
    </row>
    <row r="32" spans="1:6" ht="15.75" customHeight="1">
      <c r="A32" s="2" t="s">
        <v>97</v>
      </c>
      <c r="B32" s="2" t="s">
        <v>98</v>
      </c>
      <c r="C32" s="2">
        <f>VLOOKUP(A32,extra_info!A33:D128,2)</f>
        <v>3</v>
      </c>
      <c r="D32" s="2" t="s">
        <v>8</v>
      </c>
      <c r="E32" s="2" t="s">
        <v>99</v>
      </c>
      <c r="F32" s="3" t="str">
        <f>VLOOKUP(A32,extra_info!A33:D128,3)</f>
        <v>mTurquoise2</v>
      </c>
    </row>
    <row r="33" spans="1:6" ht="15.75" customHeight="1">
      <c r="A33" s="2" t="s">
        <v>100</v>
      </c>
      <c r="B33" s="2" t="s">
        <v>101</v>
      </c>
      <c r="C33" s="2">
        <f>VLOOKUP(A33,extra_info!A34:D129,2)</f>
        <v>3</v>
      </c>
      <c r="D33" s="2" t="s">
        <v>8</v>
      </c>
      <c r="E33" s="2" t="s">
        <v>102</v>
      </c>
      <c r="F33" s="3" t="str">
        <f>VLOOKUP(A33,extra_info!A34:D129,3)</f>
        <v>Venus</v>
      </c>
    </row>
    <row r="34" spans="1:6" ht="15.75" customHeight="1">
      <c r="A34" s="2" t="s">
        <v>103</v>
      </c>
      <c r="B34" s="2" t="s">
        <v>104</v>
      </c>
      <c r="C34" s="2">
        <f>VLOOKUP(A34,extra_info!A35:D130,2)</f>
        <v>3</v>
      </c>
      <c r="D34" s="2" t="s">
        <v>8</v>
      </c>
      <c r="E34" s="2" t="s">
        <v>105</v>
      </c>
      <c r="F34" s="3" t="str">
        <f>VLOOKUP(A34,extra_info!A35:D130,3)</f>
        <v>mRuby2</v>
      </c>
    </row>
    <row r="35" spans="1:6" ht="15.75" customHeight="1">
      <c r="A35" s="2" t="s">
        <v>106</v>
      </c>
      <c r="B35" s="2" t="s">
        <v>107</v>
      </c>
      <c r="C35" s="2">
        <f>VLOOKUP(A35,extra_info!A36:D131,2)</f>
        <v>3</v>
      </c>
      <c r="D35" s="2" t="s">
        <v>8</v>
      </c>
      <c r="E35" s="2" t="s">
        <v>108</v>
      </c>
      <c r="F35" s="3" t="str">
        <f>VLOOKUP(A35,extra_info!A36:D131,3)</f>
        <v>I-SceI (ORF)</v>
      </c>
    </row>
    <row r="36" spans="1:6" ht="15.75" customHeight="1">
      <c r="A36" s="2" t="s">
        <v>109</v>
      </c>
      <c r="B36" s="2" t="s">
        <v>110</v>
      </c>
      <c r="C36" s="2">
        <f>VLOOKUP(A36,extra_info!A37:D132,2)</f>
        <v>3</v>
      </c>
      <c r="D36" s="2" t="s">
        <v>8</v>
      </c>
      <c r="E36" s="2" t="s">
        <v>111</v>
      </c>
      <c r="F36" s="3" t="str">
        <f>VLOOKUP(A36,extra_info!A37:D132,3)</f>
        <v>Cas9</v>
      </c>
    </row>
    <row r="37" spans="1:6" ht="15.75" customHeight="1">
      <c r="A37" s="2" t="s">
        <v>112</v>
      </c>
      <c r="B37" s="2" t="s">
        <v>113</v>
      </c>
      <c r="C37" s="2" t="str">
        <f>VLOOKUP(A37,extra_info!A38:D133,2)</f>
        <v>3a</v>
      </c>
      <c r="D37" s="2" t="s">
        <v>8</v>
      </c>
      <c r="E37" s="2" t="s">
        <v>114</v>
      </c>
      <c r="F37" s="3" t="str">
        <f>VLOOKUP(A37,extra_info!A38:D133,3)</f>
        <v>mTurquoise2</v>
      </c>
    </row>
    <row r="38" spans="1:6" ht="15.75" customHeight="1">
      <c r="A38" s="2" t="s">
        <v>115</v>
      </c>
      <c r="B38" s="2" t="s">
        <v>116</v>
      </c>
      <c r="C38" s="2" t="str">
        <f>VLOOKUP(A38,extra_info!A39:D134,2)</f>
        <v>3a</v>
      </c>
      <c r="D38" s="2" t="s">
        <v>8</v>
      </c>
      <c r="E38" s="2" t="s">
        <v>117</v>
      </c>
      <c r="F38" s="3" t="str">
        <f>VLOOKUP(A38,extra_info!A39:D134,3)</f>
        <v>Venus</v>
      </c>
    </row>
    <row r="39" spans="1:6" ht="15.75" customHeight="1">
      <c r="A39" s="2" t="s">
        <v>118</v>
      </c>
      <c r="B39" s="2" t="s">
        <v>119</v>
      </c>
      <c r="C39" s="2" t="str">
        <f>VLOOKUP(A39,extra_info!A40:D135,2)</f>
        <v>3a</v>
      </c>
      <c r="D39" s="2" t="s">
        <v>8</v>
      </c>
      <c r="E39" s="2" t="s">
        <v>120</v>
      </c>
      <c r="F39" s="3" t="str">
        <f>VLOOKUP(A39,extra_info!A40:D135,3)</f>
        <v>mRuby2</v>
      </c>
    </row>
    <row r="40" spans="1:6" ht="15.75" customHeight="1">
      <c r="A40" s="2" t="s">
        <v>121</v>
      </c>
      <c r="B40" s="2" t="s">
        <v>122</v>
      </c>
      <c r="C40" s="2" t="str">
        <f>VLOOKUP(A40,extra_info!A41:D136,2)</f>
        <v>3a</v>
      </c>
      <c r="D40" s="2" t="s">
        <v>8</v>
      </c>
      <c r="E40" s="2" t="s">
        <v>123</v>
      </c>
      <c r="F40" s="3" t="str">
        <f>VLOOKUP(A40,extra_info!A41:D136,3)</f>
        <v>3XFLAG-6XHis</v>
      </c>
    </row>
    <row r="41" spans="1:6" ht="15.75" customHeight="1">
      <c r="A41" s="2" t="s">
        <v>124</v>
      </c>
      <c r="B41" s="2" t="s">
        <v>125</v>
      </c>
      <c r="C41" s="2" t="str">
        <f>VLOOKUP(A41,extra_info!A42:D137,2)</f>
        <v>3a</v>
      </c>
      <c r="D41" s="2" t="s">
        <v>8</v>
      </c>
      <c r="E41" s="2" t="s">
        <v>126</v>
      </c>
      <c r="F41" s="3" t="str">
        <f>VLOOKUP(A41,extra_info!A42:D137,3)</f>
        <v>Ubi-M</v>
      </c>
    </row>
    <row r="42" spans="1:6" ht="15.75" customHeight="1">
      <c r="A42" s="2" t="s">
        <v>127</v>
      </c>
      <c r="B42" s="2" t="s">
        <v>128</v>
      </c>
      <c r="C42" s="2" t="str">
        <f>VLOOKUP(A42,extra_info!A43:D138,2)</f>
        <v>3a</v>
      </c>
      <c r="D42" s="2" t="s">
        <v>8</v>
      </c>
      <c r="E42" s="2" t="s">
        <v>129</v>
      </c>
      <c r="F42" s="3" t="str">
        <f>VLOOKUP(A42,extra_info!A43:D138,3)</f>
        <v>Ubi-Y</v>
      </c>
    </row>
    <row r="43" spans="1:6" ht="15.75" customHeight="1">
      <c r="A43" s="2" t="s">
        <v>130</v>
      </c>
      <c r="B43" s="2" t="s">
        <v>131</v>
      </c>
      <c r="C43" s="2" t="str">
        <f>VLOOKUP(A43,extra_info!A44:D139,2)</f>
        <v>3a</v>
      </c>
      <c r="D43" s="2" t="s">
        <v>8</v>
      </c>
      <c r="E43" s="2" t="s">
        <v>132</v>
      </c>
      <c r="F43" s="3" t="str">
        <f>VLOOKUP(A43,extra_info!A44:D139,3)</f>
        <v>Ubi-R</v>
      </c>
    </row>
    <row r="44" spans="1:6" ht="15.75" customHeight="1">
      <c r="A44" s="2" t="s">
        <v>133</v>
      </c>
      <c r="B44" s="2" t="s">
        <v>134</v>
      </c>
      <c r="C44" s="2" t="str">
        <f>VLOOKUP(A44,extra_info!A45:D140,2)</f>
        <v>3b</v>
      </c>
      <c r="D44" s="2" t="s">
        <v>8</v>
      </c>
      <c r="E44" s="2" t="s">
        <v>135</v>
      </c>
      <c r="F44" s="3" t="str">
        <f>VLOOKUP(A44,extra_info!A45:D140,3)</f>
        <v>mTurquoise2</v>
      </c>
    </row>
    <row r="45" spans="1:6" ht="15.75" customHeight="1">
      <c r="A45" s="2" t="s">
        <v>136</v>
      </c>
      <c r="B45" s="2" t="s">
        <v>137</v>
      </c>
      <c r="C45" s="2" t="str">
        <f>VLOOKUP(A45,extra_info!A46:D141,2)</f>
        <v>3b</v>
      </c>
      <c r="D45" s="2" t="s">
        <v>8</v>
      </c>
      <c r="E45" s="2" t="s">
        <v>138</v>
      </c>
      <c r="F45" s="3" t="str">
        <f>VLOOKUP(A45,extra_info!A46:D141,3)</f>
        <v>Venus</v>
      </c>
    </row>
    <row r="46" spans="1:6" ht="15.75" customHeight="1">
      <c r="A46" s="2" t="s">
        <v>139</v>
      </c>
      <c r="B46" s="2" t="s">
        <v>140</v>
      </c>
      <c r="C46" s="2" t="str">
        <f>VLOOKUP(A46,extra_info!A47:D142,2)</f>
        <v>3b</v>
      </c>
      <c r="D46" s="2" t="s">
        <v>8</v>
      </c>
      <c r="E46" s="2" t="s">
        <v>141</v>
      </c>
      <c r="F46" s="3" t="str">
        <f>VLOOKUP(A46,extra_info!A47:D142,3)</f>
        <v>mRuby2</v>
      </c>
    </row>
    <row r="47" spans="1:6" ht="15.75" customHeight="1">
      <c r="A47" s="2" t="s">
        <v>142</v>
      </c>
      <c r="B47" s="2" t="s">
        <v>143</v>
      </c>
      <c r="C47" s="2" t="str">
        <f>VLOOKUP(A47,extra_info!A48:D143,2)</f>
        <v>234r</v>
      </c>
      <c r="D47" s="2" t="s">
        <v>8</v>
      </c>
      <c r="E47" s="2" t="s">
        <v>144</v>
      </c>
      <c r="F47" s="3" t="str">
        <f>VLOOKUP(A47,extra_info!A48:D143,3)</f>
        <v>GFP dropout</v>
      </c>
    </row>
    <row r="48" spans="1:6" ht="15.75" customHeight="1">
      <c r="A48" s="2" t="s">
        <v>145</v>
      </c>
      <c r="B48" s="2" t="s">
        <v>146</v>
      </c>
      <c r="C48" s="2">
        <f>VLOOKUP(A48,extra_info!A49:D144,2)</f>
        <v>234</v>
      </c>
      <c r="D48" s="2" t="s">
        <v>8</v>
      </c>
      <c r="E48" s="2" t="s">
        <v>147</v>
      </c>
      <c r="F48" s="3" t="str">
        <f>VLOOKUP(A48,extra_info!A49:D144,3)</f>
        <v>Spacer</v>
      </c>
    </row>
    <row r="49" spans="1:6" ht="15.75" customHeight="1">
      <c r="A49" s="2" t="s">
        <v>148</v>
      </c>
      <c r="B49" s="2" t="s">
        <v>149</v>
      </c>
      <c r="C49" s="2">
        <f>VLOOKUP(A49,extra_info!A50:D145,2)</f>
        <v>234</v>
      </c>
      <c r="D49" s="2" t="s">
        <v>8</v>
      </c>
      <c r="E49" s="2" t="s">
        <v>150</v>
      </c>
      <c r="F49" s="3" t="str">
        <f>VLOOKUP(A49,extra_info!A50:D145,3)</f>
        <v>I-SceI recognition site</v>
      </c>
    </row>
    <row r="50" spans="1:6" ht="15.75" customHeight="1">
      <c r="A50" s="2" t="s">
        <v>151</v>
      </c>
      <c r="B50" s="2" t="s">
        <v>152</v>
      </c>
      <c r="C50" s="2">
        <f>VLOOKUP(A50,extra_info!A51:D146,2)</f>
        <v>234</v>
      </c>
      <c r="D50" s="2" t="s">
        <v>8</v>
      </c>
      <c r="E50" s="2" t="s">
        <v>153</v>
      </c>
      <c r="F50" s="3" t="str">
        <f>VLOOKUP(A50,extra_info!A51:D146,3)</f>
        <v>sgRNA Dropout</v>
      </c>
    </row>
    <row r="51" spans="1:6" ht="15.75" customHeight="1">
      <c r="A51" s="2" t="s">
        <v>154</v>
      </c>
      <c r="B51" s="2" t="s">
        <v>155</v>
      </c>
      <c r="C51" s="2">
        <f>VLOOKUP(A51,extra_info!A52:D147,2)</f>
        <v>4</v>
      </c>
      <c r="D51" s="2" t="s">
        <v>8</v>
      </c>
      <c r="E51" s="2" t="s">
        <v>156</v>
      </c>
      <c r="F51" s="3" t="str">
        <f>VLOOKUP(A51,extra_info!A52:D147,3)</f>
        <v>tENO1</v>
      </c>
    </row>
    <row r="52" spans="1:6" ht="15.75" customHeight="1">
      <c r="A52" s="2" t="s">
        <v>157</v>
      </c>
      <c r="B52" s="2" t="s">
        <v>158</v>
      </c>
      <c r="C52" s="2">
        <f>VLOOKUP(A52,extra_info!A53:D148,2)</f>
        <v>4</v>
      </c>
      <c r="D52" s="2" t="s">
        <v>8</v>
      </c>
      <c r="E52" s="2" t="s">
        <v>159</v>
      </c>
      <c r="F52" s="3" t="str">
        <f>VLOOKUP(A52,extra_info!A53:D148,3)</f>
        <v>tSSA1</v>
      </c>
    </row>
    <row r="53" spans="1:6" ht="15.75" customHeight="1">
      <c r="A53" s="2" t="s">
        <v>160</v>
      </c>
      <c r="B53" s="2" t="s">
        <v>161</v>
      </c>
      <c r="C53" s="2">
        <f>VLOOKUP(A53,extra_info!A54:D149,2)</f>
        <v>4</v>
      </c>
      <c r="D53" s="2" t="s">
        <v>8</v>
      </c>
      <c r="E53" s="2" t="s">
        <v>162</v>
      </c>
      <c r="F53" s="3" t="str">
        <f>VLOOKUP(A53,extra_info!A54:D149,3)</f>
        <v>tADH1</v>
      </c>
    </row>
    <row r="54" spans="1:6" ht="15.75" customHeight="1">
      <c r="A54" s="2" t="s">
        <v>163</v>
      </c>
      <c r="B54" s="2" t="s">
        <v>164</v>
      </c>
      <c r="C54" s="2">
        <f>VLOOKUP(A54,extra_info!A55:D150,2)</f>
        <v>4</v>
      </c>
      <c r="D54" s="2" t="s">
        <v>8</v>
      </c>
      <c r="E54" s="2" t="s">
        <v>165</v>
      </c>
      <c r="F54" s="3" t="str">
        <f>VLOOKUP(A54,extra_info!A55:D150,3)</f>
        <v>tPGK1</v>
      </c>
    </row>
    <row r="55" spans="1:6" ht="15.75" customHeight="1">
      <c r="A55" s="2" t="s">
        <v>166</v>
      </c>
      <c r="B55" s="2" t="s">
        <v>167</v>
      </c>
      <c r="C55" s="2">
        <f>VLOOKUP(A55,extra_info!A56:D151,2)</f>
        <v>4</v>
      </c>
      <c r="D55" s="2" t="s">
        <v>8</v>
      </c>
      <c r="E55" s="2" t="s">
        <v>168</v>
      </c>
      <c r="F55" s="3" t="str">
        <f>VLOOKUP(A55,extra_info!A56:D151,3)</f>
        <v>tENO2</v>
      </c>
    </row>
    <row r="56" spans="1:6" ht="15.75" customHeight="1">
      <c r="A56" s="2" t="s">
        <v>169</v>
      </c>
      <c r="B56" s="2" t="s">
        <v>170</v>
      </c>
      <c r="C56" s="2">
        <f>VLOOKUP(A56,extra_info!A57:D152,2)</f>
        <v>4</v>
      </c>
      <c r="D56" s="2" t="s">
        <v>8</v>
      </c>
      <c r="E56" s="2" t="s">
        <v>171</v>
      </c>
      <c r="F56" s="3" t="str">
        <f>VLOOKUP(A56,extra_info!A57:D152,3)</f>
        <v>tTDH1</v>
      </c>
    </row>
    <row r="57" spans="1:6" ht="15.75" customHeight="1">
      <c r="A57" s="2" t="s">
        <v>172</v>
      </c>
      <c r="B57" s="2" t="s">
        <v>173</v>
      </c>
      <c r="C57" s="2" t="str">
        <f>VLOOKUP(A57,extra_info!A58:D153,2)</f>
        <v>4a</v>
      </c>
      <c r="D57" s="2" t="s">
        <v>8</v>
      </c>
      <c r="E57" s="2" t="s">
        <v>174</v>
      </c>
      <c r="F57" s="3" t="str">
        <f>VLOOKUP(A57,extra_info!A58:D153,3)</f>
        <v>mTurquoise2</v>
      </c>
    </row>
    <row r="58" spans="1:6" ht="15.75" customHeight="1">
      <c r="A58" s="2" t="s">
        <v>175</v>
      </c>
      <c r="B58" s="2" t="s">
        <v>176</v>
      </c>
      <c r="C58" s="2" t="str">
        <f>VLOOKUP(A58,extra_info!A59:D154,2)</f>
        <v>4a</v>
      </c>
      <c r="D58" s="2" t="s">
        <v>8</v>
      </c>
      <c r="E58" s="2" t="s">
        <v>177</v>
      </c>
      <c r="F58" s="3" t="str">
        <f>VLOOKUP(A58,extra_info!A59:D154,3)</f>
        <v>Venus</v>
      </c>
    </row>
    <row r="59" spans="1:6" ht="15.75" customHeight="1">
      <c r="A59" s="2" t="s">
        <v>178</v>
      </c>
      <c r="B59" s="2" t="s">
        <v>179</v>
      </c>
      <c r="C59" s="2" t="str">
        <f>VLOOKUP(A59,extra_info!A60:D155,2)</f>
        <v>4a</v>
      </c>
      <c r="D59" s="2" t="s">
        <v>8</v>
      </c>
      <c r="E59" s="2" t="s">
        <v>180</v>
      </c>
      <c r="F59" s="3" t="str">
        <f>VLOOKUP(A59,extra_info!A60:D155,3)</f>
        <v>mRuby2</v>
      </c>
    </row>
    <row r="60" spans="1:6" ht="13">
      <c r="A60" s="2" t="s">
        <v>181</v>
      </c>
      <c r="B60" s="2" t="s">
        <v>182</v>
      </c>
      <c r="C60" s="2" t="str">
        <f>VLOOKUP(A60,extra_info!A61:D156,2)</f>
        <v>4a</v>
      </c>
      <c r="D60" s="2" t="s">
        <v>8</v>
      </c>
      <c r="E60" s="2" t="s">
        <v>183</v>
      </c>
      <c r="F60" s="3" t="str">
        <f>VLOOKUP(A60,extra_info!A61:D156,3)</f>
        <v>3XFLAG-6XHis</v>
      </c>
    </row>
    <row r="61" spans="1:6" ht="13">
      <c r="A61" s="2" t="s">
        <v>184</v>
      </c>
      <c r="B61" s="2" t="s">
        <v>185</v>
      </c>
      <c r="C61" s="2" t="str">
        <f>VLOOKUP(A61,extra_info!A62:D157,2)</f>
        <v>4b</v>
      </c>
      <c r="D61" s="2" t="s">
        <v>8</v>
      </c>
      <c r="E61" s="2" t="s">
        <v>186</v>
      </c>
      <c r="F61" s="3" t="str">
        <f>VLOOKUP(A61,extra_info!A62:D157,3)</f>
        <v>tENO1</v>
      </c>
    </row>
    <row r="62" spans="1:6" ht="13">
      <c r="A62" s="2" t="s">
        <v>187</v>
      </c>
      <c r="B62" s="2" t="s">
        <v>188</v>
      </c>
      <c r="C62" s="2" t="str">
        <f>VLOOKUP(A62,extra_info!A63:D158,2)</f>
        <v>4b</v>
      </c>
      <c r="D62" s="2" t="s">
        <v>8</v>
      </c>
      <c r="E62" s="2" t="s">
        <v>189</v>
      </c>
      <c r="F62" s="3" t="str">
        <f>VLOOKUP(A62,extra_info!A63:D158,3)</f>
        <v>tSSA1</v>
      </c>
    </row>
    <row r="63" spans="1:6" ht="13">
      <c r="A63" s="2" t="s">
        <v>190</v>
      </c>
      <c r="B63" s="2" t="s">
        <v>191</v>
      </c>
      <c r="C63" s="2" t="str">
        <f>VLOOKUP(A63,extra_info!A64:D159,2)</f>
        <v>4b</v>
      </c>
      <c r="D63" s="2" t="s">
        <v>8</v>
      </c>
      <c r="E63" s="2" t="s">
        <v>192</v>
      </c>
      <c r="F63" s="3" t="str">
        <f>VLOOKUP(A63,extra_info!A64:D159,3)</f>
        <v>tADH1</v>
      </c>
    </row>
    <row r="64" spans="1:6" ht="13">
      <c r="A64" s="2" t="s">
        <v>193</v>
      </c>
      <c r="B64" s="2" t="s">
        <v>194</v>
      </c>
      <c r="C64" s="2" t="str">
        <f>VLOOKUP(A64,extra_info!A65:D160,2)</f>
        <v>4b</v>
      </c>
      <c r="D64" s="2" t="s">
        <v>8</v>
      </c>
      <c r="E64" s="2" t="s">
        <v>195</v>
      </c>
      <c r="F64" s="3" t="str">
        <f>VLOOKUP(A64,extra_info!A65:D160,3)</f>
        <v>tPGK1</v>
      </c>
    </row>
    <row r="65" spans="1:6" ht="13">
      <c r="A65" s="2" t="s">
        <v>196</v>
      </c>
      <c r="B65" s="2" t="s">
        <v>197</v>
      </c>
      <c r="C65" s="2" t="str">
        <f>VLOOKUP(A65,extra_info!A66:D161,2)</f>
        <v>4b</v>
      </c>
      <c r="D65" s="2" t="s">
        <v>8</v>
      </c>
      <c r="E65" s="2" t="s">
        <v>198</v>
      </c>
      <c r="F65" s="3" t="str">
        <f>VLOOKUP(A65,extra_info!A66:D161,3)</f>
        <v>tENO2</v>
      </c>
    </row>
    <row r="66" spans="1:6" ht="13">
      <c r="A66" s="2" t="s">
        <v>199</v>
      </c>
      <c r="B66" s="2" t="s">
        <v>200</v>
      </c>
      <c r="C66" s="2" t="str">
        <f>VLOOKUP(A66,extra_info!A67:D162,2)</f>
        <v>4b</v>
      </c>
      <c r="D66" s="2" t="s">
        <v>8</v>
      </c>
      <c r="E66" s="2" t="s">
        <v>201</v>
      </c>
      <c r="F66" s="3" t="str">
        <f>VLOOKUP(A66,extra_info!A67:D162,3)</f>
        <v>tTDH1</v>
      </c>
    </row>
    <row r="67" spans="1:6" ht="13">
      <c r="A67" s="2" t="s">
        <v>202</v>
      </c>
      <c r="B67" s="2" t="s">
        <v>203</v>
      </c>
      <c r="C67" s="2">
        <f>VLOOKUP(A67,extra_info!A68:D163,2)</f>
        <v>5</v>
      </c>
      <c r="D67" s="2" t="s">
        <v>8</v>
      </c>
      <c r="E67" s="2" t="s">
        <v>204</v>
      </c>
      <c r="F67" s="3" t="str">
        <f>VLOOKUP(A67,extra_info!A68:D163,3)</f>
        <v>ConR1</v>
      </c>
    </row>
    <row r="68" spans="1:6" ht="13">
      <c r="A68" s="2" t="s">
        <v>205</v>
      </c>
      <c r="B68" s="2" t="s">
        <v>206</v>
      </c>
      <c r="C68" s="2">
        <f>VLOOKUP(A68,extra_info!A69:D164,2)</f>
        <v>5</v>
      </c>
      <c r="D68" s="2" t="s">
        <v>8</v>
      </c>
      <c r="E68" s="2" t="s">
        <v>207</v>
      </c>
      <c r="F68" s="3" t="str">
        <f>VLOOKUP(A68,extra_info!A69:D164,3)</f>
        <v>ConR2</v>
      </c>
    </row>
    <row r="69" spans="1:6" ht="13">
      <c r="A69" s="2" t="s">
        <v>208</v>
      </c>
      <c r="B69" s="2" t="s">
        <v>209</v>
      </c>
      <c r="C69" s="2">
        <f>VLOOKUP(A69,extra_info!A70:D165,2)</f>
        <v>5</v>
      </c>
      <c r="D69" s="2" t="s">
        <v>8</v>
      </c>
      <c r="E69" s="2" t="s">
        <v>210</v>
      </c>
      <c r="F69" s="3" t="str">
        <f>VLOOKUP(A69,extra_info!A70:D165,3)</f>
        <v>ConR3</v>
      </c>
    </row>
    <row r="70" spans="1:6" ht="13">
      <c r="A70" s="2" t="s">
        <v>211</v>
      </c>
      <c r="B70" s="2" t="s">
        <v>212</v>
      </c>
      <c r="C70" s="2">
        <f>VLOOKUP(A70,extra_info!A71:D166,2)</f>
        <v>5</v>
      </c>
      <c r="D70" s="2" t="s">
        <v>8</v>
      </c>
      <c r="E70" s="2" t="s">
        <v>213</v>
      </c>
      <c r="F70" s="3" t="str">
        <f>VLOOKUP(A70,extra_info!A71:D166,3)</f>
        <v>ConR4</v>
      </c>
    </row>
    <row r="71" spans="1:6" ht="13">
      <c r="A71" s="2" t="s">
        <v>214</v>
      </c>
      <c r="B71" s="2" t="s">
        <v>215</v>
      </c>
      <c r="C71" s="2">
        <f>VLOOKUP(A71,extra_info!A72:D167,2)</f>
        <v>5</v>
      </c>
      <c r="D71" s="2" t="s">
        <v>8</v>
      </c>
      <c r="E71" s="2" t="s">
        <v>216</v>
      </c>
      <c r="F71" s="3" t="str">
        <f>VLOOKUP(A71,extra_info!A72:D167,3)</f>
        <v>ConR5</v>
      </c>
    </row>
    <row r="72" spans="1:6" ht="13">
      <c r="A72" s="2" t="s">
        <v>217</v>
      </c>
      <c r="B72" s="2" t="s">
        <v>218</v>
      </c>
      <c r="C72" s="2">
        <f>VLOOKUP(A72,extra_info!A73:D168,2)</f>
        <v>5</v>
      </c>
      <c r="D72" s="2" t="s">
        <v>8</v>
      </c>
      <c r="E72" s="2" t="s">
        <v>219</v>
      </c>
      <c r="F72" s="3" t="str">
        <f>VLOOKUP(A72,extra_info!A73:D168,3)</f>
        <v>ConRE</v>
      </c>
    </row>
    <row r="73" spans="1:6" ht="13">
      <c r="A73" s="2" t="s">
        <v>220</v>
      </c>
      <c r="B73" s="2" t="s">
        <v>221</v>
      </c>
      <c r="C73" s="2">
        <f>VLOOKUP(A73,extra_info!A74:D169,2)</f>
        <v>5</v>
      </c>
      <c r="D73" s="2" t="s">
        <v>8</v>
      </c>
      <c r="E73" s="2" t="s">
        <v>222</v>
      </c>
      <c r="F73" s="3" t="str">
        <f>VLOOKUP(A73,extra_info!A74:D169,3)</f>
        <v>ConRE'</v>
      </c>
    </row>
    <row r="74" spans="1:6" ht="13">
      <c r="A74" s="2" t="s">
        <v>223</v>
      </c>
      <c r="B74" s="2" t="s">
        <v>224</v>
      </c>
      <c r="C74" s="2">
        <f>VLOOKUP(A74,extra_info!A75:D170,2)</f>
        <v>6</v>
      </c>
      <c r="D74" s="2" t="s">
        <v>8</v>
      </c>
      <c r="E74" s="2" t="s">
        <v>225</v>
      </c>
      <c r="F74" s="3" t="str">
        <f>VLOOKUP(A74,extra_info!A75:D170,3)</f>
        <v>URA3</v>
      </c>
    </row>
    <row r="75" spans="1:6" ht="13">
      <c r="A75" s="2" t="s">
        <v>226</v>
      </c>
      <c r="B75" s="2" t="s">
        <v>227</v>
      </c>
      <c r="C75" s="2">
        <f>VLOOKUP(A75,extra_info!A76:D171,2)</f>
        <v>6</v>
      </c>
      <c r="D75" s="2" t="s">
        <v>8</v>
      </c>
      <c r="E75" s="2" t="s">
        <v>228</v>
      </c>
      <c r="F75" s="3" t="str">
        <f>VLOOKUP(A75,extra_info!A76:D171,3)</f>
        <v>LEU2</v>
      </c>
    </row>
    <row r="76" spans="1:6" ht="13">
      <c r="A76" s="2" t="s">
        <v>229</v>
      </c>
      <c r="B76" s="2" t="s">
        <v>230</v>
      </c>
      <c r="C76" s="2">
        <f>VLOOKUP(A76,extra_info!A77:D172,2)</f>
        <v>6</v>
      </c>
      <c r="D76" s="2" t="s">
        <v>8</v>
      </c>
      <c r="E76" s="2" t="s">
        <v>231</v>
      </c>
      <c r="F76" s="3" t="str">
        <f>VLOOKUP(A76,extra_info!A77:D172,3)</f>
        <v>HIS3</v>
      </c>
    </row>
    <row r="77" spans="1:6" ht="13">
      <c r="A77" s="2" t="s">
        <v>232</v>
      </c>
      <c r="B77" s="2" t="s">
        <v>233</v>
      </c>
      <c r="C77" s="2">
        <f>VLOOKUP(A77,extra_info!A78:D173,2)</f>
        <v>6</v>
      </c>
      <c r="D77" s="2" t="s">
        <v>8</v>
      </c>
      <c r="E77" s="2" t="s">
        <v>234</v>
      </c>
      <c r="F77" s="3" t="str">
        <f>VLOOKUP(A77,extra_info!A78:D173,3)</f>
        <v>KanamycinR</v>
      </c>
    </row>
    <row r="78" spans="1:6" ht="13">
      <c r="A78" s="2" t="s">
        <v>235</v>
      </c>
      <c r="B78" s="2" t="s">
        <v>236</v>
      </c>
      <c r="C78" s="2">
        <f>VLOOKUP(A78,extra_info!A79:D174,2)</f>
        <v>6</v>
      </c>
      <c r="D78" s="2" t="s">
        <v>8</v>
      </c>
      <c r="E78" s="2" t="s">
        <v>237</v>
      </c>
      <c r="F78" s="3" t="str">
        <f>VLOOKUP(A78,extra_info!A79:D174,3)</f>
        <v>NourseothricinR</v>
      </c>
    </row>
    <row r="79" spans="1:6" ht="13">
      <c r="A79" s="2" t="s">
        <v>238</v>
      </c>
      <c r="B79" s="2" t="s">
        <v>239</v>
      </c>
      <c r="C79" s="2">
        <f>VLOOKUP(A79,extra_info!A80:D175,2)</f>
        <v>6</v>
      </c>
      <c r="D79" s="2" t="s">
        <v>8</v>
      </c>
      <c r="E79" s="2" t="s">
        <v>240</v>
      </c>
      <c r="F79" s="3" t="str">
        <f>VLOOKUP(A79,extra_info!A80:D175,3)</f>
        <v>HygromycinR</v>
      </c>
    </row>
    <row r="80" spans="1:6" ht="13">
      <c r="A80" s="2" t="s">
        <v>241</v>
      </c>
      <c r="B80" s="2" t="s">
        <v>242</v>
      </c>
      <c r="C80" s="2">
        <f>VLOOKUP(A80,extra_info!A81:D176,2)</f>
        <v>6</v>
      </c>
      <c r="D80" s="2" t="s">
        <v>8</v>
      </c>
      <c r="E80" s="2" t="s">
        <v>243</v>
      </c>
      <c r="F80" s="3" t="str">
        <f>VLOOKUP(A80,extra_info!A81:D176,3)</f>
        <v>ZeocinR</v>
      </c>
    </row>
    <row r="81" spans="1:6" ht="13">
      <c r="A81" s="2" t="s">
        <v>244</v>
      </c>
      <c r="B81" s="2" t="s">
        <v>245</v>
      </c>
      <c r="C81" s="2">
        <f>VLOOKUP(A81,extra_info!A82:D177,2)</f>
        <v>7</v>
      </c>
      <c r="D81" s="2" t="s">
        <v>8</v>
      </c>
      <c r="E81" s="2" t="s">
        <v>246</v>
      </c>
      <c r="F81" s="3" t="str">
        <f>VLOOKUP(A81,extra_info!A82:D177,3)</f>
        <v>CEN6/ARS4</v>
      </c>
    </row>
    <row r="82" spans="1:6" ht="13">
      <c r="A82" s="2" t="s">
        <v>247</v>
      </c>
      <c r="B82" s="2" t="s">
        <v>248</v>
      </c>
      <c r="C82" s="2">
        <f>VLOOKUP(A82,extra_info!A83:D178,2)</f>
        <v>7</v>
      </c>
      <c r="D82" s="2" t="s">
        <v>8</v>
      </c>
      <c r="E82" s="2" t="s">
        <v>249</v>
      </c>
      <c r="F82" s="3" t="str">
        <f>VLOOKUP(A82,extra_info!A83:D178,3)</f>
        <v>2micron</v>
      </c>
    </row>
    <row r="83" spans="1:6" ht="13">
      <c r="A83" s="2" t="s">
        <v>250</v>
      </c>
      <c r="B83" s="2" t="s">
        <v>251</v>
      </c>
      <c r="C83" s="2">
        <f>VLOOKUP(A83,extra_info!A84:D179,2)</f>
        <v>8</v>
      </c>
      <c r="D83" s="2" t="s">
        <v>252</v>
      </c>
      <c r="E83" s="2" t="s">
        <v>253</v>
      </c>
      <c r="F83" s="3" t="str">
        <f>VLOOKUP(A83,extra_info!A84:D179,3)</f>
        <v>AmpR-ColE1</v>
      </c>
    </row>
    <row r="84" spans="1:6" ht="13">
      <c r="A84" s="2" t="s">
        <v>254</v>
      </c>
      <c r="B84" s="2" t="s">
        <v>255</v>
      </c>
      <c r="C84" s="2">
        <f>VLOOKUP(A84,extra_info!A85:D180,2)</f>
        <v>8</v>
      </c>
      <c r="D84" s="2" t="s">
        <v>256</v>
      </c>
      <c r="E84" s="2" t="s">
        <v>257</v>
      </c>
      <c r="F84" s="3" t="str">
        <f>VLOOKUP(A84,extra_info!A85:D180,3)</f>
        <v>KanR-ColE1</v>
      </c>
    </row>
    <row r="85" spans="1:6" ht="13">
      <c r="A85" s="2" t="s">
        <v>258</v>
      </c>
      <c r="B85" s="2" t="s">
        <v>259</v>
      </c>
      <c r="C85" s="2">
        <f>VLOOKUP(A85,extra_info!A86:D181,2)</f>
        <v>8</v>
      </c>
      <c r="D85" s="2" t="s">
        <v>260</v>
      </c>
      <c r="E85" s="2" t="s">
        <v>261</v>
      </c>
      <c r="F85" s="3" t="str">
        <f>VLOOKUP(A85,extra_info!A86:D181,3)</f>
        <v>SpecR-ColE1</v>
      </c>
    </row>
    <row r="86" spans="1:6" ht="13">
      <c r="A86" s="2" t="s">
        <v>262</v>
      </c>
      <c r="B86" s="2" t="s">
        <v>263</v>
      </c>
      <c r="C86" s="2">
        <f>VLOOKUP(A86,extra_info!A87:D182,2)</f>
        <v>7</v>
      </c>
      <c r="D86" s="2" t="s">
        <v>8</v>
      </c>
      <c r="E86" s="2" t="s">
        <v>264</v>
      </c>
      <c r="F86" s="3" t="str">
        <f>VLOOKUP(A86,extra_info!A87:D182,3)</f>
        <v>URA3 3' Homology</v>
      </c>
    </row>
    <row r="87" spans="1:6" ht="13">
      <c r="A87" s="2" t="s">
        <v>265</v>
      </c>
      <c r="B87" s="2" t="s">
        <v>266</v>
      </c>
      <c r="C87" s="2">
        <f>VLOOKUP(A87,extra_info!A88:D183,2)</f>
        <v>7</v>
      </c>
      <c r="D87" s="2" t="s">
        <v>8</v>
      </c>
      <c r="E87" s="2" t="s">
        <v>267</v>
      </c>
      <c r="F87" s="3" t="str">
        <f>VLOOKUP(A87,extra_info!A88:D183,3)</f>
        <v>LEU2 3' Homology</v>
      </c>
    </row>
    <row r="88" spans="1:6" ht="13">
      <c r="A88" s="2" t="s">
        <v>268</v>
      </c>
      <c r="B88" s="2" t="s">
        <v>269</v>
      </c>
      <c r="C88" s="2">
        <f>VLOOKUP(A88,extra_info!A89:D184,2)</f>
        <v>7</v>
      </c>
      <c r="D88" s="2" t="s">
        <v>8</v>
      </c>
      <c r="E88" s="2" t="s">
        <v>270</v>
      </c>
      <c r="F88" s="3" t="str">
        <f>VLOOKUP(A88,extra_info!A89:D184,3)</f>
        <v>HO 3' Homology</v>
      </c>
    </row>
    <row r="89" spans="1:6" ht="13">
      <c r="A89" s="2" t="s">
        <v>271</v>
      </c>
      <c r="B89" s="2" t="s">
        <v>272</v>
      </c>
      <c r="C89" s="2" t="str">
        <f>VLOOKUP(A89,extra_info!A90:D185,2)</f>
        <v>8a</v>
      </c>
      <c r="D89" s="2" t="s">
        <v>252</v>
      </c>
      <c r="E89" s="2" t="s">
        <v>273</v>
      </c>
      <c r="F89" s="3" t="str">
        <f>VLOOKUP(A89,extra_info!A90:D185,3)</f>
        <v>AmpR-ColE1</v>
      </c>
    </row>
    <row r="90" spans="1:6" ht="13">
      <c r="A90" s="2" t="s">
        <v>274</v>
      </c>
      <c r="B90" s="2" t="s">
        <v>275</v>
      </c>
      <c r="C90" s="2" t="str">
        <f>VLOOKUP(A90,extra_info!A91:D186,2)</f>
        <v>8a</v>
      </c>
      <c r="D90" s="2" t="s">
        <v>256</v>
      </c>
      <c r="E90" s="2" t="s">
        <v>276</v>
      </c>
      <c r="F90" s="3" t="str">
        <f>VLOOKUP(A90,extra_info!A91:D186,3)</f>
        <v>KanR-ColE1</v>
      </c>
    </row>
    <row r="91" spans="1:6" ht="13">
      <c r="A91" s="2" t="s">
        <v>277</v>
      </c>
      <c r="B91" s="2" t="s">
        <v>278</v>
      </c>
      <c r="C91" s="2" t="str">
        <f>VLOOKUP(A91,extra_info!A92:D187,2)</f>
        <v>8a</v>
      </c>
      <c r="D91" s="2" t="s">
        <v>260</v>
      </c>
      <c r="E91" s="2" t="s">
        <v>279</v>
      </c>
      <c r="F91" s="3" t="str">
        <f>VLOOKUP(A91,extra_info!A92:D187,3)</f>
        <v>SpecR-ColE1</v>
      </c>
    </row>
    <row r="92" spans="1:6" ht="13">
      <c r="A92" s="2" t="s">
        <v>280</v>
      </c>
      <c r="B92" s="2" t="s">
        <v>281</v>
      </c>
      <c r="C92" s="2" t="str">
        <f>VLOOKUP(A92,extra_info!A93:D188,2)</f>
        <v>8b</v>
      </c>
      <c r="D92" s="2" t="s">
        <v>8</v>
      </c>
      <c r="E92" s="2" t="s">
        <v>282</v>
      </c>
      <c r="F92" s="3" t="str">
        <f>VLOOKUP(A92,extra_info!A93:D188,3)</f>
        <v>URA3 5' Homology</v>
      </c>
    </row>
    <row r="93" spans="1:6" ht="13">
      <c r="A93" s="2" t="s">
        <v>283</v>
      </c>
      <c r="B93" s="2" t="s">
        <v>284</v>
      </c>
      <c r="C93" s="2" t="str">
        <f>VLOOKUP(A93,extra_info!A94:D189,2)</f>
        <v>8b</v>
      </c>
      <c r="D93" s="2" t="s">
        <v>8</v>
      </c>
      <c r="E93" s="2" t="s">
        <v>285</v>
      </c>
      <c r="F93" s="3" t="str">
        <f>VLOOKUP(A93,extra_info!A94:D189,3)</f>
        <v>LEU2 5' Homology</v>
      </c>
    </row>
    <row r="94" spans="1:6" ht="13">
      <c r="A94" s="2" t="s">
        <v>286</v>
      </c>
      <c r="B94" s="2" t="s">
        <v>287</v>
      </c>
      <c r="C94" s="2" t="str">
        <f>VLOOKUP(A94,extra_info!A95:D190,2)</f>
        <v>8b</v>
      </c>
      <c r="D94" s="2" t="s">
        <v>8</v>
      </c>
      <c r="E94" s="2" t="s">
        <v>288</v>
      </c>
      <c r="F94" s="3" t="str">
        <f>VLOOKUP(A94,extra_info!A95:D190,3)</f>
        <v>HO 5' Homology</v>
      </c>
    </row>
    <row r="95" spans="1:6" ht="13">
      <c r="A95" s="2" t="s">
        <v>289</v>
      </c>
      <c r="B95" s="2" t="s">
        <v>290</v>
      </c>
      <c r="C95" s="2">
        <f>VLOOKUP(A95,extra_info!A96:D191,2)</f>
        <v>678</v>
      </c>
      <c r="D95" s="2" t="s">
        <v>252</v>
      </c>
      <c r="E95" s="2" t="s">
        <v>291</v>
      </c>
      <c r="F95" s="3" t="str">
        <f>VLOOKUP(A95,extra_info!A96:D191,3)</f>
        <v>AmpR-ColE1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2" max="2" width="27.5" customWidth="1"/>
    <col min="3" max="3" width="10" customWidth="1"/>
  </cols>
  <sheetData>
    <row r="1" spans="1:26" ht="15.75" customHeight="1">
      <c r="A1" s="1" t="s">
        <v>292</v>
      </c>
      <c r="B1" s="1" t="s">
        <v>293</v>
      </c>
      <c r="C1" s="2" t="s">
        <v>5</v>
      </c>
      <c r="D1" s="2" t="s">
        <v>294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f ca="1">IFERROR(__xludf.DUMMYFUNCTION("UNIQUE(Sequence!C2:C1000)"),1)</f>
        <v>1</v>
      </c>
      <c r="B2" s="2" t="s">
        <v>295</v>
      </c>
      <c r="C2" s="2"/>
      <c r="D2" s="2" t="s">
        <v>296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f ca="1">IFERROR(__xludf.DUMMYFUNCTION("""COMPUTED_VALUE"""),2)</f>
        <v>2</v>
      </c>
      <c r="B3" s="2" t="s">
        <v>297</v>
      </c>
      <c r="C3" s="2"/>
      <c r="D3" s="2" t="s">
        <v>298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f ca="1">IFERROR(__xludf.DUMMYFUNCTION("""COMPUTED_VALUE"""),3)</f>
        <v>3</v>
      </c>
      <c r="B4" s="2" t="s">
        <v>299</v>
      </c>
      <c r="C4" s="2"/>
      <c r="D4" s="2" t="s">
        <v>300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 t="str">
        <f ca="1">IFERROR(__xludf.DUMMYFUNCTION("""COMPUTED_VALUE"""),"3a")</f>
        <v>3a</v>
      </c>
      <c r="B5" s="2" t="s">
        <v>301</v>
      </c>
      <c r="C5" s="2" t="s">
        <v>302</v>
      </c>
      <c r="D5" s="2" t="s">
        <v>300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 t="str">
        <f ca="1">IFERROR(__xludf.DUMMYFUNCTION("""COMPUTED_VALUE"""),"3b")</f>
        <v>3b</v>
      </c>
      <c r="B6" s="2" t="s">
        <v>303</v>
      </c>
      <c r="C6" s="2" t="s">
        <v>302</v>
      </c>
      <c r="D6" s="2" t="s">
        <v>300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 t="str">
        <f ca="1">IFERROR(__xludf.DUMMYFUNCTION("""COMPUTED_VALUE"""),"234r")</f>
        <v>234r</v>
      </c>
      <c r="B7" s="2" t="s">
        <v>304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f ca="1">IFERROR(__xludf.DUMMYFUNCTION("""COMPUTED_VALUE"""),234)</f>
        <v>234</v>
      </c>
      <c r="B8" s="2" t="s">
        <v>305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f ca="1">IFERROR(__xludf.DUMMYFUNCTION("""COMPUTED_VALUE"""),4)</f>
        <v>4</v>
      </c>
      <c r="B9" s="2" t="s">
        <v>306</v>
      </c>
      <c r="C9" s="2"/>
      <c r="D9" s="2" t="s">
        <v>307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 t="str">
        <f ca="1">IFERROR(__xludf.DUMMYFUNCTION("""COMPUTED_VALUE"""),"4a")</f>
        <v>4a</v>
      </c>
      <c r="B10" s="2" t="s">
        <v>308</v>
      </c>
      <c r="C10" s="2" t="s">
        <v>302</v>
      </c>
      <c r="D10" s="2" t="s">
        <v>307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 t="str">
        <f ca="1">IFERROR(__xludf.DUMMYFUNCTION("""COMPUTED_VALUE"""),"4b")</f>
        <v>4b</v>
      </c>
      <c r="B11" s="2" t="s">
        <v>309</v>
      </c>
      <c r="C11" s="2" t="s">
        <v>302</v>
      </c>
      <c r="D11" s="2" t="s">
        <v>307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f ca="1">IFERROR(__xludf.DUMMYFUNCTION("""COMPUTED_VALUE"""),5)</f>
        <v>5</v>
      </c>
      <c r="B12" s="2" t="s">
        <v>295</v>
      </c>
      <c r="C12" s="2"/>
      <c r="D12" s="2" t="s">
        <v>310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f ca="1">IFERROR(__xludf.DUMMYFUNCTION("""COMPUTED_VALUE"""),6)</f>
        <v>6</v>
      </c>
      <c r="B13" s="2" t="s">
        <v>311</v>
      </c>
      <c r="C13" s="2"/>
      <c r="D13" s="2" t="s">
        <v>312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f ca="1">IFERROR(__xludf.DUMMYFUNCTION("""COMPUTED_VALUE"""),7)</f>
        <v>7</v>
      </c>
      <c r="B14" s="2" t="s">
        <v>313</v>
      </c>
      <c r="C14" s="2"/>
      <c r="D14" s="2" t="s">
        <v>314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f ca="1">IFERROR(__xludf.DUMMYFUNCTION("""COMPUTED_VALUE"""),8)</f>
        <v>8</v>
      </c>
      <c r="B15" s="2" t="s">
        <v>315</v>
      </c>
      <c r="C15" s="2"/>
      <c r="D15" s="2" t="s">
        <v>316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 t="str">
        <f ca="1">IFERROR(__xludf.DUMMYFUNCTION("""COMPUTED_VALUE"""),"8a")</f>
        <v>8a</v>
      </c>
      <c r="B16" s="2" t="s">
        <v>317</v>
      </c>
      <c r="C16" s="2" t="s">
        <v>318</v>
      </c>
      <c r="D16" s="2" t="s">
        <v>316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 t="str">
        <f ca="1">IFERROR(__xludf.DUMMYFUNCTION("""COMPUTED_VALUE"""),"8b")</f>
        <v>8b</v>
      </c>
      <c r="B17" s="2" t="s">
        <v>319</v>
      </c>
      <c r="C17" s="2" t="s">
        <v>318</v>
      </c>
      <c r="D17" s="2" t="s">
        <v>316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f ca="1">IFERROR(__xludf.DUMMYFUNCTION("""COMPUTED_VALUE"""),678)</f>
        <v>678</v>
      </c>
      <c r="B18" s="2" t="s">
        <v>320</v>
      </c>
      <c r="C18" s="2" t="s">
        <v>318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"/>
  <sheetViews>
    <sheetView workbookViewId="0"/>
  </sheetViews>
  <sheetFormatPr baseColWidth="10" defaultColWidth="12.6640625" defaultRowHeight="15.75" customHeight="1"/>
  <cols>
    <col min="1" max="1" width="24.1640625" customWidth="1"/>
    <col min="2" max="2" width="30.33203125" customWidth="1"/>
    <col min="3" max="3" width="80" customWidth="1"/>
  </cols>
  <sheetData>
    <row r="1" spans="1:3" ht="15.75" customHeight="1">
      <c r="A1" s="4" t="s">
        <v>321</v>
      </c>
      <c r="B1" s="4" t="s">
        <v>322</v>
      </c>
      <c r="C1" s="4"/>
    </row>
    <row r="2" spans="1:3" ht="15.75" customHeight="1">
      <c r="A2" s="5" t="s">
        <v>323</v>
      </c>
      <c r="B2" s="6" t="s">
        <v>324</v>
      </c>
    </row>
    <row r="3" spans="1:3" ht="15.75" customHeight="1">
      <c r="C3" s="7"/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"/>
  <sheetViews>
    <sheetView workbookViewId="0"/>
  </sheetViews>
  <sheetFormatPr baseColWidth="10" defaultColWidth="12.6640625" defaultRowHeight="15.75" customHeight="1"/>
  <cols>
    <col min="1" max="1" width="30.5" customWidth="1"/>
    <col min="2" max="2" width="17.5" customWidth="1"/>
    <col min="3" max="3" width="13.83203125" customWidth="1"/>
  </cols>
  <sheetData>
    <row r="1" spans="1:3" ht="15.75" customHeight="1">
      <c r="A1" s="7" t="s">
        <v>325</v>
      </c>
      <c r="B1" s="7" t="s">
        <v>326</v>
      </c>
      <c r="C1" s="7" t="s">
        <v>327</v>
      </c>
    </row>
    <row r="2" spans="1:3" ht="15.75" customHeight="1">
      <c r="A2" s="7" t="s">
        <v>328</v>
      </c>
      <c r="B2" s="7" t="s">
        <v>329</v>
      </c>
      <c r="C2" s="7" t="s"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3"/>
  <sheetViews>
    <sheetView tabSelected="1" workbookViewId="0">
      <selection activeCell="A12" sqref="A12"/>
    </sheetView>
  </sheetViews>
  <sheetFormatPr baseColWidth="10" defaultColWidth="12.6640625" defaultRowHeight="15.75" customHeight="1"/>
  <cols>
    <col min="1" max="1" width="44.6640625" customWidth="1"/>
    <col min="2" max="2" width="15.1640625" customWidth="1"/>
    <col min="3" max="3" width="26.83203125" customWidth="1"/>
  </cols>
  <sheetData>
    <row r="1" spans="1:3" ht="15.75" customHeight="1">
      <c r="A1" s="4" t="s">
        <v>331</v>
      </c>
      <c r="B1" s="4" t="s">
        <v>293</v>
      </c>
      <c r="C1" s="4" t="s">
        <v>5</v>
      </c>
    </row>
    <row r="2" spans="1:3" ht="15.75" customHeight="1">
      <c r="A2" s="7" t="str">
        <f ca="1">IFERROR(__xludf.DUMMYFUNCTION("TRIM(REGEXREPLACE(TEXTJOIN(""|"", FALSE, assembly_grid!1:1), ""\|+$"", """"))"),"1|2|3a||4|5|6|7|8")</f>
        <v>1|2|3a||4|5|6|7|8</v>
      </c>
      <c r="B2" s="7" t="s">
        <v>332</v>
      </c>
      <c r="C2" s="7" t="s">
        <v>333</v>
      </c>
    </row>
    <row r="3" spans="1:3" ht="15.75" customHeight="1">
      <c r="A3" s="7"/>
    </row>
    <row r="4" spans="1:3" ht="15.75" customHeight="1">
      <c r="A4" s="7"/>
    </row>
    <row r="5" spans="1:3" ht="15.75" customHeight="1">
      <c r="A5" s="7"/>
    </row>
    <row r="6" spans="1:3" ht="15.75" customHeight="1">
      <c r="A6" s="7"/>
    </row>
    <row r="7" spans="1:3" ht="15.75" customHeight="1">
      <c r="A7" s="7"/>
    </row>
    <row r="8" spans="1:3" ht="15.75" customHeight="1">
      <c r="A8" s="7"/>
    </row>
    <row r="9" spans="1:3" ht="15.75" customHeight="1">
      <c r="A9" s="7"/>
    </row>
    <row r="10" spans="1:3" ht="15.75" customHeight="1">
      <c r="A10" s="7"/>
    </row>
    <row r="11" spans="1:3" ht="15.75" customHeight="1">
      <c r="A11" s="7"/>
    </row>
    <row r="12" spans="1:3" ht="15.75" customHeight="1">
      <c r="A12" s="7"/>
    </row>
    <row r="13" spans="1:3" ht="15.75" customHeight="1">
      <c r="A1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sheetData>
    <row r="1" spans="1:26" ht="15.75" customHeight="1">
      <c r="A1" s="7">
        <v>1</v>
      </c>
      <c r="B1" s="7">
        <v>2</v>
      </c>
      <c r="C1" s="7" t="s">
        <v>334</v>
      </c>
      <c r="D1" s="7"/>
      <c r="E1" s="7">
        <v>4</v>
      </c>
      <c r="F1" s="7">
        <v>5</v>
      </c>
      <c r="G1" s="7">
        <v>6</v>
      </c>
      <c r="H1" s="7">
        <v>7</v>
      </c>
      <c r="I1" s="7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7">
        <v>1</v>
      </c>
      <c r="B2" s="7">
        <v>2</v>
      </c>
      <c r="C2" s="7">
        <v>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Category!$A$2:$A1000</xm:f>
          </x14:formula1>
          <xm:sqref>A1:Z1000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97"/>
  <sheetViews>
    <sheetView workbookViewId="0"/>
  </sheetViews>
  <sheetFormatPr baseColWidth="10" defaultColWidth="12.6640625" defaultRowHeight="15.75" customHeight="1"/>
  <cols>
    <col min="3" max="3" width="33.6640625" customWidth="1"/>
    <col min="4" max="4" width="13" customWidth="1"/>
  </cols>
  <sheetData>
    <row r="1" spans="1:4" ht="15.75" customHeight="1">
      <c r="A1" s="8" t="s">
        <v>335</v>
      </c>
      <c r="B1" s="9" t="s">
        <v>336</v>
      </c>
      <c r="C1" s="9" t="s">
        <v>337</v>
      </c>
      <c r="D1" s="10" t="s">
        <v>338</v>
      </c>
    </row>
    <row r="2" spans="1:4" ht="15.75" customHeight="1">
      <c r="A2" s="11" t="s">
        <v>339</v>
      </c>
      <c r="B2" s="12" t="s">
        <v>340</v>
      </c>
      <c r="C2" s="12" t="s">
        <v>341</v>
      </c>
      <c r="D2" s="13" t="s">
        <v>342</v>
      </c>
    </row>
    <row r="3" spans="1:4" ht="15.75" customHeight="1">
      <c r="A3" s="14" t="s">
        <v>6</v>
      </c>
      <c r="B3" s="15">
        <v>1</v>
      </c>
      <c r="C3" s="16" t="s">
        <v>343</v>
      </c>
      <c r="D3" s="16" t="s">
        <v>342</v>
      </c>
    </row>
    <row r="4" spans="1:4" ht="15.75" customHeight="1">
      <c r="A4" s="14" t="s">
        <v>10</v>
      </c>
      <c r="B4" s="15">
        <v>1</v>
      </c>
      <c r="C4" s="16" t="s">
        <v>344</v>
      </c>
      <c r="D4" s="16" t="s">
        <v>342</v>
      </c>
    </row>
    <row r="5" spans="1:4" ht="15.75" customHeight="1">
      <c r="A5" s="14" t="s">
        <v>13</v>
      </c>
      <c r="B5" s="15">
        <v>1</v>
      </c>
      <c r="C5" s="16" t="s">
        <v>345</v>
      </c>
      <c r="D5" s="16" t="s">
        <v>342</v>
      </c>
    </row>
    <row r="6" spans="1:4" ht="15.75" customHeight="1">
      <c r="A6" s="14" t="s">
        <v>16</v>
      </c>
      <c r="B6" s="15">
        <v>1</v>
      </c>
      <c r="C6" s="16" t="s">
        <v>346</v>
      </c>
      <c r="D6" s="16" t="s">
        <v>342</v>
      </c>
    </row>
    <row r="7" spans="1:4" ht="15.75" customHeight="1">
      <c r="A7" s="14" t="s">
        <v>19</v>
      </c>
      <c r="B7" s="15">
        <v>1</v>
      </c>
      <c r="C7" s="16" t="s">
        <v>347</v>
      </c>
      <c r="D7" s="16" t="s">
        <v>342</v>
      </c>
    </row>
    <row r="8" spans="1:4" ht="15.75" customHeight="1">
      <c r="A8" s="14" t="s">
        <v>22</v>
      </c>
      <c r="B8" s="15">
        <v>1</v>
      </c>
      <c r="C8" s="16" t="s">
        <v>348</v>
      </c>
      <c r="D8" s="16" t="s">
        <v>342</v>
      </c>
    </row>
    <row r="9" spans="1:4" ht="15.75" customHeight="1">
      <c r="A9" s="14" t="s">
        <v>25</v>
      </c>
      <c r="B9" s="15">
        <v>1</v>
      </c>
      <c r="C9" s="16" t="s">
        <v>349</v>
      </c>
      <c r="D9" s="16" t="s">
        <v>342</v>
      </c>
    </row>
    <row r="10" spans="1:4" ht="15.75" customHeight="1">
      <c r="A10" s="14" t="s">
        <v>28</v>
      </c>
      <c r="B10" s="15">
        <v>2</v>
      </c>
      <c r="C10" s="17" t="s">
        <v>350</v>
      </c>
      <c r="D10" s="16" t="s">
        <v>342</v>
      </c>
    </row>
    <row r="11" spans="1:4" ht="15.75" customHeight="1">
      <c r="A11" s="14" t="s">
        <v>31</v>
      </c>
      <c r="B11" s="15">
        <v>2</v>
      </c>
      <c r="C11" s="17" t="s">
        <v>351</v>
      </c>
      <c r="D11" s="16" t="s">
        <v>342</v>
      </c>
    </row>
    <row r="12" spans="1:4" ht="15.75" customHeight="1">
      <c r="A12" s="14" t="s">
        <v>34</v>
      </c>
      <c r="B12" s="15">
        <v>2</v>
      </c>
      <c r="C12" s="17" t="s">
        <v>352</v>
      </c>
      <c r="D12" s="16" t="s">
        <v>342</v>
      </c>
    </row>
    <row r="13" spans="1:4" ht="15.75" customHeight="1">
      <c r="A13" s="14" t="s">
        <v>37</v>
      </c>
      <c r="B13" s="15">
        <v>2</v>
      </c>
      <c r="C13" s="17" t="s">
        <v>353</v>
      </c>
      <c r="D13" s="16" t="s">
        <v>342</v>
      </c>
    </row>
    <row r="14" spans="1:4" ht="15.75" customHeight="1">
      <c r="A14" s="14" t="s">
        <v>40</v>
      </c>
      <c r="B14" s="15">
        <v>2</v>
      </c>
      <c r="C14" s="17" t="s">
        <v>354</v>
      </c>
      <c r="D14" s="16" t="s">
        <v>342</v>
      </c>
    </row>
    <row r="15" spans="1:4" ht="15.75" customHeight="1">
      <c r="A15" s="14" t="s">
        <v>43</v>
      </c>
      <c r="B15" s="15">
        <v>2</v>
      </c>
      <c r="C15" s="17" t="s">
        <v>355</v>
      </c>
      <c r="D15" s="16" t="s">
        <v>342</v>
      </c>
    </row>
    <row r="16" spans="1:4" ht="15.75" customHeight="1">
      <c r="A16" s="14" t="s">
        <v>46</v>
      </c>
      <c r="B16" s="15">
        <v>2</v>
      </c>
      <c r="C16" s="17" t="s">
        <v>356</v>
      </c>
      <c r="D16" s="16" t="s">
        <v>342</v>
      </c>
    </row>
    <row r="17" spans="1:4" ht="15.75" customHeight="1">
      <c r="A17" s="14" t="s">
        <v>49</v>
      </c>
      <c r="B17" s="15">
        <v>2</v>
      </c>
      <c r="C17" s="17" t="s">
        <v>357</v>
      </c>
      <c r="D17" s="16" t="s">
        <v>342</v>
      </c>
    </row>
    <row r="18" spans="1:4" ht="15.75" customHeight="1">
      <c r="A18" s="14" t="s">
        <v>52</v>
      </c>
      <c r="B18" s="15">
        <v>2</v>
      </c>
      <c r="C18" s="17" t="s">
        <v>358</v>
      </c>
      <c r="D18" s="16" t="s">
        <v>342</v>
      </c>
    </row>
    <row r="19" spans="1:4" ht="15.75" customHeight="1">
      <c r="A19" s="14" t="s">
        <v>55</v>
      </c>
      <c r="B19" s="15">
        <v>2</v>
      </c>
      <c r="C19" s="17" t="s">
        <v>359</v>
      </c>
      <c r="D19" s="16" t="s">
        <v>342</v>
      </c>
    </row>
    <row r="20" spans="1:4" ht="15.75" customHeight="1">
      <c r="A20" s="14" t="s">
        <v>58</v>
      </c>
      <c r="B20" s="15">
        <v>2</v>
      </c>
      <c r="C20" s="17" t="s">
        <v>360</v>
      </c>
      <c r="D20" s="16" t="s">
        <v>342</v>
      </c>
    </row>
    <row r="21" spans="1:4" ht="15.75" customHeight="1">
      <c r="A21" s="14" t="s">
        <v>61</v>
      </c>
      <c r="B21" s="15">
        <v>2</v>
      </c>
      <c r="C21" s="17" t="s">
        <v>361</v>
      </c>
      <c r="D21" s="16" t="s">
        <v>342</v>
      </c>
    </row>
    <row r="22" spans="1:4" ht="15.75" customHeight="1">
      <c r="A22" s="14" t="s">
        <v>64</v>
      </c>
      <c r="B22" s="15">
        <v>2</v>
      </c>
      <c r="C22" s="17" t="s">
        <v>362</v>
      </c>
      <c r="D22" s="16" t="s">
        <v>342</v>
      </c>
    </row>
    <row r="23" spans="1:4" ht="15.75" customHeight="1">
      <c r="A23" s="14" t="s">
        <v>67</v>
      </c>
      <c r="B23" s="15">
        <v>2</v>
      </c>
      <c r="C23" s="17" t="s">
        <v>363</v>
      </c>
      <c r="D23" s="16" t="s">
        <v>342</v>
      </c>
    </row>
    <row r="24" spans="1:4" ht="15.75" customHeight="1">
      <c r="A24" s="14" t="s">
        <v>70</v>
      </c>
      <c r="B24" s="15">
        <v>2</v>
      </c>
      <c r="C24" s="17" t="s">
        <v>364</v>
      </c>
      <c r="D24" s="16" t="s">
        <v>342</v>
      </c>
    </row>
    <row r="25" spans="1:4" ht="15.75" customHeight="1">
      <c r="A25" s="14" t="s">
        <v>73</v>
      </c>
      <c r="B25" s="15">
        <v>2</v>
      </c>
      <c r="C25" s="17" t="s">
        <v>365</v>
      </c>
      <c r="D25" s="16" t="s">
        <v>342</v>
      </c>
    </row>
    <row r="26" spans="1:4" ht="15.75" customHeight="1">
      <c r="A26" s="14" t="s">
        <v>76</v>
      </c>
      <c r="B26" s="15">
        <v>2</v>
      </c>
      <c r="C26" s="17" t="s">
        <v>366</v>
      </c>
      <c r="D26" s="16" t="s">
        <v>342</v>
      </c>
    </row>
    <row r="27" spans="1:4" ht="15.75" customHeight="1">
      <c r="A27" s="14" t="s">
        <v>79</v>
      </c>
      <c r="B27" s="15">
        <v>2</v>
      </c>
      <c r="C27" s="17" t="s">
        <v>367</v>
      </c>
      <c r="D27" s="16" t="s">
        <v>342</v>
      </c>
    </row>
    <row r="28" spans="1:4" ht="15.75" customHeight="1">
      <c r="A28" s="14" t="s">
        <v>82</v>
      </c>
      <c r="B28" s="15">
        <v>2</v>
      </c>
      <c r="C28" s="17" t="s">
        <v>368</v>
      </c>
      <c r="D28" s="16" t="s">
        <v>342</v>
      </c>
    </row>
    <row r="29" spans="1:4" ht="15.75" customHeight="1">
      <c r="A29" s="14" t="s">
        <v>85</v>
      </c>
      <c r="B29" s="15">
        <v>2</v>
      </c>
      <c r="C29" s="17" t="s">
        <v>369</v>
      </c>
      <c r="D29" s="16" t="s">
        <v>342</v>
      </c>
    </row>
    <row r="30" spans="1:4" ht="15.75" customHeight="1">
      <c r="A30" s="14" t="s">
        <v>88</v>
      </c>
      <c r="B30" s="15">
        <v>2</v>
      </c>
      <c r="C30" s="17" t="s">
        <v>370</v>
      </c>
      <c r="D30" s="16" t="s">
        <v>342</v>
      </c>
    </row>
    <row r="31" spans="1:4" ht="15.75" customHeight="1">
      <c r="A31" s="14" t="s">
        <v>91</v>
      </c>
      <c r="B31" s="15">
        <v>2</v>
      </c>
      <c r="C31" s="17" t="s">
        <v>371</v>
      </c>
      <c r="D31" s="16" t="s">
        <v>342</v>
      </c>
    </row>
    <row r="32" spans="1:4" ht="15.75" customHeight="1">
      <c r="A32" s="14" t="s">
        <v>94</v>
      </c>
      <c r="B32" s="15">
        <v>2</v>
      </c>
      <c r="C32" s="17" t="s">
        <v>372</v>
      </c>
      <c r="D32" s="16" t="s">
        <v>342</v>
      </c>
    </row>
    <row r="33" spans="1:4" ht="15.75" customHeight="1">
      <c r="A33" s="14" t="s">
        <v>97</v>
      </c>
      <c r="B33" s="15">
        <v>3</v>
      </c>
      <c r="C33" s="16" t="s">
        <v>373</v>
      </c>
      <c r="D33" s="16" t="s">
        <v>342</v>
      </c>
    </row>
    <row r="34" spans="1:4" ht="15.75" customHeight="1">
      <c r="A34" s="14" t="s">
        <v>100</v>
      </c>
      <c r="B34" s="15">
        <v>3</v>
      </c>
      <c r="C34" s="16" t="s">
        <v>374</v>
      </c>
      <c r="D34" s="16" t="s">
        <v>342</v>
      </c>
    </row>
    <row r="35" spans="1:4" ht="15.75" customHeight="1">
      <c r="A35" s="14" t="s">
        <v>103</v>
      </c>
      <c r="B35" s="15">
        <v>3</v>
      </c>
      <c r="C35" s="16" t="s">
        <v>375</v>
      </c>
      <c r="D35" s="16" t="s">
        <v>342</v>
      </c>
    </row>
    <row r="36" spans="1:4" ht="15.75" customHeight="1">
      <c r="A36" s="14" t="s">
        <v>106</v>
      </c>
      <c r="B36" s="15">
        <v>3</v>
      </c>
      <c r="C36" s="16" t="s">
        <v>376</v>
      </c>
      <c r="D36" s="16" t="s">
        <v>342</v>
      </c>
    </row>
    <row r="37" spans="1:4" ht="15.75" customHeight="1">
      <c r="A37" s="14" t="s">
        <v>109</v>
      </c>
      <c r="B37" s="15">
        <v>3</v>
      </c>
      <c r="C37" s="16" t="s">
        <v>377</v>
      </c>
      <c r="D37" s="16" t="s">
        <v>342</v>
      </c>
    </row>
    <row r="38" spans="1:4" ht="15.75" customHeight="1">
      <c r="A38" s="14" t="s">
        <v>112</v>
      </c>
      <c r="B38" s="16" t="s">
        <v>334</v>
      </c>
      <c r="C38" s="16" t="s">
        <v>373</v>
      </c>
      <c r="D38" s="16" t="s">
        <v>342</v>
      </c>
    </row>
    <row r="39" spans="1:4" ht="15.75" customHeight="1">
      <c r="A39" s="14" t="s">
        <v>115</v>
      </c>
      <c r="B39" s="16" t="s">
        <v>334</v>
      </c>
      <c r="C39" s="16" t="s">
        <v>374</v>
      </c>
      <c r="D39" s="16" t="s">
        <v>342</v>
      </c>
    </row>
    <row r="40" spans="1:4" ht="15.75" customHeight="1">
      <c r="A40" s="14" t="s">
        <v>118</v>
      </c>
      <c r="B40" s="16" t="s">
        <v>334</v>
      </c>
      <c r="C40" s="16" t="s">
        <v>375</v>
      </c>
      <c r="D40" s="16" t="s">
        <v>342</v>
      </c>
    </row>
    <row r="41" spans="1:4" ht="15.75" customHeight="1">
      <c r="A41" s="14" t="s">
        <v>121</v>
      </c>
      <c r="B41" s="16" t="s">
        <v>334</v>
      </c>
      <c r="C41" s="16" t="s">
        <v>378</v>
      </c>
      <c r="D41" s="16" t="s">
        <v>342</v>
      </c>
    </row>
    <row r="42" spans="1:4" ht="15.75" customHeight="1">
      <c r="A42" s="14" t="s">
        <v>124</v>
      </c>
      <c r="B42" s="16" t="s">
        <v>334</v>
      </c>
      <c r="C42" s="16" t="s">
        <v>379</v>
      </c>
      <c r="D42" s="16" t="s">
        <v>342</v>
      </c>
    </row>
    <row r="43" spans="1:4" ht="15.75" customHeight="1">
      <c r="A43" s="14" t="s">
        <v>127</v>
      </c>
      <c r="B43" s="16" t="s">
        <v>334</v>
      </c>
      <c r="C43" s="16" t="s">
        <v>380</v>
      </c>
      <c r="D43" s="16" t="s">
        <v>342</v>
      </c>
    </row>
    <row r="44" spans="1:4" ht="15.75" customHeight="1">
      <c r="A44" s="14" t="s">
        <v>130</v>
      </c>
      <c r="B44" s="16" t="s">
        <v>334</v>
      </c>
      <c r="C44" s="16" t="s">
        <v>381</v>
      </c>
      <c r="D44" s="16" t="s">
        <v>342</v>
      </c>
    </row>
    <row r="45" spans="1:4" ht="15.75" customHeight="1">
      <c r="A45" s="14" t="s">
        <v>133</v>
      </c>
      <c r="B45" s="16" t="s">
        <v>382</v>
      </c>
      <c r="C45" s="16" t="s">
        <v>373</v>
      </c>
      <c r="D45" s="16" t="s">
        <v>342</v>
      </c>
    </row>
    <row r="46" spans="1:4" ht="15.75" customHeight="1">
      <c r="A46" s="14" t="s">
        <v>136</v>
      </c>
      <c r="B46" s="16" t="s">
        <v>382</v>
      </c>
      <c r="C46" s="16" t="s">
        <v>374</v>
      </c>
      <c r="D46" s="16" t="s">
        <v>342</v>
      </c>
    </row>
    <row r="47" spans="1:4" ht="15.75" customHeight="1">
      <c r="A47" s="14" t="s">
        <v>139</v>
      </c>
      <c r="B47" s="16" t="s">
        <v>382</v>
      </c>
      <c r="C47" s="16" t="s">
        <v>375</v>
      </c>
      <c r="D47" s="16" t="s">
        <v>342</v>
      </c>
    </row>
    <row r="48" spans="1:4" ht="15.75" customHeight="1">
      <c r="A48" s="14" t="s">
        <v>142</v>
      </c>
      <c r="B48" s="16" t="s">
        <v>383</v>
      </c>
      <c r="C48" s="16" t="s">
        <v>384</v>
      </c>
      <c r="D48" s="16" t="s">
        <v>342</v>
      </c>
    </row>
    <row r="49" spans="1:4" ht="15.75" customHeight="1">
      <c r="A49" s="14" t="s">
        <v>145</v>
      </c>
      <c r="B49" s="15">
        <v>234</v>
      </c>
      <c r="C49" s="16" t="s">
        <v>385</v>
      </c>
      <c r="D49" s="16" t="s">
        <v>342</v>
      </c>
    </row>
    <row r="50" spans="1:4" ht="15.75" customHeight="1">
      <c r="A50" s="14" t="s">
        <v>148</v>
      </c>
      <c r="B50" s="15">
        <v>234</v>
      </c>
      <c r="C50" s="16" t="s">
        <v>386</v>
      </c>
      <c r="D50" s="16" t="s">
        <v>342</v>
      </c>
    </row>
    <row r="51" spans="1:4" ht="15.75" customHeight="1">
      <c r="A51" s="14" t="s">
        <v>151</v>
      </c>
      <c r="B51" s="15">
        <v>234</v>
      </c>
      <c r="C51" s="16" t="s">
        <v>387</v>
      </c>
      <c r="D51" s="16" t="s">
        <v>342</v>
      </c>
    </row>
    <row r="52" spans="1:4" ht="15.75" customHeight="1">
      <c r="A52" s="14" t="s">
        <v>154</v>
      </c>
      <c r="B52" s="15">
        <v>4</v>
      </c>
      <c r="C52" s="17" t="s">
        <v>388</v>
      </c>
      <c r="D52" s="16" t="s">
        <v>342</v>
      </c>
    </row>
    <row r="53" spans="1:4" ht="15.75" customHeight="1">
      <c r="A53" s="14" t="s">
        <v>157</v>
      </c>
      <c r="B53" s="15">
        <v>4</v>
      </c>
      <c r="C53" s="17" t="s">
        <v>389</v>
      </c>
      <c r="D53" s="16" t="s">
        <v>342</v>
      </c>
    </row>
    <row r="54" spans="1:4" ht="15.75" customHeight="1">
      <c r="A54" s="14" t="s">
        <v>160</v>
      </c>
      <c r="B54" s="15">
        <v>4</v>
      </c>
      <c r="C54" s="17" t="s">
        <v>390</v>
      </c>
      <c r="D54" s="16" t="s">
        <v>342</v>
      </c>
    </row>
    <row r="55" spans="1:4" ht="15.75" customHeight="1">
      <c r="A55" s="14" t="s">
        <v>163</v>
      </c>
      <c r="B55" s="15">
        <v>4</v>
      </c>
      <c r="C55" s="17" t="s">
        <v>391</v>
      </c>
      <c r="D55" s="16" t="s">
        <v>342</v>
      </c>
    </row>
    <row r="56" spans="1:4" ht="15.75" customHeight="1">
      <c r="A56" s="14" t="s">
        <v>166</v>
      </c>
      <c r="B56" s="15">
        <v>4</v>
      </c>
      <c r="C56" s="17" t="s">
        <v>392</v>
      </c>
      <c r="D56" s="16" t="s">
        <v>342</v>
      </c>
    </row>
    <row r="57" spans="1:4" ht="15.75" customHeight="1">
      <c r="A57" s="14" t="s">
        <v>169</v>
      </c>
      <c r="B57" s="15">
        <v>4</v>
      </c>
      <c r="C57" s="17" t="s">
        <v>393</v>
      </c>
      <c r="D57" s="16" t="s">
        <v>342</v>
      </c>
    </row>
    <row r="58" spans="1:4" ht="15.75" customHeight="1">
      <c r="A58" s="14" t="s">
        <v>172</v>
      </c>
      <c r="B58" s="16" t="s">
        <v>394</v>
      </c>
      <c r="C58" s="16" t="s">
        <v>373</v>
      </c>
      <c r="D58" s="16" t="s">
        <v>342</v>
      </c>
    </row>
    <row r="59" spans="1:4" ht="15.75" customHeight="1">
      <c r="A59" s="14" t="s">
        <v>175</v>
      </c>
      <c r="B59" s="16" t="s">
        <v>394</v>
      </c>
      <c r="C59" s="16" t="s">
        <v>374</v>
      </c>
      <c r="D59" s="16" t="s">
        <v>342</v>
      </c>
    </row>
    <row r="60" spans="1:4" ht="14">
      <c r="A60" s="14" t="s">
        <v>178</v>
      </c>
      <c r="B60" s="16" t="s">
        <v>394</v>
      </c>
      <c r="C60" s="16" t="s">
        <v>375</v>
      </c>
      <c r="D60" s="16" t="s">
        <v>342</v>
      </c>
    </row>
    <row r="61" spans="1:4" ht="14">
      <c r="A61" s="14" t="s">
        <v>181</v>
      </c>
      <c r="B61" s="16" t="s">
        <v>394</v>
      </c>
      <c r="C61" s="16" t="s">
        <v>378</v>
      </c>
      <c r="D61" s="16" t="s">
        <v>342</v>
      </c>
    </row>
    <row r="62" spans="1:4" ht="14">
      <c r="A62" s="14" t="s">
        <v>184</v>
      </c>
      <c r="B62" s="16" t="s">
        <v>395</v>
      </c>
      <c r="C62" s="17" t="s">
        <v>388</v>
      </c>
      <c r="D62" s="16" t="s">
        <v>342</v>
      </c>
    </row>
    <row r="63" spans="1:4" ht="14">
      <c r="A63" s="14" t="s">
        <v>187</v>
      </c>
      <c r="B63" s="16" t="s">
        <v>395</v>
      </c>
      <c r="C63" s="17" t="s">
        <v>389</v>
      </c>
      <c r="D63" s="16" t="s">
        <v>342</v>
      </c>
    </row>
    <row r="64" spans="1:4" ht="14">
      <c r="A64" s="14" t="s">
        <v>190</v>
      </c>
      <c r="B64" s="16" t="s">
        <v>395</v>
      </c>
      <c r="C64" s="17" t="s">
        <v>390</v>
      </c>
      <c r="D64" s="16" t="s">
        <v>342</v>
      </c>
    </row>
    <row r="65" spans="1:4" ht="14">
      <c r="A65" s="14" t="s">
        <v>193</v>
      </c>
      <c r="B65" s="16" t="s">
        <v>395</v>
      </c>
      <c r="C65" s="17" t="s">
        <v>391</v>
      </c>
      <c r="D65" s="16" t="s">
        <v>342</v>
      </c>
    </row>
    <row r="66" spans="1:4" ht="14">
      <c r="A66" s="14" t="s">
        <v>196</v>
      </c>
      <c r="B66" s="16" t="s">
        <v>395</v>
      </c>
      <c r="C66" s="17" t="s">
        <v>392</v>
      </c>
      <c r="D66" s="16" t="s">
        <v>342</v>
      </c>
    </row>
    <row r="67" spans="1:4" ht="14">
      <c r="A67" s="14" t="s">
        <v>199</v>
      </c>
      <c r="B67" s="16" t="s">
        <v>395</v>
      </c>
      <c r="C67" s="17" t="s">
        <v>393</v>
      </c>
      <c r="D67" s="16" t="s">
        <v>342</v>
      </c>
    </row>
    <row r="68" spans="1:4" ht="14">
      <c r="A68" s="14" t="s">
        <v>202</v>
      </c>
      <c r="B68" s="15">
        <v>5</v>
      </c>
      <c r="C68" s="16" t="s">
        <v>396</v>
      </c>
      <c r="D68" s="16" t="s">
        <v>342</v>
      </c>
    </row>
    <row r="69" spans="1:4" ht="14">
      <c r="A69" s="14" t="s">
        <v>205</v>
      </c>
      <c r="B69" s="15">
        <v>5</v>
      </c>
      <c r="C69" s="16" t="s">
        <v>397</v>
      </c>
      <c r="D69" s="16" t="s">
        <v>342</v>
      </c>
    </row>
    <row r="70" spans="1:4" ht="14">
      <c r="A70" s="14" t="s">
        <v>208</v>
      </c>
      <c r="B70" s="15">
        <v>5</v>
      </c>
      <c r="C70" s="16" t="s">
        <v>398</v>
      </c>
      <c r="D70" s="16" t="s">
        <v>342</v>
      </c>
    </row>
    <row r="71" spans="1:4" ht="14">
      <c r="A71" s="14" t="s">
        <v>211</v>
      </c>
      <c r="B71" s="15">
        <v>5</v>
      </c>
      <c r="C71" s="16" t="s">
        <v>399</v>
      </c>
      <c r="D71" s="16" t="s">
        <v>342</v>
      </c>
    </row>
    <row r="72" spans="1:4" ht="14">
      <c r="A72" s="14" t="s">
        <v>214</v>
      </c>
      <c r="B72" s="15">
        <v>5</v>
      </c>
      <c r="C72" s="16" t="s">
        <v>400</v>
      </c>
      <c r="D72" s="16" t="s">
        <v>342</v>
      </c>
    </row>
    <row r="73" spans="1:4" ht="14">
      <c r="A73" s="14" t="s">
        <v>217</v>
      </c>
      <c r="B73" s="15">
        <v>5</v>
      </c>
      <c r="C73" s="16" t="s">
        <v>401</v>
      </c>
      <c r="D73" s="16" t="s">
        <v>342</v>
      </c>
    </row>
    <row r="74" spans="1:4" ht="14">
      <c r="A74" s="14" t="s">
        <v>220</v>
      </c>
      <c r="B74" s="15">
        <v>5</v>
      </c>
      <c r="C74" s="16" t="s">
        <v>402</v>
      </c>
      <c r="D74" s="16" t="s">
        <v>342</v>
      </c>
    </row>
    <row r="75" spans="1:4" ht="14">
      <c r="A75" s="14" t="s">
        <v>223</v>
      </c>
      <c r="B75" s="15">
        <v>6</v>
      </c>
      <c r="C75" s="17" t="s">
        <v>403</v>
      </c>
      <c r="D75" s="16" t="s">
        <v>342</v>
      </c>
    </row>
    <row r="76" spans="1:4" ht="14">
      <c r="A76" s="14" t="s">
        <v>226</v>
      </c>
      <c r="B76" s="15">
        <v>6</v>
      </c>
      <c r="C76" s="17" t="s">
        <v>404</v>
      </c>
      <c r="D76" s="16" t="s">
        <v>342</v>
      </c>
    </row>
    <row r="77" spans="1:4" ht="14">
      <c r="A77" s="14" t="s">
        <v>229</v>
      </c>
      <c r="B77" s="15">
        <v>6</v>
      </c>
      <c r="C77" s="17" t="s">
        <v>405</v>
      </c>
      <c r="D77" s="16" t="s">
        <v>342</v>
      </c>
    </row>
    <row r="78" spans="1:4" ht="14">
      <c r="A78" s="14" t="s">
        <v>232</v>
      </c>
      <c r="B78" s="15">
        <v>6</v>
      </c>
      <c r="C78" s="16" t="s">
        <v>406</v>
      </c>
      <c r="D78" s="16" t="s">
        <v>342</v>
      </c>
    </row>
    <row r="79" spans="1:4" ht="14">
      <c r="A79" s="14" t="s">
        <v>235</v>
      </c>
      <c r="B79" s="15">
        <v>6</v>
      </c>
      <c r="C79" s="16" t="s">
        <v>407</v>
      </c>
      <c r="D79" s="16" t="s">
        <v>342</v>
      </c>
    </row>
    <row r="80" spans="1:4" ht="14">
      <c r="A80" s="14" t="s">
        <v>238</v>
      </c>
      <c r="B80" s="15">
        <v>6</v>
      </c>
      <c r="C80" s="16" t="s">
        <v>408</v>
      </c>
      <c r="D80" s="16" t="s">
        <v>342</v>
      </c>
    </row>
    <row r="81" spans="1:4" ht="14">
      <c r="A81" s="14" t="s">
        <v>241</v>
      </c>
      <c r="B81" s="15">
        <v>6</v>
      </c>
      <c r="C81" s="16" t="s">
        <v>409</v>
      </c>
      <c r="D81" s="16" t="s">
        <v>342</v>
      </c>
    </row>
    <row r="82" spans="1:4" ht="14">
      <c r="A82" s="14" t="s">
        <v>244</v>
      </c>
      <c r="B82" s="15">
        <v>7</v>
      </c>
      <c r="C82" s="16" t="s">
        <v>410</v>
      </c>
      <c r="D82" s="16" t="s">
        <v>342</v>
      </c>
    </row>
    <row r="83" spans="1:4" ht="14">
      <c r="A83" s="14" t="s">
        <v>247</v>
      </c>
      <c r="B83" s="15">
        <v>7</v>
      </c>
      <c r="C83" s="16" t="s">
        <v>411</v>
      </c>
      <c r="D83" s="16" t="s">
        <v>342</v>
      </c>
    </row>
    <row r="84" spans="1:4" ht="14">
      <c r="A84" s="14" t="s">
        <v>250</v>
      </c>
      <c r="B84" s="15">
        <v>8</v>
      </c>
      <c r="C84" s="16" t="s">
        <v>412</v>
      </c>
      <c r="D84" s="16" t="s">
        <v>413</v>
      </c>
    </row>
    <row r="85" spans="1:4" ht="14">
      <c r="A85" s="14" t="s">
        <v>254</v>
      </c>
      <c r="B85" s="15">
        <v>8</v>
      </c>
      <c r="C85" s="16" t="s">
        <v>414</v>
      </c>
      <c r="D85" s="16" t="s">
        <v>415</v>
      </c>
    </row>
    <row r="86" spans="1:4" ht="14">
      <c r="A86" s="14" t="s">
        <v>258</v>
      </c>
      <c r="B86" s="15">
        <v>8</v>
      </c>
      <c r="C86" s="16" t="s">
        <v>416</v>
      </c>
      <c r="D86" s="16" t="s">
        <v>417</v>
      </c>
    </row>
    <row r="87" spans="1:4" ht="14">
      <c r="A87" s="14" t="s">
        <v>262</v>
      </c>
      <c r="B87" s="15">
        <v>7</v>
      </c>
      <c r="C87" s="17" t="s">
        <v>418</v>
      </c>
      <c r="D87" s="16" t="s">
        <v>342</v>
      </c>
    </row>
    <row r="88" spans="1:4" ht="14">
      <c r="A88" s="14" t="s">
        <v>265</v>
      </c>
      <c r="B88" s="15">
        <v>7</v>
      </c>
      <c r="C88" s="17" t="s">
        <v>419</v>
      </c>
      <c r="D88" s="16" t="s">
        <v>342</v>
      </c>
    </row>
    <row r="89" spans="1:4" ht="14">
      <c r="A89" s="14" t="s">
        <v>268</v>
      </c>
      <c r="B89" s="15">
        <v>7</v>
      </c>
      <c r="C89" s="17" t="s">
        <v>420</v>
      </c>
      <c r="D89" s="16" t="s">
        <v>342</v>
      </c>
    </row>
    <row r="90" spans="1:4" ht="14">
      <c r="A90" s="14" t="s">
        <v>271</v>
      </c>
      <c r="B90" s="16" t="s">
        <v>421</v>
      </c>
      <c r="C90" s="16" t="s">
        <v>412</v>
      </c>
      <c r="D90" s="16" t="s">
        <v>413</v>
      </c>
    </row>
    <row r="91" spans="1:4" ht="14">
      <c r="A91" s="14" t="s">
        <v>274</v>
      </c>
      <c r="B91" s="16" t="s">
        <v>421</v>
      </c>
      <c r="C91" s="16" t="s">
        <v>414</v>
      </c>
      <c r="D91" s="16" t="s">
        <v>415</v>
      </c>
    </row>
    <row r="92" spans="1:4" ht="14">
      <c r="A92" s="14" t="s">
        <v>277</v>
      </c>
      <c r="B92" s="16" t="s">
        <v>421</v>
      </c>
      <c r="C92" s="16" t="s">
        <v>416</v>
      </c>
      <c r="D92" s="16" t="s">
        <v>417</v>
      </c>
    </row>
    <row r="93" spans="1:4" ht="14">
      <c r="A93" s="14" t="s">
        <v>280</v>
      </c>
      <c r="B93" s="16" t="s">
        <v>422</v>
      </c>
      <c r="C93" s="17" t="s">
        <v>423</v>
      </c>
      <c r="D93" s="16" t="s">
        <v>342</v>
      </c>
    </row>
    <row r="94" spans="1:4" ht="14">
      <c r="A94" s="14" t="s">
        <v>283</v>
      </c>
      <c r="B94" s="16" t="s">
        <v>422</v>
      </c>
      <c r="C94" s="17" t="s">
        <v>424</v>
      </c>
      <c r="D94" s="16" t="s">
        <v>342</v>
      </c>
    </row>
    <row r="95" spans="1:4" ht="14">
      <c r="A95" s="14" t="s">
        <v>286</v>
      </c>
      <c r="B95" s="16" t="s">
        <v>422</v>
      </c>
      <c r="C95" s="17" t="s">
        <v>425</v>
      </c>
      <c r="D95" s="16" t="s">
        <v>342</v>
      </c>
    </row>
    <row r="96" spans="1:4" ht="14">
      <c r="A96" s="14" t="s">
        <v>289</v>
      </c>
      <c r="B96" s="15">
        <v>678</v>
      </c>
      <c r="C96" s="16" t="s">
        <v>412</v>
      </c>
      <c r="D96" s="16" t="s">
        <v>413</v>
      </c>
    </row>
    <row r="97" spans="1:4" ht="14">
      <c r="A97" s="14" t="s">
        <v>426</v>
      </c>
      <c r="B97" s="16" t="s">
        <v>427</v>
      </c>
      <c r="C97" s="16" t="s">
        <v>428</v>
      </c>
      <c r="D97" s="16" t="s">
        <v>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Sequence</vt:lpstr>
      <vt:lpstr>Category</vt:lpstr>
      <vt:lpstr>Kit</vt:lpstr>
      <vt:lpstr>Submitter</vt:lpstr>
      <vt:lpstr>Assembly</vt:lpstr>
      <vt:lpstr>assembly_grid</vt:lpstr>
      <vt:lpstr>extra_info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Lera Ramírez</cp:lastModifiedBy>
  <dcterms:modified xsi:type="dcterms:W3CDTF">2024-05-31T17:35:08Z</dcterms:modified>
</cp:coreProperties>
</file>