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M-DAOC\Daoc-Atlas-Development\AtlasCore\GameServer\realmabilities_atlasOF\dbhelper\"/>
    </mc:Choice>
  </mc:AlternateContent>
  <bookViews>
    <workbookView xWindow="0" yWindow="0" windowWidth="20490" windowHeight="7005" tabRatio="864" activeTab="13"/>
  </bookViews>
  <sheets>
    <sheet name="CONFIG" sheetId="2" r:id="rId1"/>
    <sheet name="BARD" sheetId="9" r:id="rId2"/>
    <sheet name="DRUID" sheetId="7" r:id="rId3"/>
    <sheet name="WARDEN" sheetId="6" r:id="rId4"/>
    <sheet name="BLADEMASTER" sheetId="4" r:id="rId5"/>
    <sheet name="HERO" sheetId="3" r:id="rId6"/>
    <sheet name="CHAMPION" sheetId="1" r:id="rId7"/>
    <sheet name="ELDRITCH" sheetId="15" r:id="rId8"/>
    <sheet name="ENCHANTER" sheetId="12" r:id="rId9"/>
    <sheet name="MENTALIST" sheetId="13" r:id="rId10"/>
    <sheet name="NIGHTSHADE" sheetId="8" r:id="rId11"/>
    <sheet name="RANGER" sheetId="11" r:id="rId12"/>
    <sheet name="ANIMIST" sheetId="14" r:id="rId13"/>
    <sheet name="VALEWALKER" sheetId="5" r:id="rId14"/>
  </sheets>
  <externalReferences>
    <externalReference r:id="rId1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9" l="1"/>
  <c r="H4" i="6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G38" i="6"/>
  <c r="E38" i="6"/>
  <c r="G37" i="6"/>
  <c r="E37" i="6"/>
  <c r="G36" i="6"/>
  <c r="E36" i="6"/>
  <c r="G35" i="6"/>
  <c r="E35" i="6"/>
  <c r="G34" i="5" l="1"/>
  <c r="G35" i="5" s="1"/>
  <c r="E34" i="5"/>
  <c r="G34" i="11"/>
  <c r="E34" i="11"/>
  <c r="G32" i="8"/>
  <c r="E32" i="8"/>
  <c r="G34" i="13"/>
  <c r="E34" i="13"/>
  <c r="G36" i="3"/>
  <c r="E36" i="3"/>
  <c r="G36" i="4"/>
  <c r="E36" i="4"/>
  <c r="E35" i="5" l="1"/>
  <c r="G7" i="15"/>
  <c r="G8" i="15" s="1"/>
  <c r="G6" i="15"/>
  <c r="E7" i="15" s="1"/>
  <c r="E6" i="15"/>
  <c r="G5" i="15"/>
  <c r="E5" i="15"/>
  <c r="G6" i="14"/>
  <c r="G7" i="14" s="1"/>
  <c r="G8" i="14" s="1"/>
  <c r="G5" i="14"/>
  <c r="E6" i="14" s="1"/>
  <c r="E5" i="14"/>
  <c r="G7" i="13"/>
  <c r="G8" i="13" s="1"/>
  <c r="G6" i="13"/>
  <c r="E7" i="13" s="1"/>
  <c r="E6" i="13"/>
  <c r="G5" i="13"/>
  <c r="E5" i="13"/>
  <c r="G7" i="12"/>
  <c r="G8" i="12" s="1"/>
  <c r="G6" i="12"/>
  <c r="E7" i="12" s="1"/>
  <c r="E6" i="12"/>
  <c r="G5" i="12"/>
  <c r="E5" i="12"/>
  <c r="E5" i="11"/>
  <c r="G5" i="11"/>
  <c r="E6" i="11"/>
  <c r="G6" i="11"/>
  <c r="G5" i="9"/>
  <c r="G6" i="9" s="1"/>
  <c r="E5" i="9"/>
  <c r="G5" i="8"/>
  <c r="E5" i="8"/>
  <c r="G5" i="7"/>
  <c r="G6" i="7" s="1"/>
  <c r="E5" i="7"/>
  <c r="G34" i="6"/>
  <c r="E34" i="6"/>
  <c r="G7" i="6"/>
  <c r="G8" i="6" s="1"/>
  <c r="G6" i="6"/>
  <c r="E7" i="6" s="1"/>
  <c r="E6" i="6"/>
  <c r="G5" i="6"/>
  <c r="E5" i="6"/>
  <c r="G5" i="5"/>
  <c r="G6" i="5" s="1"/>
  <c r="E5" i="5"/>
  <c r="G5" i="4"/>
  <c r="G6" i="4" s="1"/>
  <c r="E5" i="4"/>
  <c r="G5" i="3"/>
  <c r="E5" i="3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E5" i="1"/>
  <c r="E7" i="14" l="1"/>
  <c r="G9" i="15"/>
  <c r="E8" i="15"/>
  <c r="G9" i="14"/>
  <c r="E8" i="14"/>
  <c r="G9" i="13"/>
  <c r="E8" i="13"/>
  <c r="G9" i="12"/>
  <c r="E8" i="12"/>
  <c r="G7" i="11"/>
  <c r="E7" i="11"/>
  <c r="G7" i="9"/>
  <c r="E6" i="9"/>
  <c r="G6" i="8"/>
  <c r="E6" i="8"/>
  <c r="G7" i="7"/>
  <c r="E6" i="7"/>
  <c r="G9" i="6"/>
  <c r="E8" i="6"/>
  <c r="E6" i="4"/>
  <c r="E6" i="3"/>
  <c r="E6" i="1"/>
  <c r="G7" i="5"/>
  <c r="E6" i="5"/>
  <c r="G7" i="4"/>
  <c r="E7" i="4"/>
  <c r="G6" i="3"/>
  <c r="G21" i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E7" i="1"/>
  <c r="G10" i="15" l="1"/>
  <c r="E9" i="15"/>
  <c r="E9" i="14"/>
  <c r="E10" i="14"/>
  <c r="G10" i="14"/>
  <c r="G10" i="13"/>
  <c r="E9" i="13"/>
  <c r="G10" i="12"/>
  <c r="E9" i="12"/>
  <c r="E8" i="11"/>
  <c r="G8" i="11"/>
  <c r="G8" i="9"/>
  <c r="E7" i="9"/>
  <c r="G7" i="8"/>
  <c r="E7" i="8"/>
  <c r="G8" i="7"/>
  <c r="E7" i="7"/>
  <c r="E9" i="6"/>
  <c r="G10" i="6"/>
  <c r="E10" i="6"/>
  <c r="E8" i="1"/>
  <c r="G8" i="5"/>
  <c r="E7" i="5"/>
  <c r="G8" i="4"/>
  <c r="E8" i="4"/>
  <c r="E7" i="3"/>
  <c r="G7" i="3"/>
  <c r="G36" i="1"/>
  <c r="E10" i="15" l="1"/>
  <c r="E11" i="15"/>
  <c r="G11" i="15"/>
  <c r="E11" i="14"/>
  <c r="G11" i="14"/>
  <c r="E10" i="13"/>
  <c r="E11" i="13"/>
  <c r="G11" i="13"/>
  <c r="E10" i="12"/>
  <c r="E11" i="12"/>
  <c r="G11" i="12"/>
  <c r="G9" i="11"/>
  <c r="E9" i="11"/>
  <c r="G9" i="9"/>
  <c r="E8" i="9"/>
  <c r="G8" i="8"/>
  <c r="E8" i="8"/>
  <c r="G9" i="7"/>
  <c r="E8" i="7"/>
  <c r="E11" i="6"/>
  <c r="G11" i="6"/>
  <c r="E9" i="1"/>
  <c r="E8" i="5"/>
  <c r="E9" i="5"/>
  <c r="G9" i="5"/>
  <c r="E9" i="4"/>
  <c r="G9" i="4"/>
  <c r="G8" i="3"/>
  <c r="E8" i="3"/>
  <c r="G12" i="15" l="1"/>
  <c r="E12" i="15"/>
  <c r="G12" i="14"/>
  <c r="E12" i="14"/>
  <c r="G12" i="13"/>
  <c r="E12" i="13"/>
  <c r="G12" i="12"/>
  <c r="E12" i="12"/>
  <c r="E10" i="11"/>
  <c r="G10" i="11"/>
  <c r="G10" i="9"/>
  <c r="E9" i="9"/>
  <c r="E9" i="8"/>
  <c r="G9" i="8"/>
  <c r="E9" i="7"/>
  <c r="G10" i="7"/>
  <c r="E10" i="7"/>
  <c r="G12" i="6"/>
  <c r="E12" i="6"/>
  <c r="E10" i="1"/>
  <c r="G10" i="5"/>
  <c r="E10" i="5"/>
  <c r="G10" i="4"/>
  <c r="E10" i="4"/>
  <c r="E9" i="3"/>
  <c r="G9" i="3"/>
  <c r="G13" i="15" l="1"/>
  <c r="E13" i="15"/>
  <c r="E13" i="14"/>
  <c r="G13" i="14"/>
  <c r="G13" i="13"/>
  <c r="E13" i="13"/>
  <c r="G13" i="12"/>
  <c r="E13" i="12"/>
  <c r="G11" i="11"/>
  <c r="E11" i="11"/>
  <c r="E10" i="9"/>
  <c r="E11" i="9"/>
  <c r="G11" i="9"/>
  <c r="G10" i="8"/>
  <c r="E10" i="8"/>
  <c r="E11" i="7"/>
  <c r="G11" i="7"/>
  <c r="G13" i="6"/>
  <c r="E13" i="6"/>
  <c r="E11" i="1"/>
  <c r="G11" i="5"/>
  <c r="E11" i="5"/>
  <c r="E11" i="4"/>
  <c r="G11" i="4"/>
  <c r="E10" i="3"/>
  <c r="G10" i="3"/>
  <c r="E14" i="15" l="1"/>
  <c r="G14" i="15"/>
  <c r="G14" i="14"/>
  <c r="E14" i="14"/>
  <c r="G14" i="13"/>
  <c r="E14" i="13"/>
  <c r="G14" i="12"/>
  <c r="E14" i="12"/>
  <c r="E12" i="11"/>
  <c r="G12" i="11"/>
  <c r="G12" i="9"/>
  <c r="E12" i="9"/>
  <c r="G11" i="8"/>
  <c r="E11" i="8"/>
  <c r="E12" i="7"/>
  <c r="G12" i="7"/>
  <c r="G14" i="6"/>
  <c r="E14" i="6"/>
  <c r="E12" i="1"/>
  <c r="G12" i="5"/>
  <c r="E12" i="5"/>
  <c r="G12" i="4"/>
  <c r="E12" i="4"/>
  <c r="E11" i="3"/>
  <c r="G11" i="3"/>
  <c r="E15" i="15" l="1"/>
  <c r="G15" i="15"/>
  <c r="E15" i="14"/>
  <c r="G15" i="14"/>
  <c r="E15" i="13"/>
  <c r="G15" i="13"/>
  <c r="E15" i="12"/>
  <c r="G15" i="12"/>
  <c r="G13" i="11"/>
  <c r="E13" i="11"/>
  <c r="E13" i="9"/>
  <c r="G13" i="9"/>
  <c r="G12" i="8"/>
  <c r="E12" i="8"/>
  <c r="G13" i="7"/>
  <c r="E13" i="7"/>
  <c r="E15" i="6"/>
  <c r="G15" i="6"/>
  <c r="E13" i="1"/>
  <c r="E13" i="5"/>
  <c r="G13" i="5"/>
  <c r="E13" i="4"/>
  <c r="G13" i="4"/>
  <c r="G12" i="3"/>
  <c r="E12" i="3"/>
  <c r="G16" i="15" l="1"/>
  <c r="E16" i="15"/>
  <c r="G16" i="14"/>
  <c r="E16" i="14"/>
  <c r="G16" i="13"/>
  <c r="E16" i="13"/>
  <c r="G16" i="12"/>
  <c r="E16" i="12"/>
  <c r="G14" i="11"/>
  <c r="E14" i="11"/>
  <c r="G14" i="9"/>
  <c r="E14" i="9"/>
  <c r="E13" i="8"/>
  <c r="G13" i="8"/>
  <c r="G14" i="7"/>
  <c r="E14" i="7"/>
  <c r="G16" i="6"/>
  <c r="E16" i="6"/>
  <c r="E14" i="1"/>
  <c r="G14" i="5"/>
  <c r="E14" i="5"/>
  <c r="G14" i="4"/>
  <c r="E14" i="4"/>
  <c r="G13" i="3"/>
  <c r="E13" i="3"/>
  <c r="E17" i="15" l="1"/>
  <c r="G17" i="15"/>
  <c r="G17" i="14"/>
  <c r="E17" i="14"/>
  <c r="E17" i="13"/>
  <c r="G17" i="13"/>
  <c r="E17" i="12"/>
  <c r="G17" i="12"/>
  <c r="G15" i="11"/>
  <c r="E15" i="11"/>
  <c r="E15" i="9"/>
  <c r="G15" i="9"/>
  <c r="G14" i="8"/>
  <c r="E14" i="8"/>
  <c r="E15" i="7"/>
  <c r="G15" i="7"/>
  <c r="G17" i="6"/>
  <c r="E17" i="6"/>
  <c r="E15" i="1"/>
  <c r="G15" i="5"/>
  <c r="E15" i="5"/>
  <c r="G15" i="4"/>
  <c r="E15" i="4"/>
  <c r="E14" i="3"/>
  <c r="G14" i="3"/>
  <c r="G18" i="15" l="1"/>
  <c r="E18" i="15"/>
  <c r="E18" i="14"/>
  <c r="G18" i="14"/>
  <c r="G18" i="13"/>
  <c r="E18" i="13"/>
  <c r="G18" i="12"/>
  <c r="E18" i="12"/>
  <c r="E16" i="11"/>
  <c r="G16" i="11"/>
  <c r="E16" i="9"/>
  <c r="G16" i="9"/>
  <c r="G15" i="8"/>
  <c r="E15" i="8"/>
  <c r="E16" i="7"/>
  <c r="G16" i="7"/>
  <c r="G18" i="6"/>
  <c r="E18" i="6"/>
  <c r="E16" i="1"/>
  <c r="E16" i="5"/>
  <c r="G16" i="5"/>
  <c r="G16" i="4"/>
  <c r="E16" i="4"/>
  <c r="G15" i="3"/>
  <c r="E15" i="3"/>
  <c r="E19" i="15" l="1"/>
  <c r="G19" i="15"/>
  <c r="E19" i="14"/>
  <c r="G19" i="14"/>
  <c r="E19" i="13"/>
  <c r="G19" i="13"/>
  <c r="E19" i="12"/>
  <c r="G19" i="12"/>
  <c r="G17" i="11"/>
  <c r="E17" i="11"/>
  <c r="E17" i="9"/>
  <c r="G17" i="9"/>
  <c r="G16" i="8"/>
  <c r="E16" i="8"/>
  <c r="G17" i="7"/>
  <c r="E17" i="7"/>
  <c r="E19" i="6"/>
  <c r="G19" i="6"/>
  <c r="E17" i="1"/>
  <c r="E17" i="5"/>
  <c r="G17" i="5"/>
  <c r="E17" i="4"/>
  <c r="G17" i="4"/>
  <c r="G16" i="3"/>
  <c r="E16" i="3"/>
  <c r="G20" i="15" l="1"/>
  <c r="E20" i="15"/>
  <c r="G20" i="14"/>
  <c r="E20" i="14"/>
  <c r="G20" i="13"/>
  <c r="E20" i="13"/>
  <c r="G20" i="12"/>
  <c r="E20" i="12"/>
  <c r="E18" i="11"/>
  <c r="G18" i="11"/>
  <c r="G18" i="9"/>
  <c r="E18" i="9"/>
  <c r="E17" i="8"/>
  <c r="G17" i="8"/>
  <c r="G18" i="7"/>
  <c r="E18" i="7"/>
  <c r="G20" i="6"/>
  <c r="E20" i="6"/>
  <c r="E18" i="1"/>
  <c r="G18" i="5"/>
  <c r="E18" i="5"/>
  <c r="G18" i="4"/>
  <c r="E18" i="4"/>
  <c r="G17" i="3"/>
  <c r="E17" i="3"/>
  <c r="G21" i="15" l="1"/>
  <c r="E21" i="15"/>
  <c r="E21" i="14"/>
  <c r="G21" i="14"/>
  <c r="G21" i="13"/>
  <c r="E21" i="13"/>
  <c r="G21" i="12"/>
  <c r="E21" i="12"/>
  <c r="G19" i="11"/>
  <c r="E19" i="11"/>
  <c r="E19" i="9"/>
  <c r="G19" i="9"/>
  <c r="G18" i="8"/>
  <c r="E18" i="8"/>
  <c r="E19" i="7"/>
  <c r="G19" i="7"/>
  <c r="G21" i="6"/>
  <c r="E21" i="6"/>
  <c r="E19" i="1"/>
  <c r="E19" i="5"/>
  <c r="G19" i="5"/>
  <c r="G19" i="4"/>
  <c r="E19" i="4"/>
  <c r="E18" i="3"/>
  <c r="G18" i="3"/>
  <c r="E22" i="15" l="1"/>
  <c r="G22" i="15"/>
  <c r="G22" i="14"/>
  <c r="E22" i="14"/>
  <c r="E22" i="13"/>
  <c r="G22" i="13"/>
  <c r="G22" i="12"/>
  <c r="E22" i="12"/>
  <c r="E20" i="11"/>
  <c r="G20" i="11"/>
  <c r="G20" i="9"/>
  <c r="E20" i="9"/>
  <c r="G19" i="8"/>
  <c r="E19" i="8"/>
  <c r="E20" i="7"/>
  <c r="G20" i="7"/>
  <c r="G22" i="6"/>
  <c r="E22" i="6"/>
  <c r="E20" i="1"/>
  <c r="G20" i="5"/>
  <c r="E20" i="5"/>
  <c r="G20" i="4"/>
  <c r="E20" i="4"/>
  <c r="G19" i="3"/>
  <c r="E19" i="3"/>
  <c r="E23" i="15" l="1"/>
  <c r="G23" i="15"/>
  <c r="E23" i="14"/>
  <c r="G23" i="14"/>
  <c r="E23" i="13"/>
  <c r="G23" i="13"/>
  <c r="E23" i="12"/>
  <c r="G23" i="12"/>
  <c r="G21" i="11"/>
  <c r="E21" i="11"/>
  <c r="E21" i="9"/>
  <c r="G21" i="9"/>
  <c r="G20" i="8"/>
  <c r="E20" i="8"/>
  <c r="G21" i="7"/>
  <c r="E21" i="7"/>
  <c r="E23" i="6"/>
  <c r="G23" i="6"/>
  <c r="E21" i="1"/>
  <c r="E21" i="5"/>
  <c r="G21" i="5"/>
  <c r="E21" i="4"/>
  <c r="G21" i="4"/>
  <c r="E20" i="3"/>
  <c r="G20" i="3"/>
  <c r="G24" i="15" l="1"/>
  <c r="E24" i="15"/>
  <c r="G24" i="14"/>
  <c r="E24" i="14"/>
  <c r="G24" i="13"/>
  <c r="E24" i="13"/>
  <c r="G24" i="12"/>
  <c r="E24" i="12"/>
  <c r="G22" i="11"/>
  <c r="E22" i="11"/>
  <c r="G22" i="9"/>
  <c r="E22" i="9"/>
  <c r="E21" i="8"/>
  <c r="G21" i="8"/>
  <c r="G22" i="7"/>
  <c r="E22" i="7"/>
  <c r="G24" i="6"/>
  <c r="E24" i="6"/>
  <c r="E22" i="1"/>
  <c r="G22" i="5"/>
  <c r="E22" i="5"/>
  <c r="G22" i="4"/>
  <c r="E22" i="4"/>
  <c r="E21" i="3"/>
  <c r="G21" i="3"/>
  <c r="E25" i="15" l="1"/>
  <c r="G25" i="15"/>
  <c r="E25" i="14"/>
  <c r="G25" i="14"/>
  <c r="E25" i="13"/>
  <c r="G25" i="13"/>
  <c r="G25" i="12"/>
  <c r="E25" i="12"/>
  <c r="G23" i="11"/>
  <c r="E23" i="11"/>
  <c r="E23" i="9"/>
  <c r="G23" i="9"/>
  <c r="G22" i="8"/>
  <c r="E22" i="8"/>
  <c r="E23" i="7"/>
  <c r="G23" i="7"/>
  <c r="G25" i="6"/>
  <c r="E25" i="6"/>
  <c r="E23" i="1"/>
  <c r="E23" i="5"/>
  <c r="G23" i="5"/>
  <c r="G23" i="4"/>
  <c r="E23" i="4"/>
  <c r="E22" i="3"/>
  <c r="G22" i="3"/>
  <c r="G26" i="15" l="1"/>
  <c r="E26" i="15"/>
  <c r="G26" i="14"/>
  <c r="E26" i="14"/>
  <c r="G26" i="13"/>
  <c r="E26" i="13"/>
  <c r="G26" i="12"/>
  <c r="E26" i="12"/>
  <c r="E24" i="11"/>
  <c r="G24" i="11"/>
  <c r="G24" i="9"/>
  <c r="E24" i="9"/>
  <c r="G23" i="8"/>
  <c r="E23" i="8"/>
  <c r="E24" i="7"/>
  <c r="G24" i="7"/>
  <c r="G26" i="6"/>
  <c r="E26" i="6"/>
  <c r="E24" i="1"/>
  <c r="G24" i="5"/>
  <c r="E24" i="5"/>
  <c r="G24" i="4"/>
  <c r="E24" i="4"/>
  <c r="G23" i="3"/>
  <c r="E23" i="3"/>
  <c r="E27" i="15" l="1"/>
  <c r="G27" i="15"/>
  <c r="E27" i="14"/>
  <c r="G27" i="14"/>
  <c r="E27" i="13"/>
  <c r="G27" i="13"/>
  <c r="E27" i="12"/>
  <c r="G27" i="12"/>
  <c r="G25" i="11"/>
  <c r="E25" i="11"/>
  <c r="E25" i="9"/>
  <c r="G25" i="9"/>
  <c r="G24" i="8"/>
  <c r="E24" i="8"/>
  <c r="G25" i="7"/>
  <c r="E25" i="7"/>
  <c r="E27" i="6"/>
  <c r="G27" i="6"/>
  <c r="E25" i="1"/>
  <c r="E25" i="5"/>
  <c r="G25" i="5"/>
  <c r="E25" i="4"/>
  <c r="G25" i="4"/>
  <c r="G24" i="3"/>
  <c r="E24" i="3"/>
  <c r="G28" i="15" l="1"/>
  <c r="E28" i="15"/>
  <c r="G28" i="14"/>
  <c r="E28" i="14"/>
  <c r="G28" i="13"/>
  <c r="E28" i="13"/>
  <c r="G28" i="12"/>
  <c r="E28" i="12"/>
  <c r="E26" i="11"/>
  <c r="G26" i="11"/>
  <c r="G26" i="9"/>
  <c r="E26" i="9"/>
  <c r="E25" i="8"/>
  <c r="G25" i="8"/>
  <c r="G26" i="7"/>
  <c r="E26" i="7"/>
  <c r="G28" i="6"/>
  <c r="E28" i="6"/>
  <c r="E26" i="1"/>
  <c r="G26" i="5"/>
  <c r="E26" i="5"/>
  <c r="G26" i="4"/>
  <c r="E26" i="4"/>
  <c r="G25" i="3"/>
  <c r="E25" i="3"/>
  <c r="G29" i="15" l="1"/>
  <c r="E29" i="15"/>
  <c r="G29" i="14"/>
  <c r="E29" i="14"/>
  <c r="G29" i="13"/>
  <c r="E29" i="13"/>
  <c r="G29" i="12"/>
  <c r="E29" i="12"/>
  <c r="G27" i="11"/>
  <c r="E27" i="11"/>
  <c r="E27" i="9"/>
  <c r="G27" i="9"/>
  <c r="G26" i="8"/>
  <c r="E26" i="8"/>
  <c r="E27" i="7"/>
  <c r="G27" i="7"/>
  <c r="G29" i="6"/>
  <c r="E29" i="6"/>
  <c r="E27" i="1"/>
  <c r="E27" i="5"/>
  <c r="G27" i="5"/>
  <c r="G27" i="4"/>
  <c r="E27" i="4"/>
  <c r="E26" i="3"/>
  <c r="G26" i="3"/>
  <c r="E30" i="15" l="1"/>
  <c r="G30" i="15"/>
  <c r="E30" i="14"/>
  <c r="G30" i="14"/>
  <c r="E30" i="13"/>
  <c r="G30" i="13"/>
  <c r="G30" i="12"/>
  <c r="E30" i="12"/>
  <c r="E28" i="11"/>
  <c r="G28" i="11"/>
  <c r="G28" i="9"/>
  <c r="E28" i="9"/>
  <c r="G27" i="8"/>
  <c r="E27" i="8"/>
  <c r="E28" i="7"/>
  <c r="G28" i="7"/>
  <c r="G30" i="6"/>
  <c r="E30" i="6"/>
  <c r="E28" i="1"/>
  <c r="G28" i="5"/>
  <c r="E28" i="5"/>
  <c r="G28" i="4"/>
  <c r="E28" i="4"/>
  <c r="G27" i="3"/>
  <c r="E27" i="3"/>
  <c r="E31" i="15" l="1"/>
  <c r="G31" i="15"/>
  <c r="E31" i="14"/>
  <c r="G31" i="14"/>
  <c r="E31" i="13"/>
  <c r="G31" i="13"/>
  <c r="E31" i="12"/>
  <c r="G31" i="12"/>
  <c r="G29" i="11"/>
  <c r="E29" i="11"/>
  <c r="E29" i="9"/>
  <c r="G29" i="9"/>
  <c r="G28" i="8"/>
  <c r="E28" i="8"/>
  <c r="G29" i="7"/>
  <c r="E29" i="7"/>
  <c r="E31" i="6"/>
  <c r="G31" i="6"/>
  <c r="E29" i="1"/>
  <c r="E29" i="5"/>
  <c r="G29" i="5"/>
  <c r="E29" i="4"/>
  <c r="G29" i="4"/>
  <c r="E28" i="3"/>
  <c r="G28" i="3"/>
  <c r="G32" i="15" l="1"/>
  <c r="E32" i="15"/>
  <c r="G32" i="14"/>
  <c r="E32" i="14"/>
  <c r="G32" i="13"/>
  <c r="E32" i="13"/>
  <c r="G32" i="12"/>
  <c r="E32" i="12"/>
  <c r="G30" i="11"/>
  <c r="E30" i="11"/>
  <c r="G30" i="9"/>
  <c r="E30" i="9"/>
  <c r="E29" i="8"/>
  <c r="G29" i="8"/>
  <c r="G30" i="7"/>
  <c r="E30" i="7"/>
  <c r="G32" i="6"/>
  <c r="E32" i="6"/>
  <c r="E30" i="1"/>
  <c r="G30" i="5"/>
  <c r="E30" i="5"/>
  <c r="G30" i="4"/>
  <c r="E30" i="4"/>
  <c r="G29" i="3"/>
  <c r="E29" i="3"/>
  <c r="G33" i="15" l="1"/>
  <c r="E33" i="15"/>
  <c r="G33" i="14"/>
  <c r="E33" i="14"/>
  <c r="G33" i="13"/>
  <c r="E33" i="13"/>
  <c r="G33" i="12"/>
  <c r="E33" i="12"/>
  <c r="G31" i="11"/>
  <c r="E31" i="11"/>
  <c r="E31" i="9"/>
  <c r="G31" i="9"/>
  <c r="G30" i="8"/>
  <c r="E30" i="8"/>
  <c r="E31" i="7"/>
  <c r="G31" i="7"/>
  <c r="G33" i="6"/>
  <c r="E33" i="6"/>
  <c r="E31" i="1"/>
  <c r="E31" i="5"/>
  <c r="G31" i="5"/>
  <c r="G31" i="4"/>
  <c r="E31" i="4"/>
  <c r="G30" i="3"/>
  <c r="E30" i="3"/>
  <c r="G32" i="9" l="1"/>
  <c r="E32" i="9"/>
  <c r="E32" i="11"/>
  <c r="G32" i="11"/>
  <c r="G31" i="8"/>
  <c r="E31" i="8"/>
  <c r="E32" i="7"/>
  <c r="G32" i="7"/>
  <c r="E32" i="1"/>
  <c r="G32" i="5"/>
  <c r="E32" i="5"/>
  <c r="G32" i="4"/>
  <c r="E32" i="4"/>
  <c r="G31" i="3"/>
  <c r="E31" i="3"/>
  <c r="E33" i="9" l="1"/>
  <c r="G33" i="9"/>
  <c r="G33" i="11"/>
  <c r="E33" i="11"/>
  <c r="G33" i="7"/>
  <c r="E33" i="7"/>
  <c r="E33" i="1"/>
  <c r="E33" i="5"/>
  <c r="G33" i="5"/>
  <c r="E33" i="4"/>
  <c r="G33" i="4"/>
  <c r="G32" i="3"/>
  <c r="E32" i="3"/>
  <c r="G34" i="9" l="1"/>
  <c r="E34" i="9"/>
  <c r="E34" i="1"/>
  <c r="G34" i="4"/>
  <c r="E34" i="4"/>
  <c r="G33" i="3"/>
  <c r="E33" i="3"/>
  <c r="E35" i="9" l="1"/>
  <c r="G35" i="9"/>
  <c r="E35" i="1"/>
  <c r="G35" i="4"/>
  <c r="E35" i="4"/>
  <c r="E34" i="3"/>
  <c r="G34" i="3"/>
  <c r="E36" i="1" l="1"/>
  <c r="G35" i="3"/>
  <c r="E35" i="3"/>
</calcChain>
</file>

<file path=xl/sharedStrings.xml><?xml version="1.0" encoding="utf-8"?>
<sst xmlns="http://schemas.openxmlformats.org/spreadsheetml/2006/main" count="1526" uniqueCount="154">
  <si>
    <t>CharClass</t>
  </si>
  <si>
    <t>AbilityKey</t>
  </si>
  <si>
    <t>Paladin</t>
  </si>
  <si>
    <t>AtlasOF_ResilienceOfDeath</t>
  </si>
  <si>
    <t>AtlasOF_StaticTempest</t>
  </si>
  <si>
    <t>AtlasOF_AugStr</t>
  </si>
  <si>
    <t>AtlasOF_AugDex</t>
  </si>
  <si>
    <t>AtlasOF_AugCon</t>
  </si>
  <si>
    <t>AtlasOF_AugQui</t>
  </si>
  <si>
    <t>AtlasOF_AugAcuity</t>
  </si>
  <si>
    <t>AtlasOF_LongWind</t>
  </si>
  <si>
    <t>AtlasOF_MasteryOfPain</t>
  </si>
  <si>
    <t>AtlasOF_MasteryOfParrying</t>
  </si>
  <si>
    <t>AtlasOF_MasteryOfBlocking</t>
  </si>
  <si>
    <t>AtlasOF_MasteryOfArms</t>
  </si>
  <si>
    <t>AtlasOF_MasteryOfMagery</t>
  </si>
  <si>
    <t>AtlasOF_MasteryOfArchery</t>
  </si>
  <si>
    <t>AtlasOF_MasteryOfWater</t>
  </si>
  <si>
    <t>AtlasOF_MasteryOfTheArt</t>
  </si>
  <si>
    <t>AtlasOF_MasteryOfTheArcane</t>
  </si>
  <si>
    <t>AtlasOF_MasteryOfHealing</t>
  </si>
  <si>
    <t>AtlasOF_MasteryOfStealth</t>
  </si>
  <si>
    <t>AtlasOF_WildPower</t>
  </si>
  <si>
    <t>AtlasOF_WildMinion</t>
  </si>
  <si>
    <t>AtlasOF_WildHealing</t>
  </si>
  <si>
    <t>AtlasOF_WildArcana</t>
  </si>
  <si>
    <t>AtlasOF_AoM</t>
  </si>
  <si>
    <t>AtlasOF_Determination</t>
  </si>
  <si>
    <t>AtlasOF_FalconsEye</t>
  </si>
  <si>
    <t>AtlasOF_Dodger</t>
  </si>
  <si>
    <t>AtlasOF_Serenity</t>
  </si>
  <si>
    <t>AtlasOF_EtherealBond</t>
  </si>
  <si>
    <t>AtlasOF_Lifter</t>
  </si>
  <si>
    <t>AtlasOF_Toughness</t>
  </si>
  <si>
    <t>AtlasOF_Regeneration</t>
  </si>
  <si>
    <t>AtlasOF_VeilRecovery</t>
  </si>
  <si>
    <t>AtlasOF_ArrowSalvaging</t>
  </si>
  <si>
    <t>AtlasOF_DualistsReflexes</t>
  </si>
  <si>
    <t>AtlasOF_SeeHidden</t>
  </si>
  <si>
    <t>AtlasOF_FirstAid</t>
  </si>
  <si>
    <t>AtlasOF_Trip</t>
  </si>
  <si>
    <t>AtlasOF_Grapple</t>
  </si>
  <si>
    <t>AtlasOF_AvoidPain</t>
  </si>
  <si>
    <t>AtlasOF_ArmorOfFaith</t>
  </si>
  <si>
    <t>AtlasOF_WhirlingDervish</t>
  </si>
  <si>
    <t>AtlasOF_Bladedance</t>
  </si>
  <si>
    <t>AtlasOF_HailOfBlows</t>
  </si>
  <si>
    <t>AtlasOF_SecondWind</t>
  </si>
  <si>
    <t>AtlasOF_BattleYell</t>
  </si>
  <si>
    <t>AtlasOF_IgnorePain</t>
  </si>
  <si>
    <t>AtlasOF_RainOfFire</t>
  </si>
  <si>
    <t>AtlasOF_RainOfIce</t>
  </si>
  <si>
    <t>AtlasOF_RainOfAnnihilation</t>
  </si>
  <si>
    <t>AtlasOF_Longshot</t>
  </si>
  <si>
    <t>AtlasOF_Volley</t>
  </si>
  <si>
    <t>AtlasOF_Concentration</t>
  </si>
  <si>
    <t>AtlasOF_MasteryOfConcentration</t>
  </si>
  <si>
    <t>AtlasOF_EmptyMind</t>
  </si>
  <si>
    <t>AtlasOF_MajesticWill</t>
  </si>
  <si>
    <t>AtlasOF_MCL</t>
  </si>
  <si>
    <t>AtlasOF_RagingPower</t>
  </si>
  <si>
    <t>AtlasOF_Purge</t>
  </si>
  <si>
    <t>AtlasOF_ReflexAttack</t>
  </si>
  <si>
    <t>AtlasOF_Viper</t>
  </si>
  <si>
    <t>AtlasOF_TrueSight</t>
  </si>
  <si>
    <t>AtlasOF_SoldiersBarricade</t>
  </si>
  <si>
    <t>AtlasOF_BunkerOfFaith</t>
  </si>
  <si>
    <t>AtlasOF_SiegeBolt</t>
  </si>
  <si>
    <t>AtlasOF_FaithHealing</t>
  </si>
  <si>
    <t>AtlasOF_WhipOfEncouragement</t>
  </si>
  <si>
    <t>AtlasOF_ExcitedFrenzy</t>
  </si>
  <si>
    <t>AtlasOF_GroupPurge</t>
  </si>
  <si>
    <t>AtlasOF_PerfectRecovery</t>
  </si>
  <si>
    <t>AtlasOF_Vanish</t>
  </si>
  <si>
    <t>AtlasOF_ShadowRun</t>
  </si>
  <si>
    <t>AtlasOF_SpeedOfSound</t>
  </si>
  <si>
    <t>AtlasOF_AmelioratingMelodies</t>
  </si>
  <si>
    <t>AtlasOF_FuryOfTheGods</t>
  </si>
  <si>
    <t>AtlasOF_WrathOfTheChampion</t>
  </si>
  <si>
    <t>AtlasOF_VolcanicPillar</t>
  </si>
  <si>
    <t>AtlasOF_RuneOfDecimation</t>
  </si>
  <si>
    <t>AtlasOF_NegativeMaelstrom</t>
  </si>
  <si>
    <t>AtlasOF_ThornweedField</t>
  </si>
  <si>
    <t>AtlasOF_CorporealDisintegration</t>
  </si>
  <si>
    <t>AtlasOF_Ichor</t>
  </si>
  <si>
    <t>AtlasOF_BrilliantAura</t>
  </si>
  <si>
    <t>AtlasOF_SeveringTheTether</t>
  </si>
  <si>
    <t>AtlasOF_Juggernaut</t>
  </si>
  <si>
    <t>AtlasOF_StyleVoid</t>
  </si>
  <si>
    <t>AtlasOF_StyleDoombringer</t>
  </si>
  <si>
    <t>AtlasOF_StyleTundra</t>
  </si>
  <si>
    <t>AtlasOF_StyleWinterMoon</t>
  </si>
  <si>
    <t>AtlasOF_StyleRazorback</t>
  </si>
  <si>
    <t>AtlasOF_PreventFlight</t>
  </si>
  <si>
    <t>AtlasOF_BatteryOfLife</t>
  </si>
  <si>
    <t>AtlasOF_ForestheartAmbusher</t>
  </si>
  <si>
    <t>AtlasOF_UnquenchableThirst</t>
  </si>
  <si>
    <t>AtlasOF_DefenderOfTheVale</t>
  </si>
  <si>
    <t>AtlasOF_StrikeTheSoul</t>
  </si>
  <si>
    <t>AtlasOF_StyleRavager</t>
  </si>
  <si>
    <t>CharName</t>
  </si>
  <si>
    <t>#</t>
  </si>
  <si>
    <t>##</t>
  </si>
  <si>
    <t>###</t>
  </si>
  <si>
    <t>-</t>
  </si>
  <si>
    <t xml:space="preserve"> .</t>
  </si>
  <si>
    <t xml:space="preserve"> ..</t>
  </si>
  <si>
    <t>SQL QUERY</t>
  </si>
  <si>
    <t>AtlasOF_Tireless</t>
  </si>
  <si>
    <t>AtlasOF_AvoidanceOfMagic</t>
  </si>
  <si>
    <t>Armsman</t>
  </si>
  <si>
    <t>Mercenary</t>
  </si>
  <si>
    <t>Reaver</t>
  </si>
  <si>
    <t>CharClass / CharName</t>
  </si>
  <si>
    <t>Cleric</t>
  </si>
  <si>
    <t>Friar</t>
  </si>
  <si>
    <t>Infiltrator</t>
  </si>
  <si>
    <t>Minstrel</t>
  </si>
  <si>
    <t>Scout</t>
  </si>
  <si>
    <t>Cabalist</t>
  </si>
  <si>
    <t>Sorcerer</t>
  </si>
  <si>
    <t>Theurgist</t>
  </si>
  <si>
    <t>Wizard</t>
  </si>
  <si>
    <t>Necromancer</t>
  </si>
  <si>
    <t>Realm</t>
  </si>
  <si>
    <t>Albion</t>
  </si>
  <si>
    <t>Hibernia</t>
  </si>
  <si>
    <t>Bard</t>
  </si>
  <si>
    <t>Druid</t>
  </si>
  <si>
    <t>Warden</t>
  </si>
  <si>
    <t>Blademaster</t>
  </si>
  <si>
    <t>Hero</t>
  </si>
  <si>
    <t>Champion</t>
  </si>
  <si>
    <t>Eldritch</t>
  </si>
  <si>
    <t>Enchanter</t>
  </si>
  <si>
    <t>Mentalist</t>
  </si>
  <si>
    <t>Nightshade</t>
  </si>
  <si>
    <t>Ranger</t>
  </si>
  <si>
    <t>Animist</t>
  </si>
  <si>
    <t>Valewalker</t>
  </si>
  <si>
    <t>Midgard</t>
  </si>
  <si>
    <t>Berserker</t>
  </si>
  <si>
    <t>Warrior</t>
  </si>
  <si>
    <t>Skald</t>
  </si>
  <si>
    <t>Thane</t>
  </si>
  <si>
    <t>Savage</t>
  </si>
  <si>
    <t>Healer</t>
  </si>
  <si>
    <t>Shaman</t>
  </si>
  <si>
    <t>Hunter</t>
  </si>
  <si>
    <t>Shadowblade</t>
  </si>
  <si>
    <t>Runemaster</t>
  </si>
  <si>
    <t>Spiritmaster</t>
  </si>
  <si>
    <t>Bonedancer</t>
  </si>
  <si>
    <t>AtlasOF_PurgeReduced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</si>
</sst>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theme="1"/>
      <name val="Consolas"/>
      <family val="3"/>
    </font>
    <font>
      <b/>
      <sz val="11"/>
      <color rgb="FFFFFF00"/>
      <name val="Consolas"/>
      <family val="3"/>
    </font>
    <font>
      <b/>
      <sz val="12"/>
      <color theme="0"/>
      <name val="Consolas"/>
      <family val="3"/>
    </font>
    <font>
      <b/>
      <sz val="12"/>
      <color rgb="FFFFFF00"/>
      <name val="Consolas"/>
      <family val="3"/>
    </font>
    <font>
      <sz val="12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2" fillId="0" borderId="0" xfId="0" applyNumberFormat="1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117"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B_RealmAbilities_Alb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PALADIN"/>
      <sheetName val="ARMSMAN"/>
      <sheetName val="MERCENARY"/>
      <sheetName val="REAVER"/>
      <sheetName val="CLERIC"/>
      <sheetName val="FRIAR"/>
      <sheetName val="INFILTRATOR"/>
      <sheetName val="MINSTREL"/>
      <sheetName val="SCOUT"/>
      <sheetName val="CABALIST"/>
      <sheetName val="SORCERER"/>
      <sheetName val="THEURGIST"/>
      <sheetName val="WIZARD"/>
      <sheetName val="NECROMANC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id="2" name="tblRealmAbilities" displayName="tblRealmAbilities" ref="B1:B101" totalsRowShown="0">
  <autoFilter ref="B1:B101"/>
  <sortState ref="B2:B101">
    <sortCondition ref="B1:B101"/>
  </sortState>
  <tableColumns count="1">
    <tableColumn id="1" name="AbilityKe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6" name="Table16" displayName="Table16" ref="D1:F40" totalsRowShown="0">
  <autoFilter ref="D1:F40"/>
  <sortState ref="D2:F15">
    <sortCondition ref="E1:E15"/>
  </sortState>
  <tableColumns count="3">
    <tableColumn id="3" name="Realm"/>
    <tableColumn id="1" name="CharClass"/>
    <tableColumn id="2" name="CharNam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10" name="tblMinstrel" displayName="tblMinstrel" ref="B3:H35" totalsRowShown="0" headerRowDxfId="116" dataDxfId="115">
  <autoFilter ref="B3:H35"/>
  <tableColumns count="7">
    <tableColumn id="1" name="AbilityKey" dataDxfId="114"/>
    <tableColumn id="2" name="#" dataDxfId="113"/>
    <tableColumn id="3" name=" ." dataDxfId="112"/>
    <tableColumn id="4" name="##" dataDxfId="111"/>
    <tableColumn id="5" name=" .." dataDxfId="110"/>
    <tableColumn id="6" name="###" dataDxfId="109"/>
    <tableColumn id="7" name="SQL QUERY" dataDxfId="0">
      <calculatedColumnFormula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8" name="tblFriar" displayName="tblFriar" ref="B3:H33" totalsRowShown="0" headerRowDxfId="108" dataDxfId="107">
  <autoFilter ref="B3:H33"/>
  <tableColumns count="7">
    <tableColumn id="1" name="AbilityKey" dataDxfId="106"/>
    <tableColumn id="2" name="#" dataDxfId="105"/>
    <tableColumn id="3" name=" ." dataDxfId="104"/>
    <tableColumn id="4" name="##" dataDxfId="103"/>
    <tableColumn id="5" name=" .." dataDxfId="102"/>
    <tableColumn id="6" name="###" dataDxfId="101"/>
    <tableColumn id="7" name="SQL QUERY" dataDxfId="12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7" name="tblCleric" displayName="tblCleric" ref="B3:H38" totalsRowShown="0" headerRowDxfId="100" dataDxfId="99">
  <autoFilter ref="B3:H38"/>
  <tableColumns count="7">
    <tableColumn id="1" name="AbilityKey" dataDxfId="98"/>
    <tableColumn id="2" name="#" dataDxfId="97"/>
    <tableColumn id="3" name=" ." dataDxfId="96"/>
    <tableColumn id="4" name="##" dataDxfId="95"/>
    <tableColumn id="5" name=" .." dataDxfId="94"/>
    <tableColumn id="6" name="###" dataDxfId="93"/>
    <tableColumn id="7" name="SQL QUERY" dataDxfId="11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5" name="tblMercenary" displayName="tblMercenary" ref="B3:H36" totalsRowShown="0" headerRowDxfId="92" dataDxfId="91">
  <autoFilter ref="B3:H36"/>
  <tableColumns count="7">
    <tableColumn id="1" name="AbilityKey" dataDxfId="90"/>
    <tableColumn id="2" name="#" dataDxfId="89"/>
    <tableColumn id="3" name=" ." dataDxfId="88"/>
    <tableColumn id="4" name="##" dataDxfId="87"/>
    <tableColumn id="5" name=" .." dataDxfId="86"/>
    <tableColumn id="6" name="###" dataDxfId="85"/>
    <tableColumn id="7" name="SQL QUERY" dataDxfId="10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4" name="tblArmsman" displayName="tblArmsman" ref="B3:H36" totalsRowShown="0" headerRowDxfId="84" dataDxfId="83">
  <autoFilter ref="B3:H36"/>
  <tableColumns count="7">
    <tableColumn id="1" name="AbilityKey" dataDxfId="82"/>
    <tableColumn id="2" name="#" dataDxfId="81"/>
    <tableColumn id="3" name=" ." dataDxfId="80"/>
    <tableColumn id="4" name="##" dataDxfId="79"/>
    <tableColumn id="5" name=" .." dataDxfId="78"/>
    <tableColumn id="6" name="###" dataDxfId="77"/>
    <tableColumn id="7" name="SQL QUERY" dataDxfId="9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3" name="tblPaladin" displayName="tblPaladin" ref="B3:H36" totalsRowShown="0" headerRowDxfId="76" dataDxfId="75">
  <autoFilter ref="B3:H36"/>
  <tableColumns count="7">
    <tableColumn id="1" name="AbilityKey" dataDxfId="74"/>
    <tableColumn id="2" name="#" dataDxfId="73"/>
    <tableColumn id="3" name=" ." dataDxfId="72"/>
    <tableColumn id="4" name="##" dataDxfId="71"/>
    <tableColumn id="5" name=" .." dataDxfId="70"/>
    <tableColumn id="6" name="###" dataDxfId="69"/>
    <tableColumn id="7" name="SQL QUERY" dataDxfId="8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5" name="tblScout13141516" displayName="tblScout13141516" ref="B3:H33" totalsRowShown="0" headerRowDxfId="68" dataDxfId="67">
  <autoFilter ref="B3:H33"/>
  <tableColumns count="7">
    <tableColumn id="1" name="AbilityKey" dataDxfId="66"/>
    <tableColumn id="2" name="#" dataDxfId="65"/>
    <tableColumn id="3" name=" ." dataDxfId="64"/>
    <tableColumn id="4" name="##" dataDxfId="63"/>
    <tableColumn id="5" name=" .." dataDxfId="62"/>
    <tableColumn id="6" name="###" dataDxfId="61"/>
    <tableColumn id="7" name="SQL QUERY" dataDxfId="7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2" name="tblScout13" displayName="tblScout13" ref="B3:H33" totalsRowShown="0" headerRowDxfId="60" dataDxfId="59">
  <autoFilter ref="B3:H33"/>
  <tableColumns count="7">
    <tableColumn id="1" name="AbilityKey" dataDxfId="58"/>
    <tableColumn id="2" name="#" dataDxfId="57"/>
    <tableColumn id="3" name=" ." dataDxfId="56"/>
    <tableColumn id="4" name="##" dataDxfId="55"/>
    <tableColumn id="5" name=" .." dataDxfId="54"/>
    <tableColumn id="6" name="###" dataDxfId="53"/>
    <tableColumn id="7" name="SQL QUERY" dataDxfId="6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13" name="tblScout1314" displayName="tblScout1314" ref="B3:H34" totalsRowShown="0" headerRowDxfId="52" dataDxfId="51">
  <autoFilter ref="B3:H34"/>
  <tableColumns count="7">
    <tableColumn id="1" name="AbilityKey" dataDxfId="50"/>
    <tableColumn id="2" name="#" dataDxfId="49"/>
    <tableColumn id="3" name=" ." dataDxfId="48"/>
    <tableColumn id="4" name="##" dataDxfId="47"/>
    <tableColumn id="5" name=" .." dataDxfId="46"/>
    <tableColumn id="6" name="###" dataDxfId="45"/>
    <tableColumn id="7" name="SQL QUERY" dataDxfId="5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9" name="tblInfiltrator" displayName="tblInfiltrator" ref="B3:H32" totalsRowShown="0" headerRowDxfId="44" dataDxfId="43">
  <autoFilter ref="B3:H32"/>
  <tableColumns count="7">
    <tableColumn id="1" name="AbilityKey" dataDxfId="42"/>
    <tableColumn id="2" name="#" dataDxfId="41"/>
    <tableColumn id="3" name=" ." dataDxfId="40"/>
    <tableColumn id="4" name="##" dataDxfId="39"/>
    <tableColumn id="5" name=" .." dataDxfId="38"/>
    <tableColumn id="6" name="###" dataDxfId="37"/>
    <tableColumn id="7" name="SQL QUERY" dataDxfId="4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id="11" name="tblScout" displayName="tblScout" ref="B3:H34" totalsRowShown="0" headerRowDxfId="36" dataDxfId="35">
  <autoFilter ref="B3:H34"/>
  <tableColumns count="7">
    <tableColumn id="1" name="AbilityKey" dataDxfId="34"/>
    <tableColumn id="2" name="#" dataDxfId="33"/>
    <tableColumn id="3" name=" ." dataDxfId="32"/>
    <tableColumn id="4" name="##" dataDxfId="31"/>
    <tableColumn id="5" name=" .." dataDxfId="30"/>
    <tableColumn id="6" name="###" dataDxfId="29"/>
    <tableColumn id="7" name="SQL QUERY" dataDxfId="3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id="14" name="tblScout131415" displayName="tblScout131415" ref="B3:H33" totalsRowShown="0" headerRowDxfId="28" dataDxfId="27">
  <autoFilter ref="B3:H33"/>
  <tableColumns count="7">
    <tableColumn id="1" name="AbilityKey" dataDxfId="26"/>
    <tableColumn id="2" name="#" dataDxfId="25"/>
    <tableColumn id="3" name=" ." dataDxfId="24"/>
    <tableColumn id="4" name="##" dataDxfId="23"/>
    <tableColumn id="5" name=" .." dataDxfId="22"/>
    <tableColumn id="6" name="###" dataDxfId="21"/>
    <tableColumn id="7" name="SQL QUERY" dataDxfId="2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id="6" name="tblReaver" displayName="tblReaver" ref="B3:H35" totalsRowShown="0" headerRowDxfId="20" dataDxfId="19">
  <autoFilter ref="B3:H35"/>
  <tableColumns count="7">
    <tableColumn id="1" name="AbilityKey" dataDxfId="18"/>
    <tableColumn id="2" name="#" dataDxfId="17"/>
    <tableColumn id="3" name=" ." dataDxfId="16"/>
    <tableColumn id="4" name="##" dataDxfId="15"/>
    <tableColumn id="5" name=" .." dataDxfId="14"/>
    <tableColumn id="6" name="###" dataDxfId="13"/>
    <tableColumn id="7" name="SQL QUERY" dataDxfId="1">
      <calculatedColumnFormula>CONCATENATE("INSERT INTO `atlas`.`classxrealmability_atlas` (`CharClass`, `AbilityKey`, `ClassXRealmAbility_ID`,`ClassXRealmAbility_Atlas_ID`) VALUES ('",$C$2,"', '",[1]!tblPaladin[[#This Row],[AbilityKey]],"', '",$D$2,[1]!tblPaladin[[#This Row],['#]],[1]!tblPaladin[[#This Row],[ .]],[1]!tblPaladin[[#This Row],['#'#]],[1]!tblPaladin[[#This Row],[ ..]],[1]!tblPaladin[[#This Row],['#'#'#]],"','",$D$2,[1]!tblPaladin[[#This Row],['#]],[1]!tblPaladin[[#This Row],[ .]],[1]!tblPaladin[[#This Row],['#'#]],[1]!tblPaladin[[#This Row],[ ..]],[1]!tblPaladin[[#This Row],['#'#'#]],"');")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F101"/>
  <sheetViews>
    <sheetView workbookViewId="0">
      <pane ySplit="1" topLeftCell="A65" activePane="bottomLeft" state="frozen"/>
      <selection pane="bottomLeft" activeCell="B2" sqref="B2:B101"/>
    </sheetView>
  </sheetViews>
  <sheetFormatPr defaultRowHeight="15" x14ac:dyDescent="0.25"/>
  <cols>
    <col min="1" max="1" width="0.85546875" customWidth="1"/>
    <col min="2" max="2" width="31.42578125" bestFit="1" customWidth="1"/>
    <col min="4" max="4" width="8.85546875" bestFit="1" customWidth="1"/>
    <col min="5" max="5" width="11.7109375" bestFit="1" customWidth="1"/>
    <col min="6" max="6" width="12.85546875" bestFit="1" customWidth="1"/>
  </cols>
  <sheetData>
    <row r="1" spans="2:6" x14ac:dyDescent="0.25">
      <c r="B1" t="s">
        <v>1</v>
      </c>
      <c r="D1" t="s">
        <v>124</v>
      </c>
      <c r="E1" t="s">
        <v>0</v>
      </c>
      <c r="F1" t="s">
        <v>100</v>
      </c>
    </row>
    <row r="2" spans="2:6" x14ac:dyDescent="0.25">
      <c r="B2" t="s">
        <v>76</v>
      </c>
      <c r="D2" t="s">
        <v>125</v>
      </c>
      <c r="E2">
        <v>1</v>
      </c>
      <c r="F2" t="s">
        <v>2</v>
      </c>
    </row>
    <row r="3" spans="2:6" x14ac:dyDescent="0.25">
      <c r="B3" t="s">
        <v>26</v>
      </c>
      <c r="D3" t="s">
        <v>125</v>
      </c>
      <c r="E3">
        <v>2</v>
      </c>
      <c r="F3" t="s">
        <v>110</v>
      </c>
    </row>
    <row r="4" spans="2:6" x14ac:dyDescent="0.25">
      <c r="B4" t="s">
        <v>43</v>
      </c>
      <c r="D4" t="s">
        <v>125</v>
      </c>
      <c r="E4">
        <v>3</v>
      </c>
      <c r="F4" t="s">
        <v>118</v>
      </c>
    </row>
    <row r="5" spans="2:6" x14ac:dyDescent="0.25">
      <c r="B5" t="s">
        <v>36</v>
      </c>
      <c r="D5" t="s">
        <v>125</v>
      </c>
      <c r="E5">
        <v>4</v>
      </c>
      <c r="F5" t="s">
        <v>117</v>
      </c>
    </row>
    <row r="6" spans="2:6" x14ac:dyDescent="0.25">
      <c r="B6" t="s">
        <v>9</v>
      </c>
      <c r="D6" t="s">
        <v>125</v>
      </c>
      <c r="E6">
        <v>5</v>
      </c>
      <c r="F6" t="s">
        <v>121</v>
      </c>
    </row>
    <row r="7" spans="2:6" x14ac:dyDescent="0.25">
      <c r="B7" t="s">
        <v>7</v>
      </c>
      <c r="D7" t="s">
        <v>125</v>
      </c>
      <c r="E7">
        <v>6</v>
      </c>
      <c r="F7" t="s">
        <v>114</v>
      </c>
    </row>
    <row r="8" spans="2:6" x14ac:dyDescent="0.25">
      <c r="B8" t="s">
        <v>6</v>
      </c>
      <c r="D8" t="s">
        <v>125</v>
      </c>
      <c r="E8" s="12">
        <v>7</v>
      </c>
      <c r="F8" t="s">
        <v>122</v>
      </c>
    </row>
    <row r="9" spans="2:6" x14ac:dyDescent="0.25">
      <c r="B9" t="s">
        <v>8</v>
      </c>
      <c r="D9" t="s">
        <v>125</v>
      </c>
      <c r="E9">
        <v>8</v>
      </c>
      <c r="F9" t="s">
        <v>120</v>
      </c>
    </row>
    <row r="10" spans="2:6" x14ac:dyDescent="0.25">
      <c r="B10" t="s">
        <v>5</v>
      </c>
      <c r="D10" t="s">
        <v>125</v>
      </c>
      <c r="E10">
        <v>9</v>
      </c>
      <c r="F10" t="s">
        <v>116</v>
      </c>
    </row>
    <row r="11" spans="2:6" x14ac:dyDescent="0.25">
      <c r="B11" t="s">
        <v>109</v>
      </c>
      <c r="D11" t="s">
        <v>125</v>
      </c>
      <c r="E11">
        <v>10</v>
      </c>
      <c r="F11" t="s">
        <v>115</v>
      </c>
    </row>
    <row r="12" spans="2:6" x14ac:dyDescent="0.25">
      <c r="B12" t="s">
        <v>42</v>
      </c>
      <c r="D12" t="s">
        <v>125</v>
      </c>
      <c r="E12">
        <v>11</v>
      </c>
      <c r="F12" t="s">
        <v>111</v>
      </c>
    </row>
    <row r="13" spans="2:6" x14ac:dyDescent="0.25">
      <c r="B13" t="s">
        <v>94</v>
      </c>
      <c r="D13" t="s">
        <v>125</v>
      </c>
      <c r="E13">
        <v>12</v>
      </c>
      <c r="F13" t="s">
        <v>123</v>
      </c>
    </row>
    <row r="14" spans="2:6" x14ac:dyDescent="0.25">
      <c r="B14" t="s">
        <v>48</v>
      </c>
      <c r="D14" t="s">
        <v>125</v>
      </c>
      <c r="E14">
        <v>13</v>
      </c>
      <c r="F14" t="s">
        <v>119</v>
      </c>
    </row>
    <row r="15" spans="2:6" x14ac:dyDescent="0.25">
      <c r="B15" t="s">
        <v>45</v>
      </c>
      <c r="D15" t="s">
        <v>125</v>
      </c>
      <c r="E15">
        <v>19</v>
      </c>
      <c r="F15" t="s">
        <v>112</v>
      </c>
    </row>
    <row r="16" spans="2:6" x14ac:dyDescent="0.25">
      <c r="B16" t="s">
        <v>85</v>
      </c>
      <c r="D16" t="s">
        <v>126</v>
      </c>
      <c r="E16">
        <v>48</v>
      </c>
      <c r="F16" t="s">
        <v>127</v>
      </c>
    </row>
    <row r="17" spans="2:6" x14ac:dyDescent="0.25">
      <c r="B17" t="s">
        <v>66</v>
      </c>
      <c r="D17" t="s">
        <v>126</v>
      </c>
      <c r="E17">
        <v>47</v>
      </c>
      <c r="F17" t="s">
        <v>128</v>
      </c>
    </row>
    <row r="18" spans="2:6" x14ac:dyDescent="0.25">
      <c r="B18" t="s">
        <v>55</v>
      </c>
      <c r="D18" t="s">
        <v>126</v>
      </c>
      <c r="E18">
        <v>46</v>
      </c>
      <c r="F18" t="s">
        <v>129</v>
      </c>
    </row>
    <row r="19" spans="2:6" x14ac:dyDescent="0.25">
      <c r="B19" t="s">
        <v>83</v>
      </c>
      <c r="D19" t="s">
        <v>126</v>
      </c>
      <c r="E19">
        <v>43</v>
      </c>
      <c r="F19" t="s">
        <v>130</v>
      </c>
    </row>
    <row r="20" spans="2:6" x14ac:dyDescent="0.25">
      <c r="B20" t="s">
        <v>97</v>
      </c>
      <c r="D20" t="s">
        <v>126</v>
      </c>
      <c r="E20">
        <v>44</v>
      </c>
      <c r="F20" t="s">
        <v>131</v>
      </c>
    </row>
    <row r="21" spans="2:6" x14ac:dyDescent="0.25">
      <c r="B21" t="s">
        <v>27</v>
      </c>
      <c r="D21" t="s">
        <v>126</v>
      </c>
      <c r="E21">
        <v>45</v>
      </c>
      <c r="F21" t="s">
        <v>132</v>
      </c>
    </row>
    <row r="22" spans="2:6" x14ac:dyDescent="0.25">
      <c r="B22" t="s">
        <v>29</v>
      </c>
      <c r="D22" t="s">
        <v>126</v>
      </c>
      <c r="E22">
        <v>40</v>
      </c>
      <c r="F22" t="s">
        <v>133</v>
      </c>
    </row>
    <row r="23" spans="2:6" x14ac:dyDescent="0.25">
      <c r="B23" t="s">
        <v>37</v>
      </c>
      <c r="D23" t="s">
        <v>126</v>
      </c>
      <c r="E23">
        <v>41</v>
      </c>
      <c r="F23" t="s">
        <v>134</v>
      </c>
    </row>
    <row r="24" spans="2:6" x14ac:dyDescent="0.25">
      <c r="B24" t="s">
        <v>57</v>
      </c>
      <c r="D24" t="s">
        <v>126</v>
      </c>
      <c r="E24">
        <v>42</v>
      </c>
      <c r="F24" t="s">
        <v>135</v>
      </c>
    </row>
    <row r="25" spans="2:6" x14ac:dyDescent="0.25">
      <c r="B25" t="s">
        <v>31</v>
      </c>
      <c r="D25" t="s">
        <v>126</v>
      </c>
      <c r="E25">
        <v>49</v>
      </c>
      <c r="F25" t="s">
        <v>136</v>
      </c>
    </row>
    <row r="26" spans="2:6" x14ac:dyDescent="0.25">
      <c r="B26" t="s">
        <v>70</v>
      </c>
      <c r="D26" t="s">
        <v>126</v>
      </c>
      <c r="E26">
        <v>50</v>
      </c>
      <c r="F26" t="s">
        <v>137</v>
      </c>
    </row>
    <row r="27" spans="2:6" x14ac:dyDescent="0.25">
      <c r="B27" t="s">
        <v>68</v>
      </c>
      <c r="D27" t="s">
        <v>126</v>
      </c>
      <c r="E27">
        <v>55</v>
      </c>
      <c r="F27" t="s">
        <v>138</v>
      </c>
    </row>
    <row r="28" spans="2:6" x14ac:dyDescent="0.25">
      <c r="B28" t="s">
        <v>28</v>
      </c>
      <c r="D28" t="s">
        <v>126</v>
      </c>
      <c r="E28">
        <v>56</v>
      </c>
      <c r="F28" t="s">
        <v>139</v>
      </c>
    </row>
    <row r="29" spans="2:6" x14ac:dyDescent="0.25">
      <c r="B29" t="s">
        <v>39</v>
      </c>
      <c r="D29" t="s">
        <v>140</v>
      </c>
      <c r="E29">
        <v>31</v>
      </c>
      <c r="F29" t="s">
        <v>141</v>
      </c>
    </row>
    <row r="30" spans="2:6" x14ac:dyDescent="0.25">
      <c r="B30" t="s">
        <v>95</v>
      </c>
      <c r="D30" t="s">
        <v>140</v>
      </c>
      <c r="E30">
        <v>22</v>
      </c>
      <c r="F30" t="s">
        <v>142</v>
      </c>
    </row>
    <row r="31" spans="2:6" x14ac:dyDescent="0.25">
      <c r="B31" t="s">
        <v>77</v>
      </c>
      <c r="D31" t="s">
        <v>140</v>
      </c>
      <c r="E31">
        <v>24</v>
      </c>
      <c r="F31" t="s">
        <v>143</v>
      </c>
    </row>
    <row r="32" spans="2:6" x14ac:dyDescent="0.25">
      <c r="B32" t="s">
        <v>41</v>
      </c>
      <c r="D32" t="s">
        <v>140</v>
      </c>
      <c r="E32">
        <v>21</v>
      </c>
      <c r="F32" t="s">
        <v>144</v>
      </c>
    </row>
    <row r="33" spans="2:6" x14ac:dyDescent="0.25">
      <c r="B33" t="s">
        <v>71</v>
      </c>
      <c r="D33" t="s">
        <v>140</v>
      </c>
      <c r="E33">
        <v>32</v>
      </c>
      <c r="F33" t="s">
        <v>145</v>
      </c>
    </row>
    <row r="34" spans="2:6" x14ac:dyDescent="0.25">
      <c r="B34" t="s">
        <v>46</v>
      </c>
      <c r="D34" t="s">
        <v>140</v>
      </c>
      <c r="E34">
        <v>26</v>
      </c>
      <c r="F34" t="s">
        <v>146</v>
      </c>
    </row>
    <row r="35" spans="2:6" x14ac:dyDescent="0.25">
      <c r="B35" t="s">
        <v>84</v>
      </c>
      <c r="D35" t="s">
        <v>140</v>
      </c>
      <c r="E35">
        <v>28</v>
      </c>
      <c r="F35" t="s">
        <v>147</v>
      </c>
    </row>
    <row r="36" spans="2:6" x14ac:dyDescent="0.25">
      <c r="B36" t="s">
        <v>49</v>
      </c>
      <c r="D36" t="s">
        <v>140</v>
      </c>
      <c r="E36">
        <v>25</v>
      </c>
      <c r="F36" t="s">
        <v>148</v>
      </c>
    </row>
    <row r="37" spans="2:6" x14ac:dyDescent="0.25">
      <c r="B37" t="s">
        <v>87</v>
      </c>
      <c r="D37" t="s">
        <v>140</v>
      </c>
      <c r="E37">
        <v>23</v>
      </c>
      <c r="F37" t="s">
        <v>149</v>
      </c>
    </row>
    <row r="38" spans="2:6" x14ac:dyDescent="0.25">
      <c r="B38" t="s">
        <v>32</v>
      </c>
      <c r="D38" t="s">
        <v>140</v>
      </c>
      <c r="E38">
        <v>29</v>
      </c>
      <c r="F38" t="s">
        <v>150</v>
      </c>
    </row>
    <row r="39" spans="2:6" x14ac:dyDescent="0.25">
      <c r="B39" t="s">
        <v>53</v>
      </c>
      <c r="D39" t="s">
        <v>140</v>
      </c>
      <c r="E39">
        <v>27</v>
      </c>
      <c r="F39" t="s">
        <v>151</v>
      </c>
    </row>
    <row r="40" spans="2:6" x14ac:dyDescent="0.25">
      <c r="B40" t="s">
        <v>10</v>
      </c>
      <c r="D40" t="s">
        <v>140</v>
      </c>
      <c r="E40">
        <v>30</v>
      </c>
      <c r="F40" t="s">
        <v>152</v>
      </c>
    </row>
    <row r="41" spans="2:6" x14ac:dyDescent="0.25">
      <c r="B41" t="s">
        <v>58</v>
      </c>
    </row>
    <row r="42" spans="2:6" x14ac:dyDescent="0.25">
      <c r="B42" t="s">
        <v>16</v>
      </c>
    </row>
    <row r="43" spans="2:6" x14ac:dyDescent="0.25">
      <c r="B43" t="s">
        <v>14</v>
      </c>
    </row>
    <row r="44" spans="2:6" x14ac:dyDescent="0.25">
      <c r="B44" t="s">
        <v>13</v>
      </c>
    </row>
    <row r="45" spans="2:6" x14ac:dyDescent="0.25">
      <c r="B45" t="s">
        <v>56</v>
      </c>
    </row>
    <row r="46" spans="2:6" x14ac:dyDescent="0.25">
      <c r="B46" t="s">
        <v>20</v>
      </c>
    </row>
    <row r="47" spans="2:6" x14ac:dyDescent="0.25">
      <c r="B47" t="s">
        <v>15</v>
      </c>
    </row>
    <row r="48" spans="2:6" x14ac:dyDescent="0.25">
      <c r="B48" t="s">
        <v>11</v>
      </c>
    </row>
    <row r="49" spans="2:2" x14ac:dyDescent="0.25">
      <c r="B49" t="s">
        <v>12</v>
      </c>
    </row>
    <row r="50" spans="2:2" x14ac:dyDescent="0.25">
      <c r="B50" t="s">
        <v>21</v>
      </c>
    </row>
    <row r="51" spans="2:2" x14ac:dyDescent="0.25">
      <c r="B51" t="s">
        <v>19</v>
      </c>
    </row>
    <row r="52" spans="2:2" x14ac:dyDescent="0.25">
      <c r="B52" t="s">
        <v>18</v>
      </c>
    </row>
    <row r="53" spans="2:2" x14ac:dyDescent="0.25">
      <c r="B53" t="s">
        <v>17</v>
      </c>
    </row>
    <row r="54" spans="2:2" x14ac:dyDescent="0.25">
      <c r="B54" t="s">
        <v>59</v>
      </c>
    </row>
    <row r="55" spans="2:2" x14ac:dyDescent="0.25">
      <c r="B55" t="s">
        <v>81</v>
      </c>
    </row>
    <row r="56" spans="2:2" x14ac:dyDescent="0.25">
      <c r="B56" t="s">
        <v>72</v>
      </c>
    </row>
    <row r="57" spans="2:2" x14ac:dyDescent="0.25">
      <c r="B57" t="s">
        <v>93</v>
      </c>
    </row>
    <row r="58" spans="2:2" x14ac:dyDescent="0.25">
      <c r="B58" t="s">
        <v>61</v>
      </c>
    </row>
    <row r="59" spans="2:2" x14ac:dyDescent="0.25">
      <c r="B59" t="s">
        <v>153</v>
      </c>
    </row>
    <row r="60" spans="2:2" x14ac:dyDescent="0.25">
      <c r="B60" t="s">
        <v>60</v>
      </c>
    </row>
    <row r="61" spans="2:2" x14ac:dyDescent="0.25">
      <c r="B61" t="s">
        <v>52</v>
      </c>
    </row>
    <row r="62" spans="2:2" x14ac:dyDescent="0.25">
      <c r="B62" t="s">
        <v>50</v>
      </c>
    </row>
    <row r="63" spans="2:2" x14ac:dyDescent="0.25">
      <c r="B63" t="s">
        <v>51</v>
      </c>
    </row>
    <row r="64" spans="2:2" x14ac:dyDescent="0.25">
      <c r="B64" t="s">
        <v>62</v>
      </c>
    </row>
    <row r="65" spans="2:2" x14ac:dyDescent="0.25">
      <c r="B65" t="s">
        <v>34</v>
      </c>
    </row>
    <row r="66" spans="2:2" x14ac:dyDescent="0.25">
      <c r="B66" t="s">
        <v>3</v>
      </c>
    </row>
    <row r="67" spans="2:2" x14ac:dyDescent="0.25">
      <c r="B67" t="s">
        <v>80</v>
      </c>
    </row>
    <row r="68" spans="2:2" x14ac:dyDescent="0.25">
      <c r="B68" t="s">
        <v>47</v>
      </c>
    </row>
    <row r="69" spans="2:2" x14ac:dyDescent="0.25">
      <c r="B69" t="s">
        <v>38</v>
      </c>
    </row>
    <row r="70" spans="2:2" x14ac:dyDescent="0.25">
      <c r="B70" t="s">
        <v>30</v>
      </c>
    </row>
    <row r="71" spans="2:2" x14ac:dyDescent="0.25">
      <c r="B71" t="s">
        <v>86</v>
      </c>
    </row>
    <row r="72" spans="2:2" x14ac:dyDescent="0.25">
      <c r="B72" t="s">
        <v>74</v>
      </c>
    </row>
    <row r="73" spans="2:2" x14ac:dyDescent="0.25">
      <c r="B73" t="s">
        <v>67</v>
      </c>
    </row>
    <row r="74" spans="2:2" x14ac:dyDescent="0.25">
      <c r="B74" t="s">
        <v>65</v>
      </c>
    </row>
    <row r="75" spans="2:2" x14ac:dyDescent="0.25">
      <c r="B75" t="s">
        <v>75</v>
      </c>
    </row>
    <row r="76" spans="2:2" x14ac:dyDescent="0.25">
      <c r="B76" t="s">
        <v>4</v>
      </c>
    </row>
    <row r="77" spans="2:2" x14ac:dyDescent="0.25">
      <c r="B77" t="s">
        <v>98</v>
      </c>
    </row>
    <row r="78" spans="2:2" x14ac:dyDescent="0.25">
      <c r="B78" t="s">
        <v>89</v>
      </c>
    </row>
    <row r="79" spans="2:2" x14ac:dyDescent="0.25">
      <c r="B79" t="s">
        <v>99</v>
      </c>
    </row>
    <row r="80" spans="2:2" x14ac:dyDescent="0.25">
      <c r="B80" t="s">
        <v>92</v>
      </c>
    </row>
    <row r="81" spans="2:2" x14ac:dyDescent="0.25">
      <c r="B81" t="s">
        <v>90</v>
      </c>
    </row>
    <row r="82" spans="2:2" x14ac:dyDescent="0.25">
      <c r="B82" t="s">
        <v>88</v>
      </c>
    </row>
    <row r="83" spans="2:2" x14ac:dyDescent="0.25">
      <c r="B83" t="s">
        <v>91</v>
      </c>
    </row>
    <row r="84" spans="2:2" x14ac:dyDescent="0.25">
      <c r="B84" t="s">
        <v>82</v>
      </c>
    </row>
    <row r="85" spans="2:2" x14ac:dyDescent="0.25">
      <c r="B85" t="s">
        <v>108</v>
      </c>
    </row>
    <row r="86" spans="2:2" x14ac:dyDescent="0.25">
      <c r="B86" t="s">
        <v>33</v>
      </c>
    </row>
    <row r="87" spans="2:2" x14ac:dyDescent="0.25">
      <c r="B87" t="s">
        <v>40</v>
      </c>
    </row>
    <row r="88" spans="2:2" x14ac:dyDescent="0.25">
      <c r="B88" t="s">
        <v>64</v>
      </c>
    </row>
    <row r="89" spans="2:2" x14ac:dyDescent="0.25">
      <c r="B89" t="s">
        <v>96</v>
      </c>
    </row>
    <row r="90" spans="2:2" x14ac:dyDescent="0.25">
      <c r="B90" t="s">
        <v>73</v>
      </c>
    </row>
    <row r="91" spans="2:2" x14ac:dyDescent="0.25">
      <c r="B91" t="s">
        <v>35</v>
      </c>
    </row>
    <row r="92" spans="2:2" x14ac:dyDescent="0.25">
      <c r="B92" t="s">
        <v>63</v>
      </c>
    </row>
    <row r="93" spans="2:2" x14ac:dyDescent="0.25">
      <c r="B93" t="s">
        <v>79</v>
      </c>
    </row>
    <row r="94" spans="2:2" x14ac:dyDescent="0.25">
      <c r="B94" t="s">
        <v>54</v>
      </c>
    </row>
    <row r="95" spans="2:2" x14ac:dyDescent="0.25">
      <c r="B95" t="s">
        <v>69</v>
      </c>
    </row>
    <row r="96" spans="2:2" x14ac:dyDescent="0.25">
      <c r="B96" t="s">
        <v>44</v>
      </c>
    </row>
    <row r="97" spans="2:2" x14ac:dyDescent="0.25">
      <c r="B97" t="s">
        <v>25</v>
      </c>
    </row>
    <row r="98" spans="2:2" x14ac:dyDescent="0.25">
      <c r="B98" t="s">
        <v>24</v>
      </c>
    </row>
    <row r="99" spans="2:2" x14ac:dyDescent="0.25">
      <c r="B99" t="s">
        <v>23</v>
      </c>
    </row>
    <row r="100" spans="2:2" x14ac:dyDescent="0.25">
      <c r="B100" t="s">
        <v>22</v>
      </c>
    </row>
    <row r="101" spans="2:2" x14ac:dyDescent="0.25">
      <c r="B10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zoomScale="85" zoomScaleNormal="85" workbookViewId="0">
      <pane ySplit="3" topLeftCell="A4" activePane="bottomLeft" state="frozen"/>
      <selection pane="bottomLeft" activeCell="H35" sqref="H35"/>
    </sheetView>
  </sheetViews>
  <sheetFormatPr defaultRowHeight="15" x14ac:dyDescent="0.25"/>
  <cols>
    <col min="1" max="1" width="0.85546875" customWidth="1"/>
    <col min="2" max="2" width="31.710937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06.710937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48</v>
      </c>
      <c r="D2" s="5" t="s">
        <v>127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'AtlasOF_AugStr', 'Bard1-0-1','Bard1-0-1');</v>
      </c>
    </row>
    <row r="5" spans="2:8" x14ac:dyDescent="0.25">
      <c r="B5" s="3" t="s">
        <v>14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'AtlasOF_MasteryOfArms', 'Bard1-0-2','Bard1-0-2');</v>
      </c>
    </row>
    <row r="6" spans="2:8" x14ac:dyDescent="0.25">
      <c r="B6" s="3" t="s">
        <v>6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 t="shared" ref="G6:G31" si="0">IF(G5=9,1,G5+1)</f>
        <v>3</v>
      </c>
      <c r="H6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'AtlasOF_AugDex', 'Bard1-0-3','Bard1-0-3');</v>
      </c>
    </row>
    <row r="7" spans="2:8" x14ac:dyDescent="0.25">
      <c r="B7" s="3" t="s">
        <v>11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si="0"/>
        <v>4</v>
      </c>
      <c r="H7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'AtlasOF_MasteryOfPain', 'Bard1-0-4','Bard1-0-4');</v>
      </c>
    </row>
    <row r="8" spans="2:8" x14ac:dyDescent="0.25">
      <c r="B8" s="3" t="s">
        <v>13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'AtlasOF_MasteryOfBlocking', 'Bard1-0-5','Bard1-0-5');</v>
      </c>
    </row>
    <row r="9" spans="2:8" x14ac:dyDescent="0.25">
      <c r="B9" s="3" t="s">
        <v>7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'AtlasOF_AugCon', 'Bard1-0-6','Bard1-0-6');</v>
      </c>
    </row>
    <row r="10" spans="2:8" x14ac:dyDescent="0.25">
      <c r="B10" s="3" t="s">
        <v>47</v>
      </c>
      <c r="C10" s="4">
        <v>1</v>
      </c>
      <c r="D10" s="4" t="s">
        <v>104</v>
      </c>
      <c r="E10" s="4">
        <f t="shared" ref="E10:E31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'AtlasOF_SecondWind', 'Bard1-0-7','Bard1-0-7');</v>
      </c>
    </row>
    <row r="11" spans="2:8" x14ac:dyDescent="0.25">
      <c r="B11" s="3" t="s">
        <v>43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'AtlasOF_ArmorOfFaith', 'Bard1-0-8','Bard1-0-8');</v>
      </c>
    </row>
    <row r="12" spans="2:8" x14ac:dyDescent="0.25">
      <c r="B12" s="3" t="s">
        <v>8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'AtlasOF_AugQui', 'Bard1-0-9','Bard1-0-9');</v>
      </c>
    </row>
    <row r="13" spans="2:8" x14ac:dyDescent="0.25">
      <c r="B13" s="3" t="s">
        <v>29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'AtlasOF_Dodger', 'Bard1-1-1','Bard1-1-1');</v>
      </c>
    </row>
    <row r="14" spans="2:8" x14ac:dyDescent="0.25">
      <c r="B14" s="3" t="s">
        <v>9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'AtlasOF_AugAcuity', 'Bard1-1-2','Bard1-1-2');</v>
      </c>
    </row>
    <row r="15" spans="2:8" x14ac:dyDescent="0.25">
      <c r="B15" s="7" t="s">
        <v>30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'AtlasOF_Serenity', 'Bard1-1-3','Bard1-1-3');</v>
      </c>
    </row>
    <row r="16" spans="2:8" x14ac:dyDescent="0.25">
      <c r="B16" s="3" t="s">
        <v>31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'AtlasOF_EtherealBond', 'Bard1-1-4','Bard1-1-4');</v>
      </c>
    </row>
    <row r="17" spans="2:8" x14ac:dyDescent="0.25">
      <c r="B17" s="3" t="s">
        <v>24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'AtlasOF_WildHealing', 'Bard1-1-5','Bard1-1-5');</v>
      </c>
    </row>
    <row r="18" spans="2:8" x14ac:dyDescent="0.25">
      <c r="B18" s="3" t="s">
        <v>18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'AtlasOF_MasteryOfTheArt', 'Bard1-1-6','Bard1-1-6');</v>
      </c>
    </row>
    <row r="19" spans="2:8" x14ac:dyDescent="0.25">
      <c r="B19" s="7" t="s">
        <v>20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'AtlasOF_MasteryOfHealing', 'Bard1-1-7','Bard1-1-7');</v>
      </c>
    </row>
    <row r="20" spans="2:8" x14ac:dyDescent="0.25">
      <c r="B20" s="3" t="s">
        <v>19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'AtlasOF_MasteryOfTheArcane', 'Bard1-1-8','Bard1-1-8');</v>
      </c>
    </row>
    <row r="21" spans="2:8" x14ac:dyDescent="0.25">
      <c r="B21" s="7" t="s">
        <v>10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'AtlasOF_LongWind', 'Bard1-1-9','Bard1-1-9');</v>
      </c>
    </row>
    <row r="22" spans="2:8" x14ac:dyDescent="0.25">
      <c r="B22" s="3" t="s">
        <v>108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'AtlasOF_Tireless', 'Bard1-2-1','Bard1-2-1');</v>
      </c>
    </row>
    <row r="23" spans="2:8" x14ac:dyDescent="0.25">
      <c r="B23" s="3" t="s">
        <v>34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'AtlasOF_Regeneration', 'Bard1-2-2','Bard1-2-2');</v>
      </c>
    </row>
    <row r="24" spans="2:8" x14ac:dyDescent="0.25">
      <c r="B24" s="3" t="s">
        <v>33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'AtlasOF_Toughness', 'Bard1-2-3','Bard1-2-3');</v>
      </c>
    </row>
    <row r="25" spans="2:8" x14ac:dyDescent="0.25">
      <c r="B25" s="7" t="s">
        <v>17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'AtlasOF_MasteryOfWater', 'Bard1-2-4','Bard1-2-4');</v>
      </c>
    </row>
    <row r="26" spans="2:8" x14ac:dyDescent="0.25">
      <c r="B26" s="3" t="s">
        <v>109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'AtlasOF_AvoidanceOfMagic', 'Bard1-2-5','Bard1-2-5');</v>
      </c>
    </row>
    <row r="27" spans="2:8" x14ac:dyDescent="0.25">
      <c r="B27" s="3" t="s">
        <v>32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'AtlasOF_Lifter', 'Bard1-2-6','Bard1-2-6');</v>
      </c>
    </row>
    <row r="28" spans="2:8" x14ac:dyDescent="0.25">
      <c r="B28" s="3" t="s">
        <v>35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'AtlasOF_VeilRecovery', 'Bard1-2-7','Bard1-2-7');</v>
      </c>
    </row>
    <row r="29" spans="2:8" x14ac:dyDescent="0.25">
      <c r="B29" s="3" t="s">
        <v>39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'AtlasOF_FirstAid', 'Bard1-2-8','Bard1-2-8');</v>
      </c>
    </row>
    <row r="30" spans="2:8" x14ac:dyDescent="0.25">
      <c r="B30" s="3" t="s">
        <v>49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'AtlasOF_IgnorePain', 'Bard1-2-9','Bard1-2-9');</v>
      </c>
    </row>
    <row r="31" spans="2:8" x14ac:dyDescent="0.25">
      <c r="B31" s="3" t="s">
        <v>57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'AtlasOF_EmptyMind', 'Bard1-3-1','Bard1-3-1');</v>
      </c>
    </row>
    <row r="32" spans="2:8" x14ac:dyDescent="0.25">
      <c r="B32" s="3" t="s">
        <v>59</v>
      </c>
      <c r="C32" s="4">
        <v>1</v>
      </c>
      <c r="D32" s="4" t="s">
        <v>104</v>
      </c>
      <c r="E32" s="4">
        <f t="shared" ref="E32:E35" si="2">IF(G31=9,E31+1,E31)</f>
        <v>3</v>
      </c>
      <c r="F32" s="4" t="s">
        <v>104</v>
      </c>
      <c r="G32" s="4">
        <f t="shared" ref="G32:G35" si="3">IF(G31=9,1,G31+1)</f>
        <v>2</v>
      </c>
      <c r="H32" s="11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'AtlasOF_MCL', 'Bard1-3-2','Bard1-3-2');</v>
      </c>
    </row>
    <row r="33" spans="2:8" x14ac:dyDescent="0.25">
      <c r="B33" s="3" t="s">
        <v>60</v>
      </c>
      <c r="C33" s="4">
        <v>1</v>
      </c>
      <c r="D33" s="4" t="s">
        <v>104</v>
      </c>
      <c r="E33" s="4">
        <f t="shared" si="2"/>
        <v>3</v>
      </c>
      <c r="F33" s="4" t="s">
        <v>104</v>
      </c>
      <c r="G33" s="4">
        <f t="shared" si="3"/>
        <v>3</v>
      </c>
      <c r="H33" s="11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'AtlasOF_RagingPower', 'Bard1-3-3','Bard1-3-3');</v>
      </c>
    </row>
    <row r="34" spans="2:8" x14ac:dyDescent="0.25">
      <c r="B34" s="3" t="s">
        <v>61</v>
      </c>
      <c r="C34" s="4">
        <v>1</v>
      </c>
      <c r="D34" s="4" t="s">
        <v>104</v>
      </c>
      <c r="E34" s="4">
        <f t="shared" si="2"/>
        <v>3</v>
      </c>
      <c r="F34" s="4" t="s">
        <v>104</v>
      </c>
      <c r="G34" s="4">
        <f t="shared" si="3"/>
        <v>4</v>
      </c>
      <c r="H34" s="11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'AtlasOF_Purge', 'Bard1-3-4','Bard1-3-4');</v>
      </c>
    </row>
    <row r="35" spans="2:8" x14ac:dyDescent="0.25">
      <c r="B35" s="3" t="s">
        <v>76</v>
      </c>
      <c r="C35" s="4">
        <v>1</v>
      </c>
      <c r="D35" s="4" t="s">
        <v>104</v>
      </c>
      <c r="E35" s="4">
        <f t="shared" si="2"/>
        <v>3</v>
      </c>
      <c r="F35" s="4" t="s">
        <v>104</v>
      </c>
      <c r="G35" s="4">
        <f t="shared" si="3"/>
        <v>5</v>
      </c>
      <c r="H35" s="11" t="str">
        <f>CONCATENATE("INSERT INTO `atlas`.`classxrealmability_atlas` (`CharClass`, `AbilityKey`, `ClassXRealmAbility_ID`,`ClassXRealmAbility_Atlas_ID`) VALUES ('",$C$2,"', '",tblMinstrel[[#This Row],[AbilityKey]],"', '",$D$2,tblMinstrel[[#This Row],['#]],tblMinstrel[[#This Row],[ .]],tblMinstrel[[#This Row],['#'#]],tblMinstrel[[#This Row],[ ..]],tblMinstrel[[#This Row],['#'#'#]],"','",$D$2,tblMinstrel[[#This Row],['#]],tblMinstrel[[#This Row],[ .]],tblMinstrel[[#This Row],['#'#]],tblMinstrel[[#This Row],[ ..]],tblMinstrel[[#This Row],['#'#'#]],"');")</f>
        <v>INSERT INTO `atlas`.`classxrealmability_atlas` (`CharClass`, `AbilityKey`, `ClassXRealmAbility_ID`,`ClassXRealmAbility_Atlas_ID`) VALUES ('48', 'AtlasOF_AmelioratingMelodies', 'Bard1-3-5','Bard1-3-5');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CONFIG!$B$2:$B$101</xm:f>
          </x14:formula1>
          <xm:sqref>B4:B35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zoomScale="85" zoomScaleNormal="85"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0.85546875" customWidth="1"/>
    <col min="2" max="2" width="31.710937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08.8554687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47</v>
      </c>
      <c r="D2" s="5" t="s">
        <v>128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'AtlasOF_AugStr', 'Druid1-0-1','Druid1-0-1');</v>
      </c>
    </row>
    <row r="5" spans="2:8" x14ac:dyDescent="0.25">
      <c r="B5" s="3" t="s">
        <v>6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'AtlasOF_AugDex', 'Druid1-0-2','Druid1-0-2');</v>
      </c>
    </row>
    <row r="6" spans="2:8" x14ac:dyDescent="0.25">
      <c r="B6" s="3" t="s">
        <v>13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 t="shared" ref="G6:G33" si="0">IF(G5=9,1,G5+1)</f>
        <v>3</v>
      </c>
      <c r="H6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'AtlasOF_MasteryOfBlocking', 'Druid1-0-3','Druid1-0-3');</v>
      </c>
    </row>
    <row r="7" spans="2:8" x14ac:dyDescent="0.25">
      <c r="B7" s="3" t="s">
        <v>7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si="0"/>
        <v>4</v>
      </c>
      <c r="H7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'AtlasOF_AugCon', 'Druid1-0-4','Druid1-0-4');</v>
      </c>
    </row>
    <row r="8" spans="2:8" x14ac:dyDescent="0.25">
      <c r="B8" s="3" t="s">
        <v>47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'AtlasOF_SecondWind', 'Druid1-0-5','Druid1-0-5');</v>
      </c>
    </row>
    <row r="9" spans="2:8" x14ac:dyDescent="0.25">
      <c r="B9" s="3" t="s">
        <v>43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'AtlasOF_ArmorOfFaith', 'Druid1-0-6','Druid1-0-6');</v>
      </c>
    </row>
    <row r="10" spans="2:8" x14ac:dyDescent="0.25">
      <c r="B10" s="3" t="s">
        <v>8</v>
      </c>
      <c r="C10" s="4">
        <v>1</v>
      </c>
      <c r="D10" s="4" t="s">
        <v>104</v>
      </c>
      <c r="E10" s="4">
        <f t="shared" ref="E10:E33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'AtlasOF_AugQui', 'Druid1-0-7','Druid1-0-7');</v>
      </c>
    </row>
    <row r="11" spans="2:8" x14ac:dyDescent="0.25">
      <c r="B11" s="3" t="s">
        <v>9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'AtlasOF_AugAcuity', 'Druid1-0-8','Druid1-0-8');</v>
      </c>
    </row>
    <row r="12" spans="2:8" x14ac:dyDescent="0.25">
      <c r="B12" s="3" t="s">
        <v>30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'AtlasOF_Serenity', 'Druid1-0-9','Druid1-0-9');</v>
      </c>
    </row>
    <row r="13" spans="2:8" x14ac:dyDescent="0.25">
      <c r="B13" s="3" t="s">
        <v>31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'AtlasOF_EtherealBond', 'Druid1-1-1','Druid1-1-1');</v>
      </c>
    </row>
    <row r="14" spans="2:8" x14ac:dyDescent="0.25">
      <c r="B14" s="3" t="s">
        <v>24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'AtlasOF_WildHealing', 'Druid1-1-2','Druid1-1-2');</v>
      </c>
    </row>
    <row r="15" spans="2:8" x14ac:dyDescent="0.25">
      <c r="B15" s="3" t="s">
        <v>23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'AtlasOF_WildMinion', 'Druid1-1-3','Druid1-1-3');</v>
      </c>
    </row>
    <row r="16" spans="2:8" x14ac:dyDescent="0.25">
      <c r="B16" s="3" t="s">
        <v>18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'AtlasOF_MasteryOfTheArt', 'Druid1-1-4','Druid1-1-4');</v>
      </c>
    </row>
    <row r="17" spans="2:8" x14ac:dyDescent="0.25">
      <c r="B17" s="3" t="s">
        <v>20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'AtlasOF_MasteryOfHealing', 'Druid1-1-5','Druid1-1-5');</v>
      </c>
    </row>
    <row r="18" spans="2:8" x14ac:dyDescent="0.25">
      <c r="B18" s="3" t="s">
        <v>19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'AtlasOF_MasteryOfTheArcane', 'Druid1-1-6','Druid1-1-6');</v>
      </c>
    </row>
    <row r="19" spans="2:8" x14ac:dyDescent="0.25">
      <c r="B19" s="3" t="s">
        <v>56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'AtlasOF_MasteryOfConcentration', 'Druid1-1-7','Druid1-1-7');</v>
      </c>
    </row>
    <row r="20" spans="2:8" x14ac:dyDescent="0.25">
      <c r="B20" s="7" t="s">
        <v>10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'AtlasOF_LongWind', 'Druid1-1-8','Druid1-1-8');</v>
      </c>
    </row>
    <row r="21" spans="2:8" x14ac:dyDescent="0.25">
      <c r="B21" s="3" t="s">
        <v>108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'AtlasOF_Tireless', 'Druid1-1-9','Druid1-1-9');</v>
      </c>
    </row>
    <row r="22" spans="2:8" x14ac:dyDescent="0.25">
      <c r="B22" s="3" t="s">
        <v>34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'AtlasOF_Regeneration', 'Druid1-2-1','Druid1-2-1');</v>
      </c>
    </row>
    <row r="23" spans="2:8" x14ac:dyDescent="0.25">
      <c r="B23" s="3" t="s">
        <v>33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'AtlasOF_Toughness', 'Druid1-2-2','Druid1-2-2');</v>
      </c>
    </row>
    <row r="24" spans="2:8" x14ac:dyDescent="0.25">
      <c r="B24" s="7" t="s">
        <v>17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'AtlasOF_MasteryOfWater', 'Druid1-2-3','Druid1-2-3');</v>
      </c>
    </row>
    <row r="25" spans="2:8" x14ac:dyDescent="0.25">
      <c r="B25" s="3" t="s">
        <v>109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'AtlasOF_AvoidanceOfMagic', 'Druid1-2-4','Druid1-2-4');</v>
      </c>
    </row>
    <row r="26" spans="2:8" x14ac:dyDescent="0.25">
      <c r="B26" s="3" t="s">
        <v>32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'AtlasOF_Lifter', 'Druid1-2-5','Druid1-2-5');</v>
      </c>
    </row>
    <row r="27" spans="2:8" x14ac:dyDescent="0.25">
      <c r="B27" s="3" t="s">
        <v>35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'AtlasOF_VeilRecovery', 'Druid1-2-6','Druid1-2-6');</v>
      </c>
    </row>
    <row r="28" spans="2:8" x14ac:dyDescent="0.25">
      <c r="B28" s="3" t="s">
        <v>57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'AtlasOF_EmptyMind', 'Druid1-2-7','Druid1-2-7');</v>
      </c>
    </row>
    <row r="29" spans="2:8" x14ac:dyDescent="0.25">
      <c r="B29" s="3" t="s">
        <v>59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'AtlasOF_MCL', 'Druid1-2-8','Druid1-2-8');</v>
      </c>
    </row>
    <row r="30" spans="2:8" x14ac:dyDescent="0.25">
      <c r="B30" s="3" t="s">
        <v>60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'AtlasOF_RagingPower', 'Druid1-2-9','Druid1-2-9');</v>
      </c>
    </row>
    <row r="31" spans="2:8" x14ac:dyDescent="0.25">
      <c r="B31" s="3" t="s">
        <v>61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'AtlasOF_Purge', 'Druid1-3-1','Druid1-3-1');</v>
      </c>
    </row>
    <row r="32" spans="2:8" x14ac:dyDescent="0.25">
      <c r="B32" s="3" t="s">
        <v>71</v>
      </c>
      <c r="C32" s="4">
        <v>1</v>
      </c>
      <c r="D32" s="4" t="s">
        <v>104</v>
      </c>
      <c r="E32" s="4">
        <f t="shared" si="1"/>
        <v>3</v>
      </c>
      <c r="F32" s="4" t="s">
        <v>104</v>
      </c>
      <c r="G32" s="4">
        <f t="shared" si="0"/>
        <v>2</v>
      </c>
      <c r="H32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'AtlasOF_GroupPurge', 'Druid1-3-2','Druid1-3-2');</v>
      </c>
    </row>
    <row r="33" spans="2:8" x14ac:dyDescent="0.25">
      <c r="B33" s="3" t="s">
        <v>94</v>
      </c>
      <c r="C33" s="4">
        <v>1</v>
      </c>
      <c r="D33" s="4" t="s">
        <v>104</v>
      </c>
      <c r="E33" s="4">
        <f t="shared" si="1"/>
        <v>3</v>
      </c>
      <c r="F33" s="4" t="s">
        <v>104</v>
      </c>
      <c r="G33" s="4">
        <f t="shared" si="0"/>
        <v>3</v>
      </c>
      <c r="H33" s="6" t="str">
        <f>CONCATENATE("INSERT INTO `atlas`.`classxrealmability_atlas` (`CharClass`, `AbilityKey`, `ClassXRealmAbility_ID`,`ClassXRealmAbility_Atlas_ID`) VALUES ('",$C$2,"', '",tblFriar[[#This Row],[AbilityKey]],"', '",$D$2,tblFriar[[#This Row],['#]],tblFriar[[#This Row],[ .]],tblFriar[[#This Row],['#'#]],tblFriar[[#This Row],[ ..]],tblFriar[[#This Row],['#'#'#]],"','",$D$2,tblFriar[[#This Row],['#]],tblFriar[[#This Row],[ .]],tblFriar[[#This Row],['#'#]],tblFriar[[#This Row],[ ..]],tblFriar[[#This Row],['#'#'#]],"');")</f>
        <v>INSERT INTO `atlas`.`classxrealmability_atlas` (`CharClass`, `AbilityKey`, `ClassXRealmAbility_ID`,`ClassXRealmAbility_Atlas_ID`) VALUES ('47', 'AtlasOF_BatteryOfLife', 'Druid1-3-3','Druid1-3-3');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CONFIG!$B$2:$B$101</xm:f>
          </x14:formula1>
          <xm:sqref>B4</xm:sqref>
        </x14:dataValidation>
        <x14:dataValidation type="list" allowBlank="1" showInputMessage="1" showErrorMessage="1">
          <x14:formula1>
            <xm:f>CONFIG!$B$2:$B$101</xm:f>
          </x14:formula1>
          <xm:sqref>B5:B33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opLeftCell="B1" zoomScale="85" zoomScaleNormal="85" workbookViewId="0">
      <pane ySplit="3" topLeftCell="A7" activePane="bottomLeft" state="frozen"/>
      <selection pane="bottomLeft" activeCell="H5" sqref="H5"/>
    </sheetView>
  </sheetViews>
  <sheetFormatPr defaultRowHeight="15" x14ac:dyDescent="0.25"/>
  <cols>
    <col min="1" max="1" width="0.85546875" customWidth="1"/>
    <col min="2" max="2" width="31.710937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10.8554687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46</v>
      </c>
      <c r="D2" s="5" t="s">
        <v>129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'AtlasOF_AugStr', 'Warden1-0-1','Warden1-0-1');</v>
      </c>
    </row>
    <row r="5" spans="2:8" x14ac:dyDescent="0.25">
      <c r="B5" s="3" t="s">
        <v>14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'AtlasOF_MasteryOfArms', 'Warden1-0-2','Warden1-0-2');</v>
      </c>
    </row>
    <row r="6" spans="2:8" x14ac:dyDescent="0.25">
      <c r="B6" s="3" t="s">
        <v>6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 t="shared" ref="G6:G33" si="0">IF(G5=9,1,G5+1)</f>
        <v>3</v>
      </c>
      <c r="H6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'AtlasOF_AugDex', 'Warden1-0-3','Warden1-0-3');</v>
      </c>
    </row>
    <row r="7" spans="2:8" x14ac:dyDescent="0.25">
      <c r="B7" s="3" t="s">
        <v>11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si="0"/>
        <v>4</v>
      </c>
      <c r="H7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'AtlasOF_MasteryOfPain', 'Warden1-0-4','Warden1-0-4');</v>
      </c>
    </row>
    <row r="8" spans="2:8" x14ac:dyDescent="0.25">
      <c r="B8" s="3" t="s">
        <v>13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'AtlasOF_MasteryOfBlocking', 'Warden1-0-5','Warden1-0-5');</v>
      </c>
    </row>
    <row r="9" spans="2:8" x14ac:dyDescent="0.25">
      <c r="B9" s="3" t="s">
        <v>12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'AtlasOF_MasteryOfParrying', 'Warden1-0-6','Warden1-0-6');</v>
      </c>
    </row>
    <row r="10" spans="2:8" x14ac:dyDescent="0.25">
      <c r="B10" s="3" t="s">
        <v>7</v>
      </c>
      <c r="C10" s="4">
        <v>1</v>
      </c>
      <c r="D10" s="4" t="s">
        <v>104</v>
      </c>
      <c r="E10" s="4">
        <f t="shared" ref="E10:E33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'AtlasOF_AugCon', 'Warden1-0-7','Warden1-0-7');</v>
      </c>
    </row>
    <row r="11" spans="2:8" x14ac:dyDescent="0.25">
      <c r="B11" s="3" t="s">
        <v>47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'AtlasOF_SecondWind', 'Warden1-0-8','Warden1-0-8');</v>
      </c>
    </row>
    <row r="12" spans="2:8" x14ac:dyDescent="0.25">
      <c r="B12" s="3" t="s">
        <v>43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'AtlasOF_ArmorOfFaith', 'Warden1-0-9','Warden1-0-9');</v>
      </c>
    </row>
    <row r="13" spans="2:8" x14ac:dyDescent="0.25">
      <c r="B13" s="3" t="s">
        <v>48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'AtlasOF_BattleYell', 'Warden1-1-1','Warden1-1-1');</v>
      </c>
    </row>
    <row r="14" spans="2:8" x14ac:dyDescent="0.25">
      <c r="B14" s="3" t="s">
        <v>8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'AtlasOF_AugQui', 'Warden1-1-2','Warden1-1-2');</v>
      </c>
    </row>
    <row r="15" spans="2:8" x14ac:dyDescent="0.25">
      <c r="B15" s="3" t="s">
        <v>9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'AtlasOF_AugAcuity', 'Warden1-1-3','Warden1-1-3');</v>
      </c>
    </row>
    <row r="16" spans="2:8" x14ac:dyDescent="0.25">
      <c r="B16" s="7" t="s">
        <v>30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'AtlasOF_Serenity', 'Warden1-1-4','Warden1-1-4');</v>
      </c>
    </row>
    <row r="17" spans="2:8" x14ac:dyDescent="0.25">
      <c r="B17" s="3" t="s">
        <v>31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'AtlasOF_EtherealBond', 'Warden1-1-5','Warden1-1-5');</v>
      </c>
    </row>
    <row r="18" spans="2:8" x14ac:dyDescent="0.25">
      <c r="B18" s="3" t="s">
        <v>24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'AtlasOF_WildHealing', 'Warden1-1-6','Warden1-1-6');</v>
      </c>
    </row>
    <row r="19" spans="2:8" x14ac:dyDescent="0.25">
      <c r="B19" s="7" t="s">
        <v>20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'AtlasOF_MasteryOfHealing', 'Warden1-1-7','Warden1-1-7');</v>
      </c>
    </row>
    <row r="20" spans="2:8" x14ac:dyDescent="0.25">
      <c r="B20" s="3" t="s">
        <v>19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'AtlasOF_MasteryOfTheArcane', 'Warden1-1-8','Warden1-1-8');</v>
      </c>
    </row>
    <row r="21" spans="2:8" x14ac:dyDescent="0.25">
      <c r="B21" s="7" t="s">
        <v>10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'AtlasOF_LongWind', 'Warden1-1-9','Warden1-1-9');</v>
      </c>
    </row>
    <row r="22" spans="2:8" x14ac:dyDescent="0.25">
      <c r="B22" s="3" t="s">
        <v>108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'AtlasOF_Tireless', 'Warden1-2-1','Warden1-2-1');</v>
      </c>
    </row>
    <row r="23" spans="2:8" x14ac:dyDescent="0.25">
      <c r="B23" s="3" t="s">
        <v>34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'AtlasOF_Regeneration', 'Warden1-2-2','Warden1-2-2');</v>
      </c>
    </row>
    <row r="24" spans="2:8" x14ac:dyDescent="0.25">
      <c r="B24" s="3" t="s">
        <v>33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'AtlasOF_Toughness', 'Warden1-2-3','Warden1-2-3');</v>
      </c>
    </row>
    <row r="25" spans="2:8" x14ac:dyDescent="0.25">
      <c r="B25" s="7" t="s">
        <v>17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'AtlasOF_MasteryOfWater', 'Warden1-2-4','Warden1-2-4');</v>
      </c>
    </row>
    <row r="26" spans="2:8" x14ac:dyDescent="0.25">
      <c r="B26" s="3" t="s">
        <v>109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'AtlasOF_AvoidanceOfMagic', 'Warden1-2-5','Warden1-2-5');</v>
      </c>
    </row>
    <row r="27" spans="2:8" x14ac:dyDescent="0.25">
      <c r="B27" s="3" t="s">
        <v>32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'AtlasOF_Lifter', 'Warden1-2-6','Warden1-2-6');</v>
      </c>
    </row>
    <row r="28" spans="2:8" x14ac:dyDescent="0.25">
      <c r="B28" s="3" t="s">
        <v>35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'AtlasOF_VeilRecovery', 'Warden1-2-7','Warden1-2-7');</v>
      </c>
    </row>
    <row r="29" spans="2:8" x14ac:dyDescent="0.25">
      <c r="B29" s="3" t="s">
        <v>39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'AtlasOF_FirstAid', 'Warden1-2-8','Warden1-2-8');</v>
      </c>
    </row>
    <row r="30" spans="2:8" x14ac:dyDescent="0.25">
      <c r="B30" s="3" t="s">
        <v>49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'AtlasOF_IgnorePain', 'Warden1-2-9','Warden1-2-9');</v>
      </c>
    </row>
    <row r="31" spans="2:8" x14ac:dyDescent="0.25">
      <c r="B31" s="3" t="s">
        <v>50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'AtlasOF_RainOfFire', 'Warden1-3-1','Warden1-3-1');</v>
      </c>
    </row>
    <row r="32" spans="2:8" x14ac:dyDescent="0.25">
      <c r="B32" s="3" t="s">
        <v>51</v>
      </c>
      <c r="C32" s="4">
        <v>1</v>
      </c>
      <c r="D32" s="4" t="s">
        <v>104</v>
      </c>
      <c r="E32" s="4">
        <f t="shared" si="1"/>
        <v>3</v>
      </c>
      <c r="F32" s="4" t="s">
        <v>104</v>
      </c>
      <c r="G32" s="4">
        <f t="shared" si="0"/>
        <v>2</v>
      </c>
      <c r="H32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'AtlasOF_RainOfIce', 'Warden1-3-2','Warden1-3-2');</v>
      </c>
    </row>
    <row r="33" spans="2:8" x14ac:dyDescent="0.25">
      <c r="B33" s="3" t="s">
        <v>52</v>
      </c>
      <c r="C33" s="4">
        <v>1</v>
      </c>
      <c r="D33" s="4" t="s">
        <v>104</v>
      </c>
      <c r="E33" s="4">
        <f t="shared" si="1"/>
        <v>3</v>
      </c>
      <c r="F33" s="4" t="s">
        <v>104</v>
      </c>
      <c r="G33" s="4">
        <f t="shared" si="0"/>
        <v>3</v>
      </c>
      <c r="H33" s="6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'AtlasOF_RainOfAnnihilation', 'Warden1-3-3','Warden1-3-3');</v>
      </c>
    </row>
    <row r="34" spans="2:8" x14ac:dyDescent="0.25">
      <c r="B34" s="3" t="s">
        <v>57</v>
      </c>
      <c r="C34" s="4">
        <v>1</v>
      </c>
      <c r="D34" s="4" t="s">
        <v>104</v>
      </c>
      <c r="E34" s="4">
        <f t="shared" ref="E34" si="2">IF(G33=9,E33+1,E33)</f>
        <v>3</v>
      </c>
      <c r="F34" s="4" t="s">
        <v>104</v>
      </c>
      <c r="G34" s="4">
        <f t="shared" ref="G34:G38" si="3">IF(G33=9,1,G33+1)</f>
        <v>4</v>
      </c>
      <c r="H34" s="11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'AtlasOF_EmptyMind', 'Warden1-3-4','Warden1-3-4');</v>
      </c>
    </row>
    <row r="35" spans="2:8" x14ac:dyDescent="0.25">
      <c r="B35" s="3" t="s">
        <v>59</v>
      </c>
      <c r="C35" s="4">
        <v>1</v>
      </c>
      <c r="D35" s="4" t="s">
        <v>104</v>
      </c>
      <c r="E35" s="4">
        <f t="shared" ref="E35:E38" si="4">IF(G34=9,E34+1,E34)</f>
        <v>3</v>
      </c>
      <c r="F35" s="4" t="s">
        <v>104</v>
      </c>
      <c r="G35" s="4">
        <f t="shared" si="3"/>
        <v>5</v>
      </c>
      <c r="H35" s="11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'AtlasOF_MCL', 'Warden1-3-5','Warden1-3-5');</v>
      </c>
    </row>
    <row r="36" spans="2:8" x14ac:dyDescent="0.25">
      <c r="B36" s="3" t="s">
        <v>60</v>
      </c>
      <c r="C36" s="4">
        <v>1</v>
      </c>
      <c r="D36" s="4" t="s">
        <v>104</v>
      </c>
      <c r="E36" s="4">
        <f t="shared" si="4"/>
        <v>3</v>
      </c>
      <c r="F36" s="4" t="s">
        <v>104</v>
      </c>
      <c r="G36" s="4">
        <f t="shared" si="3"/>
        <v>6</v>
      </c>
      <c r="H36" s="11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'AtlasOF_RagingPower', 'Warden1-3-6','Warden1-3-6');</v>
      </c>
    </row>
    <row r="37" spans="2:8" x14ac:dyDescent="0.25">
      <c r="B37" s="3" t="s">
        <v>61</v>
      </c>
      <c r="C37" s="4">
        <v>1</v>
      </c>
      <c r="D37" s="4" t="s">
        <v>104</v>
      </c>
      <c r="E37" s="4">
        <f t="shared" si="4"/>
        <v>3</v>
      </c>
      <c r="F37" s="4" t="s">
        <v>104</v>
      </c>
      <c r="G37" s="4">
        <f t="shared" si="3"/>
        <v>7</v>
      </c>
      <c r="H37" s="11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'AtlasOF_Purge', 'Warden1-3-7','Warden1-3-7');</v>
      </c>
    </row>
    <row r="38" spans="2:8" x14ac:dyDescent="0.25">
      <c r="B38" s="3" t="s">
        <v>82</v>
      </c>
      <c r="C38" s="4">
        <v>1</v>
      </c>
      <c r="D38" s="4" t="s">
        <v>104</v>
      </c>
      <c r="E38" s="4">
        <f t="shared" si="4"/>
        <v>3</v>
      </c>
      <c r="F38" s="4" t="s">
        <v>104</v>
      </c>
      <c r="G38" s="4">
        <f t="shared" si="3"/>
        <v>8</v>
      </c>
      <c r="H38" s="11" t="str">
        <f>CONCATENATE("INSERT INTO `atlas`.`classxrealmability_atlas` (`CharClass`, `AbilityKey`, `ClassXRealmAbility_ID`,`ClassXRealmAbility_Atlas_ID`) VALUES ('",$C$2,"', '",tblCleric[[#This Row],[AbilityKey]],"', '",$D$2,tblCleric[[#This Row],['#]],tblCleric[[#This Row],[ .]],tblCleric[[#This Row],['#'#]],tblCleric[[#This Row],[ ..]],tblCleric[[#This Row],['#'#'#]],"','",$D$2,tblCleric[[#This Row],['#]],tblCleric[[#This Row],[ .]],tblCleric[[#This Row],['#'#]],tblCleric[[#This Row],[ ..]],tblCleric[[#This Row],['#'#'#]],"');")</f>
        <v>INSERT INTO `atlas`.`classxrealmability_atlas` (`CharClass`, `AbilityKey`, `ClassXRealmAbility_ID`,`ClassXRealmAbility_Atlas_ID`) VALUES ('46', 'AtlasOF_ThornweedField', 'Warden1-3-8','Warden1-3-8');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CONFIG!$B$2:$B$101</xm:f>
          </x14:formula1>
          <xm:sqref>B7</xm:sqref>
        </x14:dataValidation>
        <x14:dataValidation type="list" allowBlank="1" showInputMessage="1" showErrorMessage="1">
          <x14:formula1>
            <xm:f>CONFIG!$B$2:$B$101</xm:f>
          </x14:formula1>
          <xm:sqref>B4:B6 B8:B38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zoomScale="85" zoomScaleNormal="85" workbookViewId="0">
      <pane ySplit="3" topLeftCell="A5" activePane="bottomLeft" state="frozen"/>
      <selection pane="bottomLeft" activeCell="H5" sqref="H5"/>
    </sheetView>
  </sheetViews>
  <sheetFormatPr defaultRowHeight="15" x14ac:dyDescent="0.25"/>
  <cols>
    <col min="1" max="1" width="0.85546875" customWidth="1"/>
    <col min="2" max="2" width="27.570312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21.2851562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43</v>
      </c>
      <c r="D2" s="5" t="s">
        <v>130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'AtlasOF_AugStr', 'Blademaster1-0-1','Blademaster1-0-1');</v>
      </c>
    </row>
    <row r="5" spans="2:8" x14ac:dyDescent="0.25">
      <c r="B5" s="3" t="s">
        <v>14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'AtlasOF_MasteryOfArms', 'Blademaster1-0-2','Blademaster1-0-2');</v>
      </c>
    </row>
    <row r="6" spans="2:8" x14ac:dyDescent="0.25">
      <c r="B6" s="3" t="s">
        <v>6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 t="shared" ref="G6:G36" si="0">IF(G5=9,1,G5+1)</f>
        <v>3</v>
      </c>
      <c r="H6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'AtlasOF_AugDex', 'Blademaster1-0-3','Blademaster1-0-3');</v>
      </c>
    </row>
    <row r="7" spans="2:8" x14ac:dyDescent="0.25">
      <c r="B7" s="3" t="s">
        <v>11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si="0"/>
        <v>4</v>
      </c>
      <c r="H7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'AtlasOF_MasteryOfPain', 'Blademaster1-0-4','Blademaster1-0-4');</v>
      </c>
    </row>
    <row r="8" spans="2:8" x14ac:dyDescent="0.25">
      <c r="B8" s="3" t="s">
        <v>12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'AtlasOF_MasteryOfParrying', 'Blademaster1-0-5','Blademaster1-0-5');</v>
      </c>
    </row>
    <row r="9" spans="2:8" x14ac:dyDescent="0.25">
      <c r="B9" s="3" t="s">
        <v>46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'AtlasOF_HailOfBlows', 'Blademaster1-0-6','Blademaster1-0-6');</v>
      </c>
    </row>
    <row r="10" spans="2:8" x14ac:dyDescent="0.25">
      <c r="B10" s="3" t="s">
        <v>37</v>
      </c>
      <c r="C10" s="4">
        <v>1</v>
      </c>
      <c r="D10" s="4" t="s">
        <v>104</v>
      </c>
      <c r="E10" s="4">
        <f t="shared" ref="E10:E35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'AtlasOF_DualistsReflexes', 'Blademaster1-0-7','Blademaster1-0-7');</v>
      </c>
    </row>
    <row r="11" spans="2:8" x14ac:dyDescent="0.25">
      <c r="B11" s="3" t="s">
        <v>44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'AtlasOF_WhirlingDervish', 'Blademaster1-0-8','Blademaster1-0-8');</v>
      </c>
    </row>
    <row r="12" spans="2:8" x14ac:dyDescent="0.25">
      <c r="B12" s="3" t="s">
        <v>45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'AtlasOF_Bladedance', 'Blademaster1-0-9','Blademaster1-0-9');</v>
      </c>
    </row>
    <row r="13" spans="2:8" x14ac:dyDescent="0.25">
      <c r="B13" s="3" t="s">
        <v>7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'AtlasOF_AugCon', 'Blademaster1-1-1','Blademaster1-1-1');</v>
      </c>
    </row>
    <row r="14" spans="2:8" x14ac:dyDescent="0.25">
      <c r="B14" s="3" t="s">
        <v>47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'AtlasOF_SecondWind', 'Blademaster1-1-2','Blademaster1-1-2');</v>
      </c>
    </row>
    <row r="15" spans="2:8" x14ac:dyDescent="0.25">
      <c r="B15" s="3" t="s">
        <v>8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'AtlasOF_AugQui', 'Blademaster1-1-3','Blademaster1-1-3');</v>
      </c>
    </row>
    <row r="16" spans="2:8" x14ac:dyDescent="0.25">
      <c r="B16" s="3" t="s">
        <v>29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'AtlasOF_Dodger', 'Blademaster1-1-4','Blademaster1-1-4');</v>
      </c>
    </row>
    <row r="17" spans="2:8" x14ac:dyDescent="0.25">
      <c r="B17" s="3" t="s">
        <v>10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'AtlasOF_LongWind', 'Blademaster1-1-5','Blademaster1-1-5');</v>
      </c>
    </row>
    <row r="18" spans="2:8" x14ac:dyDescent="0.25">
      <c r="B18" s="3" t="s">
        <v>108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'AtlasOF_Tireless', 'Blademaster1-1-6','Blademaster1-1-6');</v>
      </c>
    </row>
    <row r="19" spans="2:8" x14ac:dyDescent="0.25">
      <c r="B19" s="3" t="s">
        <v>34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'AtlasOF_Regeneration', 'Blademaster1-1-7','Blademaster1-1-7');</v>
      </c>
    </row>
    <row r="20" spans="2:8" x14ac:dyDescent="0.25">
      <c r="B20" s="3" t="s">
        <v>33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'AtlasOF_Toughness', 'Blademaster1-1-8','Blademaster1-1-8');</v>
      </c>
    </row>
    <row r="21" spans="2:8" x14ac:dyDescent="0.25">
      <c r="B21" s="7" t="s">
        <v>17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'AtlasOF_MasteryOfWater', 'Blademaster1-1-9','Blademaster1-1-9');</v>
      </c>
    </row>
    <row r="22" spans="2:8" x14ac:dyDescent="0.25">
      <c r="B22" s="3" t="s">
        <v>109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'AtlasOF_AvoidanceOfMagic', 'Blademaster1-2-1','Blademaster1-2-1');</v>
      </c>
    </row>
    <row r="23" spans="2:8" x14ac:dyDescent="0.25">
      <c r="B23" s="3" t="s">
        <v>32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'AtlasOF_Lifter', 'Blademaster1-2-2','Blademaster1-2-2');</v>
      </c>
    </row>
    <row r="24" spans="2:8" x14ac:dyDescent="0.25">
      <c r="B24" s="3" t="s">
        <v>35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'AtlasOF_VeilRecovery', 'Blademaster1-2-3','Blademaster1-2-3');</v>
      </c>
    </row>
    <row r="25" spans="2:8" x14ac:dyDescent="0.25">
      <c r="B25" s="7" t="s">
        <v>27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'AtlasOF_Determination', 'Blademaster1-2-4','Blademaster1-2-4');</v>
      </c>
    </row>
    <row r="26" spans="2:8" x14ac:dyDescent="0.25">
      <c r="B26" s="3" t="s">
        <v>40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'AtlasOF_Trip', 'Blademaster1-2-5','Blademaster1-2-5');</v>
      </c>
    </row>
    <row r="27" spans="2:8" x14ac:dyDescent="0.25">
      <c r="B27" s="3" t="s">
        <v>41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'AtlasOF_Grapple', 'Blademaster1-2-6','Blademaster1-2-6');</v>
      </c>
    </row>
    <row r="28" spans="2:8" x14ac:dyDescent="0.25">
      <c r="B28" s="3" t="s">
        <v>39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'AtlasOF_FirstAid', 'Blademaster1-2-7','Blademaster1-2-7');</v>
      </c>
    </row>
    <row r="29" spans="2:8" x14ac:dyDescent="0.25">
      <c r="B29" s="3" t="s">
        <v>49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'AtlasOF_IgnorePain', 'Blademaster1-2-8','Blademaster1-2-8');</v>
      </c>
    </row>
    <row r="30" spans="2:8" x14ac:dyDescent="0.25">
      <c r="B30" s="3" t="s">
        <v>50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'AtlasOF_RainOfFire', 'Blademaster1-2-9','Blademaster1-2-9');</v>
      </c>
    </row>
    <row r="31" spans="2:8" x14ac:dyDescent="0.25">
      <c r="B31" s="3" t="s">
        <v>51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'AtlasOF_RainOfIce', 'Blademaster1-3-1','Blademaster1-3-1');</v>
      </c>
    </row>
    <row r="32" spans="2:8" x14ac:dyDescent="0.25">
      <c r="B32" s="3" t="s">
        <v>52</v>
      </c>
      <c r="C32" s="4">
        <v>1</v>
      </c>
      <c r="D32" s="4" t="s">
        <v>104</v>
      </c>
      <c r="E32" s="4">
        <f t="shared" si="1"/>
        <v>3</v>
      </c>
      <c r="F32" s="4" t="s">
        <v>104</v>
      </c>
      <c r="G32" s="4">
        <f t="shared" si="0"/>
        <v>2</v>
      </c>
      <c r="H32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'AtlasOF_RainOfAnnihilation', 'Blademaster1-3-2','Blademaster1-3-2');</v>
      </c>
    </row>
    <row r="33" spans="2:8" x14ac:dyDescent="0.25">
      <c r="B33" s="3" t="s">
        <v>57</v>
      </c>
      <c r="C33" s="4">
        <v>1</v>
      </c>
      <c r="D33" s="4" t="s">
        <v>104</v>
      </c>
      <c r="E33" s="4">
        <f t="shared" si="1"/>
        <v>3</v>
      </c>
      <c r="F33" s="4" t="s">
        <v>104</v>
      </c>
      <c r="G33" s="4">
        <f t="shared" si="0"/>
        <v>3</v>
      </c>
      <c r="H33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'AtlasOF_EmptyMind', 'Blademaster1-3-3','Blademaster1-3-3');</v>
      </c>
    </row>
    <row r="34" spans="2:8" x14ac:dyDescent="0.25">
      <c r="B34" s="3" t="s">
        <v>61</v>
      </c>
      <c r="C34" s="4">
        <v>1</v>
      </c>
      <c r="D34" s="4" t="s">
        <v>104</v>
      </c>
      <c r="E34" s="4">
        <f t="shared" si="1"/>
        <v>3</v>
      </c>
      <c r="F34" s="4" t="s">
        <v>104</v>
      </c>
      <c r="G34" s="4">
        <f t="shared" si="0"/>
        <v>4</v>
      </c>
      <c r="H34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'AtlasOF_Purge', 'Blademaster1-3-4','Blademaster1-3-4');</v>
      </c>
    </row>
    <row r="35" spans="2:8" x14ac:dyDescent="0.25">
      <c r="B35" s="3" t="s">
        <v>91</v>
      </c>
      <c r="C35" s="4">
        <v>1</v>
      </c>
      <c r="D35" s="4" t="s">
        <v>104</v>
      </c>
      <c r="E35" s="4">
        <f t="shared" si="1"/>
        <v>3</v>
      </c>
      <c r="F35" s="4" t="s">
        <v>104</v>
      </c>
      <c r="G35" s="4">
        <f t="shared" si="0"/>
        <v>5</v>
      </c>
      <c r="H35" s="6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'AtlasOF_StyleWinterMoon', 'Blademaster1-3-5','Blademaster1-3-5');</v>
      </c>
    </row>
    <row r="36" spans="2:8" x14ac:dyDescent="0.25">
      <c r="B36" s="3" t="s">
        <v>93</v>
      </c>
      <c r="C36" s="4">
        <v>1</v>
      </c>
      <c r="D36" s="4" t="s">
        <v>104</v>
      </c>
      <c r="E36" s="4">
        <f t="shared" ref="E36" si="2">IF(G35=9,E35+1,E35)</f>
        <v>3</v>
      </c>
      <c r="F36" s="4" t="s">
        <v>104</v>
      </c>
      <c r="G36" s="4">
        <f t="shared" si="0"/>
        <v>6</v>
      </c>
      <c r="H36" s="11" t="str">
        <f>CONCATENATE("INSERT INTO `atlas`.`classxrealmability_atlas` (`CharClass`, `AbilityKey`, `ClassXRealmAbility_ID`,`ClassXRealmAbility_Atlas_ID`) VALUES ('",$C$2,"', '",tblMercenary[[#This Row],[AbilityKey]],"', '",$D$2,tblMercenary[[#This Row],['#]],tblMercenary[[#This Row],[ .]],tblMercenary[[#This Row],['#'#]],tblMercenary[[#This Row],[ ..]],tblMercenary[[#This Row],['#'#'#]],"','",$D$2,tblMercenary[[#This Row],['#]],tblMercenary[[#This Row],[ .]],tblMercenary[[#This Row],['#'#]],tblMercenary[[#This Row],[ ..]],tblMercenary[[#This Row],['#'#'#]],"');")</f>
        <v>INSERT INTO `atlas`.`classxrealmability_atlas` (`CharClass`, `AbilityKey`, `ClassXRealmAbility_ID`,`ClassXRealmAbility_Atlas_ID`) VALUES ('43', 'AtlasOF_PreventFlight', 'Blademaster1-3-6','Blademaster1-3-6');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CONFIG!$B$2:$B$101</xm:f>
          </x14:formula1>
          <xm:sqref>B9</xm:sqref>
        </x14:dataValidation>
        <x14:dataValidation type="list" allowBlank="1" showInputMessage="1" showErrorMessage="1">
          <x14:formula1>
            <xm:f>CONFIG!$B$2:$B$101</xm:f>
          </x14:formula1>
          <xm:sqref>B4:B8 B10:B36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zoomScale="85" zoomScaleNormal="85"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0.85546875" customWidth="1"/>
    <col min="2" max="2" width="27.570312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06.710937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44</v>
      </c>
      <c r="D2" s="5" t="s">
        <v>131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'AtlasOF_AugStr', 'Hero1-0-1','Hero1-0-1');</v>
      </c>
    </row>
    <row r="5" spans="2:8" x14ac:dyDescent="0.25">
      <c r="B5" s="3" t="s">
        <v>14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'AtlasOF_MasteryOfArms', 'Hero1-0-2','Hero1-0-2');</v>
      </c>
    </row>
    <row r="6" spans="2:8" x14ac:dyDescent="0.25">
      <c r="B6" s="3" t="s">
        <v>6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 t="shared" ref="G6:G36" si="0">IF(G5=9,1,G5+1)</f>
        <v>3</v>
      </c>
      <c r="H6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'AtlasOF_AugDex', 'Hero1-0-3','Hero1-0-3');</v>
      </c>
    </row>
    <row r="7" spans="2:8" x14ac:dyDescent="0.25">
      <c r="B7" s="3" t="s">
        <v>11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si="0"/>
        <v>4</v>
      </c>
      <c r="H7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'AtlasOF_MasteryOfPain', 'Hero1-0-4','Hero1-0-4');</v>
      </c>
    </row>
    <row r="8" spans="2:8" x14ac:dyDescent="0.25">
      <c r="B8" s="3" t="s">
        <v>13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'AtlasOF_MasteryOfBlocking', 'Hero1-0-5','Hero1-0-5');</v>
      </c>
    </row>
    <row r="9" spans="2:8" x14ac:dyDescent="0.25">
      <c r="B9" s="3" t="s">
        <v>12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'AtlasOF_MasteryOfParrying', 'Hero1-0-6','Hero1-0-6');</v>
      </c>
    </row>
    <row r="10" spans="2:8" x14ac:dyDescent="0.25">
      <c r="B10" s="3" t="s">
        <v>46</v>
      </c>
      <c r="C10" s="4">
        <v>1</v>
      </c>
      <c r="D10" s="4" t="s">
        <v>104</v>
      </c>
      <c r="E10" s="4">
        <f t="shared" ref="E10:E35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'AtlasOF_HailOfBlows', 'Hero1-0-7','Hero1-0-7');</v>
      </c>
    </row>
    <row r="11" spans="2:8" x14ac:dyDescent="0.25">
      <c r="B11" s="3" t="s">
        <v>7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'AtlasOF_AugCon', 'Hero1-0-8','Hero1-0-8');</v>
      </c>
    </row>
    <row r="12" spans="2:8" x14ac:dyDescent="0.25">
      <c r="B12" s="3" t="s">
        <v>42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'AtlasOF_AvoidPain', 'Hero1-0-9','Hero1-0-9');</v>
      </c>
    </row>
    <row r="13" spans="2:8" x14ac:dyDescent="0.25">
      <c r="B13" s="3" t="s">
        <v>47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'AtlasOF_SecondWind', 'Hero1-1-1','Hero1-1-1');</v>
      </c>
    </row>
    <row r="14" spans="2:8" x14ac:dyDescent="0.25">
      <c r="B14" s="3" t="s">
        <v>43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'AtlasOF_ArmorOfFaith', 'Hero1-1-2','Hero1-1-2');</v>
      </c>
    </row>
    <row r="15" spans="2:8" x14ac:dyDescent="0.25">
      <c r="B15" s="3" t="s">
        <v>48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'AtlasOF_BattleYell', 'Hero1-1-3','Hero1-1-3');</v>
      </c>
    </row>
    <row r="16" spans="2:8" x14ac:dyDescent="0.25">
      <c r="B16" s="3" t="s">
        <v>8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'AtlasOF_AugQui', 'Hero1-1-4','Hero1-1-4');</v>
      </c>
    </row>
    <row r="17" spans="2:8" x14ac:dyDescent="0.25">
      <c r="B17" s="3" t="s">
        <v>10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'AtlasOF_LongWind', 'Hero1-1-5','Hero1-1-5');</v>
      </c>
    </row>
    <row r="18" spans="2:8" x14ac:dyDescent="0.25">
      <c r="B18" s="3" t="s">
        <v>108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'AtlasOF_Tireless', 'Hero1-1-6','Hero1-1-6');</v>
      </c>
    </row>
    <row r="19" spans="2:8" x14ac:dyDescent="0.25">
      <c r="B19" s="3" t="s">
        <v>34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'AtlasOF_Regeneration', 'Hero1-1-7','Hero1-1-7');</v>
      </c>
    </row>
    <row r="20" spans="2:8" x14ac:dyDescent="0.25">
      <c r="B20" s="3" t="s">
        <v>33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'AtlasOF_Toughness', 'Hero1-1-8','Hero1-1-8');</v>
      </c>
    </row>
    <row r="21" spans="2:8" x14ac:dyDescent="0.25">
      <c r="B21" s="7" t="s">
        <v>17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'AtlasOF_MasteryOfWater', 'Hero1-1-9','Hero1-1-9');</v>
      </c>
    </row>
    <row r="22" spans="2:8" x14ac:dyDescent="0.25">
      <c r="B22" s="3" t="s">
        <v>109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'AtlasOF_AvoidanceOfMagic', 'Hero1-2-1','Hero1-2-1');</v>
      </c>
    </row>
    <row r="23" spans="2:8" x14ac:dyDescent="0.25">
      <c r="B23" s="3" t="s">
        <v>32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'AtlasOF_Lifter', 'Hero1-2-2','Hero1-2-2');</v>
      </c>
    </row>
    <row r="24" spans="2:8" x14ac:dyDescent="0.25">
      <c r="B24" s="3" t="s">
        <v>35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'AtlasOF_VeilRecovery', 'Hero1-2-3','Hero1-2-3');</v>
      </c>
    </row>
    <row r="25" spans="2:8" x14ac:dyDescent="0.25">
      <c r="B25" s="7" t="s">
        <v>27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'AtlasOF_Determination', 'Hero1-2-4','Hero1-2-4');</v>
      </c>
    </row>
    <row r="26" spans="2:8" x14ac:dyDescent="0.25">
      <c r="B26" s="3" t="s">
        <v>40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'AtlasOF_Trip', 'Hero1-2-5','Hero1-2-5');</v>
      </c>
    </row>
    <row r="27" spans="2:8" x14ac:dyDescent="0.25">
      <c r="B27" s="3" t="s">
        <v>41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'AtlasOF_Grapple', 'Hero1-2-6','Hero1-2-6');</v>
      </c>
    </row>
    <row r="28" spans="2:8" x14ac:dyDescent="0.25">
      <c r="B28" s="3" t="s">
        <v>39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'AtlasOF_FirstAid', 'Hero1-2-7','Hero1-2-7');</v>
      </c>
    </row>
    <row r="29" spans="2:8" x14ac:dyDescent="0.25">
      <c r="B29" s="3" t="s">
        <v>49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'AtlasOF_IgnorePain', 'Hero1-2-8','Hero1-2-8');</v>
      </c>
    </row>
    <row r="30" spans="2:8" x14ac:dyDescent="0.25">
      <c r="B30" s="3" t="s">
        <v>50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'AtlasOF_RainOfFire', 'Hero1-2-9','Hero1-2-9');</v>
      </c>
    </row>
    <row r="31" spans="2:8" x14ac:dyDescent="0.25">
      <c r="B31" s="3" t="s">
        <v>51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'AtlasOF_RainOfIce', 'Hero1-3-1','Hero1-3-1');</v>
      </c>
    </row>
    <row r="32" spans="2:8" x14ac:dyDescent="0.25">
      <c r="B32" s="3" t="s">
        <v>52</v>
      </c>
      <c r="C32" s="4">
        <v>1</v>
      </c>
      <c r="D32" s="4" t="s">
        <v>104</v>
      </c>
      <c r="E32" s="4">
        <f t="shared" si="1"/>
        <v>3</v>
      </c>
      <c r="F32" s="4" t="s">
        <v>104</v>
      </c>
      <c r="G32" s="4">
        <f t="shared" si="0"/>
        <v>2</v>
      </c>
      <c r="H32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'AtlasOF_RainOfAnnihilation', 'Hero1-3-2','Hero1-3-2');</v>
      </c>
    </row>
    <row r="33" spans="2:8" x14ac:dyDescent="0.25">
      <c r="B33" s="3" t="s">
        <v>57</v>
      </c>
      <c r="C33" s="4">
        <v>1</v>
      </c>
      <c r="D33" s="4" t="s">
        <v>104</v>
      </c>
      <c r="E33" s="4">
        <f t="shared" si="1"/>
        <v>3</v>
      </c>
      <c r="F33" s="4" t="s">
        <v>104</v>
      </c>
      <c r="G33" s="4">
        <f t="shared" si="0"/>
        <v>3</v>
      </c>
      <c r="H33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'AtlasOF_EmptyMind', 'Hero1-3-3','Hero1-3-3');</v>
      </c>
    </row>
    <row r="34" spans="2:8" x14ac:dyDescent="0.25">
      <c r="B34" s="3" t="s">
        <v>61</v>
      </c>
      <c r="C34" s="4">
        <v>1</v>
      </c>
      <c r="D34" s="4" t="s">
        <v>104</v>
      </c>
      <c r="E34" s="4">
        <f t="shared" si="1"/>
        <v>3</v>
      </c>
      <c r="F34" s="4" t="s">
        <v>104</v>
      </c>
      <c r="G34" s="4">
        <f t="shared" si="0"/>
        <v>4</v>
      </c>
      <c r="H34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'AtlasOF_Purge', 'Hero1-3-4','Hero1-3-4');</v>
      </c>
    </row>
    <row r="35" spans="2:8" x14ac:dyDescent="0.25">
      <c r="B35" s="3" t="s">
        <v>92</v>
      </c>
      <c r="C35" s="4">
        <v>1</v>
      </c>
      <c r="D35" s="4" t="s">
        <v>104</v>
      </c>
      <c r="E35" s="4">
        <f t="shared" si="1"/>
        <v>3</v>
      </c>
      <c r="F35" s="4" t="s">
        <v>104</v>
      </c>
      <c r="G35" s="4">
        <f t="shared" si="0"/>
        <v>5</v>
      </c>
      <c r="H35" s="6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'AtlasOF_StyleRazorback', 'Hero1-3-5','Hero1-3-5');</v>
      </c>
    </row>
    <row r="36" spans="2:8" x14ac:dyDescent="0.25">
      <c r="B36" s="3" t="s">
        <v>93</v>
      </c>
      <c r="C36" s="4">
        <v>1</v>
      </c>
      <c r="D36" s="4" t="s">
        <v>104</v>
      </c>
      <c r="E36" s="4">
        <f t="shared" ref="E36" si="2">IF(G35=9,E35+1,E35)</f>
        <v>3</v>
      </c>
      <c r="F36" s="4" t="s">
        <v>104</v>
      </c>
      <c r="G36" s="4">
        <f t="shared" si="0"/>
        <v>6</v>
      </c>
      <c r="H36" s="11" t="str">
        <f>CONCATENATE("INSERT INTO `atlas`.`classxrealmability_atlas` (`CharClass`, `AbilityKey`, `ClassXRealmAbility_ID`,`ClassXRealmAbility_Atlas_ID`) VALUES ('",$C$2,"', '",tblArmsman[[#This Row],[AbilityKey]],"', '",$D$2,tblArmsman[[#This Row],['#]],tblArmsman[[#This Row],[ .]],tblArmsman[[#This Row],['#'#]],tblArmsman[[#This Row],[ ..]],tblArmsman[[#This Row],['#'#'#]],"','",$D$2,tblArmsman[[#This Row],['#]],tblArmsman[[#This Row],[ .]],tblArmsman[[#This Row],['#'#]],tblArmsman[[#This Row],[ ..]],tblArmsman[[#This Row],['#'#'#]],"');")</f>
        <v>INSERT INTO `atlas`.`classxrealmability_atlas` (`CharClass`, `AbilityKey`, `ClassXRealmAbility_ID`,`ClassXRealmAbility_Atlas_ID`) VALUES ('44', 'AtlasOF_PreventFlight', 'Hero1-3-6','Hero1-3-6');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CONFIG!$B$2:$B$101</xm:f>
          </x14:formula1>
          <xm:sqref>B4</xm:sqref>
        </x14:dataValidation>
        <x14:dataValidation type="list" allowBlank="1" showInputMessage="1" showErrorMessage="1">
          <x14:formula1>
            <xm:f>CONFIG!$B$2:$B$101</xm:f>
          </x14:formula1>
          <xm:sqref>B5:B36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zoomScale="85" zoomScaleNormal="85" workbookViewId="0">
      <pane ySplit="3" topLeftCell="A5" activePane="bottomLeft" state="frozen"/>
      <selection pane="bottomLeft" activeCell="H5" sqref="H5"/>
    </sheetView>
  </sheetViews>
  <sheetFormatPr defaultRowHeight="15" x14ac:dyDescent="0.25"/>
  <cols>
    <col min="1" max="1" width="0.85546875" customWidth="1"/>
    <col min="2" max="2" width="27.570312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1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45</v>
      </c>
      <c r="D2" s="9" t="s">
        <v>132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'AtlasOF_AugStr', 'Champion1-0-1','Champion1-0-1');</v>
      </c>
    </row>
    <row r="5" spans="2:8" x14ac:dyDescent="0.25">
      <c r="B5" s="3" t="s">
        <v>14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'AtlasOF_MasteryOfArms', 'Champion1-0-2','Champion1-0-2');</v>
      </c>
    </row>
    <row r="6" spans="2:8" x14ac:dyDescent="0.25">
      <c r="B6" s="3" t="s">
        <v>6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 t="shared" ref="G6:G35" si="0">IF(G5=9,1,G5+1)</f>
        <v>3</v>
      </c>
      <c r="H6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'AtlasOF_AugDex', 'Champion1-0-3','Champion1-0-3');</v>
      </c>
    </row>
    <row r="7" spans="2:8" x14ac:dyDescent="0.25">
      <c r="B7" s="3" t="s">
        <v>11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si="0"/>
        <v>4</v>
      </c>
      <c r="H7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'AtlasOF_MasteryOfPain', 'Champion1-0-4','Champion1-0-4');</v>
      </c>
    </row>
    <row r="8" spans="2:8" x14ac:dyDescent="0.25">
      <c r="B8" s="3" t="s">
        <v>13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'AtlasOF_MasteryOfBlocking', 'Champion1-0-5','Champion1-0-5');</v>
      </c>
    </row>
    <row r="9" spans="2:8" x14ac:dyDescent="0.25">
      <c r="B9" s="3" t="s">
        <v>12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'AtlasOF_MasteryOfParrying', 'Champion1-0-6','Champion1-0-6');</v>
      </c>
    </row>
    <row r="10" spans="2:8" x14ac:dyDescent="0.25">
      <c r="B10" s="3" t="s">
        <v>46</v>
      </c>
      <c r="C10" s="4">
        <v>1</v>
      </c>
      <c r="D10" s="4" t="s">
        <v>104</v>
      </c>
      <c r="E10" s="4">
        <f t="shared" ref="E10:E35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'AtlasOF_HailOfBlows', 'Champion1-0-7','Champion1-0-7');</v>
      </c>
    </row>
    <row r="11" spans="2:8" x14ac:dyDescent="0.25">
      <c r="B11" s="3" t="s">
        <v>7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'AtlasOF_AugCon', 'Champion1-0-8','Champion1-0-8');</v>
      </c>
    </row>
    <row r="12" spans="2:8" x14ac:dyDescent="0.25">
      <c r="B12" s="3" t="s">
        <v>42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'AtlasOF_AvoidPain', 'Champion1-0-9','Champion1-0-9');</v>
      </c>
    </row>
    <row r="13" spans="2:8" x14ac:dyDescent="0.25">
      <c r="B13" s="3" t="s">
        <v>47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'AtlasOF_SecondWind', 'Champion1-1-1','Champion1-1-1');</v>
      </c>
    </row>
    <row r="14" spans="2:8" x14ac:dyDescent="0.25">
      <c r="B14" s="3" t="s">
        <v>8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'AtlasOF_AugQui', 'Champion1-1-2','Champion1-1-2');</v>
      </c>
    </row>
    <row r="15" spans="2:8" x14ac:dyDescent="0.25">
      <c r="B15" s="3" t="s">
        <v>9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'AtlasOF_AugAcuity', 'Champion1-1-3','Champion1-1-3');</v>
      </c>
    </row>
    <row r="16" spans="2:8" x14ac:dyDescent="0.25">
      <c r="B16" s="3" t="s">
        <v>30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'AtlasOF_Serenity', 'Champion1-1-4','Champion1-1-4');</v>
      </c>
    </row>
    <row r="17" spans="2:8" x14ac:dyDescent="0.25">
      <c r="B17" s="3" t="s">
        <v>25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'AtlasOF_WildArcana', 'Champion1-1-5','Champion1-1-5');</v>
      </c>
    </row>
    <row r="18" spans="2:8" x14ac:dyDescent="0.25">
      <c r="B18" s="3" t="s">
        <v>19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'AtlasOF_MasteryOfTheArcane', 'Champion1-1-6','Champion1-1-6');</v>
      </c>
    </row>
    <row r="19" spans="2:8" x14ac:dyDescent="0.25">
      <c r="B19" s="3" t="s">
        <v>10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'AtlasOF_LongWind', 'Champion1-1-7','Champion1-1-7');</v>
      </c>
    </row>
    <row r="20" spans="2:8" x14ac:dyDescent="0.25">
      <c r="B20" s="7" t="s">
        <v>108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'AtlasOF_Tireless', 'Champion1-1-8','Champion1-1-8');</v>
      </c>
    </row>
    <row r="21" spans="2:8" x14ac:dyDescent="0.25">
      <c r="B21" s="3" t="s">
        <v>34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'AtlasOF_Regeneration', 'Champion1-1-9','Champion1-1-9');</v>
      </c>
    </row>
    <row r="22" spans="2:8" x14ac:dyDescent="0.25">
      <c r="B22" s="3" t="s">
        <v>33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'AtlasOF_Toughness', 'Champion1-2-1','Champion1-2-1');</v>
      </c>
    </row>
    <row r="23" spans="2:8" x14ac:dyDescent="0.25">
      <c r="B23" s="3" t="s">
        <v>17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'AtlasOF_MasteryOfWater', 'Champion1-2-2','Champion1-2-2');</v>
      </c>
    </row>
    <row r="24" spans="2:8" x14ac:dyDescent="0.25">
      <c r="B24" s="7" t="s">
        <v>109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'AtlasOF_AvoidanceOfMagic', 'Champion1-2-3','Champion1-2-3');</v>
      </c>
    </row>
    <row r="25" spans="2:8" x14ac:dyDescent="0.25">
      <c r="B25" s="3" t="s">
        <v>32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'AtlasOF_Lifter', 'Champion1-2-4','Champion1-2-4');</v>
      </c>
    </row>
    <row r="26" spans="2:8" x14ac:dyDescent="0.25">
      <c r="B26" s="3" t="s">
        <v>35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'AtlasOF_VeilRecovery', 'Champion1-2-5','Champion1-2-5');</v>
      </c>
    </row>
    <row r="27" spans="2:8" x14ac:dyDescent="0.25">
      <c r="B27" s="3" t="s">
        <v>39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'AtlasOF_FirstAid', 'Champion1-2-6','Champion1-2-6');</v>
      </c>
    </row>
    <row r="28" spans="2:8" x14ac:dyDescent="0.25">
      <c r="B28" s="3" t="s">
        <v>49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'AtlasOF_IgnorePain', 'Champion1-2-7','Champion1-2-7');</v>
      </c>
    </row>
    <row r="29" spans="2:8" x14ac:dyDescent="0.25">
      <c r="B29" s="3" t="s">
        <v>50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'AtlasOF_RainOfFire', 'Champion1-2-8','Champion1-2-8');</v>
      </c>
    </row>
    <row r="30" spans="2:8" x14ac:dyDescent="0.25">
      <c r="B30" s="3" t="s">
        <v>51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'AtlasOF_RainOfIce', 'Champion1-2-9','Champion1-2-9');</v>
      </c>
    </row>
    <row r="31" spans="2:8" x14ac:dyDescent="0.25">
      <c r="B31" s="3" t="s">
        <v>52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'AtlasOF_RainOfAnnihilation', 'Champion1-3-1','Champion1-3-1');</v>
      </c>
    </row>
    <row r="32" spans="2:8" x14ac:dyDescent="0.25">
      <c r="B32" s="3" t="s">
        <v>57</v>
      </c>
      <c r="C32" s="4">
        <v>1</v>
      </c>
      <c r="D32" s="4" t="s">
        <v>104</v>
      </c>
      <c r="E32" s="4">
        <f t="shared" si="1"/>
        <v>3</v>
      </c>
      <c r="F32" s="4" t="s">
        <v>104</v>
      </c>
      <c r="G32" s="4">
        <f t="shared" si="0"/>
        <v>2</v>
      </c>
      <c r="H32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'AtlasOF_EmptyMind', 'Champion1-3-2','Champion1-3-2');</v>
      </c>
    </row>
    <row r="33" spans="2:8" x14ac:dyDescent="0.25">
      <c r="B33" s="3" t="s">
        <v>59</v>
      </c>
      <c r="C33" s="4">
        <v>1</v>
      </c>
      <c r="D33" s="4" t="s">
        <v>104</v>
      </c>
      <c r="E33" s="4">
        <f t="shared" si="1"/>
        <v>3</v>
      </c>
      <c r="F33" s="4" t="s">
        <v>104</v>
      </c>
      <c r="G33" s="4">
        <f t="shared" si="0"/>
        <v>3</v>
      </c>
      <c r="H33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'AtlasOF_MCL', 'Champion1-3-3','Champion1-3-3');</v>
      </c>
    </row>
    <row r="34" spans="2:8" x14ac:dyDescent="0.25">
      <c r="B34" s="3" t="s">
        <v>60</v>
      </c>
      <c r="C34" s="4">
        <v>1</v>
      </c>
      <c r="D34" s="4" t="s">
        <v>104</v>
      </c>
      <c r="E34" s="4">
        <f t="shared" si="1"/>
        <v>3</v>
      </c>
      <c r="F34" s="4" t="s">
        <v>104</v>
      </c>
      <c r="G34" s="4">
        <f t="shared" si="0"/>
        <v>4</v>
      </c>
      <c r="H34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'AtlasOF_RagingPower', 'Champion1-3-4','Champion1-3-4');</v>
      </c>
    </row>
    <row r="35" spans="2:8" x14ac:dyDescent="0.25">
      <c r="B35" s="3" t="s">
        <v>61</v>
      </c>
      <c r="C35" s="4">
        <v>1</v>
      </c>
      <c r="D35" s="4" t="s">
        <v>104</v>
      </c>
      <c r="E35" s="4">
        <f t="shared" si="1"/>
        <v>3</v>
      </c>
      <c r="F35" s="4" t="s">
        <v>104</v>
      </c>
      <c r="G35" s="4">
        <f t="shared" si="0"/>
        <v>5</v>
      </c>
      <c r="H35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'AtlasOF_Purge', 'Champion1-3-5','Champion1-3-5');</v>
      </c>
    </row>
    <row r="36" spans="2:8" x14ac:dyDescent="0.25">
      <c r="B36" s="3" t="s">
        <v>78</v>
      </c>
      <c r="C36" s="4">
        <v>1</v>
      </c>
      <c r="D36" s="4" t="s">
        <v>104</v>
      </c>
      <c r="E36" s="4">
        <f t="shared" ref="E36" si="2">IF(G35=9,E35+1,E35)</f>
        <v>3</v>
      </c>
      <c r="F36" s="4" t="s">
        <v>104</v>
      </c>
      <c r="G36" s="4">
        <f t="shared" ref="G36" si="3">IF(G35=9,1,G35+1)</f>
        <v>6</v>
      </c>
      <c r="H36" s="6" t="str">
        <f>CONCATENATE("INSERT INTO `atlas`.`classxrealmability_atlas` (`CharClass`, `AbilityKey`, `ClassXRealmAbility_ID`,`ClassXRealmAbility_Atlas_ID`) VALUES ('",$C$2,"', '",tblPaladin[[#This Row],[AbilityKey]],"', '",$D$2,tblPaladin[[#This Row],['#]],tblPaladin[[#This Row],[ .]],tblPaladin[[#This Row],['#'#]],tblPaladin[[#This Row],[ ..]],tblPaladin[[#This Row],['#'#'#]],"','",$D$2,tblPaladin[[#This Row],['#]],tblPaladin[[#This Row],[ .]],tblPaladin[[#This Row],['#'#]],tblPaladin[[#This Row],[ ..]],tblPaladin[[#This Row],['#'#'#]],"');")</f>
        <v>INSERT INTO `atlas`.`classxrealmability_atlas` (`CharClass`, `AbilityKey`, `ClassXRealmAbility_ID`,`ClassXRealmAbility_Atlas_ID`) VALUES ('45', 'AtlasOF_WrathOfTheChampion', 'Champion1-3-6','Champion1-3-6');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CONFIG!$B$2:$B$101</xm:f>
          </x14:formula1>
          <xm:sqref>B5</xm:sqref>
        </x14:dataValidation>
        <x14:dataValidation type="list" allowBlank="1" showInputMessage="1" showErrorMessage="1">
          <x14:formula1>
            <xm:f>CONFIG!$B$2:$B$101</xm:f>
          </x14:formula1>
          <xm:sqref>B4 B6:B36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zoomScale="85" zoomScaleNormal="85"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0.85546875" customWidth="1"/>
    <col min="2" max="2" width="31.710937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1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40</v>
      </c>
      <c r="D2" s="5" t="s">
        <v>133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'AtlasOF_AugStr', 'Eldritch1-0-1','Eldritch1-0-1');</v>
      </c>
    </row>
    <row r="5" spans="2:8" x14ac:dyDescent="0.25">
      <c r="B5" s="3" t="s">
        <v>6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'AtlasOF_AugDex', 'Eldritch1-0-2','Eldritch1-0-2');</v>
      </c>
    </row>
    <row r="6" spans="2:8" x14ac:dyDescent="0.25">
      <c r="B6" s="3" t="s">
        <v>7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>IF(G5=9,1,G5+1)</f>
        <v>3</v>
      </c>
      <c r="H6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'AtlasOF_AugCon', 'Eldritch1-0-3','Eldritch1-0-3');</v>
      </c>
    </row>
    <row r="7" spans="2:8" x14ac:dyDescent="0.25">
      <c r="B7" s="3" t="s">
        <v>47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ref="G7:G33" si="0">IF(G6=9,1,G6+1)</f>
        <v>4</v>
      </c>
      <c r="H7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'AtlasOF_SecondWind', 'Eldritch1-0-4','Eldritch1-0-4');</v>
      </c>
    </row>
    <row r="8" spans="2:8" x14ac:dyDescent="0.25">
      <c r="B8" s="3" t="s">
        <v>8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'AtlasOF_AugQui', 'Eldritch1-0-5','Eldritch1-0-5');</v>
      </c>
    </row>
    <row r="9" spans="2:8" x14ac:dyDescent="0.25">
      <c r="B9" s="3" t="s">
        <v>9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'AtlasOF_AugAcuity', 'Eldritch1-0-6','Eldritch1-0-6');</v>
      </c>
    </row>
    <row r="10" spans="2:8" x14ac:dyDescent="0.25">
      <c r="B10" s="3" t="s">
        <v>30</v>
      </c>
      <c r="C10" s="4">
        <v>1</v>
      </c>
      <c r="D10" s="4" t="s">
        <v>104</v>
      </c>
      <c r="E10" s="4">
        <f t="shared" ref="E10:E33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'AtlasOF_Serenity', 'Eldritch1-0-7','Eldritch1-0-7');</v>
      </c>
    </row>
    <row r="11" spans="2:8" x14ac:dyDescent="0.25">
      <c r="B11" s="3" t="s">
        <v>31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'AtlasOF_EtherealBond', 'Eldritch1-0-8','Eldritch1-0-8');</v>
      </c>
    </row>
    <row r="12" spans="2:8" x14ac:dyDescent="0.25">
      <c r="B12" s="3" t="s">
        <v>25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'AtlasOF_WildArcana', 'Eldritch1-0-9','Eldritch1-0-9');</v>
      </c>
    </row>
    <row r="13" spans="2:8" x14ac:dyDescent="0.25">
      <c r="B13" s="3" t="s">
        <v>22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'AtlasOF_WildPower', 'Eldritch1-1-1','Eldritch1-1-1');</v>
      </c>
    </row>
    <row r="14" spans="2:8" x14ac:dyDescent="0.25">
      <c r="B14" s="7" t="s">
        <v>18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'AtlasOF_MasteryOfTheArt', 'Eldritch1-1-2','Eldritch1-1-2');</v>
      </c>
    </row>
    <row r="15" spans="2:8" x14ac:dyDescent="0.25">
      <c r="B15" s="3" t="s">
        <v>15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'AtlasOF_MasteryOfMagery', 'Eldritch1-1-3','Eldritch1-1-3');</v>
      </c>
    </row>
    <row r="16" spans="2:8" x14ac:dyDescent="0.25">
      <c r="B16" s="3" t="s">
        <v>19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'AtlasOF_MasteryOfTheArcane', 'Eldritch1-1-4','Eldritch1-1-4');</v>
      </c>
    </row>
    <row r="17" spans="2:8" x14ac:dyDescent="0.25">
      <c r="B17" s="3" t="s">
        <v>55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'AtlasOF_Concentration', 'Eldritch1-1-5','Eldritch1-1-5');</v>
      </c>
    </row>
    <row r="18" spans="2:8" x14ac:dyDescent="0.25">
      <c r="B18" s="7" t="s">
        <v>56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'AtlasOF_MasteryOfConcentration', 'Eldritch1-1-6','Eldritch1-1-6');</v>
      </c>
    </row>
    <row r="19" spans="2:8" x14ac:dyDescent="0.25">
      <c r="B19" s="3" t="s">
        <v>58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'AtlasOF_MajesticWill', 'Eldritch1-1-7','Eldritch1-1-7');</v>
      </c>
    </row>
    <row r="20" spans="2:8" x14ac:dyDescent="0.25">
      <c r="B20" s="7" t="s">
        <v>10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'AtlasOF_LongWind', 'Eldritch1-1-8','Eldritch1-1-8');</v>
      </c>
    </row>
    <row r="21" spans="2:8" x14ac:dyDescent="0.25">
      <c r="B21" s="3" t="s">
        <v>108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'AtlasOF_Tireless', 'Eldritch1-1-9','Eldritch1-1-9');</v>
      </c>
    </row>
    <row r="22" spans="2:8" x14ac:dyDescent="0.25">
      <c r="B22" s="3" t="s">
        <v>34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'AtlasOF_Regeneration', 'Eldritch1-2-1','Eldritch1-2-1');</v>
      </c>
    </row>
    <row r="23" spans="2:8" x14ac:dyDescent="0.25">
      <c r="B23" s="3" t="s">
        <v>33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'AtlasOF_Toughness', 'Eldritch1-2-2','Eldritch1-2-2');</v>
      </c>
    </row>
    <row r="24" spans="2:8" x14ac:dyDescent="0.25">
      <c r="B24" s="7" t="s">
        <v>17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'AtlasOF_MasteryOfWater', 'Eldritch1-2-3','Eldritch1-2-3');</v>
      </c>
    </row>
    <row r="25" spans="2:8" x14ac:dyDescent="0.25">
      <c r="B25" s="3" t="s">
        <v>109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'AtlasOF_AvoidanceOfMagic', 'Eldritch1-2-4','Eldritch1-2-4');</v>
      </c>
    </row>
    <row r="26" spans="2:8" x14ac:dyDescent="0.25">
      <c r="B26" s="3" t="s">
        <v>32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'AtlasOF_Lifter', 'Eldritch1-2-5','Eldritch1-2-5');</v>
      </c>
    </row>
    <row r="27" spans="2:8" x14ac:dyDescent="0.25">
      <c r="B27" s="3" t="s">
        <v>35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'AtlasOF_VeilRecovery', 'Eldritch1-2-6','Eldritch1-2-6');</v>
      </c>
    </row>
    <row r="28" spans="2:8" x14ac:dyDescent="0.25">
      <c r="B28" s="3" t="s">
        <v>39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'AtlasOF_FirstAid', 'Eldritch1-2-7','Eldritch1-2-7');</v>
      </c>
    </row>
    <row r="29" spans="2:8" x14ac:dyDescent="0.25">
      <c r="B29" s="3" t="s">
        <v>57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'AtlasOF_EmptyMind', 'Eldritch1-2-8','Eldritch1-2-8');</v>
      </c>
    </row>
    <row r="30" spans="2:8" x14ac:dyDescent="0.25">
      <c r="B30" s="3" t="s">
        <v>59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'AtlasOF_MCL', 'Eldritch1-2-9','Eldritch1-2-9');</v>
      </c>
    </row>
    <row r="31" spans="2:8" x14ac:dyDescent="0.25">
      <c r="B31" s="3" t="s">
        <v>60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'AtlasOF_RagingPower', 'Eldritch1-3-1','Eldritch1-3-1');</v>
      </c>
    </row>
    <row r="32" spans="2:8" x14ac:dyDescent="0.25">
      <c r="B32" s="3" t="s">
        <v>61</v>
      </c>
      <c r="C32" s="4">
        <v>1</v>
      </c>
      <c r="D32" s="4" t="s">
        <v>104</v>
      </c>
      <c r="E32" s="4">
        <f t="shared" si="1"/>
        <v>3</v>
      </c>
      <c r="F32" s="4" t="s">
        <v>104</v>
      </c>
      <c r="G32" s="4">
        <f t="shared" si="0"/>
        <v>2</v>
      </c>
      <c r="H32" s="11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'AtlasOF_Purge', 'Eldritch1-3-2','Eldritch1-3-2');</v>
      </c>
    </row>
    <row r="33" spans="2:8" x14ac:dyDescent="0.25">
      <c r="B33" s="3" t="s">
        <v>81</v>
      </c>
      <c r="C33" s="4">
        <v>1</v>
      </c>
      <c r="D33" s="4" t="s">
        <v>104</v>
      </c>
      <c r="E33" s="4">
        <f t="shared" si="1"/>
        <v>3</v>
      </c>
      <c r="F33" s="4" t="s">
        <v>104</v>
      </c>
      <c r="G33" s="4">
        <f t="shared" si="0"/>
        <v>3</v>
      </c>
      <c r="H33" s="11" t="str">
        <f>CONCATENATE("INSERT INTO `atlas`.`classxrealmability_atlas` (`CharClass`, `AbilityKey`, `ClassXRealmAbility_ID`,`ClassXRealmAbility_Atlas_ID`) VALUES ('",$C$2,"', '",tblScout13141516[[#This Row],[AbilityKey]],"', '",$D$2,tblScout13141516[[#This Row],['#]],tblScout13141516[[#This Row],[ .]],tblScout13141516[[#This Row],['#'#]],tblScout13141516[[#This Row],[ ..]],tblScout13141516[[#This Row],['#'#'#]],"','",$D$2,tblScout13141516[[#This Row],['#]],tblScout13141516[[#This Row],[ .]],tblScout13141516[[#This Row],['#'#]],tblScout13141516[[#This Row],[ ..]],tblScout13141516[[#This Row],['#'#'#]],"');")</f>
        <v>INSERT INTO `atlas`.`classxrealmability_atlas` (`CharClass`, `AbilityKey`, `ClassXRealmAbility_ID`,`ClassXRealmAbility_Atlas_ID`) VALUES ('40', 'AtlasOF_NegativeMaelstrom', 'Eldritch1-3-3','Eldritch1-3-3');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CONFIG!$B$2:$B$101</xm:f>
          </x14:formula1>
          <xm:sqref>B4</xm:sqref>
        </x14:dataValidation>
        <x14:dataValidation type="list" allowBlank="1" showInputMessage="1" showErrorMessage="1">
          <x14:formula1>
            <xm:f>CONFIG!$B$2:$B$101</xm:f>
          </x14:formula1>
          <xm:sqref>B5:B33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zoomScale="85" zoomScaleNormal="85"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0.85546875" customWidth="1"/>
    <col min="2" max="2" width="31.710937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17.14062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41</v>
      </c>
      <c r="D2" s="5" t="s">
        <v>134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'AtlasOF_AugStr', 'Enchanter1-0-1','Enchanter1-0-1');</v>
      </c>
    </row>
    <row r="5" spans="2:8" x14ac:dyDescent="0.25">
      <c r="B5" s="3" t="s">
        <v>6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'AtlasOF_AugDex', 'Enchanter1-0-2','Enchanter1-0-2');</v>
      </c>
    </row>
    <row r="6" spans="2:8" x14ac:dyDescent="0.25">
      <c r="B6" s="3" t="s">
        <v>7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>IF(G5=9,1,G5+1)</f>
        <v>3</v>
      </c>
      <c r="H6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'AtlasOF_AugCon', 'Enchanter1-0-3','Enchanter1-0-3');</v>
      </c>
    </row>
    <row r="7" spans="2:8" x14ac:dyDescent="0.25">
      <c r="B7" s="3" t="s">
        <v>47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ref="G7:G33" si="0">IF(G6=9,1,G6+1)</f>
        <v>4</v>
      </c>
      <c r="H7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'AtlasOF_SecondWind', 'Enchanter1-0-4','Enchanter1-0-4');</v>
      </c>
    </row>
    <row r="8" spans="2:8" x14ac:dyDescent="0.25">
      <c r="B8" s="3" t="s">
        <v>8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'AtlasOF_AugQui', 'Enchanter1-0-5','Enchanter1-0-5');</v>
      </c>
    </row>
    <row r="9" spans="2:8" x14ac:dyDescent="0.25">
      <c r="B9" s="3" t="s">
        <v>9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'AtlasOF_AugAcuity', 'Enchanter1-0-6','Enchanter1-0-6');</v>
      </c>
    </row>
    <row r="10" spans="2:8" x14ac:dyDescent="0.25">
      <c r="B10" s="3" t="s">
        <v>30</v>
      </c>
      <c r="C10" s="4">
        <v>1</v>
      </c>
      <c r="D10" s="4" t="s">
        <v>104</v>
      </c>
      <c r="E10" s="4">
        <f t="shared" ref="E10:E33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'AtlasOF_Serenity', 'Enchanter1-0-7','Enchanter1-0-7');</v>
      </c>
    </row>
    <row r="11" spans="2:8" x14ac:dyDescent="0.25">
      <c r="B11" s="3" t="s">
        <v>31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'AtlasOF_EtherealBond', 'Enchanter1-0-8','Enchanter1-0-8');</v>
      </c>
    </row>
    <row r="12" spans="2:8" x14ac:dyDescent="0.25">
      <c r="B12" s="3" t="s">
        <v>23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'AtlasOF_WildMinion', 'Enchanter1-0-9','Enchanter1-0-9');</v>
      </c>
    </row>
    <row r="13" spans="2:8" x14ac:dyDescent="0.25">
      <c r="B13" s="3" t="s">
        <v>22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'AtlasOF_WildPower', 'Enchanter1-1-1','Enchanter1-1-1');</v>
      </c>
    </row>
    <row r="14" spans="2:8" x14ac:dyDescent="0.25">
      <c r="B14" s="7" t="s">
        <v>18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'AtlasOF_MasteryOfTheArt', 'Enchanter1-1-2','Enchanter1-1-2');</v>
      </c>
    </row>
    <row r="15" spans="2:8" x14ac:dyDescent="0.25">
      <c r="B15" s="3" t="s">
        <v>15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'AtlasOF_MasteryOfMagery', 'Enchanter1-1-3','Enchanter1-1-3');</v>
      </c>
    </row>
    <row r="16" spans="2:8" x14ac:dyDescent="0.25">
      <c r="B16" s="3" t="s">
        <v>19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'AtlasOF_MasteryOfTheArcane', 'Enchanter1-1-4','Enchanter1-1-4');</v>
      </c>
    </row>
    <row r="17" spans="2:8" x14ac:dyDescent="0.25">
      <c r="B17" s="3" t="s">
        <v>55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'AtlasOF_Concentration', 'Enchanter1-1-5','Enchanter1-1-5');</v>
      </c>
    </row>
    <row r="18" spans="2:8" x14ac:dyDescent="0.25">
      <c r="B18" s="7" t="s">
        <v>56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'AtlasOF_MasteryOfConcentration', 'Enchanter1-1-6','Enchanter1-1-6');</v>
      </c>
    </row>
    <row r="19" spans="2:8" x14ac:dyDescent="0.25">
      <c r="B19" s="3" t="s">
        <v>58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'AtlasOF_MajesticWill', 'Enchanter1-1-7','Enchanter1-1-7');</v>
      </c>
    </row>
    <row r="20" spans="2:8" x14ac:dyDescent="0.25">
      <c r="B20" s="7" t="s">
        <v>10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'AtlasOF_LongWind', 'Enchanter1-1-8','Enchanter1-1-8');</v>
      </c>
    </row>
    <row r="21" spans="2:8" x14ac:dyDescent="0.25">
      <c r="B21" s="3" t="s">
        <v>108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'AtlasOF_Tireless', 'Enchanter1-1-9','Enchanter1-1-9');</v>
      </c>
    </row>
    <row r="22" spans="2:8" x14ac:dyDescent="0.25">
      <c r="B22" s="3" t="s">
        <v>34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'AtlasOF_Regeneration', 'Enchanter1-2-1','Enchanter1-2-1');</v>
      </c>
    </row>
    <row r="23" spans="2:8" x14ac:dyDescent="0.25">
      <c r="B23" s="3" t="s">
        <v>33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'AtlasOF_Toughness', 'Enchanter1-2-2','Enchanter1-2-2');</v>
      </c>
    </row>
    <row r="24" spans="2:8" x14ac:dyDescent="0.25">
      <c r="B24" s="7" t="s">
        <v>17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'AtlasOF_MasteryOfWater', 'Enchanter1-2-3','Enchanter1-2-3');</v>
      </c>
    </row>
    <row r="25" spans="2:8" x14ac:dyDescent="0.25">
      <c r="B25" s="3" t="s">
        <v>109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'AtlasOF_AvoidanceOfMagic', 'Enchanter1-2-4','Enchanter1-2-4');</v>
      </c>
    </row>
    <row r="26" spans="2:8" x14ac:dyDescent="0.25">
      <c r="B26" s="3" t="s">
        <v>32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'AtlasOF_Lifter', 'Enchanter1-2-5','Enchanter1-2-5');</v>
      </c>
    </row>
    <row r="27" spans="2:8" x14ac:dyDescent="0.25">
      <c r="B27" s="3" t="s">
        <v>35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'AtlasOF_VeilRecovery', 'Enchanter1-2-6','Enchanter1-2-6');</v>
      </c>
    </row>
    <row r="28" spans="2:8" x14ac:dyDescent="0.25">
      <c r="B28" s="3" t="s">
        <v>39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'AtlasOF_FirstAid', 'Enchanter1-2-7','Enchanter1-2-7');</v>
      </c>
    </row>
    <row r="29" spans="2:8" x14ac:dyDescent="0.25">
      <c r="B29" s="3" t="s">
        <v>57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'AtlasOF_EmptyMind', 'Enchanter1-2-8','Enchanter1-2-8');</v>
      </c>
    </row>
    <row r="30" spans="2:8" x14ac:dyDescent="0.25">
      <c r="B30" s="3" t="s">
        <v>59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'AtlasOF_MCL', 'Enchanter1-2-9','Enchanter1-2-9');</v>
      </c>
    </row>
    <row r="31" spans="2:8" x14ac:dyDescent="0.25">
      <c r="B31" s="3" t="s">
        <v>60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'AtlasOF_RagingPower', 'Enchanter1-3-1','Enchanter1-3-1');</v>
      </c>
    </row>
    <row r="32" spans="2:8" x14ac:dyDescent="0.25">
      <c r="B32" s="3" t="s">
        <v>61</v>
      </c>
      <c r="C32" s="4">
        <v>1</v>
      </c>
      <c r="D32" s="4" t="s">
        <v>104</v>
      </c>
      <c r="E32" s="4">
        <f t="shared" si="1"/>
        <v>3</v>
      </c>
      <c r="F32" s="4" t="s">
        <v>104</v>
      </c>
      <c r="G32" s="4">
        <f t="shared" si="0"/>
        <v>2</v>
      </c>
      <c r="H32" s="11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'AtlasOF_Purge', 'Enchanter1-3-2','Enchanter1-3-2');</v>
      </c>
    </row>
    <row r="33" spans="2:8" x14ac:dyDescent="0.25">
      <c r="B33" s="3" t="s">
        <v>85</v>
      </c>
      <c r="C33" s="4">
        <v>1</v>
      </c>
      <c r="D33" s="4" t="s">
        <v>104</v>
      </c>
      <c r="E33" s="4">
        <f t="shared" si="1"/>
        <v>3</v>
      </c>
      <c r="F33" s="4" t="s">
        <v>104</v>
      </c>
      <c r="G33" s="4">
        <f t="shared" si="0"/>
        <v>3</v>
      </c>
      <c r="H33" s="11" t="str">
        <f>CONCATENATE("INSERT INTO `atlas`.`classxrealmability_atlas` (`CharClass`, `AbilityKey`, `ClassXRealmAbility_ID`,`ClassXRealmAbility_Atlas_ID`) VALUES ('",$C$2,"', '",tblScout13[[#This Row],[AbilityKey]],"', '",$D$2,tblScout13[[#This Row],['#]],tblScout13[[#This Row],[ .]],tblScout13[[#This Row],['#'#]],tblScout13[[#This Row],[ ..]],tblScout13[[#This Row],['#'#'#]],"','",$D$2,tblScout13[[#This Row],['#]],tblScout13[[#This Row],[ .]],tblScout13[[#This Row],['#'#]],tblScout13[[#This Row],[ ..]],tblScout13[[#This Row],['#'#'#]],"');")</f>
        <v>INSERT INTO `atlas`.`classxrealmability_atlas` (`CharClass`, `AbilityKey`, `ClassXRealmAbility_ID`,`ClassXRealmAbility_Atlas_ID`) VALUES ('41', 'AtlasOF_BrilliantAura', 'Enchanter1-3-3','Enchanter1-3-3');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CONFIG!$B$2:$B$101</xm:f>
          </x14:formula1>
          <xm:sqref>B5</xm:sqref>
        </x14:dataValidation>
        <x14:dataValidation type="list" allowBlank="1" showInputMessage="1" showErrorMessage="1">
          <x14:formula1>
            <xm:f>CONFIG!$B$2:$B$101</xm:f>
          </x14:formula1>
          <xm:sqref>B4 B6:B33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zoomScale="85" zoomScaleNormal="85"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0.85546875" customWidth="1"/>
    <col min="2" max="2" width="31.710937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17.14062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42</v>
      </c>
      <c r="D2" s="5" t="s">
        <v>135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'AtlasOF_AugStr', 'Mentalist1-0-1','Mentalist1-0-1');</v>
      </c>
    </row>
    <row r="5" spans="2:8" x14ac:dyDescent="0.25">
      <c r="B5" s="3" t="s">
        <v>6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'AtlasOF_AugDex', 'Mentalist1-0-2','Mentalist1-0-2');</v>
      </c>
    </row>
    <row r="6" spans="2:8" x14ac:dyDescent="0.25">
      <c r="B6" s="3" t="s">
        <v>7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>IF(G5=9,1,G5+1)</f>
        <v>3</v>
      </c>
      <c r="H6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'AtlasOF_AugCon', 'Mentalist1-0-3','Mentalist1-0-3');</v>
      </c>
    </row>
    <row r="7" spans="2:8" x14ac:dyDescent="0.25">
      <c r="B7" s="3" t="s">
        <v>47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ref="G7:G34" si="0">IF(G6=9,1,G6+1)</f>
        <v>4</v>
      </c>
      <c r="H7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'AtlasOF_SecondWind', 'Mentalist1-0-4','Mentalist1-0-4');</v>
      </c>
    </row>
    <row r="8" spans="2:8" x14ac:dyDescent="0.25">
      <c r="B8" s="3" t="s">
        <v>8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'AtlasOF_AugQui', 'Mentalist1-0-5','Mentalist1-0-5');</v>
      </c>
    </row>
    <row r="9" spans="2:8" x14ac:dyDescent="0.25">
      <c r="B9" s="3" t="s">
        <v>9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'AtlasOF_AugAcuity', 'Mentalist1-0-6','Mentalist1-0-6');</v>
      </c>
    </row>
    <row r="10" spans="2:8" x14ac:dyDescent="0.25">
      <c r="B10" s="3" t="s">
        <v>30</v>
      </c>
      <c r="C10" s="4">
        <v>1</v>
      </c>
      <c r="D10" s="4" t="s">
        <v>104</v>
      </c>
      <c r="E10" s="4">
        <f t="shared" ref="E10:E33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'AtlasOF_Serenity', 'Mentalist1-0-7','Mentalist1-0-7');</v>
      </c>
    </row>
    <row r="11" spans="2:8" x14ac:dyDescent="0.25">
      <c r="B11" s="3" t="s">
        <v>31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'AtlasOF_EtherealBond', 'Mentalist1-0-8','Mentalist1-0-8');</v>
      </c>
    </row>
    <row r="12" spans="2:8" x14ac:dyDescent="0.25">
      <c r="B12" s="3" t="s">
        <v>25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'AtlasOF_WildArcana', 'Mentalist1-0-9','Mentalist1-0-9');</v>
      </c>
    </row>
    <row r="13" spans="2:8" x14ac:dyDescent="0.25">
      <c r="B13" s="3" t="s">
        <v>24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'AtlasOF_WildHealing', 'Mentalist1-1-1','Mentalist1-1-1');</v>
      </c>
    </row>
    <row r="14" spans="2:8" x14ac:dyDescent="0.25">
      <c r="B14" s="3" t="s">
        <v>22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'AtlasOF_WildPower', 'Mentalist1-1-2','Mentalist1-1-2');</v>
      </c>
    </row>
    <row r="15" spans="2:8" x14ac:dyDescent="0.25">
      <c r="B15" s="7" t="s">
        <v>18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'AtlasOF_MasteryOfTheArt', 'Mentalist1-1-3','Mentalist1-1-3');</v>
      </c>
    </row>
    <row r="16" spans="2:8" x14ac:dyDescent="0.25">
      <c r="B16" s="3" t="s">
        <v>20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'AtlasOF_MasteryOfHealing', 'Mentalist1-1-4','Mentalist1-1-4');</v>
      </c>
    </row>
    <row r="17" spans="2:8" x14ac:dyDescent="0.25">
      <c r="B17" s="3" t="s">
        <v>15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'AtlasOF_MasteryOfMagery', 'Mentalist1-1-5','Mentalist1-1-5');</v>
      </c>
    </row>
    <row r="18" spans="2:8" x14ac:dyDescent="0.25">
      <c r="B18" s="3" t="s">
        <v>19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'AtlasOF_MasteryOfTheArcane', 'Mentalist1-1-6','Mentalist1-1-6');</v>
      </c>
    </row>
    <row r="19" spans="2:8" x14ac:dyDescent="0.25">
      <c r="B19" s="3" t="s">
        <v>55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'AtlasOF_Concentration', 'Mentalist1-1-7','Mentalist1-1-7');</v>
      </c>
    </row>
    <row r="20" spans="2:8" x14ac:dyDescent="0.25">
      <c r="B20" s="7" t="s">
        <v>56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'AtlasOF_MasteryOfConcentration', 'Mentalist1-1-8','Mentalist1-1-8');</v>
      </c>
    </row>
    <row r="21" spans="2:8" x14ac:dyDescent="0.25">
      <c r="B21" s="3" t="s">
        <v>58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'AtlasOF_MajesticWill', 'Mentalist1-1-9','Mentalist1-1-9');</v>
      </c>
    </row>
    <row r="22" spans="2:8" x14ac:dyDescent="0.25">
      <c r="B22" s="7" t="s">
        <v>10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'AtlasOF_LongWind', 'Mentalist1-2-1','Mentalist1-2-1');</v>
      </c>
    </row>
    <row r="23" spans="2:8" x14ac:dyDescent="0.25">
      <c r="B23" s="3" t="s">
        <v>108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'AtlasOF_Tireless', 'Mentalist1-2-2','Mentalist1-2-2');</v>
      </c>
    </row>
    <row r="24" spans="2:8" x14ac:dyDescent="0.25">
      <c r="B24" s="3" t="s">
        <v>34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'AtlasOF_Regeneration', 'Mentalist1-2-3','Mentalist1-2-3');</v>
      </c>
    </row>
    <row r="25" spans="2:8" x14ac:dyDescent="0.25">
      <c r="B25" s="3" t="s">
        <v>33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'AtlasOF_Toughness', 'Mentalist1-2-4','Mentalist1-2-4');</v>
      </c>
    </row>
    <row r="26" spans="2:8" x14ac:dyDescent="0.25">
      <c r="B26" s="7" t="s">
        <v>17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'AtlasOF_MasteryOfWater', 'Mentalist1-2-5','Mentalist1-2-5');</v>
      </c>
    </row>
    <row r="27" spans="2:8" x14ac:dyDescent="0.25">
      <c r="B27" s="3" t="s">
        <v>109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'AtlasOF_AvoidanceOfMagic', 'Mentalist1-2-6','Mentalist1-2-6');</v>
      </c>
    </row>
    <row r="28" spans="2:8" x14ac:dyDescent="0.25">
      <c r="B28" s="3" t="s">
        <v>32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'AtlasOF_Lifter', 'Mentalist1-2-7','Mentalist1-2-7');</v>
      </c>
    </row>
    <row r="29" spans="2:8" x14ac:dyDescent="0.25">
      <c r="B29" s="3" t="s">
        <v>35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'AtlasOF_VeilRecovery', 'Mentalist1-2-8','Mentalist1-2-8');</v>
      </c>
    </row>
    <row r="30" spans="2:8" x14ac:dyDescent="0.25">
      <c r="B30" s="3" t="s">
        <v>57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'AtlasOF_EmptyMind', 'Mentalist1-2-9','Mentalist1-2-9');</v>
      </c>
    </row>
    <row r="31" spans="2:8" x14ac:dyDescent="0.25">
      <c r="B31" s="3" t="s">
        <v>59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'AtlasOF_MCL', 'Mentalist1-3-1','Mentalist1-3-1');</v>
      </c>
    </row>
    <row r="32" spans="2:8" x14ac:dyDescent="0.25">
      <c r="B32" s="3" t="s">
        <v>60</v>
      </c>
      <c r="C32" s="4">
        <v>1</v>
      </c>
      <c r="D32" s="4" t="s">
        <v>104</v>
      </c>
      <c r="E32" s="4">
        <f t="shared" si="1"/>
        <v>3</v>
      </c>
      <c r="F32" s="4" t="s">
        <v>104</v>
      </c>
      <c r="G32" s="4">
        <f t="shared" si="0"/>
        <v>2</v>
      </c>
      <c r="H32" s="11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'AtlasOF_RagingPower', 'Mentalist1-3-2','Mentalist1-3-2');</v>
      </c>
    </row>
    <row r="33" spans="2:8" x14ac:dyDescent="0.25">
      <c r="B33" s="3" t="s">
        <v>61</v>
      </c>
      <c r="C33" s="4">
        <v>1</v>
      </c>
      <c r="D33" s="4" t="s">
        <v>104</v>
      </c>
      <c r="E33" s="4">
        <f t="shared" si="1"/>
        <v>3</v>
      </c>
      <c r="F33" s="4" t="s">
        <v>104</v>
      </c>
      <c r="G33" s="4">
        <f t="shared" si="0"/>
        <v>3</v>
      </c>
      <c r="H33" s="11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'AtlasOF_Purge', 'Mentalist1-3-3','Mentalist1-3-3');</v>
      </c>
    </row>
    <row r="34" spans="2:8" x14ac:dyDescent="0.25">
      <c r="B34" s="3" t="s">
        <v>86</v>
      </c>
      <c r="C34" s="4">
        <v>1</v>
      </c>
      <c r="D34" s="4" t="s">
        <v>104</v>
      </c>
      <c r="E34" s="4">
        <f t="shared" ref="E34" si="2">IF(G33=9,E33+1,E33)</f>
        <v>3</v>
      </c>
      <c r="F34" s="4" t="s">
        <v>104</v>
      </c>
      <c r="G34" s="4">
        <f t="shared" si="0"/>
        <v>4</v>
      </c>
      <c r="H34" s="11" t="str">
        <f>CONCATENATE("INSERT INTO `atlas`.`classxrealmability_atlas` (`CharClass`, `AbilityKey`, `ClassXRealmAbility_ID`,`ClassXRealmAbility_Atlas_ID`) VALUES ('",$C$2,"', '",tblScout1314[[#This Row],[AbilityKey]],"', '",$D$2,tblScout1314[[#This Row],['#]],tblScout1314[[#This Row],[ .]],tblScout1314[[#This Row],['#'#]],tblScout1314[[#This Row],[ ..]],tblScout1314[[#This Row],['#'#'#]],"','",$D$2,tblScout1314[[#This Row],['#]],tblScout1314[[#This Row],[ .]],tblScout1314[[#This Row],['#'#]],tblScout1314[[#This Row],[ ..]],tblScout1314[[#This Row],['#'#'#]],"');")</f>
        <v>INSERT INTO `atlas`.`classxrealmability_atlas` (`CharClass`, `AbilityKey`, `ClassXRealmAbility_ID`,`ClassXRealmAbility_Atlas_ID`) VALUES ('42', 'AtlasOF_SeveringTheTether', 'Mentalist1-3-4','Mentalist1-3-4');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CONFIG!$B$2:$B$101</xm:f>
          </x14:formula1>
          <xm:sqref>B5</xm:sqref>
        </x14:dataValidation>
        <x14:dataValidation type="list" allowBlank="1" showInputMessage="1" showErrorMessage="1">
          <x14:formula1>
            <xm:f>CONFIG!$B$2:$B$101</xm:f>
          </x14:formula1>
          <xm:sqref>B4 B6:B34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zoomScale="85" zoomScaleNormal="85"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0.85546875" customWidth="1"/>
    <col min="2" max="2" width="31.710937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19.14062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49</v>
      </c>
      <c r="D2" s="5" t="s">
        <v>136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'AtlasOF_AugStr', 'Nightshade1-0-1','Nightshade1-0-1');</v>
      </c>
    </row>
    <row r="5" spans="2:8" x14ac:dyDescent="0.25">
      <c r="B5" s="3" t="s">
        <v>6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'AtlasOF_AugDex', 'Nightshade1-0-2','Nightshade1-0-2');</v>
      </c>
    </row>
    <row r="6" spans="2:8" x14ac:dyDescent="0.25">
      <c r="B6" s="3" t="s">
        <v>11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 t="shared" ref="G6:G32" si="0">IF(G5=9,1,G5+1)</f>
        <v>3</v>
      </c>
      <c r="H6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'AtlasOF_MasteryOfPain', 'Nightshade1-0-3','Nightshade1-0-3');</v>
      </c>
    </row>
    <row r="7" spans="2:8" x14ac:dyDescent="0.25">
      <c r="B7" s="3" t="s">
        <v>46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si="0"/>
        <v>4</v>
      </c>
      <c r="H7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'AtlasOF_HailOfBlows', 'Nightshade1-0-4','Nightshade1-0-4');</v>
      </c>
    </row>
    <row r="8" spans="2:8" x14ac:dyDescent="0.25">
      <c r="B8" s="3" t="s">
        <v>37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'AtlasOF_DualistsReflexes', 'Nightshade1-0-5','Nightshade1-0-5');</v>
      </c>
    </row>
    <row r="9" spans="2:8" x14ac:dyDescent="0.25">
      <c r="B9" s="3" t="s">
        <v>44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'AtlasOF_WhirlingDervish', 'Nightshade1-0-6','Nightshade1-0-6');</v>
      </c>
    </row>
    <row r="10" spans="2:8" x14ac:dyDescent="0.25">
      <c r="B10" s="3" t="s">
        <v>45</v>
      </c>
      <c r="C10" s="4">
        <v>1</v>
      </c>
      <c r="D10" s="4" t="s">
        <v>104</v>
      </c>
      <c r="E10" s="4">
        <f t="shared" ref="E10:E31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'AtlasOF_Bladedance', 'Nightshade1-0-7','Nightshade1-0-7');</v>
      </c>
    </row>
    <row r="11" spans="2:8" x14ac:dyDescent="0.25">
      <c r="B11" s="3" t="s">
        <v>7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'AtlasOF_AugCon', 'Nightshade1-0-8','Nightshade1-0-8');</v>
      </c>
    </row>
    <row r="12" spans="2:8" x14ac:dyDescent="0.25">
      <c r="B12" s="3" t="s">
        <v>42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'AtlasOF_AvoidPain', 'Nightshade1-0-9','Nightshade1-0-9');</v>
      </c>
    </row>
    <row r="13" spans="2:8" x14ac:dyDescent="0.25">
      <c r="B13" s="3" t="s">
        <v>47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'AtlasOF_SecondWind', 'Nightshade1-1-1','Nightshade1-1-1');</v>
      </c>
    </row>
    <row r="14" spans="2:8" x14ac:dyDescent="0.25">
      <c r="B14" s="3" t="s">
        <v>8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'AtlasOF_AugQui', 'Nightshade1-1-2','Nightshade1-1-2');</v>
      </c>
    </row>
    <row r="15" spans="2:8" x14ac:dyDescent="0.25">
      <c r="B15" s="3" t="s">
        <v>29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'AtlasOF_Dodger', 'Nightshade1-1-3','Nightshade1-1-3');</v>
      </c>
    </row>
    <row r="16" spans="2:8" x14ac:dyDescent="0.25">
      <c r="B16" s="3" t="s">
        <v>21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'AtlasOF_MasteryOfStealth', 'Nightshade1-1-4','Nightshade1-1-4');</v>
      </c>
    </row>
    <row r="17" spans="2:8" x14ac:dyDescent="0.25">
      <c r="B17" s="7" t="s">
        <v>10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'AtlasOF_LongWind', 'Nightshade1-1-5','Nightshade1-1-5');</v>
      </c>
    </row>
    <row r="18" spans="2:8" x14ac:dyDescent="0.25">
      <c r="B18" s="3" t="s">
        <v>108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'AtlasOF_Tireless', 'Nightshade1-1-6','Nightshade1-1-6');</v>
      </c>
    </row>
    <row r="19" spans="2:8" x14ac:dyDescent="0.25">
      <c r="B19" s="3" t="s">
        <v>34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'AtlasOF_Regeneration', 'Nightshade1-1-7','Nightshade1-1-7');</v>
      </c>
    </row>
    <row r="20" spans="2:8" x14ac:dyDescent="0.25">
      <c r="B20" s="3" t="s">
        <v>33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'AtlasOF_Toughness', 'Nightshade1-1-8','Nightshade1-1-8');</v>
      </c>
    </row>
    <row r="21" spans="2:8" x14ac:dyDescent="0.25">
      <c r="B21" s="7" t="s">
        <v>17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'AtlasOF_MasteryOfWater', 'Nightshade1-1-9','Nightshade1-1-9');</v>
      </c>
    </row>
    <row r="22" spans="2:8" x14ac:dyDescent="0.25">
      <c r="B22" s="3" t="s">
        <v>109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'AtlasOF_AvoidanceOfMagic', 'Nightshade1-2-1','Nightshade1-2-1');</v>
      </c>
    </row>
    <row r="23" spans="2:8" x14ac:dyDescent="0.25">
      <c r="B23" s="3" t="s">
        <v>32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'AtlasOF_Lifter', 'Nightshade1-2-2','Nightshade1-2-2');</v>
      </c>
    </row>
    <row r="24" spans="2:8" x14ac:dyDescent="0.25">
      <c r="B24" s="3" t="s">
        <v>35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'AtlasOF_VeilRecovery', 'Nightshade1-2-3','Nightshade1-2-3');</v>
      </c>
    </row>
    <row r="25" spans="2:8" x14ac:dyDescent="0.25">
      <c r="B25" s="7" t="s">
        <v>38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'AtlasOF_SeeHidden', 'Nightshade1-2-4','Nightshade1-2-4');</v>
      </c>
    </row>
    <row r="26" spans="2:8" x14ac:dyDescent="0.25">
      <c r="B26" s="3" t="s">
        <v>39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'AtlasOF_FirstAid', 'Nightshade1-2-5','Nightshade1-2-5');</v>
      </c>
    </row>
    <row r="27" spans="2:8" x14ac:dyDescent="0.25">
      <c r="B27" s="3" t="s">
        <v>50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'AtlasOF_RainOfFire', 'Nightshade1-2-6','Nightshade1-2-6');</v>
      </c>
    </row>
    <row r="28" spans="2:8" x14ac:dyDescent="0.25">
      <c r="B28" s="3" t="s">
        <v>51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'AtlasOF_RainOfIce', 'Nightshade1-2-7','Nightshade1-2-7');</v>
      </c>
    </row>
    <row r="29" spans="2:8" x14ac:dyDescent="0.25">
      <c r="B29" s="3" t="s">
        <v>52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'AtlasOF_RainOfAnnihilation', 'Nightshade1-2-8','Nightshade1-2-8');</v>
      </c>
    </row>
    <row r="30" spans="2:8" x14ac:dyDescent="0.25">
      <c r="B30" s="3" t="s">
        <v>57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'AtlasOF_EmptyMind', 'Nightshade1-2-9','Nightshade1-2-9');</v>
      </c>
    </row>
    <row r="31" spans="2:8" x14ac:dyDescent="0.25">
      <c r="B31" s="3" t="s">
        <v>61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'AtlasOF_Purge', 'Nightshade1-3-1','Nightshade1-3-1');</v>
      </c>
    </row>
    <row r="32" spans="2:8" x14ac:dyDescent="0.25">
      <c r="B32" s="3" t="s">
        <v>63</v>
      </c>
      <c r="C32" s="4">
        <v>1</v>
      </c>
      <c r="D32" s="4" t="s">
        <v>104</v>
      </c>
      <c r="E32" s="4">
        <f t="shared" ref="E32" si="2">IF(G31=9,E31+1,E31)</f>
        <v>3</v>
      </c>
      <c r="F32" s="4" t="s">
        <v>104</v>
      </c>
      <c r="G32" s="4">
        <f t="shared" si="0"/>
        <v>2</v>
      </c>
      <c r="H32" s="11" t="str">
        <f>CONCATENATE("INSERT INTO `atlas`.`classxrealmability_atlas` (`CharClass`, `AbilityKey`, `ClassXRealmAbility_ID`,`ClassXRealmAbility_Atlas_ID`) VALUES ('",$C$2,"', '",tblInfiltrator[[#This Row],[AbilityKey]],"', '",$D$2,tblInfiltrator[[#This Row],['#]],tblInfiltrator[[#This Row],[ .]],tblInfiltrator[[#This Row],['#'#]],tblInfiltrator[[#This Row],[ ..]],tblInfiltrator[[#This Row],['#'#'#]],"','",$D$2,tblInfiltrator[[#This Row],['#]],tblInfiltrator[[#This Row],[ .]],tblInfiltrator[[#This Row],['#'#]],tblInfiltrator[[#This Row],[ ..]],tblInfiltrator[[#This Row],['#'#'#]],"');")</f>
        <v>INSERT INTO `atlas`.`classxrealmability_atlas` (`CharClass`, `AbilityKey`, `ClassXRealmAbility_ID`,`ClassXRealmAbility_Atlas_ID`) VALUES ('49', 'AtlasOF_Viper', 'Nightshade1-3-2','Nightshade1-3-2');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CONFIG!$B$2:$B$101</xm:f>
          </x14:formula1>
          <xm:sqref>B11</xm:sqref>
        </x14:dataValidation>
        <x14:dataValidation type="list" allowBlank="1" showInputMessage="1" showErrorMessage="1">
          <x14:formula1>
            <xm:f>CONFIG!$B$2:$B$101</xm:f>
          </x14:formula1>
          <xm:sqref>B4:B10 B12:B32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zoomScale="85" zoomScaleNormal="85"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0.85546875" customWidth="1"/>
    <col min="2" max="2" width="31.710937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10.8554687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50</v>
      </c>
      <c r="D2" s="5" t="s">
        <v>137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'AtlasOF_AugStr', 'Ranger1-0-1','Ranger1-0-1');</v>
      </c>
    </row>
    <row r="5" spans="2:8" x14ac:dyDescent="0.25">
      <c r="B5" s="3" t="s">
        <v>14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'AtlasOF_MasteryOfArms', 'Ranger1-0-2','Ranger1-0-2');</v>
      </c>
    </row>
    <row r="6" spans="2:8" x14ac:dyDescent="0.25">
      <c r="B6" s="3" t="s">
        <v>6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>IF(G5=9,1,G5+1)</f>
        <v>3</v>
      </c>
      <c r="H6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'AtlasOF_AugDex', 'Ranger1-0-3','Ranger1-0-3');</v>
      </c>
    </row>
    <row r="7" spans="2:8" x14ac:dyDescent="0.25">
      <c r="B7" s="3" t="s">
        <v>11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ref="G7:G34" si="0">IF(G6=9,1,G6+1)</f>
        <v>4</v>
      </c>
      <c r="H7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'AtlasOF_MasteryOfPain', 'Ranger1-0-4','Ranger1-0-4');</v>
      </c>
    </row>
    <row r="8" spans="2:8" x14ac:dyDescent="0.25">
      <c r="B8" s="3" t="s">
        <v>16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'AtlasOF_MasteryOfArchery', 'Ranger1-0-5','Ranger1-0-5');</v>
      </c>
    </row>
    <row r="9" spans="2:8" x14ac:dyDescent="0.25">
      <c r="B9" s="3" t="s">
        <v>28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'AtlasOF_FalconsEye', 'Ranger1-0-6','Ranger1-0-6');</v>
      </c>
    </row>
    <row r="10" spans="2:8" x14ac:dyDescent="0.25">
      <c r="B10" s="3" t="s">
        <v>44</v>
      </c>
      <c r="C10" s="4">
        <v>1</v>
      </c>
      <c r="D10" s="4" t="s">
        <v>104</v>
      </c>
      <c r="E10" s="4">
        <f t="shared" ref="E10:E33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'AtlasOF_WhirlingDervish', 'Ranger1-0-7','Ranger1-0-7');</v>
      </c>
    </row>
    <row r="11" spans="2:8" x14ac:dyDescent="0.25">
      <c r="B11" s="3" t="s">
        <v>45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'AtlasOF_Bladedance', 'Ranger1-0-8','Ranger1-0-8');</v>
      </c>
    </row>
    <row r="12" spans="2:8" x14ac:dyDescent="0.25">
      <c r="B12" s="3" t="s">
        <v>7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'AtlasOF_AugCon', 'Ranger1-0-9','Ranger1-0-9');</v>
      </c>
    </row>
    <row r="13" spans="2:8" x14ac:dyDescent="0.25">
      <c r="B13" s="3" t="s">
        <v>42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'AtlasOF_AvoidPain', 'Ranger1-1-1','Ranger1-1-1');</v>
      </c>
    </row>
    <row r="14" spans="2:8" x14ac:dyDescent="0.25">
      <c r="B14" s="3" t="s">
        <v>47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'AtlasOF_SecondWind', 'Ranger1-1-2','Ranger1-1-2');</v>
      </c>
    </row>
    <row r="15" spans="2:8" x14ac:dyDescent="0.25">
      <c r="B15" s="3" t="s">
        <v>8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'AtlasOF_AugQui', 'Ranger1-1-3','Ranger1-1-3');</v>
      </c>
    </row>
    <row r="16" spans="2:8" x14ac:dyDescent="0.25">
      <c r="B16" s="3" t="s">
        <v>29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'AtlasOF_Dodger', 'Ranger1-1-4','Ranger1-1-4');</v>
      </c>
    </row>
    <row r="17" spans="2:8" x14ac:dyDescent="0.25">
      <c r="B17" s="3" t="s">
        <v>9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'AtlasOF_AugAcuity', 'Ranger1-1-5','Ranger1-1-5');</v>
      </c>
    </row>
    <row r="18" spans="2:8" x14ac:dyDescent="0.25">
      <c r="B18" s="7" t="s">
        <v>19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'AtlasOF_MasteryOfTheArcane', 'Ranger1-1-6','Ranger1-1-6');</v>
      </c>
    </row>
    <row r="19" spans="2:8" x14ac:dyDescent="0.25">
      <c r="B19" s="7" t="s">
        <v>10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'AtlasOF_LongWind', 'Ranger1-1-7','Ranger1-1-7');</v>
      </c>
    </row>
    <row r="20" spans="2:8" x14ac:dyDescent="0.25">
      <c r="B20" s="3" t="s">
        <v>108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'AtlasOF_Tireless', 'Ranger1-1-8','Ranger1-1-8');</v>
      </c>
    </row>
    <row r="21" spans="2:8" x14ac:dyDescent="0.25">
      <c r="B21" s="3" t="s">
        <v>34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'AtlasOF_Regeneration', 'Ranger1-1-9','Ranger1-1-9');</v>
      </c>
    </row>
    <row r="22" spans="2:8" x14ac:dyDescent="0.25">
      <c r="B22" s="3" t="s">
        <v>33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'AtlasOF_Toughness', 'Ranger1-2-1','Ranger1-2-1');</v>
      </c>
    </row>
    <row r="23" spans="2:8" x14ac:dyDescent="0.25">
      <c r="B23" s="7" t="s">
        <v>17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'AtlasOF_MasteryOfWater', 'Ranger1-2-2','Ranger1-2-2');</v>
      </c>
    </row>
    <row r="24" spans="2:8" x14ac:dyDescent="0.25">
      <c r="B24" s="3" t="s">
        <v>109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'AtlasOF_AvoidanceOfMagic', 'Ranger1-2-3','Ranger1-2-3');</v>
      </c>
    </row>
    <row r="25" spans="2:8" x14ac:dyDescent="0.25">
      <c r="B25" s="3" t="s">
        <v>32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'AtlasOF_Lifter', 'Ranger1-2-4','Ranger1-2-4');</v>
      </c>
    </row>
    <row r="26" spans="2:8" x14ac:dyDescent="0.25">
      <c r="B26" s="3" t="s">
        <v>35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'AtlasOF_VeilRecovery', 'Ranger1-2-5','Ranger1-2-5');</v>
      </c>
    </row>
    <row r="27" spans="2:8" x14ac:dyDescent="0.25">
      <c r="B27" s="7" t="s">
        <v>36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'AtlasOF_ArrowSalvaging', 'Ranger1-2-6','Ranger1-2-6');</v>
      </c>
    </row>
    <row r="28" spans="2:8" x14ac:dyDescent="0.25">
      <c r="B28" s="3" t="s">
        <v>39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'AtlasOF_FirstAid', 'Ranger1-2-7','Ranger1-2-7');</v>
      </c>
    </row>
    <row r="29" spans="2:8" x14ac:dyDescent="0.25">
      <c r="B29" s="3" t="s">
        <v>49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'AtlasOF_IgnorePain', 'Ranger1-2-8','Ranger1-2-8');</v>
      </c>
    </row>
    <row r="30" spans="2:8" x14ac:dyDescent="0.25">
      <c r="B30" s="3" t="s">
        <v>53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'AtlasOF_Longshot', 'Ranger1-2-9','Ranger1-2-9');</v>
      </c>
    </row>
    <row r="31" spans="2:8" x14ac:dyDescent="0.25">
      <c r="B31" s="3" t="s">
        <v>54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'AtlasOF_Volley', 'Ranger1-3-1','Ranger1-3-1');</v>
      </c>
    </row>
    <row r="32" spans="2:8" x14ac:dyDescent="0.25">
      <c r="B32" s="3" t="s">
        <v>57</v>
      </c>
      <c r="C32" s="4">
        <v>1</v>
      </c>
      <c r="D32" s="4" t="s">
        <v>104</v>
      </c>
      <c r="E32" s="4">
        <f t="shared" si="1"/>
        <v>3</v>
      </c>
      <c r="F32" s="4" t="s">
        <v>104</v>
      </c>
      <c r="G32" s="4">
        <f t="shared" si="0"/>
        <v>2</v>
      </c>
      <c r="H32" s="11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'AtlasOF_EmptyMind', 'Ranger1-3-2','Ranger1-3-2');</v>
      </c>
    </row>
    <row r="33" spans="2:8" x14ac:dyDescent="0.25">
      <c r="B33" s="3" t="s">
        <v>61</v>
      </c>
      <c r="C33" s="4">
        <v>1</v>
      </c>
      <c r="D33" s="4" t="s">
        <v>104</v>
      </c>
      <c r="E33" s="4">
        <f t="shared" si="1"/>
        <v>3</v>
      </c>
      <c r="F33" s="4" t="s">
        <v>104</v>
      </c>
      <c r="G33" s="4">
        <f t="shared" si="0"/>
        <v>3</v>
      </c>
      <c r="H33" s="11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'AtlasOF_Purge', 'Ranger1-3-3','Ranger1-3-3');</v>
      </c>
    </row>
    <row r="34" spans="2:8" x14ac:dyDescent="0.25">
      <c r="B34" s="3" t="s">
        <v>64</v>
      </c>
      <c r="C34" s="4">
        <v>1</v>
      </c>
      <c r="D34" s="4" t="s">
        <v>104</v>
      </c>
      <c r="E34" s="4">
        <f t="shared" ref="E34" si="2">IF(G33=9,E33+1,E33)</f>
        <v>3</v>
      </c>
      <c r="F34" s="4" t="s">
        <v>104</v>
      </c>
      <c r="G34" s="4">
        <f t="shared" si="0"/>
        <v>4</v>
      </c>
      <c r="H34" s="11" t="str">
        <f>CONCATENATE("INSERT INTO `atlas`.`classxrealmability_atlas` (`CharClass`, `AbilityKey`, `ClassXRealmAbility_ID`,`ClassXRealmAbility_Atlas_ID`) VALUES ('",$C$2,"', '",tblScout[[#This Row],[AbilityKey]],"', '",$D$2,tblScout[[#This Row],['#]],tblScout[[#This Row],[ .]],tblScout[[#This Row],['#'#]],tblScout[[#This Row],[ ..]],tblScout[[#This Row],['#'#'#]],"','",$D$2,tblScout[[#This Row],['#]],tblScout[[#This Row],[ .]],tblScout[[#This Row],['#'#]],tblScout[[#This Row],[ ..]],tblScout[[#This Row],['#'#'#]],"');")</f>
        <v>INSERT INTO `atlas`.`classxrealmability_atlas` (`CharClass`, `AbilityKey`, `ClassXRealmAbility_ID`,`ClassXRealmAbility_Atlas_ID`) VALUES ('50', 'AtlasOF_TrueSight', 'Ranger1-3-4','Ranger1-3-4');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CONFIG!$B$2:$B$101</xm:f>
          </x14:formula1>
          <xm:sqref>B8</xm:sqref>
        </x14:dataValidation>
        <x14:dataValidation type="list" allowBlank="1" showInputMessage="1" showErrorMessage="1">
          <x14:formula1>
            <xm:f>CONFIG!$B$2:$B$101</xm:f>
          </x14:formula1>
          <xm:sqref>B4:B7 B9:B34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zoomScale="85" zoomScaleNormal="85"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0.85546875" customWidth="1"/>
    <col min="2" max="2" width="31.710937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13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55</v>
      </c>
      <c r="D2" s="5" t="s">
        <v>138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'AtlasOF_AugStr', 'Animist1-0-1','Animist1-0-1');</v>
      </c>
    </row>
    <row r="5" spans="2:8" x14ac:dyDescent="0.25">
      <c r="B5" s="3" t="s">
        <v>6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'AtlasOF_AugDex', 'Animist1-0-2','Animist1-0-2');</v>
      </c>
    </row>
    <row r="6" spans="2:8" x14ac:dyDescent="0.25">
      <c r="B6" s="3" t="s">
        <v>7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>IF(G5=9,1,G5+1)</f>
        <v>3</v>
      </c>
      <c r="H6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'AtlasOF_AugCon', 'Animist1-0-3','Animist1-0-3');</v>
      </c>
    </row>
    <row r="7" spans="2:8" x14ac:dyDescent="0.25">
      <c r="B7" s="3" t="s">
        <v>47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ref="G7:G33" si="0">IF(G6=9,1,G6+1)</f>
        <v>4</v>
      </c>
      <c r="H7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'AtlasOF_SecondWind', 'Animist1-0-4','Animist1-0-4');</v>
      </c>
    </row>
    <row r="8" spans="2:8" x14ac:dyDescent="0.25">
      <c r="B8" s="3" t="s">
        <v>8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'AtlasOF_AugQui', 'Animist1-0-5','Animist1-0-5');</v>
      </c>
    </row>
    <row r="9" spans="2:8" x14ac:dyDescent="0.25">
      <c r="B9" s="3" t="s">
        <v>9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'AtlasOF_AugAcuity', 'Animist1-0-6','Animist1-0-6');</v>
      </c>
    </row>
    <row r="10" spans="2:8" x14ac:dyDescent="0.25">
      <c r="B10" s="3" t="s">
        <v>30</v>
      </c>
      <c r="C10" s="4">
        <v>1</v>
      </c>
      <c r="D10" s="4" t="s">
        <v>104</v>
      </c>
      <c r="E10" s="4">
        <f t="shared" ref="E10:E33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'AtlasOF_Serenity', 'Animist1-0-7','Animist1-0-7');</v>
      </c>
    </row>
    <row r="11" spans="2:8" x14ac:dyDescent="0.25">
      <c r="B11" s="3" t="s">
        <v>31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'AtlasOF_EtherealBond', 'Animist1-0-8','Animist1-0-8');</v>
      </c>
    </row>
    <row r="12" spans="2:8" x14ac:dyDescent="0.25">
      <c r="B12" s="3" t="s">
        <v>25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'AtlasOF_WildArcana', 'Animist1-0-9','Animist1-0-9');</v>
      </c>
    </row>
    <row r="13" spans="2:8" x14ac:dyDescent="0.25">
      <c r="B13" s="3" t="s">
        <v>23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'AtlasOF_WildMinion', 'Animist1-1-1','Animist1-1-1');</v>
      </c>
    </row>
    <row r="14" spans="2:8" x14ac:dyDescent="0.25">
      <c r="B14" s="3" t="s">
        <v>22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'AtlasOF_WildPower', 'Animist1-1-2','Animist1-1-2');</v>
      </c>
    </row>
    <row r="15" spans="2:8" x14ac:dyDescent="0.25">
      <c r="B15" s="7" t="s">
        <v>18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'AtlasOF_MasteryOfTheArt', 'Animist1-1-3','Animist1-1-3');</v>
      </c>
    </row>
    <row r="16" spans="2:8" x14ac:dyDescent="0.25">
      <c r="B16" s="3" t="s">
        <v>15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'AtlasOF_MasteryOfMagery', 'Animist1-1-4','Animist1-1-4');</v>
      </c>
    </row>
    <row r="17" spans="2:8" x14ac:dyDescent="0.25">
      <c r="B17" s="3" t="s">
        <v>19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'AtlasOF_MasteryOfTheArcane', 'Animist1-1-5','Animist1-1-5');</v>
      </c>
    </row>
    <row r="18" spans="2:8" x14ac:dyDescent="0.25">
      <c r="B18" s="3" t="s">
        <v>55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'AtlasOF_Concentration', 'Animist1-1-6','Animist1-1-6');</v>
      </c>
    </row>
    <row r="19" spans="2:8" x14ac:dyDescent="0.25">
      <c r="B19" s="7" t="s">
        <v>56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'AtlasOF_MasteryOfConcentration', 'Animist1-1-7','Animist1-1-7');</v>
      </c>
    </row>
    <row r="20" spans="2:8" x14ac:dyDescent="0.25">
      <c r="B20" s="3" t="s">
        <v>58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'AtlasOF_MajesticWill', 'Animist1-1-8','Animist1-1-8');</v>
      </c>
    </row>
    <row r="21" spans="2:8" x14ac:dyDescent="0.25">
      <c r="B21" s="7" t="s">
        <v>10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'AtlasOF_LongWind', 'Animist1-1-9','Animist1-1-9');</v>
      </c>
    </row>
    <row r="22" spans="2:8" x14ac:dyDescent="0.25">
      <c r="B22" s="3" t="s">
        <v>108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'AtlasOF_Tireless', 'Animist1-2-1','Animist1-2-1');</v>
      </c>
    </row>
    <row r="23" spans="2:8" x14ac:dyDescent="0.25">
      <c r="B23" s="3" t="s">
        <v>34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'AtlasOF_Regeneration', 'Animist1-2-2','Animist1-2-2');</v>
      </c>
    </row>
    <row r="24" spans="2:8" x14ac:dyDescent="0.25">
      <c r="B24" s="3" t="s">
        <v>33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'AtlasOF_Toughness', 'Animist1-2-3','Animist1-2-3');</v>
      </c>
    </row>
    <row r="25" spans="2:8" x14ac:dyDescent="0.25">
      <c r="B25" s="7" t="s">
        <v>17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'AtlasOF_MasteryOfWater', 'Animist1-2-4','Animist1-2-4');</v>
      </c>
    </row>
    <row r="26" spans="2:8" x14ac:dyDescent="0.25">
      <c r="B26" s="3" t="s">
        <v>109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'AtlasOF_AvoidanceOfMagic', 'Animist1-2-5','Animist1-2-5');</v>
      </c>
    </row>
    <row r="27" spans="2:8" x14ac:dyDescent="0.25">
      <c r="B27" s="3" t="s">
        <v>32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'AtlasOF_Lifter', 'Animist1-2-6','Animist1-2-6');</v>
      </c>
    </row>
    <row r="28" spans="2:8" x14ac:dyDescent="0.25">
      <c r="B28" s="3" t="s">
        <v>35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'AtlasOF_VeilRecovery', 'Animist1-2-7','Animist1-2-7');</v>
      </c>
    </row>
    <row r="29" spans="2:8" x14ac:dyDescent="0.25">
      <c r="B29" s="3" t="s">
        <v>57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'AtlasOF_EmptyMind', 'Animist1-2-8','Animist1-2-8');</v>
      </c>
    </row>
    <row r="30" spans="2:8" x14ac:dyDescent="0.25">
      <c r="B30" s="3" t="s">
        <v>59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'AtlasOF_MCL', 'Animist1-2-9','Animist1-2-9');</v>
      </c>
    </row>
    <row r="31" spans="2:8" x14ac:dyDescent="0.25">
      <c r="B31" s="3" t="s">
        <v>60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'AtlasOF_RagingPower', 'Animist1-3-1','Animist1-3-1');</v>
      </c>
    </row>
    <row r="32" spans="2:8" x14ac:dyDescent="0.25">
      <c r="B32" s="3" t="s">
        <v>61</v>
      </c>
      <c r="C32" s="4">
        <v>1</v>
      </c>
      <c r="D32" s="4" t="s">
        <v>104</v>
      </c>
      <c r="E32" s="4">
        <f t="shared" si="1"/>
        <v>3</v>
      </c>
      <c r="F32" s="4" t="s">
        <v>104</v>
      </c>
      <c r="G32" s="4">
        <f t="shared" si="0"/>
        <v>2</v>
      </c>
      <c r="H32" s="11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'AtlasOF_Purge', 'Animist1-3-2','Animist1-3-2');</v>
      </c>
    </row>
    <row r="33" spans="2:8" x14ac:dyDescent="0.25">
      <c r="B33" s="3" t="s">
        <v>95</v>
      </c>
      <c r="C33" s="4">
        <v>1</v>
      </c>
      <c r="D33" s="4" t="s">
        <v>104</v>
      </c>
      <c r="E33" s="4">
        <f t="shared" si="1"/>
        <v>3</v>
      </c>
      <c r="F33" s="4" t="s">
        <v>104</v>
      </c>
      <c r="G33" s="4">
        <f t="shared" si="0"/>
        <v>3</v>
      </c>
      <c r="H33" s="11" t="str">
        <f>CONCATENATE("INSERT INTO `atlas`.`classxrealmability_atlas` (`CharClass`, `AbilityKey`, `ClassXRealmAbility_ID`,`ClassXRealmAbility_Atlas_ID`) VALUES ('",$C$2,"', '",tblScout131415[[#This Row],[AbilityKey]],"', '",$D$2,tblScout131415[[#This Row],['#]],tblScout131415[[#This Row],[ .]],tblScout131415[[#This Row],['#'#]],tblScout131415[[#This Row],[ ..]],tblScout131415[[#This Row],['#'#'#]],"','",$D$2,tblScout131415[[#This Row],['#]],tblScout131415[[#This Row],[ .]],tblScout131415[[#This Row],['#'#]],tblScout131415[[#This Row],[ ..]],tblScout131415[[#This Row],['#'#'#]],"');")</f>
        <v>INSERT INTO `atlas`.`classxrealmability_atlas` (`CharClass`, `AbilityKey`, `ClassXRealmAbility_ID`,`ClassXRealmAbility_Atlas_ID`) VALUES ('55', 'AtlasOF_ForestheartAmbusher', 'Animist1-3-3','Animist1-3-3');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CONFIG!$B$2:$B$101</xm:f>
          </x14:formula1>
          <xm:sqref>B4:B33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zoomScale="85" zoomScaleNormal="85" workbookViewId="0">
      <pane ySplit="3" topLeftCell="A4" activePane="bottomLeft" state="frozen"/>
      <selection pane="bottomLeft" activeCell="H4" sqref="H4"/>
    </sheetView>
  </sheetViews>
  <sheetFormatPr defaultRowHeight="15" x14ac:dyDescent="0.25"/>
  <cols>
    <col min="1" max="1" width="0.85546875" customWidth="1"/>
    <col min="2" max="2" width="27.5703125" bestFit="1" customWidth="1"/>
    <col min="3" max="3" width="4.7109375" customWidth="1"/>
    <col min="4" max="4" width="3.7109375" customWidth="1"/>
    <col min="5" max="5" width="4.28515625" customWidth="1"/>
    <col min="6" max="6" width="3.7109375" customWidth="1"/>
    <col min="7" max="7" width="4.7109375" customWidth="1"/>
    <col min="8" max="8" width="219.140625" bestFit="1" customWidth="1"/>
    <col min="9" max="9" width="0.85546875" customWidth="1"/>
  </cols>
  <sheetData>
    <row r="1" spans="2:8" ht="4.5" customHeight="1" x14ac:dyDescent="0.25"/>
    <row r="2" spans="2:8" ht="15.75" x14ac:dyDescent="0.25">
      <c r="B2" s="8" t="s">
        <v>113</v>
      </c>
      <c r="C2" s="9">
        <v>56</v>
      </c>
      <c r="D2" s="5" t="s">
        <v>139</v>
      </c>
      <c r="E2" s="10"/>
      <c r="F2" s="10"/>
      <c r="G2" s="10"/>
      <c r="H2" s="10"/>
    </row>
    <row r="3" spans="2:8" x14ac:dyDescent="0.25">
      <c r="B3" s="2" t="s">
        <v>1</v>
      </c>
      <c r="C3" s="1" t="s">
        <v>101</v>
      </c>
      <c r="D3" s="1" t="s">
        <v>105</v>
      </c>
      <c r="E3" s="1" t="s">
        <v>102</v>
      </c>
      <c r="F3" s="1" t="s">
        <v>106</v>
      </c>
      <c r="G3" s="1" t="s">
        <v>103</v>
      </c>
      <c r="H3" s="1" t="s">
        <v>107</v>
      </c>
    </row>
    <row r="4" spans="2:8" x14ac:dyDescent="0.25">
      <c r="B4" s="3" t="s">
        <v>5</v>
      </c>
      <c r="C4" s="4">
        <v>1</v>
      </c>
      <c r="D4" s="4" t="s">
        <v>104</v>
      </c>
      <c r="E4" s="4">
        <v>0</v>
      </c>
      <c r="F4" s="4" t="s">
        <v>104</v>
      </c>
      <c r="G4" s="4">
        <v>1</v>
      </c>
      <c r="H4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'AtlasOF_AugStr', 'Valewalker1-0-1','Valewalker1-0-1');</v>
      </c>
    </row>
    <row r="5" spans="2:8" x14ac:dyDescent="0.25">
      <c r="B5" s="3" t="s">
        <v>14</v>
      </c>
      <c r="C5" s="4">
        <v>1</v>
      </c>
      <c r="D5" s="4" t="s">
        <v>104</v>
      </c>
      <c r="E5" s="4">
        <f>IF(G4=9,E4+1,E4)</f>
        <v>0</v>
      </c>
      <c r="F5" s="4" t="s">
        <v>104</v>
      </c>
      <c r="G5" s="4">
        <f>IF(G4=9,1,G4+1)</f>
        <v>2</v>
      </c>
      <c r="H5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'AtlasOF_MasteryOfArms', 'Valewalker1-0-2','Valewalker1-0-2');</v>
      </c>
    </row>
    <row r="6" spans="2:8" x14ac:dyDescent="0.25">
      <c r="B6" s="3" t="s">
        <v>6</v>
      </c>
      <c r="C6" s="4">
        <v>1</v>
      </c>
      <c r="D6" s="4" t="s">
        <v>104</v>
      </c>
      <c r="E6" s="4">
        <f>IF(G5=9,E5+1,E5)</f>
        <v>0</v>
      </c>
      <c r="F6" s="4" t="s">
        <v>104</v>
      </c>
      <c r="G6" s="4">
        <f t="shared" ref="G6:G35" si="0">IF(G5=9,1,G5+1)</f>
        <v>3</v>
      </c>
      <c r="H6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'AtlasOF_AugDex', 'Valewalker1-0-3','Valewalker1-0-3');</v>
      </c>
    </row>
    <row r="7" spans="2:8" x14ac:dyDescent="0.25">
      <c r="B7" s="3" t="s">
        <v>11</v>
      </c>
      <c r="C7" s="4">
        <v>1</v>
      </c>
      <c r="D7" s="4" t="s">
        <v>104</v>
      </c>
      <c r="E7" s="4">
        <f>IF(G6=9,E6+1,E6)</f>
        <v>0</v>
      </c>
      <c r="F7" s="4" t="s">
        <v>104</v>
      </c>
      <c r="G7" s="4">
        <f t="shared" si="0"/>
        <v>4</v>
      </c>
      <c r="H7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'AtlasOF_MasteryOfPain', 'Valewalker1-0-4','Valewalker1-0-4');</v>
      </c>
    </row>
    <row r="8" spans="2:8" x14ac:dyDescent="0.25">
      <c r="B8" s="3" t="s">
        <v>12</v>
      </c>
      <c r="C8" s="4">
        <v>1</v>
      </c>
      <c r="D8" s="4" t="s">
        <v>104</v>
      </c>
      <c r="E8" s="4">
        <f>IF(G7=9,E7+1,E7)</f>
        <v>0</v>
      </c>
      <c r="F8" s="4" t="s">
        <v>104</v>
      </c>
      <c r="G8" s="4">
        <f t="shared" si="0"/>
        <v>5</v>
      </c>
      <c r="H8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'AtlasOF_MasteryOfParrying', 'Valewalker1-0-5','Valewalker1-0-5');</v>
      </c>
    </row>
    <row r="9" spans="2:8" x14ac:dyDescent="0.25">
      <c r="B9" s="3" t="s">
        <v>46</v>
      </c>
      <c r="C9" s="4">
        <v>1</v>
      </c>
      <c r="D9" s="4" t="s">
        <v>104</v>
      </c>
      <c r="E9" s="4">
        <f>IF(G8=9,E8+1,E8)</f>
        <v>0</v>
      </c>
      <c r="F9" s="4" t="s">
        <v>104</v>
      </c>
      <c r="G9" s="4">
        <f t="shared" si="0"/>
        <v>6</v>
      </c>
      <c r="H9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'AtlasOF_HailOfBlows', 'Valewalker1-0-6','Valewalker1-0-6');</v>
      </c>
    </row>
    <row r="10" spans="2:8" x14ac:dyDescent="0.25">
      <c r="B10" s="3" t="s">
        <v>7</v>
      </c>
      <c r="C10" s="4">
        <v>1</v>
      </c>
      <c r="D10" s="4" t="s">
        <v>104</v>
      </c>
      <c r="E10" s="4">
        <f t="shared" ref="E10:E33" si="1">IF(G9=9,E9+1,E9)</f>
        <v>0</v>
      </c>
      <c r="F10" s="4" t="s">
        <v>104</v>
      </c>
      <c r="G10" s="4">
        <f t="shared" si="0"/>
        <v>7</v>
      </c>
      <c r="H10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'AtlasOF_AugCon', 'Valewalker1-0-7','Valewalker1-0-7');</v>
      </c>
    </row>
    <row r="11" spans="2:8" x14ac:dyDescent="0.25">
      <c r="B11" s="3" t="s">
        <v>47</v>
      </c>
      <c r="C11" s="4">
        <v>1</v>
      </c>
      <c r="D11" s="4" t="s">
        <v>104</v>
      </c>
      <c r="E11" s="4">
        <f t="shared" si="1"/>
        <v>0</v>
      </c>
      <c r="F11" s="4" t="s">
        <v>104</v>
      </c>
      <c r="G11" s="4">
        <f t="shared" si="0"/>
        <v>8</v>
      </c>
      <c r="H11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'AtlasOF_SecondWind', 'Valewalker1-0-8','Valewalker1-0-8');</v>
      </c>
    </row>
    <row r="12" spans="2:8" x14ac:dyDescent="0.25">
      <c r="B12" s="3" t="s">
        <v>8</v>
      </c>
      <c r="C12" s="4">
        <v>1</v>
      </c>
      <c r="D12" s="4" t="s">
        <v>104</v>
      </c>
      <c r="E12" s="4">
        <f t="shared" si="1"/>
        <v>0</v>
      </c>
      <c r="F12" s="4" t="s">
        <v>104</v>
      </c>
      <c r="G12" s="4">
        <f t="shared" si="0"/>
        <v>9</v>
      </c>
      <c r="H12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'AtlasOF_AugQui', 'Valewalker1-0-9','Valewalker1-0-9');</v>
      </c>
    </row>
    <row r="13" spans="2:8" x14ac:dyDescent="0.25">
      <c r="B13" s="3" t="s">
        <v>29</v>
      </c>
      <c r="C13" s="4">
        <v>1</v>
      </c>
      <c r="D13" s="4" t="s">
        <v>104</v>
      </c>
      <c r="E13" s="4">
        <f t="shared" si="1"/>
        <v>1</v>
      </c>
      <c r="F13" s="4" t="s">
        <v>104</v>
      </c>
      <c r="G13" s="4">
        <f t="shared" si="0"/>
        <v>1</v>
      </c>
      <c r="H13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'AtlasOF_Dodger', 'Valewalker1-1-1','Valewalker1-1-1');</v>
      </c>
    </row>
    <row r="14" spans="2:8" x14ac:dyDescent="0.25">
      <c r="B14" s="3" t="s">
        <v>9</v>
      </c>
      <c r="C14" s="4">
        <v>1</v>
      </c>
      <c r="D14" s="4" t="s">
        <v>104</v>
      </c>
      <c r="E14" s="4">
        <f t="shared" si="1"/>
        <v>1</v>
      </c>
      <c r="F14" s="4" t="s">
        <v>104</v>
      </c>
      <c r="G14" s="4">
        <f t="shared" si="0"/>
        <v>2</v>
      </c>
      <c r="H14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'AtlasOF_AugAcuity', 'Valewalker1-1-2','Valewalker1-1-2');</v>
      </c>
    </row>
    <row r="15" spans="2:8" x14ac:dyDescent="0.25">
      <c r="B15" s="3" t="s">
        <v>30</v>
      </c>
      <c r="C15" s="4">
        <v>1</v>
      </c>
      <c r="D15" s="4" t="s">
        <v>104</v>
      </c>
      <c r="E15" s="4">
        <f t="shared" si="1"/>
        <v>1</v>
      </c>
      <c r="F15" s="4" t="s">
        <v>104</v>
      </c>
      <c r="G15" s="4">
        <f t="shared" si="0"/>
        <v>3</v>
      </c>
      <c r="H15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'AtlasOF_Serenity', 'Valewalker1-1-3','Valewalker1-1-3');</v>
      </c>
    </row>
    <row r="16" spans="2:8" x14ac:dyDescent="0.25">
      <c r="B16" s="3" t="s">
        <v>25</v>
      </c>
      <c r="C16" s="4">
        <v>1</v>
      </c>
      <c r="D16" s="4" t="s">
        <v>104</v>
      </c>
      <c r="E16" s="4">
        <f t="shared" si="1"/>
        <v>1</v>
      </c>
      <c r="F16" s="4" t="s">
        <v>104</v>
      </c>
      <c r="G16" s="4">
        <f t="shared" si="0"/>
        <v>4</v>
      </c>
      <c r="H16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'AtlasOF_WildArcana', 'Valewalker1-1-4','Valewalker1-1-4');</v>
      </c>
    </row>
    <row r="17" spans="2:8" x14ac:dyDescent="0.25">
      <c r="B17" s="3" t="s">
        <v>22</v>
      </c>
      <c r="C17" s="4">
        <v>1</v>
      </c>
      <c r="D17" s="4" t="s">
        <v>104</v>
      </c>
      <c r="E17" s="4">
        <f t="shared" si="1"/>
        <v>1</v>
      </c>
      <c r="F17" s="4" t="s">
        <v>104</v>
      </c>
      <c r="G17" s="4">
        <f t="shared" si="0"/>
        <v>5</v>
      </c>
      <c r="H17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'AtlasOF_WildPower', 'Valewalker1-1-5','Valewalker1-1-5');</v>
      </c>
    </row>
    <row r="18" spans="2:8" x14ac:dyDescent="0.25">
      <c r="B18" s="3" t="s">
        <v>10</v>
      </c>
      <c r="C18" s="4">
        <v>1</v>
      </c>
      <c r="D18" s="4" t="s">
        <v>104</v>
      </c>
      <c r="E18" s="4">
        <f t="shared" si="1"/>
        <v>1</v>
      </c>
      <c r="F18" s="4" t="s">
        <v>104</v>
      </c>
      <c r="G18" s="4">
        <f t="shared" si="0"/>
        <v>6</v>
      </c>
      <c r="H18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'AtlasOF_LongWind', 'Valewalker1-1-6','Valewalker1-1-6');</v>
      </c>
    </row>
    <row r="19" spans="2:8" x14ac:dyDescent="0.25">
      <c r="B19" s="3" t="s">
        <v>108</v>
      </c>
      <c r="C19" s="4">
        <v>1</v>
      </c>
      <c r="D19" s="4" t="s">
        <v>104</v>
      </c>
      <c r="E19" s="4">
        <f t="shared" si="1"/>
        <v>1</v>
      </c>
      <c r="F19" s="4" t="s">
        <v>104</v>
      </c>
      <c r="G19" s="4">
        <f t="shared" si="0"/>
        <v>7</v>
      </c>
      <c r="H19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'AtlasOF_Tireless', 'Valewalker1-1-7','Valewalker1-1-7');</v>
      </c>
    </row>
    <row r="20" spans="2:8" x14ac:dyDescent="0.25">
      <c r="B20" s="7" t="s">
        <v>34</v>
      </c>
      <c r="C20" s="4">
        <v>1</v>
      </c>
      <c r="D20" s="4" t="s">
        <v>104</v>
      </c>
      <c r="E20" s="4">
        <f t="shared" si="1"/>
        <v>1</v>
      </c>
      <c r="F20" s="4" t="s">
        <v>104</v>
      </c>
      <c r="G20" s="4">
        <f t="shared" si="0"/>
        <v>8</v>
      </c>
      <c r="H20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'AtlasOF_Regeneration', 'Valewalker1-1-8','Valewalker1-1-8');</v>
      </c>
    </row>
    <row r="21" spans="2:8" x14ac:dyDescent="0.25">
      <c r="B21" s="3" t="s">
        <v>33</v>
      </c>
      <c r="C21" s="4">
        <v>1</v>
      </c>
      <c r="D21" s="4" t="s">
        <v>104</v>
      </c>
      <c r="E21" s="4">
        <f t="shared" si="1"/>
        <v>1</v>
      </c>
      <c r="F21" s="4" t="s">
        <v>104</v>
      </c>
      <c r="G21" s="4">
        <f t="shared" si="0"/>
        <v>9</v>
      </c>
      <c r="H21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'AtlasOF_Toughness', 'Valewalker1-1-9','Valewalker1-1-9');</v>
      </c>
    </row>
    <row r="22" spans="2:8" x14ac:dyDescent="0.25">
      <c r="B22" s="3" t="s">
        <v>17</v>
      </c>
      <c r="C22" s="4">
        <v>1</v>
      </c>
      <c r="D22" s="4" t="s">
        <v>104</v>
      </c>
      <c r="E22" s="4">
        <f t="shared" si="1"/>
        <v>2</v>
      </c>
      <c r="F22" s="4" t="s">
        <v>104</v>
      </c>
      <c r="G22" s="4">
        <f t="shared" si="0"/>
        <v>1</v>
      </c>
      <c r="H22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'AtlasOF_MasteryOfWater', 'Valewalker1-2-1','Valewalker1-2-1');</v>
      </c>
    </row>
    <row r="23" spans="2:8" x14ac:dyDescent="0.25">
      <c r="B23" s="3" t="s">
        <v>109</v>
      </c>
      <c r="C23" s="4">
        <v>1</v>
      </c>
      <c r="D23" s="4" t="s">
        <v>104</v>
      </c>
      <c r="E23" s="4">
        <f t="shared" si="1"/>
        <v>2</v>
      </c>
      <c r="F23" s="4" t="s">
        <v>104</v>
      </c>
      <c r="G23" s="4">
        <f t="shared" si="0"/>
        <v>2</v>
      </c>
      <c r="H23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'AtlasOF_AvoidanceOfMagic', 'Valewalker1-2-2','Valewalker1-2-2');</v>
      </c>
    </row>
    <row r="24" spans="2:8" x14ac:dyDescent="0.25">
      <c r="B24" s="7" t="s">
        <v>32</v>
      </c>
      <c r="C24" s="4">
        <v>1</v>
      </c>
      <c r="D24" s="4" t="s">
        <v>104</v>
      </c>
      <c r="E24" s="4">
        <f t="shared" si="1"/>
        <v>2</v>
      </c>
      <c r="F24" s="4" t="s">
        <v>104</v>
      </c>
      <c r="G24" s="4">
        <f t="shared" si="0"/>
        <v>3</v>
      </c>
      <c r="H24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'AtlasOF_Lifter', 'Valewalker1-2-3','Valewalker1-2-3');</v>
      </c>
    </row>
    <row r="25" spans="2:8" x14ac:dyDescent="0.25">
      <c r="B25" s="3" t="s">
        <v>35</v>
      </c>
      <c r="C25" s="4">
        <v>1</v>
      </c>
      <c r="D25" s="4" t="s">
        <v>104</v>
      </c>
      <c r="E25" s="4">
        <f t="shared" si="1"/>
        <v>2</v>
      </c>
      <c r="F25" s="4" t="s">
        <v>104</v>
      </c>
      <c r="G25" s="4">
        <f t="shared" si="0"/>
        <v>4</v>
      </c>
      <c r="H25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'AtlasOF_VeilRecovery', 'Valewalker1-2-4','Valewalker1-2-4');</v>
      </c>
    </row>
    <row r="26" spans="2:8" x14ac:dyDescent="0.25">
      <c r="B26" s="3" t="s">
        <v>39</v>
      </c>
      <c r="C26" s="4">
        <v>1</v>
      </c>
      <c r="D26" s="4" t="s">
        <v>104</v>
      </c>
      <c r="E26" s="4">
        <f t="shared" si="1"/>
        <v>2</v>
      </c>
      <c r="F26" s="4" t="s">
        <v>104</v>
      </c>
      <c r="G26" s="4">
        <f t="shared" si="0"/>
        <v>5</v>
      </c>
      <c r="H26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'AtlasOF_FirstAid', 'Valewalker1-2-5','Valewalker1-2-5');</v>
      </c>
    </row>
    <row r="27" spans="2:8" x14ac:dyDescent="0.25">
      <c r="B27" s="3" t="s">
        <v>49</v>
      </c>
      <c r="C27" s="4">
        <v>1</v>
      </c>
      <c r="D27" s="4" t="s">
        <v>104</v>
      </c>
      <c r="E27" s="4">
        <f t="shared" si="1"/>
        <v>2</v>
      </c>
      <c r="F27" s="4" t="s">
        <v>104</v>
      </c>
      <c r="G27" s="4">
        <f t="shared" si="0"/>
        <v>6</v>
      </c>
      <c r="H27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'AtlasOF_IgnorePain', 'Valewalker1-2-6','Valewalker1-2-6');</v>
      </c>
    </row>
    <row r="28" spans="2:8" x14ac:dyDescent="0.25">
      <c r="B28" s="3" t="s">
        <v>50</v>
      </c>
      <c r="C28" s="4">
        <v>1</v>
      </c>
      <c r="D28" s="4" t="s">
        <v>104</v>
      </c>
      <c r="E28" s="4">
        <f t="shared" si="1"/>
        <v>2</v>
      </c>
      <c r="F28" s="4" t="s">
        <v>104</v>
      </c>
      <c r="G28" s="4">
        <f t="shared" si="0"/>
        <v>7</v>
      </c>
      <c r="H28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'AtlasOF_RainOfFire', 'Valewalker1-2-7','Valewalker1-2-7');</v>
      </c>
    </row>
    <row r="29" spans="2:8" x14ac:dyDescent="0.25">
      <c r="B29" s="3" t="s">
        <v>51</v>
      </c>
      <c r="C29" s="4">
        <v>1</v>
      </c>
      <c r="D29" s="4" t="s">
        <v>104</v>
      </c>
      <c r="E29" s="4">
        <f t="shared" si="1"/>
        <v>2</v>
      </c>
      <c r="F29" s="4" t="s">
        <v>104</v>
      </c>
      <c r="G29" s="4">
        <f t="shared" si="0"/>
        <v>8</v>
      </c>
      <c r="H29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'AtlasOF_RainOfIce', 'Valewalker1-2-8','Valewalker1-2-8');</v>
      </c>
    </row>
    <row r="30" spans="2:8" x14ac:dyDescent="0.25">
      <c r="B30" s="3" t="s">
        <v>52</v>
      </c>
      <c r="C30" s="4">
        <v>1</v>
      </c>
      <c r="D30" s="4" t="s">
        <v>104</v>
      </c>
      <c r="E30" s="4">
        <f t="shared" si="1"/>
        <v>2</v>
      </c>
      <c r="F30" s="4" t="s">
        <v>104</v>
      </c>
      <c r="G30" s="4">
        <f t="shared" si="0"/>
        <v>9</v>
      </c>
      <c r="H30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'AtlasOF_RainOfAnnihilation', 'Valewalker1-2-9','Valewalker1-2-9');</v>
      </c>
    </row>
    <row r="31" spans="2:8" x14ac:dyDescent="0.25">
      <c r="B31" s="3" t="s">
        <v>57</v>
      </c>
      <c r="C31" s="4">
        <v>1</v>
      </c>
      <c r="D31" s="4" t="s">
        <v>104</v>
      </c>
      <c r="E31" s="4">
        <f t="shared" si="1"/>
        <v>3</v>
      </c>
      <c r="F31" s="4" t="s">
        <v>104</v>
      </c>
      <c r="G31" s="4">
        <f t="shared" si="0"/>
        <v>1</v>
      </c>
      <c r="H31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'AtlasOF_EmptyMind', 'Valewalker1-3-1','Valewalker1-3-1');</v>
      </c>
    </row>
    <row r="32" spans="2:8" x14ac:dyDescent="0.25">
      <c r="B32" s="3" t="s">
        <v>59</v>
      </c>
      <c r="C32" s="4">
        <v>1</v>
      </c>
      <c r="D32" s="4" t="s">
        <v>104</v>
      </c>
      <c r="E32" s="4">
        <f t="shared" si="1"/>
        <v>3</v>
      </c>
      <c r="F32" s="4" t="s">
        <v>104</v>
      </c>
      <c r="G32" s="4">
        <f t="shared" si="0"/>
        <v>2</v>
      </c>
      <c r="H32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'AtlasOF_MCL', 'Valewalker1-3-2','Valewalker1-3-2');</v>
      </c>
    </row>
    <row r="33" spans="2:8" x14ac:dyDescent="0.25">
      <c r="B33" s="3" t="s">
        <v>60</v>
      </c>
      <c r="C33" s="4">
        <v>1</v>
      </c>
      <c r="D33" s="4" t="s">
        <v>104</v>
      </c>
      <c r="E33" s="4">
        <f t="shared" si="1"/>
        <v>3</v>
      </c>
      <c r="F33" s="4" t="s">
        <v>104</v>
      </c>
      <c r="G33" s="4">
        <f t="shared" si="0"/>
        <v>3</v>
      </c>
      <c r="H33" s="6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'AtlasOF_RagingPower', 'Valewalker1-3-3','Valewalker1-3-3');</v>
      </c>
    </row>
    <row r="34" spans="2:8" x14ac:dyDescent="0.25">
      <c r="B34" s="3" t="s">
        <v>61</v>
      </c>
      <c r="C34" s="4">
        <v>1</v>
      </c>
      <c r="D34" s="4" t="s">
        <v>104</v>
      </c>
      <c r="E34" s="4">
        <f t="shared" ref="E34:E35" si="2">IF(G33=9,E33+1,E33)</f>
        <v>3</v>
      </c>
      <c r="F34" s="4" t="s">
        <v>104</v>
      </c>
      <c r="G34" s="4">
        <f t="shared" si="0"/>
        <v>4</v>
      </c>
      <c r="H34" s="11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'AtlasOF_Purge', 'Valewalker1-3-4','Valewalker1-3-4');</v>
      </c>
    </row>
    <row r="35" spans="2:8" x14ac:dyDescent="0.25">
      <c r="B35" s="3" t="s">
        <v>97</v>
      </c>
      <c r="C35" s="4">
        <v>1</v>
      </c>
      <c r="D35" s="4" t="s">
        <v>104</v>
      </c>
      <c r="E35" s="4">
        <f t="shared" si="2"/>
        <v>3</v>
      </c>
      <c r="F35" s="4" t="s">
        <v>104</v>
      </c>
      <c r="G35" s="4">
        <f t="shared" si="0"/>
        <v>5</v>
      </c>
      <c r="H35" s="11" t="str">
        <f>CONCATENATE("INSERT INTO `atlas`.`classxrealmability_atlas` (`CharClass`, `AbilityKey`, `ClassXRealmAbility_ID`,`ClassXRealmAbility_Atlas_ID`) VALUES ('",$C$2,"', '",tblReaver[[#This Row],[AbilityKey]],"', '",$D$2,tblReaver[[#This Row],['#]],tblReaver[[#This Row],[ .]],tblReaver[[#This Row],['#'#]],tblReaver[[#This Row],[ ..]],tblReaver[[#This Row],['#'#'#]],"','",$D$2,tblReaver[[#This Row],['#]],tblReaver[[#This Row],[ .]],tblReaver[[#This Row],['#'#]],tblReaver[[#This Row],[ ..]],tblReaver[[#This Row],['#'#'#]],"');")</f>
        <v>INSERT INTO `atlas`.`classxrealmability_atlas` (`CharClass`, `AbilityKey`, `ClassXRealmAbility_ID`,`ClassXRealmAbility_Atlas_ID`) VALUES ('56', 'AtlasOF_DefenderOfTheVale', 'Valewalker1-3-5','Valewalker1-3-5');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CONFIG!$B$2:$B$101</xm:f>
          </x14:formula1>
          <xm:sqref>B4:B35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</vt:lpstr>
      <vt:lpstr>BARD</vt:lpstr>
      <vt:lpstr>DRUID</vt:lpstr>
      <vt:lpstr>WARDEN</vt:lpstr>
      <vt:lpstr>BLADEMASTER</vt:lpstr>
      <vt:lpstr>HERO</vt:lpstr>
      <vt:lpstr>CHAMPION</vt:lpstr>
      <vt:lpstr>ELDRITCH</vt:lpstr>
      <vt:lpstr>ENCHANTER</vt:lpstr>
      <vt:lpstr>MENTALIST</vt:lpstr>
      <vt:lpstr>NIGHTSHADE</vt:lpstr>
      <vt:lpstr>RANGER</vt:lpstr>
      <vt:lpstr>ANIMIST</vt:lpstr>
      <vt:lpstr>VALEWALKER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Matias</dc:creator>
  <cp:lastModifiedBy>Pedro Matias</cp:lastModifiedBy>
  <dcterms:created xsi:type="dcterms:W3CDTF">2021-09-18T01:17:42Z</dcterms:created>
  <dcterms:modified xsi:type="dcterms:W3CDTF">2021-09-20T10:49:16Z</dcterms:modified>
</cp:coreProperties>
</file>